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s00e\大容量共有フォルダ25\11001545-420政策統計班\景気動向指数\兵庫CIDI（共通）\長期時系列\R7年度\"/>
    </mc:Choice>
  </mc:AlternateContent>
  <xr:revisionPtr revIDLastSave="0" documentId="13_ncr:1_{7CCF0547-1928-419D-A91C-E23B75AFE0AF}" xr6:coauthVersionLast="47" xr6:coauthVersionMax="47" xr10:uidLastSave="{00000000-0000-0000-0000-000000000000}"/>
  <bookViews>
    <workbookView xWindow="-60" yWindow="-16320" windowWidth="29040" windowHeight="15720" tabRatio="873" activeTab="1" xr2:uid="{00000000-000D-0000-FFFF-FFFF00000000}"/>
  </bookViews>
  <sheets>
    <sheet name="目次" sheetId="33" r:id="rId1"/>
    <sheet name="1国県CI" sheetId="32" r:id="rId2"/>
    <sheet name="2先行個別" sheetId="31" r:id="rId3"/>
    <sheet name="3一致個別" sheetId="30" r:id="rId4"/>
    <sheet name="4遅行個別" sheetId="29" r:id="rId5"/>
    <sheet name="5先行長期" sheetId="28" r:id="rId6"/>
    <sheet name="6一致長期" sheetId="27" r:id="rId7"/>
    <sheet name="7遅行長期" sheetId="26" r:id="rId8"/>
    <sheet name="8景気基準日付" sheetId="25" r:id="rId9"/>
    <sheet name="9経済指標比較" sheetId="37" r:id="rId10"/>
    <sheet name="10基調判断資料" sheetId="36" r:id="rId11"/>
    <sheet name="11グラフデータ" sheetId="1" r:id="rId12"/>
    <sheet name="12ciグラフ" sheetId="4" r:id="rId13"/>
    <sheet name="13diグラフ" sheetId="2" r:id="rId14"/>
    <sheet name="14ci移動平均グラフ" sheetId="40" r:id="rId15"/>
    <sheet name="15国県ciグラフ" sheetId="39" r:id="rId16"/>
    <sheet name="16累積diグラフ" sheetId="38" r:id="rId17"/>
    <sheet name="17兵庫CLI2020" sheetId="24" r:id="rId18"/>
    <sheet name="18兵庫CLI2015" sheetId="23" r:id="rId19"/>
  </sheets>
  <externalReferences>
    <externalReference r:id="rId20"/>
  </externalReferences>
  <definedNames>
    <definedName name="_xlnm.Print_Area" localSheetId="12">'12ciグラフ'!$A$1:$N$79</definedName>
    <definedName name="_xlnm.Print_Area" localSheetId="13">'13diグラフ'!$A$1:$N$77</definedName>
    <definedName name="_xlnm.Print_Area" localSheetId="14">'14ci移動平均グラフ'!$A$1:$N$78</definedName>
    <definedName name="_xlnm.Print_Area" localSheetId="15">'15国県ciグラフ'!$A$1:$N$81</definedName>
    <definedName name="_xlnm.Print_Area" localSheetId="16">'16累積diグラフ'!$A$1:$N$78</definedName>
    <definedName name="_xlnm.Print_Titles" localSheetId="11">'11グラフデータ'!$A:$D,'11グラフデータ'!$2:$3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33" i="26" l="1"/>
  <c r="W633" i="26"/>
  <c r="O633" i="26"/>
  <c r="Z632" i="26"/>
  <c r="W632" i="26"/>
  <c r="O632" i="26"/>
  <c r="Z631" i="26"/>
  <c r="W631" i="26"/>
  <c r="O631" i="26"/>
  <c r="Z630" i="26"/>
  <c r="W630" i="26"/>
  <c r="O630" i="26"/>
  <c r="Z629" i="26"/>
  <c r="W629" i="26"/>
  <c r="O629" i="26"/>
  <c r="Z628" i="26"/>
  <c r="W628" i="26"/>
  <c r="O628" i="26"/>
  <c r="Z627" i="26"/>
  <c r="W627" i="26"/>
  <c r="O627" i="26"/>
  <c r="Z626" i="26"/>
  <c r="W626" i="26"/>
  <c r="O626" i="26"/>
  <c r="Z625" i="26"/>
  <c r="W625" i="26"/>
  <c r="O625" i="26"/>
  <c r="Z624" i="26"/>
  <c r="W624" i="26"/>
  <c r="O624" i="26"/>
  <c r="Z623" i="26"/>
  <c r="W623" i="26"/>
  <c r="O623" i="26"/>
  <c r="Z622" i="26"/>
  <c r="W622" i="26"/>
  <c r="O622" i="26"/>
  <c r="V621" i="27"/>
  <c r="V620" i="27"/>
  <c r="V619" i="27"/>
  <c r="V618" i="27"/>
  <c r="V617" i="27"/>
  <c r="V616" i="27"/>
  <c r="V615" i="27"/>
  <c r="V614" i="27"/>
  <c r="V613" i="27"/>
  <c r="V612" i="27"/>
  <c r="V611" i="27"/>
  <c r="V610" i="27"/>
  <c r="N620" i="28"/>
  <c r="N619" i="28"/>
  <c r="N618" i="28"/>
  <c r="N617" i="28"/>
  <c r="N616" i="28"/>
  <c r="N615" i="28"/>
  <c r="N614" i="28"/>
  <c r="N613" i="28"/>
  <c r="N612" i="28"/>
  <c r="N611" i="28"/>
  <c r="N610" i="28"/>
  <c r="N609" i="28"/>
  <c r="I517" i="29"/>
  <c r="I516" i="29"/>
  <c r="I515" i="29"/>
  <c r="G516" i="29"/>
  <c r="G517" i="29"/>
  <c r="G518" i="29"/>
  <c r="G515" i="29"/>
  <c r="I506" i="29"/>
  <c r="I505" i="29"/>
  <c r="I504" i="29"/>
  <c r="G506" i="29"/>
  <c r="G505" i="29"/>
  <c r="G504" i="29"/>
  <c r="K506" i="29"/>
  <c r="J506" i="29"/>
  <c r="H506" i="29"/>
  <c r="F506" i="29"/>
  <c r="E506" i="29"/>
  <c r="K505" i="29"/>
  <c r="J505" i="29"/>
  <c r="H505" i="29"/>
  <c r="F505" i="29"/>
  <c r="E505" i="29"/>
  <c r="K504" i="29"/>
  <c r="J504" i="29"/>
  <c r="H504" i="29"/>
  <c r="F504" i="29"/>
  <c r="E504" i="29"/>
  <c r="C506" i="29"/>
  <c r="C505" i="29"/>
  <c r="C504" i="29"/>
  <c r="K518" i="30"/>
  <c r="K517" i="30"/>
  <c r="K516" i="30"/>
  <c r="E518" i="30"/>
  <c r="E517" i="30"/>
  <c r="E516" i="30"/>
  <c r="D518" i="30"/>
  <c r="D517" i="30"/>
  <c r="D516" i="30"/>
  <c r="K506" i="30"/>
  <c r="K505" i="30"/>
  <c r="K504" i="30"/>
  <c r="E506" i="30"/>
  <c r="E505" i="30"/>
  <c r="E504" i="30"/>
  <c r="J506" i="30"/>
  <c r="I506" i="30"/>
  <c r="H506" i="30"/>
  <c r="G506" i="30"/>
  <c r="F506" i="30"/>
  <c r="D506" i="30"/>
  <c r="J505" i="30"/>
  <c r="I505" i="30"/>
  <c r="H505" i="30"/>
  <c r="G505" i="30"/>
  <c r="F505" i="30"/>
  <c r="D505" i="30"/>
  <c r="J504" i="30"/>
  <c r="I504" i="30"/>
  <c r="H504" i="30"/>
  <c r="G504" i="30"/>
  <c r="F504" i="30"/>
  <c r="D504" i="30"/>
  <c r="C506" i="30"/>
  <c r="C505" i="30"/>
  <c r="C504" i="30"/>
  <c r="C503" i="30"/>
  <c r="H516" i="31"/>
  <c r="G516" i="31"/>
  <c r="F516" i="31"/>
  <c r="H515" i="31"/>
  <c r="G515" i="31"/>
  <c r="F515" i="31"/>
  <c r="E516" i="31"/>
  <c r="E515" i="31"/>
  <c r="H504" i="31"/>
  <c r="H503" i="31"/>
  <c r="H502" i="31"/>
  <c r="G504" i="31"/>
  <c r="G503" i="31"/>
  <c r="G502" i="31"/>
  <c r="F504" i="31"/>
  <c r="F503" i="31"/>
  <c r="F502" i="31"/>
  <c r="E504" i="31"/>
  <c r="E503" i="31"/>
  <c r="E502" i="31"/>
  <c r="I504" i="31"/>
  <c r="D504" i="31"/>
  <c r="I503" i="31"/>
  <c r="D503" i="31"/>
  <c r="I502" i="31"/>
  <c r="D502" i="31"/>
  <c r="C504" i="31"/>
  <c r="C503" i="31"/>
  <c r="C502" i="31"/>
  <c r="C501" i="31"/>
  <c r="E450" i="32" l="1"/>
  <c r="E449" i="32"/>
  <c r="D450" i="32"/>
  <c r="D449" i="32"/>
  <c r="C450" i="32"/>
  <c r="C449" i="32"/>
  <c r="N608" i="28"/>
  <c r="N607" i="28"/>
  <c r="N606" i="28"/>
  <c r="N605" i="28"/>
  <c r="N539" i="28"/>
  <c r="N540" i="28"/>
  <c r="N541" i="28"/>
  <c r="N542" i="28"/>
  <c r="N543" i="28"/>
  <c r="N544" i="28"/>
  <c r="N545" i="28"/>
  <c r="N546" i="28"/>
  <c r="N547" i="28"/>
  <c r="N548" i="28"/>
  <c r="N549" i="28"/>
  <c r="N550" i="28"/>
  <c r="N551" i="28"/>
  <c r="N552" i="28"/>
  <c r="N553" i="28"/>
  <c r="N554" i="28"/>
  <c r="N555" i="28"/>
  <c r="N556" i="28"/>
  <c r="N557" i="28"/>
  <c r="N558" i="28"/>
  <c r="N559" i="28"/>
  <c r="N560" i="28"/>
  <c r="N561" i="28"/>
  <c r="N562" i="28"/>
  <c r="N563" i="28"/>
  <c r="N564" i="28"/>
  <c r="N565" i="28"/>
  <c r="N566" i="28"/>
  <c r="N567" i="28"/>
  <c r="N568" i="28"/>
  <c r="N569" i="28"/>
  <c r="N570" i="28"/>
  <c r="N571" i="28"/>
  <c r="N572" i="28"/>
  <c r="N573" i="28"/>
  <c r="N574" i="28"/>
  <c r="N575" i="28"/>
  <c r="N576" i="28"/>
  <c r="N577" i="28"/>
  <c r="N578" i="28"/>
  <c r="N579" i="28"/>
  <c r="N580" i="28"/>
  <c r="N581" i="28"/>
  <c r="N582" i="28"/>
  <c r="N583" i="28"/>
  <c r="N584" i="28"/>
  <c r="N585" i="28"/>
  <c r="N586" i="28"/>
  <c r="N587" i="28"/>
  <c r="N588" i="28"/>
  <c r="N589" i="28"/>
  <c r="N590" i="28"/>
  <c r="N591" i="28"/>
  <c r="N592" i="28"/>
  <c r="N593" i="28"/>
  <c r="N594" i="28"/>
  <c r="N595" i="28"/>
  <c r="N596" i="28"/>
  <c r="N597" i="28"/>
  <c r="N598" i="28"/>
  <c r="N599" i="28"/>
  <c r="N600" i="28"/>
  <c r="N601" i="28"/>
  <c r="N602" i="28"/>
  <c r="N603" i="28"/>
  <c r="N604" i="28"/>
  <c r="N339" i="28"/>
  <c r="S402" i="26"/>
  <c r="S409" i="26"/>
  <c r="O407" i="26"/>
  <c r="O406" i="26"/>
  <c r="V598" i="27" l="1"/>
  <c r="V599" i="27"/>
  <c r="V600" i="27"/>
  <c r="V565" i="27" l="1"/>
  <c r="V566" i="27"/>
  <c r="V567" i="27"/>
  <c r="V568" i="27"/>
  <c r="V569" i="27"/>
  <c r="V570" i="27"/>
  <c r="V571" i="27"/>
  <c r="V572" i="27"/>
  <c r="V573" i="27"/>
  <c r="V574" i="27"/>
  <c r="V575" i="27"/>
  <c r="V576" i="27"/>
  <c r="V577" i="27"/>
  <c r="V578" i="27"/>
  <c r="V579" i="27"/>
  <c r="V580" i="27"/>
  <c r="V581" i="27"/>
  <c r="V582" i="27"/>
  <c r="V583" i="27"/>
  <c r="V584" i="27"/>
  <c r="V585" i="27"/>
  <c r="V586" i="27"/>
  <c r="V587" i="27"/>
  <c r="V588" i="27"/>
  <c r="V589" i="27"/>
  <c r="V590" i="27"/>
  <c r="V591" i="27"/>
  <c r="V592" i="27"/>
  <c r="V593" i="27"/>
  <c r="V594" i="27"/>
  <c r="V595" i="27"/>
  <c r="V596" i="27"/>
  <c r="V597" i="27"/>
  <c r="V601" i="27"/>
  <c r="V602" i="27"/>
  <c r="V603" i="27"/>
  <c r="V604" i="27"/>
  <c r="V605" i="27"/>
  <c r="V606" i="27"/>
  <c r="V607" i="27"/>
  <c r="V608" i="27"/>
  <c r="V609" i="27"/>
  <c r="W564" i="26" l="1"/>
  <c r="W565" i="26"/>
  <c r="W566" i="26"/>
  <c r="W567" i="26"/>
  <c r="W568" i="26"/>
  <c r="W569" i="26"/>
  <c r="W570" i="26"/>
  <c r="W571" i="26"/>
  <c r="W572" i="26"/>
  <c r="W573" i="26"/>
  <c r="W574" i="26"/>
  <c r="W575" i="26"/>
  <c r="W576" i="26"/>
  <c r="W577" i="26"/>
  <c r="W578" i="26"/>
  <c r="W579" i="26"/>
  <c r="W580" i="26"/>
  <c r="W581" i="26"/>
  <c r="W582" i="26"/>
  <c r="W583" i="26"/>
  <c r="W584" i="26"/>
  <c r="W585" i="26"/>
  <c r="W586" i="26"/>
  <c r="W587" i="26"/>
  <c r="W588" i="26"/>
  <c r="W589" i="26"/>
  <c r="W590" i="26"/>
  <c r="W591" i="26"/>
  <c r="W592" i="26"/>
  <c r="W593" i="26"/>
  <c r="W594" i="26"/>
  <c r="W595" i="26"/>
  <c r="W596" i="26"/>
  <c r="W597" i="26"/>
  <c r="W598" i="26"/>
  <c r="W599" i="26"/>
  <c r="W600" i="26"/>
  <c r="W601" i="26"/>
  <c r="W602" i="26"/>
  <c r="W603" i="26"/>
  <c r="W604" i="26"/>
  <c r="W605" i="26"/>
  <c r="W606" i="26"/>
  <c r="W607" i="26"/>
  <c r="W608" i="26"/>
  <c r="W609" i="26"/>
  <c r="W610" i="26"/>
  <c r="W611" i="26"/>
  <c r="W612" i="26"/>
  <c r="W613" i="26"/>
  <c r="W614" i="26"/>
  <c r="W615" i="26"/>
  <c r="W616" i="26"/>
  <c r="W617" i="26"/>
  <c r="W618" i="26"/>
  <c r="W619" i="26"/>
  <c r="W620" i="26"/>
  <c r="W621" i="26"/>
  <c r="Z576" i="26"/>
  <c r="Z577" i="26"/>
  <c r="Z578" i="26"/>
  <c r="Z579" i="26"/>
  <c r="Z580" i="26"/>
  <c r="Z581" i="26"/>
  <c r="Z582" i="26"/>
  <c r="Z583" i="26"/>
  <c r="Z584" i="26"/>
  <c r="Z585" i="26"/>
  <c r="Z586" i="26"/>
  <c r="Z587" i="26"/>
  <c r="Z588" i="26"/>
  <c r="Z589" i="26"/>
  <c r="Z590" i="26"/>
  <c r="Z591" i="26"/>
  <c r="Z592" i="26"/>
  <c r="Z593" i="26"/>
  <c r="Z594" i="26"/>
  <c r="Z595" i="26"/>
  <c r="Z596" i="26"/>
  <c r="Z597" i="26"/>
  <c r="Z598" i="26"/>
  <c r="Z599" i="26"/>
  <c r="Z600" i="26"/>
  <c r="Z601" i="26"/>
  <c r="Z602" i="26"/>
  <c r="Z603" i="26"/>
  <c r="Z604" i="26"/>
  <c r="Z605" i="26"/>
  <c r="Z606" i="26"/>
  <c r="Z607" i="26"/>
  <c r="Z608" i="26"/>
  <c r="Z609" i="26"/>
  <c r="Z610" i="26"/>
  <c r="Z611" i="26"/>
  <c r="Z612" i="26"/>
  <c r="Z613" i="26"/>
  <c r="Z614" i="26"/>
  <c r="Z615" i="26"/>
  <c r="Z616" i="26"/>
  <c r="Z617" i="26"/>
  <c r="Z618" i="26"/>
  <c r="Z619" i="26"/>
  <c r="Z620" i="26"/>
  <c r="Z621" i="26"/>
  <c r="O577" i="26"/>
  <c r="O578" i="26"/>
  <c r="O579" i="26"/>
  <c r="O580" i="26"/>
  <c r="O581" i="26"/>
  <c r="O582" i="26"/>
  <c r="O583" i="26"/>
  <c r="O584" i="26"/>
  <c r="O585" i="26"/>
  <c r="O586" i="26"/>
  <c r="O587" i="26"/>
  <c r="O588" i="26"/>
  <c r="O589" i="26"/>
  <c r="O590" i="26"/>
  <c r="O591" i="26"/>
  <c r="O592" i="26"/>
  <c r="O593" i="26"/>
  <c r="O594" i="26"/>
  <c r="O595" i="26"/>
  <c r="O596" i="26"/>
  <c r="O597" i="26"/>
  <c r="O598" i="26"/>
  <c r="O599" i="26"/>
  <c r="O600" i="26"/>
  <c r="O601" i="26"/>
  <c r="O602" i="26"/>
  <c r="O603" i="26"/>
  <c r="O604" i="26"/>
  <c r="O605" i="26"/>
  <c r="O606" i="26"/>
  <c r="O607" i="26"/>
  <c r="O608" i="26"/>
  <c r="O609" i="26"/>
  <c r="O610" i="26"/>
  <c r="O611" i="26"/>
  <c r="O612" i="26"/>
  <c r="O613" i="26"/>
  <c r="O614" i="26"/>
  <c r="O615" i="26"/>
  <c r="O616" i="26"/>
  <c r="O617" i="26"/>
  <c r="O618" i="26"/>
  <c r="O619" i="26"/>
  <c r="O620" i="26"/>
  <c r="O621" i="26"/>
  <c r="H34" i="37" l="1"/>
  <c r="H14" i="37"/>
  <c r="K36" i="37"/>
  <c r="H36" i="37"/>
  <c r="F36" i="37"/>
  <c r="D36" i="37"/>
  <c r="K34" i="37"/>
  <c r="F34" i="37"/>
  <c r="D34" i="37"/>
  <c r="F26" i="37"/>
  <c r="D26" i="37"/>
  <c r="F24" i="37"/>
  <c r="D24" i="37"/>
  <c r="K16" i="37"/>
  <c r="H16" i="37"/>
  <c r="F16" i="37"/>
  <c r="D16" i="37"/>
  <c r="K14" i="37"/>
  <c r="F14" i="37"/>
  <c r="D14" i="37"/>
  <c r="F6" i="37"/>
  <c r="D6" i="37"/>
  <c r="F4" i="37"/>
  <c r="D4" i="37"/>
  <c r="N12" i="25" l="1"/>
  <c r="H12" i="25"/>
  <c r="N11" i="25"/>
  <c r="H11" i="25"/>
  <c r="N10" i="25"/>
  <c r="H10" i="25"/>
  <c r="N9" i="25"/>
  <c r="H9" i="25"/>
  <c r="N8" i="25"/>
  <c r="H8" i="25"/>
  <c r="N7" i="25"/>
  <c r="H7" i="25"/>
  <c r="N6" i="25"/>
  <c r="H6" i="25"/>
  <c r="N5" i="25"/>
  <c r="H5" i="25"/>
  <c r="O576" i="26"/>
  <c r="Z575" i="26"/>
  <c r="O575" i="26"/>
  <c r="Z574" i="26"/>
  <c r="O574" i="26"/>
  <c r="Z573" i="26"/>
  <c r="O573" i="26"/>
  <c r="Z572" i="26"/>
  <c r="O572" i="26"/>
  <c r="Z571" i="26"/>
  <c r="O571" i="26"/>
  <c r="Z570" i="26"/>
  <c r="O570" i="26"/>
  <c r="Z569" i="26"/>
  <c r="O569" i="26"/>
  <c r="Z568" i="26"/>
  <c r="O568" i="26"/>
  <c r="Z567" i="26"/>
  <c r="O567" i="26"/>
  <c r="Z566" i="26"/>
  <c r="O566" i="26"/>
  <c r="Z565" i="26"/>
  <c r="O565" i="26"/>
  <c r="Z564" i="26"/>
  <c r="O564" i="26"/>
  <c r="W563" i="26"/>
  <c r="Z563" i="26"/>
  <c r="O563" i="26"/>
  <c r="W562" i="26"/>
  <c r="Z562" i="26"/>
  <c r="O562" i="26"/>
  <c r="W561" i="26"/>
  <c r="Z561" i="26"/>
  <c r="O561" i="26"/>
  <c r="W560" i="26"/>
  <c r="Z560" i="26"/>
  <c r="O560" i="26"/>
  <c r="W559" i="26"/>
  <c r="Z559" i="26"/>
  <c r="O559" i="26"/>
  <c r="W558" i="26"/>
  <c r="Z558" i="26"/>
  <c r="O558" i="26"/>
  <c r="W557" i="26"/>
  <c r="Z557" i="26"/>
  <c r="O557" i="26"/>
  <c r="W556" i="26"/>
  <c r="Z556" i="26"/>
  <c r="O556" i="26"/>
  <c r="W555" i="26"/>
  <c r="Z555" i="26"/>
  <c r="O555" i="26"/>
  <c r="W554" i="26"/>
  <c r="Z554" i="26"/>
  <c r="O554" i="26"/>
  <c r="W553" i="26"/>
  <c r="Z553" i="26"/>
  <c r="O553" i="26"/>
  <c r="W552" i="26"/>
  <c r="Z552" i="26"/>
  <c r="O552" i="26"/>
  <c r="W551" i="26"/>
  <c r="Z551" i="26"/>
  <c r="O551" i="26"/>
  <c r="W550" i="26"/>
  <c r="Z550" i="26"/>
  <c r="O550" i="26"/>
  <c r="W549" i="26"/>
  <c r="Z549" i="26"/>
  <c r="O549" i="26"/>
  <c r="W548" i="26"/>
  <c r="Z548" i="26"/>
  <c r="O548" i="26"/>
  <c r="W547" i="26"/>
  <c r="Z547" i="26"/>
  <c r="O547" i="26"/>
  <c r="W546" i="26"/>
  <c r="Z546" i="26"/>
  <c r="O546" i="26"/>
  <c r="W545" i="26"/>
  <c r="Z545" i="26"/>
  <c r="O545" i="26"/>
  <c r="W544" i="26"/>
  <c r="Z544" i="26"/>
  <c r="O544" i="26"/>
  <c r="W543" i="26"/>
  <c r="Z543" i="26"/>
  <c r="O543" i="26"/>
  <c r="W542" i="26"/>
  <c r="Z542" i="26"/>
  <c r="O542" i="26"/>
  <c r="W541" i="26"/>
  <c r="Z541" i="26"/>
  <c r="O541" i="26"/>
  <c r="W540" i="26"/>
  <c r="Z540" i="26"/>
  <c r="O540" i="26"/>
  <c r="W539" i="26"/>
  <c r="Z539" i="26"/>
  <c r="O539" i="26"/>
  <c r="W538" i="26"/>
  <c r="Z538" i="26"/>
  <c r="O538" i="26"/>
  <c r="W537" i="26"/>
  <c r="Z537" i="26"/>
  <c r="O537" i="26"/>
  <c r="W536" i="26"/>
  <c r="Z536" i="26"/>
  <c r="O536" i="26"/>
  <c r="W535" i="26"/>
  <c r="Z535" i="26"/>
  <c r="O535" i="26"/>
  <c r="W534" i="26"/>
  <c r="Z534" i="26"/>
  <c r="O534" i="26"/>
  <c r="W533" i="26"/>
  <c r="Z533" i="26"/>
  <c r="O533" i="26"/>
  <c r="W532" i="26"/>
  <c r="Z532" i="26"/>
  <c r="O532" i="26"/>
  <c r="W531" i="26"/>
  <c r="Z531" i="26"/>
  <c r="O531" i="26"/>
  <c r="W530" i="26"/>
  <c r="Z530" i="26"/>
  <c r="O530" i="26"/>
  <c r="W529" i="26"/>
  <c r="Z529" i="26"/>
  <c r="O529" i="26"/>
  <c r="W528" i="26"/>
  <c r="Z528" i="26"/>
  <c r="O528" i="26"/>
  <c r="W527" i="26"/>
  <c r="Z527" i="26"/>
  <c r="O527" i="26"/>
  <c r="W526" i="26"/>
  <c r="Z526" i="26"/>
  <c r="O526" i="26"/>
  <c r="W525" i="26"/>
  <c r="Z525" i="26"/>
  <c r="O525" i="26"/>
  <c r="W524" i="26"/>
  <c r="Z524" i="26"/>
  <c r="O524" i="26"/>
  <c r="W523" i="26"/>
  <c r="Z523" i="26"/>
  <c r="O523" i="26"/>
  <c r="W522" i="26"/>
  <c r="Z522" i="26"/>
  <c r="O522" i="26"/>
  <c r="W521" i="26"/>
  <c r="Z521" i="26"/>
  <c r="O521" i="26"/>
  <c r="W520" i="26"/>
  <c r="Z520" i="26"/>
  <c r="O520" i="26"/>
  <c r="W519" i="26"/>
  <c r="Z519" i="26"/>
  <c r="O519" i="26"/>
  <c r="W518" i="26"/>
  <c r="Z518" i="26"/>
  <c r="O518" i="26"/>
  <c r="W517" i="26"/>
  <c r="Z517" i="26"/>
  <c r="O517" i="26"/>
  <c r="W516" i="26"/>
  <c r="Z516" i="26"/>
  <c r="O516" i="26"/>
  <c r="W515" i="26"/>
  <c r="Z515" i="26"/>
  <c r="O515" i="26"/>
  <c r="W514" i="26"/>
  <c r="Z514" i="26"/>
  <c r="O514" i="26"/>
  <c r="W513" i="26"/>
  <c r="Z513" i="26"/>
  <c r="O513" i="26"/>
  <c r="W512" i="26"/>
  <c r="Z512" i="26"/>
  <c r="O512" i="26"/>
  <c r="W511" i="26"/>
  <c r="Z511" i="26"/>
  <c r="O511" i="26"/>
  <c r="W510" i="26"/>
  <c r="Z510" i="26"/>
  <c r="O510" i="26"/>
  <c r="W509" i="26"/>
  <c r="Z509" i="26"/>
  <c r="O509" i="26"/>
  <c r="W508" i="26"/>
  <c r="Z508" i="26"/>
  <c r="O508" i="26"/>
  <c r="W507" i="26"/>
  <c r="Z507" i="26"/>
  <c r="O507" i="26"/>
  <c r="W506" i="26"/>
  <c r="Z506" i="26"/>
  <c r="O506" i="26"/>
  <c r="W505" i="26"/>
  <c r="Z505" i="26"/>
  <c r="O505" i="26"/>
  <c r="W504" i="26"/>
  <c r="Z504" i="26"/>
  <c r="O504" i="26"/>
  <c r="W503" i="26"/>
  <c r="Z503" i="26"/>
  <c r="O503" i="26"/>
  <c r="W502" i="26"/>
  <c r="Z502" i="26"/>
  <c r="O502" i="26"/>
  <c r="W501" i="26"/>
  <c r="Z501" i="26"/>
  <c r="O501" i="26"/>
  <c r="W500" i="26"/>
  <c r="Z500" i="26"/>
  <c r="O500" i="26"/>
  <c r="W499" i="26"/>
  <c r="Z499" i="26"/>
  <c r="O499" i="26"/>
  <c r="W498" i="26"/>
  <c r="Z498" i="26"/>
  <c r="O498" i="26"/>
  <c r="W497" i="26"/>
  <c r="Z497" i="26"/>
  <c r="O497" i="26"/>
  <c r="W496" i="26"/>
  <c r="Z496" i="26"/>
  <c r="O496" i="26"/>
  <c r="W495" i="26"/>
  <c r="Z495" i="26"/>
  <c r="O495" i="26"/>
  <c r="W494" i="26"/>
  <c r="Z494" i="26"/>
  <c r="O494" i="26"/>
  <c r="W493" i="26"/>
  <c r="Z493" i="26"/>
  <c r="O493" i="26"/>
  <c r="W492" i="26"/>
  <c r="Z492" i="26"/>
  <c r="O492" i="26"/>
  <c r="W491" i="26"/>
  <c r="Z491" i="26"/>
  <c r="O491" i="26"/>
  <c r="W490" i="26"/>
  <c r="Z490" i="26"/>
  <c r="O490" i="26"/>
  <c r="W489" i="26"/>
  <c r="Z489" i="26"/>
  <c r="O489" i="26"/>
  <c r="W488" i="26"/>
  <c r="Z488" i="26"/>
  <c r="O488" i="26"/>
  <c r="W487" i="26"/>
  <c r="Z487" i="26"/>
  <c r="O487" i="26"/>
  <c r="W486" i="26"/>
  <c r="Z486" i="26"/>
  <c r="O486" i="26"/>
  <c r="W485" i="26"/>
  <c r="Z485" i="26"/>
  <c r="O485" i="26"/>
  <c r="W484" i="26"/>
  <c r="Z484" i="26"/>
  <c r="O484" i="26"/>
  <c r="W483" i="26"/>
  <c r="Z483" i="26"/>
  <c r="O483" i="26"/>
  <c r="W482" i="26"/>
  <c r="Z482" i="26"/>
  <c r="O482" i="26"/>
  <c r="W481" i="26"/>
  <c r="Z481" i="26"/>
  <c r="O481" i="26"/>
  <c r="W480" i="26"/>
  <c r="Z480" i="26"/>
  <c r="O480" i="26"/>
  <c r="W479" i="26"/>
  <c r="Z479" i="26"/>
  <c r="O479" i="26"/>
  <c r="W478" i="26"/>
  <c r="Z478" i="26"/>
  <c r="O478" i="26"/>
  <c r="W477" i="26"/>
  <c r="Z477" i="26"/>
  <c r="O477" i="26"/>
  <c r="W476" i="26"/>
  <c r="Z476" i="26"/>
  <c r="O476" i="26"/>
  <c r="W475" i="26"/>
  <c r="Z475" i="26"/>
  <c r="O475" i="26"/>
  <c r="W474" i="26"/>
  <c r="Z474" i="26"/>
  <c r="O474" i="26"/>
  <c r="W473" i="26"/>
  <c r="Z473" i="26"/>
  <c r="O473" i="26"/>
  <c r="W472" i="26"/>
  <c r="Z472" i="26"/>
  <c r="O472" i="26"/>
  <c r="W471" i="26"/>
  <c r="Z471" i="26"/>
  <c r="O471" i="26"/>
  <c r="W470" i="26"/>
  <c r="Z470" i="26"/>
  <c r="O470" i="26"/>
  <c r="W469" i="26"/>
  <c r="Z469" i="26"/>
  <c r="O469" i="26"/>
  <c r="W468" i="26"/>
  <c r="Z468" i="26"/>
  <c r="O468" i="26"/>
  <c r="W467" i="26"/>
  <c r="Z467" i="26"/>
  <c r="O467" i="26"/>
  <c r="W466" i="26"/>
  <c r="Z466" i="26"/>
  <c r="O466" i="26"/>
  <c r="W465" i="26"/>
  <c r="Z465" i="26"/>
  <c r="O465" i="26"/>
  <c r="W464" i="26"/>
  <c r="Z464" i="26"/>
  <c r="O464" i="26"/>
  <c r="W463" i="26"/>
  <c r="Z463" i="26"/>
  <c r="O463" i="26"/>
  <c r="W462" i="26"/>
  <c r="Z462" i="26"/>
  <c r="O462" i="26"/>
  <c r="W461" i="26"/>
  <c r="Z461" i="26"/>
  <c r="O461" i="26"/>
  <c r="W460" i="26"/>
  <c r="Z460" i="26"/>
  <c r="O460" i="26"/>
  <c r="W459" i="26"/>
  <c r="Z459" i="26"/>
  <c r="O459" i="26"/>
  <c r="W458" i="26"/>
  <c r="Z458" i="26"/>
  <c r="O458" i="26"/>
  <c r="W457" i="26"/>
  <c r="Z457" i="26"/>
  <c r="O457" i="26"/>
  <c r="W456" i="26"/>
  <c r="Z456" i="26"/>
  <c r="O456" i="26"/>
  <c r="W455" i="26"/>
  <c r="Z455" i="26"/>
  <c r="O455" i="26"/>
  <c r="W454" i="26"/>
  <c r="Z454" i="26"/>
  <c r="O454" i="26"/>
  <c r="W453" i="26"/>
  <c r="Z453" i="26"/>
  <c r="O453" i="26"/>
  <c r="W452" i="26"/>
  <c r="Z452" i="26"/>
  <c r="O452" i="26"/>
  <c r="W451" i="26"/>
  <c r="Z451" i="26"/>
  <c r="O451" i="26"/>
  <c r="W450" i="26"/>
  <c r="Z450" i="26"/>
  <c r="O450" i="26"/>
  <c r="W449" i="26"/>
  <c r="Z449" i="26"/>
  <c r="O449" i="26"/>
  <c r="W448" i="26"/>
  <c r="Z448" i="26"/>
  <c r="O448" i="26"/>
  <c r="W447" i="26"/>
  <c r="Z447" i="26"/>
  <c r="O447" i="26"/>
  <c r="W446" i="26"/>
  <c r="Z446" i="26"/>
  <c r="O446" i="26"/>
  <c r="W445" i="26"/>
  <c r="Z445" i="26"/>
  <c r="O445" i="26"/>
  <c r="W444" i="26"/>
  <c r="Z444" i="26"/>
  <c r="O444" i="26"/>
  <c r="W443" i="26"/>
  <c r="Z443" i="26"/>
  <c r="O443" i="26"/>
  <c r="W442" i="26"/>
  <c r="Z442" i="26"/>
  <c r="O442" i="26"/>
  <c r="W441" i="26"/>
  <c r="Z441" i="26"/>
  <c r="O441" i="26"/>
  <c r="W440" i="26"/>
  <c r="Z440" i="26"/>
  <c r="O440" i="26"/>
  <c r="W439" i="26"/>
  <c r="Z439" i="26"/>
  <c r="O439" i="26"/>
  <c r="W438" i="26"/>
  <c r="Z438" i="26"/>
  <c r="O438" i="26"/>
  <c r="W437" i="26"/>
  <c r="Z437" i="26"/>
  <c r="O437" i="26"/>
  <c r="W436" i="26"/>
  <c r="Z436" i="26"/>
  <c r="O436" i="26"/>
  <c r="W435" i="26"/>
  <c r="Z435" i="26"/>
  <c r="O435" i="26"/>
  <c r="W434" i="26"/>
  <c r="Z434" i="26"/>
  <c r="O434" i="26"/>
  <c r="W433" i="26"/>
  <c r="Z433" i="26"/>
  <c r="O433" i="26"/>
  <c r="W432" i="26"/>
  <c r="Z432" i="26"/>
  <c r="O432" i="26"/>
  <c r="W431" i="26"/>
  <c r="Z431" i="26"/>
  <c r="O431" i="26"/>
  <c r="W430" i="26"/>
  <c r="Z430" i="26"/>
  <c r="O430" i="26"/>
  <c r="W429" i="26"/>
  <c r="Z429" i="26"/>
  <c r="O429" i="26"/>
  <c r="W428" i="26"/>
  <c r="Z428" i="26"/>
  <c r="O428" i="26"/>
  <c r="W427" i="26"/>
  <c r="Z427" i="26"/>
  <c r="O427" i="26"/>
  <c r="W426" i="26"/>
  <c r="Z426" i="26"/>
  <c r="O426" i="26"/>
  <c r="W425" i="26"/>
  <c r="Z425" i="26"/>
  <c r="O425" i="26"/>
  <c r="W424" i="26"/>
  <c r="Z424" i="26"/>
  <c r="O424" i="26"/>
  <c r="W423" i="26"/>
  <c r="Z423" i="26"/>
  <c r="O423" i="26"/>
  <c r="W422" i="26"/>
  <c r="Z422" i="26"/>
  <c r="O422" i="26"/>
  <c r="W421" i="26"/>
  <c r="Z421" i="26"/>
  <c r="O421" i="26"/>
  <c r="W420" i="26"/>
  <c r="Z420" i="26"/>
  <c r="O420" i="26"/>
  <c r="W419" i="26"/>
  <c r="Z419" i="26"/>
  <c r="O419" i="26"/>
  <c r="W418" i="26"/>
  <c r="Z418" i="26"/>
  <c r="O418" i="26"/>
  <c r="W417" i="26"/>
  <c r="Z417" i="26"/>
  <c r="O417" i="26"/>
  <c r="W416" i="26"/>
  <c r="Z416" i="26"/>
  <c r="O416" i="26"/>
  <c r="W415" i="26"/>
  <c r="Z415" i="26"/>
  <c r="O415" i="26"/>
  <c r="Z414" i="26"/>
  <c r="O414" i="26"/>
  <c r="Z413" i="26"/>
  <c r="O413" i="26"/>
  <c r="Z412" i="26"/>
  <c r="O412" i="26"/>
  <c r="Z411" i="26"/>
  <c r="O411" i="26"/>
  <c r="Z410" i="26"/>
  <c r="O410" i="26"/>
  <c r="M410" i="26"/>
  <c r="P409" i="26"/>
  <c r="Z409" i="26"/>
  <c r="O409" i="26"/>
  <c r="M409" i="26"/>
  <c r="S408" i="26"/>
  <c r="P408" i="26"/>
  <c r="Z408" i="26"/>
  <c r="O408" i="26"/>
  <c r="M408" i="26"/>
  <c r="S407" i="26"/>
  <c r="P407" i="26"/>
  <c r="Z407" i="26"/>
  <c r="M407" i="26"/>
  <c r="S406" i="26"/>
  <c r="P406" i="26"/>
  <c r="Z406" i="26"/>
  <c r="M406" i="26"/>
  <c r="S405" i="26"/>
  <c r="Z405" i="26"/>
  <c r="O405" i="26"/>
  <c r="S404" i="26"/>
  <c r="Z404" i="26"/>
  <c r="O404" i="26"/>
  <c r="S403" i="26"/>
  <c r="Z403" i="26"/>
  <c r="O403" i="26"/>
  <c r="Z402" i="26"/>
  <c r="O402" i="26"/>
  <c r="Z401" i="26"/>
  <c r="O401" i="26"/>
  <c r="Z400" i="26"/>
  <c r="O400" i="26"/>
  <c r="Z399" i="26"/>
  <c r="O399" i="26"/>
  <c r="Z398" i="26"/>
  <c r="O398" i="26"/>
  <c r="Z397" i="26"/>
  <c r="O397" i="26"/>
  <c r="Z396" i="26"/>
  <c r="O396" i="26"/>
  <c r="Z395" i="26"/>
  <c r="O395" i="26"/>
  <c r="Z394" i="26"/>
  <c r="O394" i="26"/>
  <c r="Z393" i="26"/>
  <c r="O393" i="26"/>
  <c r="Z392" i="26"/>
  <c r="O392" i="26"/>
  <c r="Z391" i="26"/>
  <c r="O391" i="26"/>
  <c r="Z390" i="26"/>
  <c r="O390" i="26"/>
  <c r="Z389" i="26"/>
  <c r="O389" i="26"/>
  <c r="Z388" i="26"/>
  <c r="O388" i="26"/>
  <c r="Z387" i="26"/>
  <c r="O387" i="26"/>
  <c r="Z386" i="26"/>
  <c r="O386" i="26"/>
  <c r="Z385" i="26"/>
  <c r="O385" i="26"/>
  <c r="Z384" i="26"/>
  <c r="O384" i="26"/>
  <c r="Z383" i="26"/>
  <c r="O383" i="26"/>
  <c r="Z382" i="26"/>
  <c r="O382" i="26"/>
  <c r="Z381" i="26"/>
  <c r="O381" i="26"/>
  <c r="Z380" i="26"/>
  <c r="O380" i="26"/>
  <c r="Z379" i="26"/>
  <c r="O379" i="26"/>
  <c r="Z378" i="26"/>
  <c r="O378" i="26"/>
  <c r="Z377" i="26"/>
  <c r="O377" i="26"/>
  <c r="Z376" i="26"/>
  <c r="O376" i="26"/>
  <c r="Z375" i="26"/>
  <c r="O375" i="26"/>
  <c r="Z374" i="26"/>
  <c r="O374" i="26"/>
  <c r="Z373" i="26"/>
  <c r="O373" i="26"/>
  <c r="Z372" i="26"/>
  <c r="O372" i="26"/>
  <c r="Z371" i="26"/>
  <c r="O371" i="26"/>
  <c r="Z370" i="26"/>
  <c r="O370" i="26"/>
  <c r="Z369" i="26"/>
  <c r="O369" i="26"/>
  <c r="Z368" i="26"/>
  <c r="O368" i="26"/>
  <c r="Z367" i="26"/>
  <c r="O367" i="26"/>
  <c r="Z366" i="26"/>
  <c r="O366" i="26"/>
  <c r="Z365" i="26"/>
  <c r="O365" i="26"/>
  <c r="Z364" i="26"/>
  <c r="O364" i="26"/>
  <c r="Z363" i="26"/>
  <c r="O363" i="26"/>
  <c r="Z362" i="26"/>
  <c r="O362" i="26"/>
  <c r="Z361" i="26"/>
  <c r="O361" i="26"/>
  <c r="Z360" i="26"/>
  <c r="O360" i="26"/>
  <c r="Z359" i="26"/>
  <c r="O359" i="26"/>
  <c r="Z358" i="26"/>
  <c r="O358" i="26"/>
  <c r="Z357" i="26"/>
  <c r="O357" i="26"/>
  <c r="Z356" i="26"/>
  <c r="O356" i="26"/>
  <c r="Z355" i="26"/>
  <c r="O355" i="26"/>
  <c r="Z354" i="26"/>
  <c r="O354" i="26"/>
  <c r="Z353" i="26"/>
  <c r="O353" i="26"/>
  <c r="Z352" i="26"/>
  <c r="O352" i="26"/>
  <c r="Z351" i="26"/>
  <c r="O351" i="26"/>
  <c r="Z350" i="26"/>
  <c r="O350" i="26"/>
  <c r="Z349" i="26"/>
  <c r="O349" i="26"/>
  <c r="Z348" i="26"/>
  <c r="O348" i="26"/>
  <c r="Z347" i="26"/>
  <c r="O347" i="26"/>
  <c r="Z346" i="26"/>
  <c r="O346" i="26"/>
  <c r="Z345" i="26"/>
  <c r="O345" i="26"/>
  <c r="Z344" i="26"/>
  <c r="O344" i="26"/>
  <c r="Z343" i="26"/>
  <c r="O343" i="26"/>
  <c r="Z342" i="26"/>
  <c r="O342" i="26"/>
  <c r="Z341" i="26"/>
  <c r="O341" i="26"/>
  <c r="Z340" i="26"/>
  <c r="O340" i="26"/>
  <c r="Z339" i="26"/>
  <c r="O339" i="26"/>
  <c r="Z338" i="26"/>
  <c r="O338" i="26"/>
  <c r="Z337" i="26"/>
  <c r="O337" i="26"/>
  <c r="Z336" i="26"/>
  <c r="O336" i="26"/>
  <c r="Z335" i="26"/>
  <c r="O335" i="26"/>
  <c r="Z334" i="26"/>
  <c r="O334" i="26"/>
  <c r="Z333" i="26"/>
  <c r="O333" i="26"/>
  <c r="Z332" i="26"/>
  <c r="O332" i="26"/>
  <c r="Z331" i="26"/>
  <c r="O331" i="26"/>
  <c r="Z330" i="26"/>
  <c r="O330" i="26"/>
  <c r="Z329" i="26"/>
  <c r="O329" i="26"/>
  <c r="Z328" i="26"/>
  <c r="O328" i="26"/>
  <c r="Z327" i="26"/>
  <c r="O327" i="26"/>
  <c r="Z326" i="26"/>
  <c r="O326" i="26"/>
  <c r="Z325" i="26"/>
  <c r="O325" i="26"/>
  <c r="Z324" i="26"/>
  <c r="O324" i="26"/>
  <c r="Z323" i="26"/>
  <c r="O323" i="26"/>
  <c r="Z322" i="26"/>
  <c r="O322" i="26"/>
  <c r="Z321" i="26"/>
  <c r="O321" i="26"/>
  <c r="Z320" i="26"/>
  <c r="O320" i="26"/>
  <c r="Z319" i="26"/>
  <c r="O319" i="26"/>
  <c r="Z318" i="26"/>
  <c r="O318" i="26"/>
  <c r="Z317" i="26"/>
  <c r="O317" i="26"/>
  <c r="Z316" i="26"/>
  <c r="O316" i="26"/>
  <c r="Z315" i="26"/>
  <c r="O315" i="26"/>
  <c r="Z314" i="26"/>
  <c r="O314" i="26"/>
  <c r="Z313" i="26"/>
  <c r="O313" i="26"/>
  <c r="Z312" i="26"/>
  <c r="O312" i="26"/>
  <c r="Z311" i="26"/>
  <c r="O311" i="26"/>
  <c r="Z310" i="26"/>
  <c r="O310" i="26"/>
  <c r="Z309" i="26"/>
  <c r="O309" i="26"/>
  <c r="Z308" i="26"/>
  <c r="O308" i="26"/>
  <c r="Z307" i="26"/>
  <c r="O307" i="26"/>
  <c r="Z306" i="26"/>
  <c r="O306" i="26"/>
  <c r="Z305" i="26"/>
  <c r="O305" i="26"/>
  <c r="Z304" i="26"/>
  <c r="O304" i="26"/>
  <c r="Z303" i="26"/>
  <c r="O303" i="26"/>
  <c r="Z302" i="26"/>
  <c r="O302" i="26"/>
  <c r="Z301" i="26"/>
  <c r="O301" i="26"/>
  <c r="Z300" i="26"/>
  <c r="O300" i="26"/>
  <c r="Z299" i="26"/>
  <c r="O299" i="26"/>
  <c r="Z298" i="26"/>
  <c r="O298" i="26"/>
  <c r="Z297" i="26"/>
  <c r="O297" i="26"/>
  <c r="Z296" i="26"/>
  <c r="O296" i="26"/>
  <c r="Z295" i="26"/>
  <c r="O295" i="26"/>
  <c r="Z294" i="26"/>
  <c r="O294" i="26"/>
  <c r="Z293" i="26"/>
  <c r="O293" i="26"/>
  <c r="Z292" i="26"/>
  <c r="O292" i="26"/>
  <c r="Z291" i="26"/>
  <c r="O291" i="26"/>
  <c r="Z290" i="26"/>
  <c r="O290" i="26"/>
  <c r="Z289" i="26"/>
  <c r="O289" i="26"/>
  <c r="Z288" i="26"/>
  <c r="O288" i="26"/>
  <c r="Z287" i="26"/>
  <c r="O287" i="26"/>
  <c r="Z286" i="26"/>
  <c r="O286" i="26"/>
  <c r="Z285" i="26"/>
  <c r="O285" i="26"/>
  <c r="Z284" i="26"/>
  <c r="O284" i="26"/>
  <c r="Z283" i="26"/>
  <c r="O283" i="26"/>
  <c r="Z282" i="26"/>
  <c r="O282" i="26"/>
  <c r="Z281" i="26"/>
  <c r="O281" i="26"/>
  <c r="Z280" i="26"/>
  <c r="O280" i="26"/>
  <c r="Z279" i="26"/>
  <c r="O279" i="26"/>
  <c r="Z278" i="26"/>
  <c r="O278" i="26"/>
  <c r="Z277" i="26"/>
  <c r="O277" i="26"/>
  <c r="Z276" i="26"/>
  <c r="O276" i="26"/>
  <c r="Z275" i="26"/>
  <c r="O275" i="26"/>
  <c r="Z274" i="26"/>
  <c r="O274" i="26"/>
  <c r="Z273" i="26"/>
  <c r="O273" i="26"/>
  <c r="Z272" i="26"/>
  <c r="O272" i="26"/>
  <c r="Z271" i="26"/>
  <c r="O271" i="26"/>
  <c r="Z270" i="26"/>
  <c r="O270" i="26"/>
  <c r="Z269" i="26"/>
  <c r="O269" i="26"/>
  <c r="Z268" i="26"/>
  <c r="O268" i="26"/>
  <c r="Z267" i="26"/>
  <c r="O267" i="26"/>
  <c r="Z266" i="26"/>
  <c r="O266" i="26"/>
  <c r="Z265" i="26"/>
  <c r="O265" i="26"/>
  <c r="Z264" i="26"/>
  <c r="O264" i="26"/>
  <c r="Z263" i="26"/>
  <c r="O263" i="26"/>
  <c r="Z262" i="26"/>
  <c r="O262" i="26"/>
  <c r="Z261" i="26"/>
  <c r="O261" i="26"/>
  <c r="Z260" i="26"/>
  <c r="O260" i="26"/>
  <c r="Z259" i="26"/>
  <c r="O259" i="26"/>
  <c r="Z258" i="26"/>
  <c r="O258" i="26"/>
  <c r="Z257" i="26"/>
  <c r="O257" i="26"/>
  <c r="Z256" i="26"/>
  <c r="O256" i="26"/>
  <c r="Z255" i="26"/>
  <c r="O255" i="26"/>
  <c r="Z254" i="26"/>
  <c r="O254" i="26"/>
  <c r="Z253" i="26"/>
  <c r="O253" i="26"/>
  <c r="Z252" i="26"/>
  <c r="O252" i="26"/>
  <c r="Z251" i="26"/>
  <c r="O251" i="26"/>
  <c r="Z250" i="26"/>
  <c r="O250" i="26"/>
  <c r="Z249" i="26"/>
  <c r="O249" i="26"/>
  <c r="Z248" i="26"/>
  <c r="O248" i="26"/>
  <c r="Z247" i="26"/>
  <c r="O247" i="26"/>
  <c r="Z246" i="26"/>
  <c r="O246" i="26"/>
  <c r="Z245" i="26"/>
  <c r="O245" i="26"/>
  <c r="Z244" i="26"/>
  <c r="O244" i="26"/>
  <c r="Z243" i="26"/>
  <c r="O243" i="26"/>
  <c r="Z242" i="26"/>
  <c r="O242" i="26"/>
  <c r="Z241" i="26"/>
  <c r="O241" i="26"/>
  <c r="Z240" i="26"/>
  <c r="O240" i="26"/>
  <c r="Z239" i="26"/>
  <c r="O239" i="26"/>
  <c r="Z238" i="26"/>
  <c r="O238" i="26"/>
  <c r="Z237" i="26"/>
  <c r="O237" i="26"/>
  <c r="Z236" i="26"/>
  <c r="O236" i="26"/>
  <c r="Z235" i="26"/>
  <c r="O235" i="26"/>
  <c r="Z234" i="26"/>
  <c r="O234" i="26"/>
  <c r="Z233" i="26"/>
  <c r="O233" i="26"/>
  <c r="Z232" i="26"/>
  <c r="O232" i="26"/>
  <c r="Z231" i="26"/>
  <c r="O231" i="26"/>
  <c r="Z230" i="26"/>
  <c r="O230" i="26"/>
  <c r="Z229" i="26"/>
  <c r="O229" i="26"/>
  <c r="Z228" i="26"/>
  <c r="O228" i="26"/>
  <c r="Z227" i="26"/>
  <c r="O227" i="26"/>
  <c r="Z226" i="26"/>
  <c r="O226" i="26"/>
  <c r="Z225" i="26"/>
  <c r="O225" i="26"/>
  <c r="Z224" i="26"/>
  <c r="O224" i="26"/>
  <c r="Z223" i="26"/>
  <c r="O223" i="26"/>
  <c r="Z222" i="26"/>
  <c r="O222" i="26"/>
  <c r="Z221" i="26"/>
  <c r="O221" i="26"/>
  <c r="Z220" i="26"/>
  <c r="O220" i="26"/>
  <c r="Z219" i="26"/>
  <c r="O219" i="26"/>
  <c r="Z218" i="26"/>
  <c r="O218" i="26"/>
  <c r="Z217" i="26"/>
  <c r="O217" i="26"/>
  <c r="Z216" i="26"/>
  <c r="O216" i="26"/>
  <c r="Z215" i="26"/>
  <c r="O215" i="26"/>
  <c r="Z214" i="26"/>
  <c r="O214" i="26"/>
  <c r="Z213" i="26"/>
  <c r="O213" i="26"/>
  <c r="Z212" i="26"/>
  <c r="O212" i="26"/>
  <c r="Z211" i="26"/>
  <c r="O211" i="26"/>
  <c r="Z210" i="26"/>
  <c r="O210" i="26"/>
  <c r="Z209" i="26"/>
  <c r="O209" i="26"/>
  <c r="Z208" i="26"/>
  <c r="O208" i="26"/>
  <c r="Z207" i="26"/>
  <c r="O207" i="26"/>
  <c r="Z206" i="26"/>
  <c r="O206" i="26"/>
  <c r="Z205" i="26"/>
  <c r="O205" i="26"/>
  <c r="Z204" i="26"/>
  <c r="O204" i="26"/>
  <c r="Z203" i="26"/>
  <c r="O203" i="26"/>
  <c r="Z202" i="26"/>
  <c r="O202" i="26"/>
  <c r="Z201" i="26"/>
  <c r="O201" i="26"/>
  <c r="Z200" i="26"/>
  <c r="O200" i="26"/>
  <c r="Z199" i="26"/>
  <c r="O199" i="26"/>
  <c r="Z198" i="26"/>
  <c r="O198" i="26"/>
  <c r="Z197" i="26"/>
  <c r="O197" i="26"/>
  <c r="Z196" i="26"/>
  <c r="O196" i="26"/>
  <c r="Z195" i="26"/>
  <c r="O195" i="26"/>
  <c r="Z194" i="26"/>
  <c r="O194" i="26"/>
  <c r="Z193" i="26"/>
  <c r="O193" i="26"/>
  <c r="Z192" i="26"/>
  <c r="O192" i="26"/>
  <c r="Z191" i="26"/>
  <c r="O191" i="26"/>
  <c r="Z190" i="26"/>
  <c r="O190" i="26"/>
  <c r="Z189" i="26"/>
  <c r="O189" i="26"/>
  <c r="Z188" i="26"/>
  <c r="O188" i="26"/>
  <c r="Z187" i="26"/>
  <c r="O187" i="26"/>
  <c r="Z186" i="26"/>
  <c r="O186" i="26"/>
  <c r="Z185" i="26"/>
  <c r="O185" i="26"/>
  <c r="Z184" i="26"/>
  <c r="O184" i="26"/>
  <c r="Z183" i="26"/>
  <c r="O183" i="26"/>
  <c r="Z182" i="26"/>
  <c r="O182" i="26"/>
  <c r="Z181" i="26"/>
  <c r="O181" i="26"/>
  <c r="Z180" i="26"/>
  <c r="O180" i="26"/>
  <c r="Z179" i="26"/>
  <c r="O179" i="26"/>
  <c r="Z178" i="26"/>
  <c r="O178" i="26"/>
  <c r="Z177" i="26"/>
  <c r="O177" i="26"/>
  <c r="Z176" i="26"/>
  <c r="O176" i="26"/>
  <c r="Z175" i="26"/>
  <c r="O175" i="26"/>
  <c r="Z174" i="26"/>
  <c r="O174" i="26"/>
  <c r="Z173" i="26"/>
  <c r="O173" i="26"/>
  <c r="Z172" i="26"/>
  <c r="O172" i="26"/>
  <c r="Z171" i="26"/>
  <c r="O171" i="26"/>
  <c r="Z170" i="26"/>
  <c r="O170" i="26"/>
  <c r="Z169" i="26"/>
  <c r="O169" i="26"/>
  <c r="Z168" i="26"/>
  <c r="O168" i="26"/>
  <c r="Z167" i="26"/>
  <c r="O167" i="26"/>
  <c r="Z166" i="26"/>
  <c r="O166" i="26"/>
  <c r="Z165" i="26"/>
  <c r="O165" i="26"/>
  <c r="Z164" i="26"/>
  <c r="O164" i="26"/>
  <c r="Z163" i="26"/>
  <c r="O163" i="26"/>
  <c r="Z162" i="26"/>
  <c r="O162" i="26"/>
  <c r="Z161" i="26"/>
  <c r="O161" i="26"/>
  <c r="Z160" i="26"/>
  <c r="O160" i="26"/>
  <c r="Z159" i="26"/>
  <c r="O159" i="26"/>
  <c r="Z158" i="26"/>
  <c r="O158" i="26"/>
  <c r="Z157" i="26"/>
  <c r="O157" i="26"/>
  <c r="Z156" i="26"/>
  <c r="O156" i="26"/>
  <c r="Z155" i="26"/>
  <c r="O155" i="26"/>
  <c r="Z154" i="26"/>
  <c r="O154" i="26"/>
  <c r="Z153" i="26"/>
  <c r="O153" i="26"/>
  <c r="Z152" i="26"/>
  <c r="O152" i="26"/>
  <c r="Z151" i="26"/>
  <c r="O151" i="26"/>
  <c r="Z150" i="26"/>
  <c r="O150" i="26"/>
  <c r="Z149" i="26"/>
  <c r="O149" i="26"/>
  <c r="Z148" i="26"/>
  <c r="O148" i="26"/>
  <c r="Z147" i="26"/>
  <c r="O147" i="26"/>
  <c r="Z146" i="26"/>
  <c r="O146" i="26"/>
  <c r="Z145" i="26"/>
  <c r="O145" i="26"/>
  <c r="Z144" i="26"/>
  <c r="O144" i="26"/>
  <c r="Z143" i="26"/>
  <c r="O143" i="26"/>
  <c r="Z142" i="26"/>
  <c r="O142" i="26"/>
  <c r="Z141" i="26"/>
  <c r="O141" i="26"/>
  <c r="Z140" i="26"/>
  <c r="O140" i="26"/>
  <c r="Z139" i="26"/>
  <c r="O139" i="26"/>
  <c r="Z138" i="26"/>
  <c r="O138" i="26"/>
  <c r="Z137" i="26"/>
  <c r="O137" i="26"/>
  <c r="Z136" i="26"/>
  <c r="O136" i="26"/>
  <c r="Z135" i="26"/>
  <c r="O135" i="26"/>
  <c r="Z134" i="26"/>
  <c r="O134" i="26"/>
  <c r="Z133" i="26"/>
  <c r="O133" i="26"/>
  <c r="Z132" i="26"/>
  <c r="O132" i="26"/>
  <c r="Z131" i="26"/>
  <c r="O131" i="26"/>
  <c r="Z130" i="26"/>
  <c r="O130" i="26"/>
  <c r="Z129" i="26"/>
  <c r="O129" i="26"/>
  <c r="Z128" i="26"/>
  <c r="O128" i="26"/>
  <c r="Z127" i="26"/>
  <c r="O127" i="26"/>
  <c r="Z126" i="26"/>
  <c r="O126" i="26"/>
  <c r="Z125" i="26"/>
  <c r="O125" i="26"/>
  <c r="Z124" i="26"/>
  <c r="O124" i="26"/>
  <c r="Z123" i="26"/>
  <c r="O123" i="26"/>
  <c r="Z122" i="26"/>
  <c r="O122" i="26"/>
  <c r="Z121" i="26"/>
  <c r="O121" i="26"/>
  <c r="Z120" i="26"/>
  <c r="O120" i="26"/>
  <c r="Z119" i="26"/>
  <c r="O119" i="26"/>
  <c r="Z118" i="26"/>
  <c r="O118" i="26"/>
  <c r="Z117" i="26"/>
  <c r="O117" i="26"/>
  <c r="Z116" i="26"/>
  <c r="O116" i="26"/>
  <c r="Z115" i="26"/>
  <c r="O115" i="26"/>
  <c r="Z114" i="26"/>
  <c r="O114" i="26"/>
  <c r="Z113" i="26"/>
  <c r="O113" i="26"/>
  <c r="Z112" i="26"/>
  <c r="O112" i="26"/>
  <c r="Z111" i="26"/>
  <c r="O111" i="26"/>
  <c r="Z110" i="26"/>
  <c r="O110" i="26"/>
  <c r="Z109" i="26"/>
  <c r="O109" i="26"/>
  <c r="Z108" i="26"/>
  <c r="O108" i="26"/>
  <c r="Z107" i="26"/>
  <c r="O107" i="26"/>
  <c r="Z106" i="26"/>
  <c r="O106" i="26"/>
  <c r="Z105" i="26"/>
  <c r="O105" i="26"/>
  <c r="Z104" i="26"/>
  <c r="O104" i="26"/>
  <c r="Z103" i="26"/>
  <c r="O103" i="26"/>
  <c r="Z102" i="26"/>
  <c r="O102" i="26"/>
  <c r="Z101" i="26"/>
  <c r="O101" i="26"/>
  <c r="Z100" i="26"/>
  <c r="O100" i="26"/>
  <c r="Z99" i="26"/>
  <c r="O99" i="26"/>
  <c r="Z98" i="26"/>
  <c r="O98" i="26"/>
  <c r="Z97" i="26"/>
  <c r="O97" i="26"/>
  <c r="Z96" i="26"/>
  <c r="O96" i="26"/>
  <c r="Z95" i="26"/>
  <c r="O95" i="26"/>
  <c r="Z94" i="26"/>
  <c r="O94" i="26"/>
  <c r="Z93" i="26"/>
  <c r="O93" i="26"/>
  <c r="Z92" i="26"/>
  <c r="O92" i="26"/>
  <c r="Z91" i="26"/>
  <c r="O91" i="26"/>
  <c r="Z90" i="26"/>
  <c r="O90" i="26"/>
  <c r="Z89" i="26"/>
  <c r="O89" i="26"/>
  <c r="Z88" i="26"/>
  <c r="O88" i="26"/>
  <c r="Z87" i="26"/>
  <c r="O87" i="26"/>
  <c r="Z86" i="26"/>
  <c r="O86" i="26"/>
  <c r="Z85" i="26"/>
  <c r="O85" i="26"/>
  <c r="Z84" i="26"/>
  <c r="O84" i="26"/>
  <c r="Z83" i="26"/>
  <c r="O83" i="26"/>
  <c r="Z82" i="26"/>
  <c r="O82" i="26"/>
  <c r="Z81" i="26"/>
  <c r="O81" i="26"/>
  <c r="Z80" i="26"/>
  <c r="O80" i="26"/>
  <c r="Z79" i="26"/>
  <c r="O79" i="26"/>
  <c r="Z78" i="26"/>
  <c r="O78" i="26"/>
  <c r="Z77" i="26"/>
  <c r="O77" i="26"/>
  <c r="Z76" i="26"/>
  <c r="O76" i="26"/>
  <c r="Z75" i="26"/>
  <c r="O75" i="26"/>
  <c r="Z74" i="26"/>
  <c r="O74" i="26"/>
  <c r="Z73" i="26"/>
  <c r="O73" i="26"/>
  <c r="Z72" i="26"/>
  <c r="O72" i="26"/>
  <c r="Z71" i="26"/>
  <c r="O71" i="26"/>
  <c r="Z70" i="26"/>
  <c r="O70" i="26"/>
  <c r="Z69" i="26"/>
  <c r="O69" i="26"/>
  <c r="Z68" i="26"/>
  <c r="O68" i="26"/>
  <c r="Z67" i="26"/>
  <c r="O67" i="26"/>
  <c r="Z66" i="26"/>
  <c r="O66" i="26"/>
  <c r="Z65" i="26"/>
  <c r="O65" i="26"/>
  <c r="Z64" i="26"/>
  <c r="O64" i="26"/>
  <c r="Z63" i="26"/>
  <c r="O63" i="26"/>
  <c r="Z62" i="26"/>
  <c r="O62" i="26"/>
  <c r="Z61" i="26"/>
  <c r="O61" i="26"/>
  <c r="Z60" i="26"/>
  <c r="O60" i="26"/>
  <c r="Z59" i="26"/>
  <c r="O59" i="26"/>
  <c r="Z58" i="26"/>
  <c r="O58" i="26"/>
  <c r="Z57" i="26"/>
  <c r="O57" i="26"/>
  <c r="Z56" i="26"/>
  <c r="O56" i="26"/>
  <c r="Z55" i="26"/>
  <c r="O55" i="26"/>
  <c r="Z54" i="26"/>
  <c r="O54" i="26"/>
  <c r="Z53" i="26"/>
  <c r="O53" i="26"/>
  <c r="Z52" i="26"/>
  <c r="O52" i="26"/>
  <c r="Z51" i="26"/>
  <c r="O51" i="26"/>
  <c r="Z50" i="26"/>
  <c r="O50" i="26"/>
  <c r="Z49" i="26"/>
  <c r="O49" i="26"/>
  <c r="Z48" i="26"/>
  <c r="O48" i="26"/>
  <c r="Z47" i="26"/>
  <c r="O47" i="26"/>
  <c r="Z46" i="26"/>
  <c r="O46" i="26"/>
  <c r="Z45" i="26"/>
  <c r="O45" i="26"/>
  <c r="Z44" i="26"/>
  <c r="O44" i="26"/>
  <c r="Z43" i="26"/>
  <c r="O43" i="26"/>
  <c r="Z42" i="26"/>
  <c r="O42" i="26"/>
  <c r="Z41" i="26"/>
  <c r="O41" i="26"/>
  <c r="Z40" i="26"/>
  <c r="O40" i="26"/>
  <c r="Z39" i="26"/>
  <c r="O39" i="26"/>
  <c r="Z38" i="26"/>
  <c r="O38" i="26"/>
  <c r="Z37" i="26"/>
  <c r="O37" i="26"/>
  <c r="Z36" i="26"/>
  <c r="O36" i="26"/>
  <c r="Z35" i="26"/>
  <c r="O35" i="26"/>
  <c r="Z34" i="26"/>
  <c r="O34" i="26"/>
  <c r="Z33" i="26"/>
  <c r="O33" i="26"/>
  <c r="Z32" i="26"/>
  <c r="O32" i="26"/>
  <c r="Z31" i="26"/>
  <c r="O31" i="26"/>
  <c r="Z30" i="26"/>
  <c r="O30" i="26"/>
  <c r="Z29" i="26"/>
  <c r="O29" i="26"/>
  <c r="Z28" i="26"/>
  <c r="O28" i="26"/>
  <c r="Z27" i="26"/>
  <c r="O27" i="26"/>
  <c r="Z26" i="26"/>
  <c r="O26" i="26"/>
  <c r="Z25" i="26"/>
  <c r="O25" i="26"/>
  <c r="Z24" i="26"/>
  <c r="O24" i="26"/>
  <c r="Z23" i="26"/>
  <c r="O23" i="26"/>
  <c r="Z22" i="26"/>
  <c r="O22" i="26"/>
  <c r="Z21" i="26"/>
  <c r="O21" i="26"/>
  <c r="Z20" i="26"/>
  <c r="O20" i="26"/>
  <c r="Z19" i="26"/>
  <c r="O19" i="26"/>
  <c r="V564" i="27"/>
  <c r="V563" i="27"/>
  <c r="V562" i="27"/>
  <c r="V561" i="27"/>
  <c r="V560" i="27"/>
  <c r="V559" i="27"/>
  <c r="V558" i="27"/>
  <c r="V557" i="27"/>
  <c r="V556" i="27"/>
  <c r="V555" i="27"/>
  <c r="V554" i="27"/>
  <c r="V553" i="27"/>
  <c r="V552" i="27"/>
  <c r="V551" i="27"/>
  <c r="V550" i="27"/>
  <c r="V549" i="27"/>
  <c r="V548" i="27"/>
  <c r="V547" i="27"/>
  <c r="V546" i="27"/>
  <c r="V545" i="27"/>
  <c r="V544" i="27"/>
  <c r="V543" i="27"/>
  <c r="V542" i="27"/>
  <c r="V541" i="27"/>
  <c r="V540" i="27"/>
  <c r="V539" i="27"/>
  <c r="V538" i="27"/>
  <c r="V537" i="27"/>
  <c r="V536" i="27"/>
  <c r="V535" i="27"/>
  <c r="V534" i="27"/>
  <c r="V533" i="27"/>
  <c r="V532" i="27"/>
  <c r="V531" i="27"/>
  <c r="V530" i="27"/>
  <c r="V529" i="27"/>
  <c r="V528" i="27"/>
  <c r="V527" i="27"/>
  <c r="V526" i="27"/>
  <c r="V525" i="27"/>
  <c r="V524" i="27"/>
  <c r="V523" i="27"/>
  <c r="V522" i="27"/>
  <c r="V521" i="27"/>
  <c r="V520" i="27"/>
  <c r="V519" i="27"/>
  <c r="V518" i="27"/>
  <c r="V517" i="27"/>
  <c r="V516" i="27"/>
  <c r="V515" i="27"/>
  <c r="V514" i="27"/>
  <c r="V513" i="27"/>
  <c r="V512" i="27"/>
  <c r="V511" i="27"/>
  <c r="V510" i="27"/>
  <c r="V509" i="27"/>
  <c r="V508" i="27"/>
  <c r="V507" i="27"/>
  <c r="V506" i="27"/>
  <c r="V505" i="27"/>
  <c r="V504" i="27"/>
  <c r="V503" i="27"/>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AA394" i="27"/>
  <c r="V394" i="27"/>
  <c r="AB393" i="27"/>
  <c r="AA393" i="27"/>
  <c r="V393" i="27"/>
  <c r="AJ392" i="27"/>
  <c r="AK392" i="27" s="1"/>
  <c r="AB392" i="27"/>
  <c r="AA392" i="27"/>
  <c r="V392" i="27"/>
  <c r="AJ391" i="27"/>
  <c r="AK391" i="27" s="1"/>
  <c r="AH391" i="27"/>
  <c r="AF393" i="27" s="1"/>
  <c r="AA391" i="27"/>
  <c r="V391" i="27"/>
  <c r="AH390" i="27"/>
  <c r="AA390" i="27"/>
  <c r="V390" i="27"/>
  <c r="AH389" i="27"/>
  <c r="AA389" i="27"/>
  <c r="V389" i="27"/>
  <c r="AH388" i="27"/>
  <c r="AA388" i="27"/>
  <c r="V388" i="27"/>
  <c r="AH387" i="27"/>
  <c r="AA387" i="27"/>
  <c r="V387" i="27"/>
  <c r="AH386" i="27"/>
  <c r="AA386" i="27"/>
  <c r="V386" i="27"/>
  <c r="AH385" i="27"/>
  <c r="AA385" i="27"/>
  <c r="V385" i="27"/>
  <c r="AH384" i="27"/>
  <c r="AA384" i="27"/>
  <c r="V384" i="27"/>
  <c r="AH383" i="27"/>
  <c r="AA383" i="27"/>
  <c r="V383" i="27"/>
  <c r="AH382" i="27"/>
  <c r="AA382" i="27"/>
  <c r="V382" i="27"/>
  <c r="AH381" i="27"/>
  <c r="AA381" i="27"/>
  <c r="V381" i="27"/>
  <c r="AH380" i="27"/>
  <c r="AA380" i="27"/>
  <c r="V380" i="27"/>
  <c r="AH379" i="27"/>
  <c r="AA379" i="27"/>
  <c r="V379" i="27"/>
  <c r="AH378" i="27"/>
  <c r="AA378" i="27"/>
  <c r="V378" i="27"/>
  <c r="AH377" i="27"/>
  <c r="V377" i="27"/>
  <c r="AH376" i="27"/>
  <c r="V376" i="27"/>
  <c r="AH375" i="27"/>
  <c r="V375" i="27"/>
  <c r="AH374" i="27"/>
  <c r="V374" i="27"/>
  <c r="AH373" i="27"/>
  <c r="V373" i="27"/>
  <c r="AH372" i="27"/>
  <c r="V372" i="27"/>
  <c r="AH371" i="27"/>
  <c r="V371" i="27"/>
  <c r="AH370"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AF6" i="27"/>
  <c r="Q4" i="27"/>
  <c r="B548" i="28"/>
  <c r="N538" i="28"/>
  <c r="N537" i="28"/>
  <c r="N536" i="28"/>
  <c r="N535" i="28"/>
  <c r="N534" i="28"/>
  <c r="N533" i="28"/>
  <c r="N532" i="28"/>
  <c r="N531" i="28"/>
  <c r="N530" i="28"/>
  <c r="N529" i="28"/>
  <c r="N528" i="28"/>
  <c r="N527" i="28"/>
  <c r="N526" i="28"/>
  <c r="N525" i="28"/>
  <c r="N524" i="28"/>
  <c r="N523" i="28"/>
  <c r="N522" i="28"/>
  <c r="N521" i="28"/>
  <c r="N520" i="28"/>
  <c r="N519" i="28"/>
  <c r="N518" i="28"/>
  <c r="N517" i="28"/>
  <c r="N516" i="28"/>
  <c r="N515" i="28"/>
  <c r="N514" i="28"/>
  <c r="N513" i="28"/>
  <c r="N512" i="28"/>
  <c r="N511" i="28"/>
  <c r="N510" i="28"/>
  <c r="N509" i="28"/>
  <c r="N508" i="28"/>
  <c r="N507" i="28"/>
  <c r="N506" i="28"/>
  <c r="N505" i="28"/>
  <c r="N504" i="28"/>
  <c r="N503" i="28"/>
  <c r="N502" i="28"/>
  <c r="N501" i="28"/>
  <c r="N500" i="28"/>
  <c r="N499" i="28"/>
  <c r="N498" i="28"/>
  <c r="N497" i="28"/>
  <c r="N496" i="28"/>
  <c r="N495" i="28"/>
  <c r="N494" i="28"/>
  <c r="N493" i="28"/>
  <c r="N492" i="28"/>
  <c r="N491" i="28"/>
  <c r="N490" i="28"/>
  <c r="N489" i="28"/>
  <c r="N488" i="28"/>
  <c r="N487" i="28"/>
  <c r="N486" i="28"/>
  <c r="N485" i="28"/>
  <c r="N484" i="28"/>
  <c r="N483" i="28"/>
  <c r="N482" i="28"/>
  <c r="N481" i="28"/>
  <c r="N480" i="28"/>
  <c r="N479" i="28"/>
  <c r="N478" i="28"/>
  <c r="N477" i="28"/>
  <c r="N476" i="28"/>
  <c r="N475" i="28"/>
  <c r="N474" i="28"/>
  <c r="N473" i="28"/>
  <c r="N472" i="28"/>
  <c r="N471" i="28"/>
  <c r="N470" i="28"/>
  <c r="N469" i="28"/>
  <c r="N468" i="28"/>
  <c r="N467" i="28"/>
  <c r="N466" i="28"/>
  <c r="N465" i="28"/>
  <c r="N464" i="28"/>
  <c r="N463" i="28"/>
  <c r="N462" i="28"/>
  <c r="N461" i="28"/>
  <c r="N460" i="28"/>
  <c r="N459" i="28"/>
  <c r="N458" i="28"/>
  <c r="N457" i="28"/>
  <c r="N456" i="28"/>
  <c r="N455" i="28"/>
  <c r="N454" i="28"/>
  <c r="N453" i="28"/>
  <c r="N452" i="28"/>
  <c r="N451" i="28"/>
  <c r="N450" i="28"/>
  <c r="N449" i="28"/>
  <c r="N448" i="28"/>
  <c r="N447" i="28"/>
  <c r="N446" i="28"/>
  <c r="N445" i="28"/>
  <c r="N444" i="28"/>
  <c r="N443" i="28"/>
  <c r="N442" i="28"/>
  <c r="N441" i="28"/>
  <c r="N440" i="28"/>
  <c r="N439" i="28"/>
  <c r="N438" i="28"/>
  <c r="N437" i="28"/>
  <c r="N436" i="28"/>
  <c r="N435" i="28"/>
  <c r="N434" i="28"/>
  <c r="N433" i="28"/>
  <c r="N432" i="28"/>
  <c r="N431" i="28"/>
  <c r="N430" i="28"/>
  <c r="N429" i="28"/>
  <c r="N428" i="28"/>
  <c r="N427" i="28"/>
  <c r="N426" i="28"/>
  <c r="N425" i="28"/>
  <c r="N424" i="28"/>
  <c r="N423" i="28"/>
  <c r="N422" i="28"/>
  <c r="N421" i="28"/>
  <c r="N420" i="28"/>
  <c r="N419" i="28"/>
  <c r="N418" i="28"/>
  <c r="N417" i="28"/>
  <c r="N416" i="28"/>
  <c r="N415" i="28"/>
  <c r="N414" i="28"/>
  <c r="N413" i="28"/>
  <c r="N412" i="28"/>
  <c r="N411" i="28"/>
  <c r="N410" i="28"/>
  <c r="N409" i="28"/>
  <c r="N408" i="28"/>
  <c r="N407" i="28"/>
  <c r="N406" i="28"/>
  <c r="N405" i="28"/>
  <c r="N404" i="28"/>
  <c r="N403" i="28"/>
  <c r="N402" i="28"/>
  <c r="N401" i="28"/>
  <c r="N400" i="28"/>
  <c r="N399" i="28"/>
  <c r="N398" i="28"/>
  <c r="N397" i="28"/>
  <c r="N396" i="28"/>
  <c r="N395" i="28"/>
  <c r="N394" i="28"/>
  <c r="N393" i="28"/>
  <c r="N392" i="28"/>
  <c r="N391" i="28"/>
  <c r="N390" i="28"/>
  <c r="N389" i="28"/>
  <c r="N388" i="28"/>
  <c r="N387" i="28"/>
  <c r="N386" i="28"/>
  <c r="N385" i="28"/>
  <c r="N384" i="28"/>
  <c r="N383" i="28"/>
  <c r="N382" i="28"/>
  <c r="N381" i="28"/>
  <c r="N380" i="28"/>
  <c r="N379" i="28"/>
  <c r="N378" i="28"/>
  <c r="N377" i="28"/>
  <c r="N376" i="28"/>
  <c r="N375" i="28"/>
  <c r="N374" i="28"/>
  <c r="N373" i="28"/>
  <c r="N372" i="28"/>
  <c r="N371" i="28"/>
  <c r="N370" i="28"/>
  <c r="N369" i="28"/>
  <c r="N368" i="28"/>
  <c r="N367" i="28"/>
  <c r="N366" i="28"/>
  <c r="N365" i="28"/>
  <c r="N364" i="28"/>
  <c r="N363" i="28"/>
  <c r="N362" i="28"/>
  <c r="N361" i="28"/>
  <c r="N360" i="28"/>
  <c r="N359" i="28"/>
  <c r="N358" i="28"/>
  <c r="N357" i="28"/>
  <c r="N356" i="28"/>
  <c r="N355" i="28"/>
  <c r="N354" i="28"/>
  <c r="N353" i="28"/>
  <c r="N352" i="28"/>
  <c r="N351" i="28"/>
  <c r="N350" i="28"/>
  <c r="N349" i="28"/>
  <c r="N348" i="28"/>
  <c r="N347" i="28"/>
  <c r="N346" i="28"/>
  <c r="N345" i="28"/>
  <c r="N344" i="28"/>
  <c r="Q343" i="28"/>
  <c r="N343" i="28"/>
  <c r="Q342" i="28"/>
  <c r="N342" i="28"/>
  <c r="Q341" i="28"/>
  <c r="N341" i="28"/>
  <c r="Q340" i="28"/>
  <c r="N340" i="28"/>
  <c r="Q339" i="28"/>
  <c r="Q338" i="28"/>
  <c r="N338" i="28"/>
  <c r="Q337" i="28"/>
  <c r="N337" i="28"/>
  <c r="Q336" i="28"/>
  <c r="N336" i="28"/>
  <c r="Q335" i="28"/>
  <c r="N335" i="28"/>
  <c r="Q334" i="28"/>
  <c r="N334" i="28"/>
  <c r="Q333" i="28"/>
  <c r="N333" i="28"/>
  <c r="Q332" i="28"/>
  <c r="N332" i="28"/>
  <c r="Q331" i="28"/>
  <c r="N331" i="28"/>
  <c r="Q330" i="28"/>
  <c r="N330" i="28"/>
  <c r="Q329" i="28"/>
  <c r="N329" i="28"/>
  <c r="Q328" i="28"/>
  <c r="N328" i="28"/>
  <c r="Q327" i="28"/>
  <c r="N327" i="28"/>
  <c r="Q326" i="28"/>
  <c r="N326" i="28"/>
  <c r="Q325" i="28"/>
  <c r="N325" i="28"/>
  <c r="Q324" i="28"/>
  <c r="N324" i="28"/>
  <c r="Q323" i="28"/>
  <c r="N323" i="28"/>
  <c r="Q322" i="28"/>
  <c r="N322" i="28"/>
  <c r="Q321" i="28"/>
  <c r="N321" i="28"/>
  <c r="Q320" i="28"/>
  <c r="N320" i="28"/>
  <c r="Q319" i="28"/>
  <c r="N319" i="28"/>
  <c r="Q318" i="28"/>
  <c r="N318" i="28"/>
  <c r="Q317" i="28"/>
  <c r="N317" i="28"/>
  <c r="Q316" i="28"/>
  <c r="N316" i="28"/>
  <c r="Q315" i="28"/>
  <c r="N315" i="28"/>
  <c r="Q314" i="28"/>
  <c r="N314" i="28"/>
  <c r="Q313" i="28"/>
  <c r="N313" i="28"/>
  <c r="Q312" i="28"/>
  <c r="N312" i="28"/>
  <c r="Q311" i="28"/>
  <c r="N311" i="28"/>
  <c r="Q310" i="28"/>
  <c r="N310" i="28"/>
  <c r="Q309" i="28"/>
  <c r="N309" i="28"/>
  <c r="Q308" i="28"/>
  <c r="N308" i="28"/>
  <c r="Q307" i="28"/>
  <c r="N307" i="28"/>
  <c r="Q306" i="28"/>
  <c r="N306" i="28"/>
  <c r="Q305" i="28"/>
  <c r="N305" i="28"/>
  <c r="Q304" i="28"/>
  <c r="N304" i="28"/>
  <c r="Q303" i="28"/>
  <c r="N303" i="28"/>
  <c r="Q302" i="28"/>
  <c r="N302" i="28"/>
  <c r="Q301" i="28"/>
  <c r="N301" i="28"/>
  <c r="Q300" i="28"/>
  <c r="N300" i="28"/>
  <c r="Q299" i="28"/>
  <c r="N299" i="28"/>
  <c r="Q298" i="28"/>
  <c r="N298" i="28"/>
  <c r="Q297" i="28"/>
  <c r="N297" i="28"/>
  <c r="Q296" i="28"/>
  <c r="N296" i="28"/>
  <c r="Q295" i="28"/>
  <c r="N295" i="28"/>
  <c r="Q294" i="28"/>
  <c r="N294" i="28"/>
  <c r="Q293" i="28"/>
  <c r="N293" i="28"/>
  <c r="Q292" i="28"/>
  <c r="N292" i="28"/>
  <c r="Q291" i="28"/>
  <c r="N291" i="28"/>
  <c r="Q290" i="28"/>
  <c r="N290" i="28"/>
  <c r="Q289" i="28"/>
  <c r="N289" i="28"/>
  <c r="Q288" i="28"/>
  <c r="N288" i="28"/>
  <c r="Q287" i="28"/>
  <c r="N287" i="28"/>
  <c r="Q286" i="28"/>
  <c r="N286" i="28"/>
  <c r="Q285" i="28"/>
  <c r="N285" i="28"/>
  <c r="Q284" i="28"/>
  <c r="N284" i="28"/>
  <c r="Q283" i="28"/>
  <c r="N283" i="28"/>
  <c r="Q282" i="28"/>
  <c r="N282" i="28"/>
  <c r="Q281" i="28"/>
  <c r="N281" i="28"/>
  <c r="Q280" i="28"/>
  <c r="N280" i="28"/>
  <c r="Q279" i="28"/>
  <c r="N279" i="28"/>
  <c r="Q278" i="28"/>
  <c r="N278" i="28"/>
  <c r="Q277" i="28"/>
  <c r="N277" i="28"/>
  <c r="Q276" i="28"/>
  <c r="N276" i="28"/>
  <c r="Q275" i="28"/>
  <c r="N275" i="28"/>
  <c r="Q274" i="28"/>
  <c r="N274" i="28"/>
  <c r="Q273" i="28"/>
  <c r="N273" i="28"/>
  <c r="Q272" i="28"/>
  <c r="N272" i="28"/>
  <c r="Q271" i="28"/>
  <c r="N271" i="28"/>
  <c r="Q270" i="28"/>
  <c r="N270" i="28"/>
  <c r="Q269" i="28"/>
  <c r="N269" i="28"/>
  <c r="Q268" i="28"/>
  <c r="N268" i="28"/>
  <c r="Q267" i="28"/>
  <c r="N267" i="28"/>
  <c r="Q266" i="28"/>
  <c r="N266" i="28"/>
  <c r="Q265" i="28"/>
  <c r="N265" i="28"/>
  <c r="Q264" i="28"/>
  <c r="N264" i="28"/>
  <c r="Q263" i="28"/>
  <c r="N263" i="28"/>
  <c r="Q262" i="28"/>
  <c r="N262" i="28"/>
  <c r="Q261" i="28"/>
  <c r="N261" i="28"/>
  <c r="Q260" i="28"/>
  <c r="N260" i="28"/>
  <c r="Q259" i="28"/>
  <c r="N259" i="28"/>
  <c r="Q258" i="28"/>
  <c r="N258" i="28"/>
  <c r="Q257" i="28"/>
  <c r="N257" i="28"/>
  <c r="Q256" i="28"/>
  <c r="N256" i="28"/>
  <c r="Q255" i="28"/>
  <c r="N255" i="28"/>
  <c r="Q254" i="28"/>
  <c r="N254" i="28"/>
  <c r="Q253" i="28"/>
  <c r="N253" i="28"/>
  <c r="Q252" i="28"/>
  <c r="N252" i="28"/>
  <c r="Q251" i="28"/>
  <c r="N251" i="28"/>
  <c r="Q250" i="28"/>
  <c r="N250" i="28"/>
  <c r="Q249" i="28"/>
  <c r="N249" i="28"/>
  <c r="Q248" i="28"/>
  <c r="N248" i="28"/>
  <c r="Q247" i="28"/>
  <c r="N247" i="28"/>
  <c r="Q246" i="28"/>
  <c r="N246" i="28"/>
  <c r="Q245" i="28"/>
  <c r="N245" i="28"/>
  <c r="Q244" i="28"/>
  <c r="N244" i="28"/>
  <c r="Q243" i="28"/>
  <c r="N243" i="28"/>
  <c r="Q242" i="28"/>
  <c r="N242" i="28"/>
  <c r="Q241" i="28"/>
  <c r="N241" i="28"/>
  <c r="Q240" i="28"/>
  <c r="N240" i="28"/>
  <c r="Q239" i="28"/>
  <c r="N239" i="28"/>
  <c r="Q238" i="28"/>
  <c r="N238" i="28"/>
  <c r="Q237" i="28"/>
  <c r="N237" i="28"/>
  <c r="Q236" i="28"/>
  <c r="N236" i="28"/>
  <c r="Q235" i="28"/>
  <c r="N235" i="28"/>
  <c r="Q234" i="28"/>
  <c r="N234" i="28"/>
  <c r="Q233" i="28"/>
  <c r="N233" i="28"/>
  <c r="Q232" i="28"/>
  <c r="N232" i="28"/>
  <c r="Q231" i="28"/>
  <c r="N231" i="28"/>
  <c r="Q230" i="28"/>
  <c r="N230" i="28"/>
  <c r="Q229" i="28"/>
  <c r="N229" i="28"/>
  <c r="Q228" i="28"/>
  <c r="N228" i="28"/>
  <c r="Q227" i="28"/>
  <c r="N227" i="28"/>
  <c r="Q226" i="28"/>
  <c r="N226" i="28"/>
  <c r="Q225" i="28"/>
  <c r="N225" i="28"/>
  <c r="Q224" i="28"/>
  <c r="N224" i="28"/>
  <c r="Q223" i="28"/>
  <c r="N223" i="28"/>
  <c r="Q222" i="28"/>
  <c r="N222" i="28"/>
  <c r="Q221" i="28"/>
  <c r="N221" i="28"/>
  <c r="Q220" i="28"/>
  <c r="N220" i="28"/>
  <c r="Q219" i="28"/>
  <c r="N219" i="28"/>
  <c r="Q218" i="28"/>
  <c r="N218" i="28"/>
  <c r="Q217" i="28"/>
  <c r="N217" i="28"/>
  <c r="Q216" i="28"/>
  <c r="N216" i="28"/>
  <c r="Q215" i="28"/>
  <c r="N215" i="28"/>
  <c r="Q214" i="28"/>
  <c r="N214" i="28"/>
  <c r="Q213" i="28"/>
  <c r="N213" i="28"/>
  <c r="Q212" i="28"/>
  <c r="N212" i="28"/>
  <c r="Q211" i="28"/>
  <c r="N211" i="28"/>
  <c r="Q210" i="28"/>
  <c r="N210" i="28"/>
  <c r="Q209" i="28"/>
  <c r="N209" i="28"/>
  <c r="Q208" i="28"/>
  <c r="N208" i="28"/>
  <c r="Q207" i="28"/>
  <c r="N207" i="28"/>
  <c r="Q206" i="28"/>
  <c r="N206" i="28"/>
  <c r="Q205" i="28"/>
  <c r="N205" i="28"/>
  <c r="Q204" i="28"/>
  <c r="N204" i="28"/>
  <c r="Q203" i="28"/>
  <c r="N203" i="28"/>
  <c r="Q202" i="28"/>
  <c r="N202" i="28"/>
  <c r="Q201" i="28"/>
  <c r="N201" i="28"/>
  <c r="Q200" i="28"/>
  <c r="N200" i="28"/>
  <c r="Q199" i="28"/>
  <c r="N199" i="28"/>
  <c r="Q198" i="28"/>
  <c r="N198" i="28"/>
  <c r="Q197" i="28"/>
  <c r="N197" i="28"/>
  <c r="Q196" i="28"/>
  <c r="N196" i="28"/>
  <c r="Q195" i="28"/>
  <c r="N195" i="28"/>
  <c r="Q194" i="28"/>
  <c r="N194" i="28"/>
  <c r="Q193" i="28"/>
  <c r="N193" i="28"/>
  <c r="Q192" i="28"/>
  <c r="N192" i="28"/>
  <c r="Q191" i="28"/>
  <c r="N191" i="28"/>
  <c r="Q190" i="28"/>
  <c r="N190" i="28"/>
  <c r="Q189" i="28"/>
  <c r="N189" i="28"/>
  <c r="Q188" i="28"/>
  <c r="N188" i="28"/>
  <c r="Q187" i="28"/>
  <c r="N187" i="28"/>
  <c r="Q186" i="28"/>
  <c r="N186" i="28"/>
  <c r="Q185" i="28"/>
  <c r="N185" i="28"/>
  <c r="Q184" i="28"/>
  <c r="N184" i="28"/>
  <c r="Q183" i="28"/>
  <c r="N183" i="28"/>
  <c r="Q182" i="28"/>
  <c r="N182" i="28"/>
  <c r="Q181" i="28"/>
  <c r="N181" i="28"/>
  <c r="Q180" i="28"/>
  <c r="N180" i="28"/>
  <c r="Q179" i="28"/>
  <c r="N179" i="28"/>
  <c r="Q178" i="28"/>
  <c r="N178" i="28"/>
  <c r="Q177" i="28"/>
  <c r="N177" i="28"/>
  <c r="Q176" i="28"/>
  <c r="N176" i="28"/>
  <c r="Q175" i="28"/>
  <c r="N175" i="28"/>
  <c r="Q174" i="28"/>
  <c r="N174" i="28"/>
  <c r="Q173" i="28"/>
  <c r="N173" i="28"/>
  <c r="Q172" i="28"/>
  <c r="N172" i="28"/>
  <c r="Q171" i="28"/>
  <c r="N171" i="28"/>
  <c r="Q170" i="28"/>
  <c r="N170" i="28"/>
  <c r="Q169" i="28"/>
  <c r="N169" i="28"/>
  <c r="Q168" i="28"/>
  <c r="N168" i="28"/>
  <c r="Q167" i="28"/>
  <c r="N167" i="28"/>
  <c r="Q166" i="28"/>
  <c r="N166" i="28"/>
  <c r="Q165" i="28"/>
  <c r="N165" i="28"/>
  <c r="Q164" i="28"/>
  <c r="N164" i="28"/>
  <c r="Q163" i="28"/>
  <c r="N163" i="28"/>
  <c r="Q162" i="28"/>
  <c r="N162" i="28"/>
  <c r="Q161" i="28"/>
  <c r="N161" i="28"/>
  <c r="Q160" i="28"/>
  <c r="N160" i="28"/>
  <c r="Q159" i="28"/>
  <c r="N159" i="28"/>
  <c r="Q158" i="28"/>
  <c r="N158" i="28"/>
  <c r="Q157" i="28"/>
  <c r="N157" i="28"/>
  <c r="Q156" i="28"/>
  <c r="N156" i="28"/>
  <c r="Q155" i="28"/>
  <c r="N155" i="28"/>
  <c r="Q154" i="28"/>
  <c r="N154" i="28"/>
  <c r="Q153" i="28"/>
  <c r="N153" i="28"/>
  <c r="Q152" i="28"/>
  <c r="N152" i="28"/>
  <c r="Q151" i="28"/>
  <c r="N151" i="28"/>
  <c r="Q150" i="28"/>
  <c r="N150" i="28"/>
  <c r="Q149" i="28"/>
  <c r="N149" i="28"/>
  <c r="Q148" i="28"/>
  <c r="N148" i="28"/>
  <c r="Q147" i="28"/>
  <c r="N147" i="28"/>
  <c r="Q146" i="28"/>
  <c r="N146" i="28"/>
  <c r="Q145" i="28"/>
  <c r="N145" i="28"/>
  <c r="Q144" i="28"/>
  <c r="N144" i="28"/>
  <c r="Q143" i="28"/>
  <c r="N143" i="28"/>
  <c r="Q142" i="28"/>
  <c r="N142" i="28"/>
  <c r="Q141" i="28"/>
  <c r="N141" i="28"/>
  <c r="Q140" i="28"/>
  <c r="N140" i="28"/>
  <c r="Q139" i="28"/>
  <c r="N139" i="28"/>
  <c r="Q138" i="28"/>
  <c r="N138" i="28"/>
  <c r="Q137" i="28"/>
  <c r="N137" i="28"/>
  <c r="Q136" i="28"/>
  <c r="N136" i="28"/>
  <c r="Q135" i="28"/>
  <c r="N135" i="28"/>
  <c r="Q134" i="28"/>
  <c r="N134" i="28"/>
  <c r="Q133" i="28"/>
  <c r="N133" i="28"/>
  <c r="Q132" i="28"/>
  <c r="N132" i="28"/>
  <c r="Q131" i="28"/>
  <c r="N131" i="28"/>
  <c r="Q130" i="28"/>
  <c r="N130" i="28"/>
  <c r="Q129" i="28"/>
  <c r="N129" i="28"/>
  <c r="Q128" i="28"/>
  <c r="N128" i="28"/>
  <c r="Q127" i="28"/>
  <c r="N127" i="28"/>
  <c r="Q126" i="28"/>
  <c r="N126" i="28"/>
  <c r="Q125" i="28"/>
  <c r="N125" i="28"/>
  <c r="Q124" i="28"/>
  <c r="N124" i="28"/>
  <c r="Q123" i="28"/>
  <c r="N123" i="28"/>
  <c r="Q122" i="28"/>
  <c r="N122" i="28"/>
  <c r="Q121" i="28"/>
  <c r="N121" i="28"/>
  <c r="Q120" i="28"/>
  <c r="N120" i="28"/>
  <c r="Q119" i="28"/>
  <c r="N119" i="28"/>
  <c r="Q118" i="28"/>
  <c r="N118" i="28"/>
  <c r="Q117" i="28"/>
  <c r="N117" i="28"/>
  <c r="Q116" i="28"/>
  <c r="N116" i="28"/>
  <c r="Q115" i="28"/>
  <c r="N115" i="28"/>
  <c r="Q114" i="28"/>
  <c r="N114" i="28"/>
  <c r="Q113" i="28"/>
  <c r="N113" i="28"/>
  <c r="Q112" i="28"/>
  <c r="N112" i="28"/>
  <c r="Q111" i="28"/>
  <c r="N111" i="28"/>
  <c r="Q110" i="28"/>
  <c r="N110" i="28"/>
  <c r="Q109" i="28"/>
  <c r="N109" i="28"/>
  <c r="Q108" i="28"/>
  <c r="N108" i="28"/>
  <c r="Q107" i="28"/>
  <c r="N107" i="28"/>
  <c r="Q106" i="28"/>
  <c r="N106" i="28"/>
  <c r="Q105" i="28"/>
  <c r="N105" i="28"/>
  <c r="Q104" i="28"/>
  <c r="N104" i="28"/>
  <c r="Q103" i="28"/>
  <c r="N103" i="28"/>
  <c r="Q102" i="28"/>
  <c r="N102" i="28"/>
  <c r="Q101" i="28"/>
  <c r="N101" i="28"/>
  <c r="Q100" i="28"/>
  <c r="N100" i="28"/>
  <c r="Q99" i="28"/>
  <c r="N99"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N80" i="28"/>
  <c r="Q79" i="28"/>
  <c r="N79" i="28"/>
  <c r="Q78" i="28"/>
  <c r="N78" i="28"/>
  <c r="Q77" i="28"/>
  <c r="N77" i="28"/>
  <c r="Q76" i="28"/>
  <c r="N76" i="28"/>
  <c r="Q75" i="28"/>
  <c r="N75" i="28"/>
  <c r="Q74" i="28"/>
  <c r="N74" i="28"/>
  <c r="Q73" i="28"/>
  <c r="N73" i="28"/>
  <c r="Q72" i="28"/>
  <c r="N72" i="28"/>
  <c r="Q71" i="28"/>
  <c r="N71" i="28"/>
  <c r="Q70" i="28"/>
  <c r="N70" i="28"/>
  <c r="Q69" i="28"/>
  <c r="N69" i="28"/>
  <c r="Q68" i="28"/>
  <c r="N68" i="28"/>
  <c r="Q67" i="28"/>
  <c r="N67" i="28"/>
  <c r="Q66" i="28"/>
  <c r="N66" i="28"/>
  <c r="Q65" i="28"/>
  <c r="N65" i="28"/>
  <c r="Q64" i="28"/>
  <c r="N64" i="28"/>
  <c r="Q63" i="28"/>
  <c r="N63" i="28"/>
  <c r="Q62" i="28"/>
  <c r="N62" i="28"/>
  <c r="Q61" i="28"/>
  <c r="N61" i="28"/>
  <c r="Q60" i="28"/>
  <c r="N60" i="28"/>
  <c r="Q59" i="28"/>
  <c r="N59" i="28"/>
  <c r="Q58" i="28"/>
  <c r="N58" i="28"/>
  <c r="Q57" i="28"/>
  <c r="N57" i="28"/>
  <c r="Q56" i="28"/>
  <c r="N56" i="28"/>
  <c r="Q55" i="28"/>
  <c r="N55" i="28"/>
  <c r="Q54" i="28"/>
  <c r="N54" i="28"/>
  <c r="Q53" i="28"/>
  <c r="N53" i="28"/>
  <c r="Q52" i="28"/>
  <c r="N52" i="28"/>
  <c r="Q51" i="28"/>
  <c r="N51" i="28"/>
  <c r="Q50" i="28"/>
  <c r="N50" i="28"/>
  <c r="Q49" i="28"/>
  <c r="N49" i="28"/>
  <c r="Q48" i="28"/>
  <c r="N48" i="28"/>
  <c r="Q47" i="28"/>
  <c r="N47" i="28"/>
  <c r="Q46" i="28"/>
  <c r="N46" i="28"/>
  <c r="Q45" i="28"/>
  <c r="N45" i="28"/>
  <c r="Q44" i="28"/>
  <c r="N44" i="28"/>
  <c r="Q43" i="28"/>
  <c r="N43" i="28"/>
  <c r="Q42" i="28"/>
  <c r="N42" i="28"/>
  <c r="Q41" i="28"/>
  <c r="N41" i="28"/>
  <c r="Q40" i="28"/>
  <c r="N40" i="28"/>
  <c r="Q39" i="28"/>
  <c r="N39" i="28"/>
  <c r="Q38" i="28"/>
  <c r="N38" i="28"/>
  <c r="Q37" i="28"/>
  <c r="N37" i="28"/>
  <c r="Q36" i="28"/>
  <c r="N36" i="28"/>
  <c r="Q35" i="28"/>
  <c r="N35" i="28"/>
  <c r="Q34" i="28"/>
  <c r="N34" i="28"/>
  <c r="Q33" i="28"/>
  <c r="N33" i="28"/>
  <c r="Q32" i="28"/>
  <c r="N32" i="28"/>
  <c r="Q31" i="28"/>
  <c r="N31" i="28"/>
  <c r="Q30" i="28"/>
  <c r="N30" i="28"/>
  <c r="Q29" i="28"/>
  <c r="N29" i="28"/>
  <c r="Q28" i="28"/>
  <c r="N28" i="28"/>
  <c r="Q27" i="28"/>
  <c r="N27" i="28"/>
  <c r="Q26" i="28"/>
  <c r="N26" i="28"/>
  <c r="Q25" i="28"/>
  <c r="N25" i="28"/>
  <c r="Q24" i="28"/>
  <c r="N24" i="28"/>
  <c r="Q23" i="28"/>
  <c r="N23" i="28"/>
  <c r="Q22" i="28"/>
  <c r="N22" i="28"/>
  <c r="Q21" i="28"/>
  <c r="N21" i="28"/>
  <c r="Q20" i="28"/>
  <c r="Q19" i="28"/>
  <c r="Q18" i="28"/>
  <c r="Q17" i="28"/>
  <c r="Q16" i="28"/>
  <c r="Q15" i="28"/>
  <c r="Q14" i="28"/>
  <c r="I518" i="29"/>
  <c r="I514" i="29"/>
  <c r="G514" i="29"/>
  <c r="I513" i="29"/>
  <c r="G513" i="29"/>
  <c r="I512" i="29"/>
  <c r="G512" i="29"/>
  <c r="I511" i="29"/>
  <c r="G511" i="29"/>
  <c r="I510" i="29"/>
  <c r="G510" i="29"/>
  <c r="I509" i="29"/>
  <c r="G509" i="29"/>
  <c r="K503" i="29"/>
  <c r="J503" i="29"/>
  <c r="I503" i="29"/>
  <c r="H503" i="29"/>
  <c r="G503" i="29"/>
  <c r="F503" i="29"/>
  <c r="E503" i="29"/>
  <c r="C503" i="29"/>
  <c r="K502" i="29"/>
  <c r="J502" i="29"/>
  <c r="I502" i="29"/>
  <c r="H502" i="29"/>
  <c r="G502" i="29"/>
  <c r="F502" i="29"/>
  <c r="E502" i="29"/>
  <c r="C502" i="29"/>
  <c r="K501" i="29"/>
  <c r="J501" i="29"/>
  <c r="I501" i="29"/>
  <c r="H501" i="29"/>
  <c r="G501" i="29"/>
  <c r="F501" i="29"/>
  <c r="E501" i="29"/>
  <c r="C501" i="29"/>
  <c r="K500" i="29"/>
  <c r="J500" i="29"/>
  <c r="I500" i="29"/>
  <c r="H500" i="29"/>
  <c r="G500" i="29"/>
  <c r="F500" i="29"/>
  <c r="E500" i="29"/>
  <c r="D500" i="29"/>
  <c r="C500" i="29"/>
  <c r="K499" i="29"/>
  <c r="J499" i="29"/>
  <c r="I499" i="29"/>
  <c r="H499" i="29"/>
  <c r="G499" i="29"/>
  <c r="F499" i="29"/>
  <c r="E499" i="29"/>
  <c r="D499" i="29"/>
  <c r="C499" i="29"/>
  <c r="K498" i="29"/>
  <c r="J498" i="29"/>
  <c r="I498" i="29"/>
  <c r="H498" i="29"/>
  <c r="G498" i="29"/>
  <c r="F498" i="29"/>
  <c r="E498" i="29"/>
  <c r="D498" i="29"/>
  <c r="C498" i="29"/>
  <c r="K497" i="29"/>
  <c r="J497" i="29"/>
  <c r="I497" i="29"/>
  <c r="H497" i="29"/>
  <c r="G497" i="29"/>
  <c r="F497" i="29"/>
  <c r="E497" i="29"/>
  <c r="D497" i="29"/>
  <c r="C497" i="29"/>
  <c r="K496" i="29"/>
  <c r="J496" i="29"/>
  <c r="I496" i="29"/>
  <c r="H496" i="29"/>
  <c r="G496" i="29"/>
  <c r="F496" i="29"/>
  <c r="E496" i="29"/>
  <c r="D496" i="29"/>
  <c r="C496" i="29"/>
  <c r="K495" i="29"/>
  <c r="J495" i="29"/>
  <c r="I495" i="29"/>
  <c r="H495" i="29"/>
  <c r="G495" i="29"/>
  <c r="F495" i="29"/>
  <c r="E495" i="29"/>
  <c r="D495" i="29"/>
  <c r="C495" i="29"/>
  <c r="K494" i="29"/>
  <c r="J494" i="29"/>
  <c r="I494" i="29"/>
  <c r="H494" i="29"/>
  <c r="G494" i="29"/>
  <c r="F494" i="29"/>
  <c r="E494" i="29"/>
  <c r="D494" i="29"/>
  <c r="C494" i="29"/>
  <c r="K493" i="29"/>
  <c r="J493" i="29"/>
  <c r="I493" i="29"/>
  <c r="H493" i="29"/>
  <c r="G493" i="29"/>
  <c r="F493" i="29"/>
  <c r="E493" i="29"/>
  <c r="D493" i="29"/>
  <c r="C493" i="29"/>
  <c r="K492" i="29"/>
  <c r="J492" i="29"/>
  <c r="I492" i="29"/>
  <c r="H492" i="29"/>
  <c r="G492" i="29"/>
  <c r="F492" i="29"/>
  <c r="E492" i="29"/>
  <c r="D492" i="29"/>
  <c r="C492" i="29"/>
  <c r="K491" i="29"/>
  <c r="J491" i="29"/>
  <c r="I491" i="29"/>
  <c r="H491" i="29"/>
  <c r="G491" i="29"/>
  <c r="F491" i="29"/>
  <c r="E491" i="29"/>
  <c r="D491" i="29"/>
  <c r="C491" i="29"/>
  <c r="K490" i="29"/>
  <c r="J490" i="29"/>
  <c r="I490" i="29"/>
  <c r="H490" i="29"/>
  <c r="G490" i="29"/>
  <c r="F490" i="29"/>
  <c r="E490" i="29"/>
  <c r="D490" i="29"/>
  <c r="C490" i="29"/>
  <c r="K489" i="29"/>
  <c r="J489" i="29"/>
  <c r="I489" i="29"/>
  <c r="H489" i="29"/>
  <c r="G489" i="29"/>
  <c r="F489" i="29"/>
  <c r="E489" i="29"/>
  <c r="D489" i="29"/>
  <c r="C489" i="29"/>
  <c r="K488" i="29"/>
  <c r="J488" i="29"/>
  <c r="I488" i="29"/>
  <c r="H488" i="29"/>
  <c r="G488" i="29"/>
  <c r="F488" i="29"/>
  <c r="E488" i="29"/>
  <c r="D488" i="29"/>
  <c r="C488" i="29"/>
  <c r="K487" i="29"/>
  <c r="J487" i="29"/>
  <c r="I487" i="29"/>
  <c r="H487" i="29"/>
  <c r="G487" i="29"/>
  <c r="F487" i="29"/>
  <c r="E487" i="29"/>
  <c r="D487" i="29"/>
  <c r="C487" i="29"/>
  <c r="K486" i="29"/>
  <c r="J486" i="29"/>
  <c r="I486" i="29"/>
  <c r="H486" i="29"/>
  <c r="G486" i="29"/>
  <c r="F486" i="29"/>
  <c r="E486" i="29"/>
  <c r="D486" i="29"/>
  <c r="C486" i="29"/>
  <c r="K485" i="29"/>
  <c r="J485" i="29"/>
  <c r="I485" i="29"/>
  <c r="H485" i="29"/>
  <c r="G485" i="29"/>
  <c r="F485" i="29"/>
  <c r="E485" i="29"/>
  <c r="D485" i="29"/>
  <c r="C485" i="29"/>
  <c r="K484" i="29"/>
  <c r="J484" i="29"/>
  <c r="I484" i="29"/>
  <c r="H484" i="29"/>
  <c r="G484" i="29"/>
  <c r="F484" i="29"/>
  <c r="E484" i="29"/>
  <c r="D484" i="29"/>
  <c r="C484" i="29"/>
  <c r="K483" i="29"/>
  <c r="J483" i="29"/>
  <c r="I483" i="29"/>
  <c r="H483" i="29"/>
  <c r="G483" i="29"/>
  <c r="F483" i="29"/>
  <c r="E483" i="29"/>
  <c r="D483" i="29"/>
  <c r="C483" i="29"/>
  <c r="K482" i="29"/>
  <c r="J482" i="29"/>
  <c r="I482" i="29"/>
  <c r="H482" i="29"/>
  <c r="G482" i="29"/>
  <c r="F482" i="29"/>
  <c r="E482" i="29"/>
  <c r="D482" i="29"/>
  <c r="C482" i="29"/>
  <c r="K481" i="29"/>
  <c r="J481" i="29"/>
  <c r="I481" i="29"/>
  <c r="H481" i="29"/>
  <c r="G481" i="29"/>
  <c r="F481" i="29"/>
  <c r="E481" i="29"/>
  <c r="D481" i="29"/>
  <c r="C481" i="29"/>
  <c r="K480" i="29"/>
  <c r="J480" i="29"/>
  <c r="I480" i="29"/>
  <c r="H480" i="29"/>
  <c r="G480" i="29"/>
  <c r="F480" i="29"/>
  <c r="E480" i="29"/>
  <c r="D480" i="29"/>
  <c r="C480" i="29"/>
  <c r="K479" i="29"/>
  <c r="J479" i="29"/>
  <c r="I479" i="29"/>
  <c r="H479" i="29"/>
  <c r="G479" i="29"/>
  <c r="F479" i="29"/>
  <c r="E479" i="29"/>
  <c r="D479" i="29"/>
  <c r="C479" i="29"/>
  <c r="K478" i="29"/>
  <c r="J478" i="29"/>
  <c r="I478" i="29"/>
  <c r="H478" i="29"/>
  <c r="G478" i="29"/>
  <c r="F478" i="29"/>
  <c r="E478" i="29"/>
  <c r="D478" i="29"/>
  <c r="C478" i="29"/>
  <c r="K477" i="29"/>
  <c r="J477" i="29"/>
  <c r="I477" i="29"/>
  <c r="H477" i="29"/>
  <c r="G477" i="29"/>
  <c r="F477" i="29"/>
  <c r="E477" i="29"/>
  <c r="D477" i="29"/>
  <c r="C477" i="29"/>
  <c r="K476" i="29"/>
  <c r="J476" i="29"/>
  <c r="I476" i="29"/>
  <c r="H476" i="29"/>
  <c r="G476" i="29"/>
  <c r="F476" i="29"/>
  <c r="E476" i="29"/>
  <c r="D476" i="29"/>
  <c r="C476" i="29"/>
  <c r="K475" i="29"/>
  <c r="J475" i="29"/>
  <c r="I475" i="29"/>
  <c r="H475" i="29"/>
  <c r="G475" i="29"/>
  <c r="F475" i="29"/>
  <c r="E475" i="29"/>
  <c r="D475" i="29"/>
  <c r="C475" i="29"/>
  <c r="K474" i="29"/>
  <c r="J474" i="29"/>
  <c r="I474" i="29"/>
  <c r="H474" i="29"/>
  <c r="G474" i="29"/>
  <c r="F474" i="29"/>
  <c r="E474" i="29"/>
  <c r="D474" i="29"/>
  <c r="C474" i="29"/>
  <c r="K473" i="29"/>
  <c r="J473" i="29"/>
  <c r="I473" i="29"/>
  <c r="H473" i="29"/>
  <c r="G473" i="29"/>
  <c r="F473" i="29"/>
  <c r="E473" i="29"/>
  <c r="D473" i="29"/>
  <c r="C473" i="29"/>
  <c r="K472" i="29"/>
  <c r="J472" i="29"/>
  <c r="I472" i="29"/>
  <c r="H472" i="29"/>
  <c r="G472" i="29"/>
  <c r="F472" i="29"/>
  <c r="E472" i="29"/>
  <c r="D472" i="29"/>
  <c r="C472" i="29"/>
  <c r="K471" i="29"/>
  <c r="J471" i="29"/>
  <c r="I471" i="29"/>
  <c r="H471" i="29"/>
  <c r="G471" i="29"/>
  <c r="F471" i="29"/>
  <c r="E471" i="29"/>
  <c r="D471" i="29"/>
  <c r="C471" i="29"/>
  <c r="K515" i="30"/>
  <c r="E515" i="30"/>
  <c r="D515" i="30"/>
  <c r="Z514" i="30"/>
  <c r="Y514" i="30"/>
  <c r="K514" i="30"/>
  <c r="E514" i="30"/>
  <c r="D514" i="30"/>
  <c r="Z513" i="30"/>
  <c r="Y513" i="30"/>
  <c r="K513" i="30"/>
  <c r="E513" i="30"/>
  <c r="D513" i="30"/>
  <c r="Z512" i="30"/>
  <c r="Y512" i="30"/>
  <c r="K512" i="30"/>
  <c r="E512" i="30"/>
  <c r="D512" i="30"/>
  <c r="Z511" i="30"/>
  <c r="Y511" i="30"/>
  <c r="K511" i="30"/>
  <c r="E511" i="30"/>
  <c r="D511" i="30"/>
  <c r="Z510" i="30"/>
  <c r="Y510" i="30"/>
  <c r="K510" i="30"/>
  <c r="E510" i="30"/>
  <c r="D510" i="30"/>
  <c r="Z509" i="30"/>
  <c r="Y509" i="30"/>
  <c r="K509" i="30"/>
  <c r="E509" i="30"/>
  <c r="D509" i="30"/>
  <c r="K503" i="30"/>
  <c r="J503" i="30"/>
  <c r="I503" i="30"/>
  <c r="H503" i="30"/>
  <c r="G503" i="30"/>
  <c r="F503" i="30"/>
  <c r="E503" i="30"/>
  <c r="D503" i="30"/>
  <c r="Z502" i="30"/>
  <c r="Y502" i="30"/>
  <c r="X502" i="30"/>
  <c r="K502" i="30"/>
  <c r="J502" i="30"/>
  <c r="I502" i="30"/>
  <c r="H502" i="30"/>
  <c r="G502" i="30"/>
  <c r="F502" i="30"/>
  <c r="E502" i="30"/>
  <c r="D502" i="30"/>
  <c r="C502" i="30"/>
  <c r="Z501" i="30"/>
  <c r="Y501" i="30"/>
  <c r="X501" i="30"/>
  <c r="K501" i="30"/>
  <c r="J501" i="30"/>
  <c r="I501" i="30"/>
  <c r="H501" i="30"/>
  <c r="G501" i="30"/>
  <c r="F501" i="30"/>
  <c r="E501" i="30"/>
  <c r="D501" i="30"/>
  <c r="C501" i="30"/>
  <c r="Z500" i="30"/>
  <c r="Y500" i="30"/>
  <c r="X500" i="30"/>
  <c r="K500" i="30"/>
  <c r="J500" i="30"/>
  <c r="I500" i="30"/>
  <c r="H500" i="30"/>
  <c r="G500" i="30"/>
  <c r="F500" i="30"/>
  <c r="E500" i="30"/>
  <c r="D500" i="30"/>
  <c r="C500" i="30"/>
  <c r="Z499" i="30"/>
  <c r="Y499" i="30"/>
  <c r="X499" i="30"/>
  <c r="K499" i="30"/>
  <c r="J499" i="30"/>
  <c r="I499" i="30"/>
  <c r="H499" i="30"/>
  <c r="G499" i="30"/>
  <c r="F499" i="30"/>
  <c r="E499" i="30"/>
  <c r="D499" i="30"/>
  <c r="C499" i="30"/>
  <c r="Z498" i="30"/>
  <c r="Y498" i="30"/>
  <c r="X498" i="30"/>
  <c r="K498" i="30"/>
  <c r="J498" i="30"/>
  <c r="I498" i="30"/>
  <c r="H498" i="30"/>
  <c r="G498" i="30"/>
  <c r="F498" i="30"/>
  <c r="E498" i="30"/>
  <c r="D498" i="30"/>
  <c r="C498" i="30"/>
  <c r="Z497" i="30"/>
  <c r="Y497" i="30"/>
  <c r="X497" i="30"/>
  <c r="K497" i="30"/>
  <c r="J497" i="30"/>
  <c r="I497" i="30"/>
  <c r="H497" i="30"/>
  <c r="G497" i="30"/>
  <c r="F497" i="30"/>
  <c r="E497" i="30"/>
  <c r="D497" i="30"/>
  <c r="C497" i="30"/>
  <c r="Z496" i="30"/>
  <c r="Y496" i="30"/>
  <c r="X496" i="30"/>
  <c r="K496" i="30"/>
  <c r="J496" i="30"/>
  <c r="I496" i="30"/>
  <c r="H496" i="30"/>
  <c r="G496" i="30"/>
  <c r="F496" i="30"/>
  <c r="E496" i="30"/>
  <c r="D496" i="30"/>
  <c r="C496" i="30"/>
  <c r="Z495" i="30"/>
  <c r="Y495" i="30"/>
  <c r="X495" i="30"/>
  <c r="K495" i="30"/>
  <c r="J495" i="30"/>
  <c r="I495" i="30"/>
  <c r="H495" i="30"/>
  <c r="G495" i="30"/>
  <c r="F495" i="30"/>
  <c r="E495" i="30"/>
  <c r="D495" i="30"/>
  <c r="C495" i="30"/>
  <c r="Z494" i="30"/>
  <c r="Y494" i="30"/>
  <c r="X494" i="30"/>
  <c r="K494" i="30"/>
  <c r="J494" i="30"/>
  <c r="I494" i="30"/>
  <c r="H494" i="30"/>
  <c r="G494" i="30"/>
  <c r="F494" i="30"/>
  <c r="E494" i="30"/>
  <c r="D494" i="30"/>
  <c r="C494" i="30"/>
  <c r="Z493" i="30"/>
  <c r="Y493" i="30"/>
  <c r="X493" i="30"/>
  <c r="K493" i="30"/>
  <c r="J493" i="30"/>
  <c r="I493" i="30"/>
  <c r="H493" i="30"/>
  <c r="G493" i="30"/>
  <c r="F493" i="30"/>
  <c r="E493" i="30"/>
  <c r="D493" i="30"/>
  <c r="C493" i="30"/>
  <c r="Z492" i="30"/>
  <c r="Y492" i="30"/>
  <c r="X492" i="30"/>
  <c r="K492" i="30"/>
  <c r="J492" i="30"/>
  <c r="I492" i="30"/>
  <c r="H492" i="30"/>
  <c r="G492" i="30"/>
  <c r="F492" i="30"/>
  <c r="E492" i="30"/>
  <c r="D492" i="30"/>
  <c r="C492" i="30"/>
  <c r="Z491" i="30"/>
  <c r="Y491" i="30"/>
  <c r="X491" i="30"/>
  <c r="K491" i="30"/>
  <c r="J491" i="30"/>
  <c r="I491" i="30"/>
  <c r="H491" i="30"/>
  <c r="G491" i="30"/>
  <c r="F491" i="30"/>
  <c r="E491" i="30"/>
  <c r="D491" i="30"/>
  <c r="C491" i="30"/>
  <c r="Z490" i="30"/>
  <c r="Y490" i="30"/>
  <c r="X490" i="30"/>
  <c r="K490" i="30"/>
  <c r="J490" i="30"/>
  <c r="I490" i="30"/>
  <c r="H490" i="30"/>
  <c r="G490" i="30"/>
  <c r="F490" i="30"/>
  <c r="E490" i="30"/>
  <c r="D490" i="30"/>
  <c r="C490" i="30"/>
  <c r="Z489" i="30"/>
  <c r="Y489" i="30"/>
  <c r="X489" i="30"/>
  <c r="K489" i="30"/>
  <c r="J489" i="30"/>
  <c r="I489" i="30"/>
  <c r="H489" i="30"/>
  <c r="G489" i="30"/>
  <c r="F489" i="30"/>
  <c r="E489" i="30"/>
  <c r="D489" i="30"/>
  <c r="C489" i="30"/>
  <c r="Z488" i="30"/>
  <c r="Y488" i="30"/>
  <c r="X488" i="30"/>
  <c r="K488" i="30"/>
  <c r="J488" i="30"/>
  <c r="I488" i="30"/>
  <c r="H488" i="30"/>
  <c r="G488" i="30"/>
  <c r="F488" i="30"/>
  <c r="E488" i="30"/>
  <c r="D488" i="30"/>
  <c r="C488" i="30"/>
  <c r="Z487" i="30"/>
  <c r="Y487" i="30"/>
  <c r="X487" i="30"/>
  <c r="K487" i="30"/>
  <c r="J487" i="30"/>
  <c r="I487" i="30"/>
  <c r="H487" i="30"/>
  <c r="G487" i="30"/>
  <c r="F487" i="30"/>
  <c r="E487" i="30"/>
  <c r="D487" i="30"/>
  <c r="C487" i="30"/>
  <c r="Z486" i="30"/>
  <c r="Y486" i="30"/>
  <c r="X486" i="30"/>
  <c r="K486" i="30"/>
  <c r="J486" i="30"/>
  <c r="I486" i="30"/>
  <c r="H486" i="30"/>
  <c r="G486" i="30"/>
  <c r="F486" i="30"/>
  <c r="E486" i="30"/>
  <c r="D486" i="30"/>
  <c r="C486" i="30"/>
  <c r="Z485" i="30"/>
  <c r="Y485" i="30"/>
  <c r="X485" i="30"/>
  <c r="K485" i="30"/>
  <c r="J485" i="30"/>
  <c r="I485" i="30"/>
  <c r="H485" i="30"/>
  <c r="G485" i="30"/>
  <c r="F485" i="30"/>
  <c r="E485" i="30"/>
  <c r="D485" i="30"/>
  <c r="C485" i="30"/>
  <c r="Z484" i="30"/>
  <c r="Y484" i="30"/>
  <c r="X484" i="30"/>
  <c r="K484" i="30"/>
  <c r="J484" i="30"/>
  <c r="I484" i="30"/>
  <c r="H484" i="30"/>
  <c r="G484" i="30"/>
  <c r="F484" i="30"/>
  <c r="E484" i="30"/>
  <c r="D484" i="30"/>
  <c r="C484" i="30"/>
  <c r="Z483" i="30"/>
  <c r="Y483" i="30"/>
  <c r="X483" i="30"/>
  <c r="K483" i="30"/>
  <c r="J483" i="30"/>
  <c r="I483" i="30"/>
  <c r="H483" i="30"/>
  <c r="G483" i="30"/>
  <c r="F483" i="30"/>
  <c r="E483" i="30"/>
  <c r="D483" i="30"/>
  <c r="C483" i="30"/>
  <c r="Z482" i="30"/>
  <c r="Y482" i="30"/>
  <c r="X482" i="30"/>
  <c r="K482" i="30"/>
  <c r="J482" i="30"/>
  <c r="I482" i="30"/>
  <c r="H482" i="30"/>
  <c r="G482" i="30"/>
  <c r="F482" i="30"/>
  <c r="E482" i="30"/>
  <c r="D482" i="30"/>
  <c r="C482" i="30"/>
  <c r="Z481" i="30"/>
  <c r="Y481" i="30"/>
  <c r="X481" i="30"/>
  <c r="K481" i="30"/>
  <c r="J481" i="30"/>
  <c r="I481" i="30"/>
  <c r="H481" i="30"/>
  <c r="G481" i="30"/>
  <c r="F481" i="30"/>
  <c r="E481" i="30"/>
  <c r="D481" i="30"/>
  <c r="C481" i="30"/>
  <c r="Z480" i="30"/>
  <c r="Y480" i="30"/>
  <c r="X480" i="30"/>
  <c r="K480" i="30"/>
  <c r="J480" i="30"/>
  <c r="I480" i="30"/>
  <c r="H480" i="30"/>
  <c r="G480" i="30"/>
  <c r="F480" i="30"/>
  <c r="E480" i="30"/>
  <c r="D480" i="30"/>
  <c r="C480" i="30"/>
  <c r="Z479" i="30"/>
  <c r="Y479" i="30"/>
  <c r="X479" i="30"/>
  <c r="K479" i="30"/>
  <c r="J479" i="30"/>
  <c r="I479" i="30"/>
  <c r="H479" i="30"/>
  <c r="G479" i="30"/>
  <c r="F479" i="30"/>
  <c r="E479" i="30"/>
  <c r="D479" i="30"/>
  <c r="C479" i="30"/>
  <c r="Z478" i="30"/>
  <c r="Y478" i="30"/>
  <c r="X478" i="30"/>
  <c r="K478" i="30"/>
  <c r="J478" i="30"/>
  <c r="I478" i="30"/>
  <c r="H478" i="30"/>
  <c r="G478" i="30"/>
  <c r="F478" i="30"/>
  <c r="E478" i="30"/>
  <c r="D478" i="30"/>
  <c r="C478" i="30"/>
  <c r="Z477" i="30"/>
  <c r="Y477" i="30"/>
  <c r="X477" i="30"/>
  <c r="K477" i="30"/>
  <c r="J477" i="30"/>
  <c r="I477" i="30"/>
  <c r="H477" i="30"/>
  <c r="G477" i="30"/>
  <c r="F477" i="30"/>
  <c r="E477" i="30"/>
  <c r="D477" i="30"/>
  <c r="C477" i="30"/>
  <c r="Z476" i="30"/>
  <c r="Y476" i="30"/>
  <c r="X476" i="30"/>
  <c r="K476" i="30"/>
  <c r="J476" i="30"/>
  <c r="I476" i="30"/>
  <c r="H476" i="30"/>
  <c r="G476" i="30"/>
  <c r="F476" i="30"/>
  <c r="E476" i="30"/>
  <c r="D476" i="30"/>
  <c r="C476" i="30"/>
  <c r="Z475" i="30"/>
  <c r="Y475" i="30"/>
  <c r="X475" i="30"/>
  <c r="K475" i="30"/>
  <c r="J475" i="30"/>
  <c r="I475" i="30"/>
  <c r="H475" i="30"/>
  <c r="G475" i="30"/>
  <c r="F475" i="30"/>
  <c r="E475" i="30"/>
  <c r="D475" i="30"/>
  <c r="C475" i="30"/>
  <c r="Z474" i="30"/>
  <c r="Y474" i="30"/>
  <c r="X474" i="30"/>
  <c r="K474" i="30"/>
  <c r="J474" i="30"/>
  <c r="I474" i="30"/>
  <c r="H474" i="30"/>
  <c r="G474" i="30"/>
  <c r="F474" i="30"/>
  <c r="E474" i="30"/>
  <c r="D474" i="30"/>
  <c r="C474" i="30"/>
  <c r="Z473" i="30"/>
  <c r="Y473" i="30"/>
  <c r="X473" i="30"/>
  <c r="K473" i="30"/>
  <c r="J473" i="30"/>
  <c r="I473" i="30"/>
  <c r="H473" i="30"/>
  <c r="G473" i="30"/>
  <c r="F473" i="30"/>
  <c r="E473" i="30"/>
  <c r="D473" i="30"/>
  <c r="C473" i="30"/>
  <c r="Z472" i="30"/>
  <c r="Y472" i="30"/>
  <c r="X472" i="30"/>
  <c r="K472" i="30"/>
  <c r="J472" i="30"/>
  <c r="I472" i="30"/>
  <c r="H472" i="30"/>
  <c r="G472" i="30"/>
  <c r="F472" i="30"/>
  <c r="E472" i="30"/>
  <c r="D472" i="30"/>
  <c r="C472" i="30"/>
  <c r="Z471" i="30"/>
  <c r="Y471" i="30"/>
  <c r="X471" i="30"/>
  <c r="K471" i="30"/>
  <c r="J471" i="30"/>
  <c r="H471" i="30"/>
  <c r="G471" i="30"/>
  <c r="F471" i="30"/>
  <c r="E471" i="30"/>
  <c r="D471" i="30"/>
  <c r="C471" i="30"/>
  <c r="H514" i="31"/>
  <c r="G514" i="31"/>
  <c r="F514" i="31"/>
  <c r="E514" i="31"/>
  <c r="H513" i="31"/>
  <c r="G513" i="31"/>
  <c r="F513" i="31"/>
  <c r="E513" i="31"/>
  <c r="H512" i="31"/>
  <c r="G512" i="31"/>
  <c r="F512" i="31"/>
  <c r="E512" i="31"/>
  <c r="H511" i="31"/>
  <c r="G511" i="31"/>
  <c r="F511" i="31"/>
  <c r="E511" i="31"/>
  <c r="H510" i="31"/>
  <c r="G510" i="31"/>
  <c r="F510" i="31"/>
  <c r="E510" i="31"/>
  <c r="H509" i="31"/>
  <c r="G509" i="31"/>
  <c r="F509" i="31"/>
  <c r="E509" i="31"/>
  <c r="H508" i="31"/>
  <c r="G508" i="31"/>
  <c r="F508" i="31"/>
  <c r="E508" i="31"/>
  <c r="H507" i="31"/>
  <c r="G507" i="31"/>
  <c r="F507" i="31"/>
  <c r="E507" i="31"/>
  <c r="I501" i="31"/>
  <c r="H501" i="31"/>
  <c r="G501" i="31"/>
  <c r="F501" i="31"/>
  <c r="E501" i="31"/>
  <c r="D501" i="31"/>
  <c r="I500" i="31"/>
  <c r="H500" i="31"/>
  <c r="G500" i="31"/>
  <c r="F500" i="31"/>
  <c r="E500" i="31"/>
  <c r="D500" i="31"/>
  <c r="C500" i="31"/>
  <c r="I499" i="31"/>
  <c r="H499" i="31"/>
  <c r="G499" i="31"/>
  <c r="F499" i="31"/>
  <c r="E499" i="31"/>
  <c r="D499" i="31"/>
  <c r="C499" i="31"/>
  <c r="I498" i="31"/>
  <c r="H498" i="31"/>
  <c r="G498" i="31"/>
  <c r="F498" i="31"/>
  <c r="E498" i="31"/>
  <c r="D498" i="31"/>
  <c r="C498" i="31"/>
  <c r="I497" i="31"/>
  <c r="H497" i="31"/>
  <c r="G497" i="31"/>
  <c r="F497" i="31"/>
  <c r="E497" i="31"/>
  <c r="D497" i="31"/>
  <c r="C497" i="31"/>
  <c r="I496" i="31"/>
  <c r="H496" i="31"/>
  <c r="G496" i="31"/>
  <c r="F496" i="31"/>
  <c r="E496" i="31"/>
  <c r="D496" i="31"/>
  <c r="C496" i="31"/>
  <c r="I495" i="31"/>
  <c r="H495" i="31"/>
  <c r="G495" i="31"/>
  <c r="F495" i="31"/>
  <c r="E495" i="31"/>
  <c r="D495" i="31"/>
  <c r="C495" i="31"/>
  <c r="I494" i="31"/>
  <c r="H494" i="31"/>
  <c r="G494" i="31"/>
  <c r="F494" i="31"/>
  <c r="E494" i="31"/>
  <c r="D494" i="31"/>
  <c r="C494" i="31"/>
  <c r="I493" i="31"/>
  <c r="H493" i="31"/>
  <c r="G493" i="31"/>
  <c r="F493" i="31"/>
  <c r="E493" i="31"/>
  <c r="D493" i="31"/>
  <c r="C493" i="31"/>
  <c r="I492" i="31"/>
  <c r="H492" i="31"/>
  <c r="G492" i="31"/>
  <c r="F492" i="31"/>
  <c r="E492" i="31"/>
  <c r="D492" i="31"/>
  <c r="C492" i="31"/>
  <c r="I491" i="31"/>
  <c r="H491" i="31"/>
  <c r="G491" i="31"/>
  <c r="F491" i="31"/>
  <c r="E491" i="31"/>
  <c r="D491" i="31"/>
  <c r="C491" i="31"/>
  <c r="I490" i="31"/>
  <c r="H490" i="31"/>
  <c r="G490" i="31"/>
  <c r="F490" i="31"/>
  <c r="E490" i="31"/>
  <c r="D490" i="31"/>
  <c r="C490" i="31"/>
  <c r="I489" i="31"/>
  <c r="H489" i="31"/>
  <c r="G489" i="31"/>
  <c r="F489" i="31"/>
  <c r="E489" i="31"/>
  <c r="D489" i="31"/>
  <c r="C489" i="31"/>
  <c r="I488" i="31"/>
  <c r="H488" i="31"/>
  <c r="G488" i="31"/>
  <c r="F488" i="31"/>
  <c r="E488" i="31"/>
  <c r="D488" i="31"/>
  <c r="C488" i="31"/>
  <c r="I487" i="31"/>
  <c r="H487" i="31"/>
  <c r="G487" i="31"/>
  <c r="F487" i="31"/>
  <c r="E487" i="31"/>
  <c r="D487" i="31"/>
  <c r="C487" i="31"/>
  <c r="I486" i="31"/>
  <c r="H486" i="31"/>
  <c r="G486" i="31"/>
  <c r="F486" i="31"/>
  <c r="E486" i="31"/>
  <c r="D486" i="31"/>
  <c r="C486" i="31"/>
  <c r="I485" i="31"/>
  <c r="H485" i="31"/>
  <c r="G485" i="31"/>
  <c r="F485" i="31"/>
  <c r="E485" i="31"/>
  <c r="D485" i="31"/>
  <c r="C485" i="31"/>
  <c r="I484" i="31"/>
  <c r="H484" i="31"/>
  <c r="G484" i="31"/>
  <c r="F484" i="31"/>
  <c r="E484" i="31"/>
  <c r="D484" i="31"/>
  <c r="C484" i="31"/>
  <c r="I483" i="31"/>
  <c r="H483" i="31"/>
  <c r="G483" i="31"/>
  <c r="F483" i="31"/>
  <c r="E483" i="31"/>
  <c r="D483" i="31"/>
  <c r="C483" i="31"/>
  <c r="H482" i="31"/>
  <c r="G482" i="31"/>
  <c r="F482" i="31"/>
  <c r="E482" i="31"/>
  <c r="D482" i="31"/>
  <c r="C482" i="31"/>
  <c r="H481" i="31"/>
  <c r="G481" i="31"/>
  <c r="F481" i="31"/>
  <c r="E481" i="31"/>
  <c r="D481" i="31"/>
  <c r="C481" i="31"/>
  <c r="H480" i="31"/>
  <c r="G480" i="31"/>
  <c r="F480" i="31"/>
  <c r="E480" i="31"/>
  <c r="D480" i="31"/>
  <c r="C480" i="31"/>
  <c r="H479" i="31"/>
  <c r="G479" i="31"/>
  <c r="F479" i="31"/>
  <c r="E479" i="31"/>
  <c r="D479" i="31"/>
  <c r="C479" i="31"/>
  <c r="H478" i="31"/>
  <c r="G478" i="31"/>
  <c r="F478" i="31"/>
  <c r="E478" i="31"/>
  <c r="D478" i="31"/>
  <c r="C478" i="31"/>
  <c r="H477" i="31"/>
  <c r="G477" i="31"/>
  <c r="F477" i="31"/>
  <c r="E477" i="31"/>
  <c r="D477" i="31"/>
  <c r="C477" i="31"/>
  <c r="H476" i="31"/>
  <c r="G476" i="31"/>
  <c r="F476" i="31"/>
  <c r="E476" i="31"/>
  <c r="D476" i="31"/>
  <c r="C476" i="31"/>
  <c r="H475" i="31"/>
  <c r="G475" i="31"/>
  <c r="F475" i="31"/>
  <c r="E475" i="31"/>
  <c r="D475" i="31"/>
  <c r="C475" i="31"/>
  <c r="H474" i="31"/>
  <c r="G474" i="31"/>
  <c r="F474" i="31"/>
  <c r="E474" i="31"/>
  <c r="D474" i="31"/>
  <c r="C474" i="31"/>
  <c r="H473" i="31"/>
  <c r="G473" i="31"/>
  <c r="F473" i="31"/>
  <c r="E473" i="31"/>
  <c r="D473" i="31"/>
  <c r="C473" i="31"/>
  <c r="H472" i="31"/>
  <c r="G472" i="31"/>
  <c r="F472" i="31"/>
  <c r="E472" i="31"/>
  <c r="D472" i="31"/>
  <c r="C472" i="31"/>
  <c r="H471" i="31"/>
  <c r="G471" i="31"/>
  <c r="F471" i="31"/>
  <c r="E471" i="31"/>
  <c r="D471" i="31"/>
  <c r="C471" i="31"/>
  <c r="H470" i="31"/>
  <c r="G470" i="31"/>
  <c r="F470" i="31"/>
  <c r="E470" i="31"/>
  <c r="D470" i="31"/>
  <c r="C470" i="31"/>
  <c r="H469" i="31"/>
  <c r="G469" i="31"/>
  <c r="F469" i="31"/>
  <c r="E469" i="31"/>
  <c r="D469" i="31"/>
  <c r="C469" i="31"/>
  <c r="Q621" i="27" l="1"/>
  <c r="Q620" i="27"/>
  <c r="Q604" i="27"/>
  <c r="Q588" i="27"/>
  <c r="Q572" i="27"/>
  <c r="Q556" i="27"/>
  <c r="Q540" i="27"/>
  <c r="Q619" i="27"/>
  <c r="Q603" i="27"/>
  <c r="Q587" i="27"/>
  <c r="Q571" i="27"/>
  <c r="Q555" i="27"/>
  <c r="Q539" i="27"/>
  <c r="Q618" i="27"/>
  <c r="Q602" i="27"/>
  <c r="Q586" i="27"/>
  <c r="Q570" i="27"/>
  <c r="Q554" i="27"/>
  <c r="Q537" i="27"/>
  <c r="Q617" i="27"/>
  <c r="Q601" i="27"/>
  <c r="Q585" i="27"/>
  <c r="Q569" i="27"/>
  <c r="Q553" i="27"/>
  <c r="Q538" i="27"/>
  <c r="Q548" i="27"/>
  <c r="Q595" i="27"/>
  <c r="Q563" i="27"/>
  <c r="Q594" i="27"/>
  <c r="Q562" i="27"/>
  <c r="Q609" i="27"/>
  <c r="Q561" i="27"/>
  <c r="Q608" i="27"/>
  <c r="Q576" i="27"/>
  <c r="Q544" i="27"/>
  <c r="Q591" i="27"/>
  <c r="Q559" i="27"/>
  <c r="Q543" i="27"/>
  <c r="Q590" i="27"/>
  <c r="Q574" i="27"/>
  <c r="Q605" i="27"/>
  <c r="Q573" i="27"/>
  <c r="Q541" i="27"/>
  <c r="Q542" i="27"/>
  <c r="Q616" i="27"/>
  <c r="Q600" i="27"/>
  <c r="Q584" i="27"/>
  <c r="Q568" i="27"/>
  <c r="Q552" i="27"/>
  <c r="Q615" i="27"/>
  <c r="Q599" i="27"/>
  <c r="Q583" i="27"/>
  <c r="Q567" i="27"/>
  <c r="Q551" i="27"/>
  <c r="Q614" i="27"/>
  <c r="Q598" i="27"/>
  <c r="Q582" i="27"/>
  <c r="Q566" i="27"/>
  <c r="Q550" i="27"/>
  <c r="Q613" i="27"/>
  <c r="Q597" i="27"/>
  <c r="Q581" i="27"/>
  <c r="Q565" i="27"/>
  <c r="Q549" i="27"/>
  <c r="Q612" i="27"/>
  <c r="Q596" i="27"/>
  <c r="Q580" i="27"/>
  <c r="Q564" i="27"/>
  <c r="Q611" i="27"/>
  <c r="Q579" i="27"/>
  <c r="Q547" i="27"/>
  <c r="Q610" i="27"/>
  <c r="Q578" i="27"/>
  <c r="Q546" i="27"/>
  <c r="Q593" i="27"/>
  <c r="Q577" i="27"/>
  <c r="Q545" i="27"/>
  <c r="Q592" i="27"/>
  <c r="Q560" i="27"/>
  <c r="Q607" i="27"/>
  <c r="Q575" i="27"/>
  <c r="Q606" i="27"/>
  <c r="Q558" i="27"/>
  <c r="Q589" i="27"/>
  <c r="Q557" i="27"/>
  <c r="Q531" i="27"/>
  <c r="Q515" i="27"/>
  <c r="Q499" i="27"/>
  <c r="Q513" i="27"/>
  <c r="Q512" i="27"/>
  <c r="Q510" i="27"/>
  <c r="Q521" i="27"/>
  <c r="Q504" i="27"/>
  <c r="Q503" i="27"/>
  <c r="Q502" i="27"/>
  <c r="Q501" i="27"/>
  <c r="Q532" i="27"/>
  <c r="Q530" i="27"/>
  <c r="Q514" i="27"/>
  <c r="Q498" i="27"/>
  <c r="Q529" i="27"/>
  <c r="Q497" i="27"/>
  <c r="Q528" i="27"/>
  <c r="Q496" i="27"/>
  <c r="Q526" i="27"/>
  <c r="Q494" i="27"/>
  <c r="Q507" i="27"/>
  <c r="Q520" i="27"/>
  <c r="Q535" i="27"/>
  <c r="Q517" i="27"/>
  <c r="Q500" i="27"/>
  <c r="Q533" i="27"/>
  <c r="Q527" i="27"/>
  <c r="Q511" i="27"/>
  <c r="Q495" i="27"/>
  <c r="Q522" i="27"/>
  <c r="Q505" i="27"/>
  <c r="Q519" i="27"/>
  <c r="Q534" i="27"/>
  <c r="Q525" i="27"/>
  <c r="Q509" i="27"/>
  <c r="Q524" i="27"/>
  <c r="Q508" i="27"/>
  <c r="Q523" i="27"/>
  <c r="Q506" i="27"/>
  <c r="Q536" i="27"/>
  <c r="Q518" i="27"/>
  <c r="Q516" i="27"/>
  <c r="AF392" i="27"/>
  <c r="Q493" i="27"/>
  <c r="AK39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m097068</author>
  </authors>
  <commentList>
    <comment ref="H116" authorId="0" shapeId="0" xr:uid="{00000000-0006-0000-0500-000001000000}">
      <text>
        <r>
          <rPr>
            <b/>
            <sz val="9"/>
            <color indexed="81"/>
            <rFont val="ＭＳ Ｐゴシック"/>
            <family val="3"/>
            <charset val="128"/>
          </rPr>
          <t>S59年12月以前の数字についてはナンバーベースの数字をシャーシベースの数字の比率で延長したもの
（2004/2/16）
ナンバーベースとシャーシベースでは差がほとんどないため、採用指標から排除せずに接続することにした。
（2004/2/16）</t>
        </r>
      </text>
    </comment>
    <comment ref="P344" authorId="0" shapeId="0" xr:uid="{00000000-0006-0000-0500-000002000000}">
      <text>
        <r>
          <rPr>
            <sz val="9"/>
            <color indexed="81"/>
            <rFont val="ＭＳ Ｐゴシック"/>
            <family val="3"/>
            <charset val="128"/>
          </rPr>
          <t xml:space="preserve">現在使用しているのはナンバーベース。
H16年11月分以降提供がない。平成16年2月に変更。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m088071</author>
  </authors>
  <commentList>
    <comment ref="E286" authorId="0" shapeId="0" xr:uid="{00000000-0006-0000-0600-000001000000}">
      <text>
        <r>
          <rPr>
            <sz val="9"/>
            <color indexed="81"/>
            <rFont val="ＭＳ Ｐゴシック"/>
            <family val="3"/>
            <charset val="128"/>
          </rPr>
          <t>H19.3.26関西電力全体分の大口電力消費量に入替（兵庫県分を提供してもらえなくなったため）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m088071</author>
    <author>m090070</author>
  </authors>
  <commentList>
    <comment ref="E393" authorId="0" shapeId="0" xr:uid="{00000000-0006-0000-0700-000001000000}">
      <text>
        <r>
          <rPr>
            <sz val="9"/>
            <color indexed="81"/>
            <rFont val="ＭＳ Ｐゴシック"/>
            <family val="3"/>
            <charset val="128"/>
          </rPr>
          <t>H19.3.20 
10～12月期 神戸運輸監理部より</t>
        </r>
      </text>
    </comment>
    <comment ref="N406" authorId="1" shapeId="0" xr:uid="{00000000-0006-0000-0700-000002000000}">
      <text>
        <r>
          <rPr>
            <sz val="9"/>
            <color indexed="81"/>
            <rFont val="ＭＳ Ｐゴシック"/>
            <family val="3"/>
            <charset val="128"/>
          </rPr>
          <t xml:space="preserve">１月以降農林漁業世帯除くデータが廃止となったため、農林漁業世帯含むデータを採用する。
</t>
        </r>
      </text>
    </comment>
    <comment ref="O406" authorId="0" shapeId="0" xr:uid="{00000000-0006-0000-0700-000003000000}">
      <text>
        <r>
          <rPr>
            <sz val="9"/>
            <color indexed="81"/>
            <rFont val="ＭＳ Ｐゴシック"/>
            <family val="3"/>
            <charset val="128"/>
          </rPr>
          <t xml:space="preserve">H19.12までは農林漁業を含まない。H20.1からは農林漁業含むとなるため、H20.1～H20.12の間は計算式注意！
(H20.6.24)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T62" authorId="0" shapeId="0" xr:uid="{00000000-0006-0000-0A00-000001000000}">
      <text>
        <r>
          <rPr>
            <b/>
            <sz val="9"/>
            <color indexed="81"/>
            <rFont val="ＭＳ Ｐゴシック"/>
            <family val="3"/>
            <charset val="128"/>
          </rPr>
          <t>H25.8月からのCIの新算出方法で計算しても、前月である7月の基調判断は変わらなかった。（6月以前は基調判断が変わってしまう。）
このため、7月の基調判断は「改善」で間違いないだろうということで、新方式での基調判断の起点としている。</t>
        </r>
      </text>
    </comment>
    <comment ref="S71" authorId="0" shapeId="0" xr:uid="{00000000-0006-0000-0A00-000002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S72" authorId="0" shapeId="0" xr:uid="{00000000-0006-0000-0A00-000003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R80" authorId="0" shapeId="0" xr:uid="{00000000-0006-0000-0A00-000004000000}">
      <text>
        <r>
          <rPr>
            <b/>
            <sz val="9"/>
            <color indexed="10"/>
            <rFont val="ＭＳ Ｐゴシック"/>
            <family val="3"/>
            <charset val="128"/>
          </rPr>
          <t>H27.1～H29.11は、景気動向懇話会(H30.2.13）で提示した判断基準見直し後の基調判断結果（懇話会時点でのＣＩ､３か月・５か月後方移動平均等の数値を使用して設定）。
ただし、「下方への局面変化」、「上方への局面変化」の基調判断名は、懇話会後の局長協議により「横ばい局面（下方への局面変化）」、「横ばい（上方への局面変化）」としている。（H30.2.23）</t>
        </r>
        <r>
          <rPr>
            <b/>
            <sz val="9"/>
            <color indexed="81"/>
            <rFont val="ＭＳ Ｐゴシック"/>
            <family val="3"/>
            <charset val="128"/>
          </rPr>
          <t xml:space="preserve">
</t>
        </r>
        <r>
          <rPr>
            <sz val="9"/>
            <color indexed="81"/>
            <rFont val="ＭＳ Ｐゴシック"/>
            <family val="3"/>
            <charset val="128"/>
          </rPr>
          <t xml:space="preserve">
</t>
        </r>
      </text>
    </comment>
    <comment ref="R115" authorId="0" shapeId="0" xr:uid="{00000000-0006-0000-0A00-000005000000}">
      <text>
        <r>
          <rPr>
            <b/>
            <sz val="9"/>
            <color indexed="10"/>
            <rFont val="ＭＳ Ｐゴシック"/>
            <family val="3"/>
            <charset val="128"/>
          </rPr>
          <t>H29.12からは、月報作成時点でのＣＩ､３か月・５か月後方移動平均等の数値を使用して判断基準見直し後の基準で設定した基調判断</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<sst xmlns="http://schemas.openxmlformats.org/spreadsheetml/2006/main" count="9177" uniqueCount="970">
  <si>
    <t>16</t>
    <phoneticPr fontId="1"/>
  </si>
  <si>
    <t>17</t>
    <phoneticPr fontId="1"/>
  </si>
  <si>
    <t>18</t>
    <phoneticPr fontId="1"/>
  </si>
  <si>
    <t>(３か月後方)</t>
    <rPh sb="3" eb="4">
      <t>ゲツ</t>
    </rPh>
    <rPh sb="4" eb="6">
      <t>コウホウ</t>
    </rPh>
    <phoneticPr fontId="1"/>
  </si>
  <si>
    <t>(７か月後方)</t>
    <rPh sb="3" eb="4">
      <t>ゲツ</t>
    </rPh>
    <rPh sb="4" eb="6">
      <t>コウホウ</t>
    </rPh>
    <phoneticPr fontId="1"/>
  </si>
  <si>
    <t>月別</t>
    <rPh sb="0" eb="2">
      <t>ツキベツ</t>
    </rPh>
    <phoneticPr fontId="1"/>
  </si>
  <si>
    <t>３か月後方移動平均</t>
    <rPh sb="2" eb="3">
      <t>ゲツ</t>
    </rPh>
    <rPh sb="3" eb="5">
      <t>コウホウ</t>
    </rPh>
    <rPh sb="5" eb="7">
      <t>イドウ</t>
    </rPh>
    <rPh sb="7" eb="9">
      <t>ヘイキン</t>
    </rPh>
    <phoneticPr fontId="1"/>
  </si>
  <si>
    <t>７か月後方移動平均</t>
    <rPh sb="2" eb="3">
      <t>ゲツ</t>
    </rPh>
    <rPh sb="3" eb="5">
      <t>コウホウ</t>
    </rPh>
    <rPh sb="5" eb="7">
      <t>イドウ</t>
    </rPh>
    <rPh sb="7" eb="9">
      <t>ヘイキン</t>
    </rPh>
    <phoneticPr fontId="1"/>
  </si>
  <si>
    <t>兵庫県DI</t>
    <rPh sb="0" eb="3">
      <t>ヒョウゴケン</t>
    </rPh>
    <phoneticPr fontId="1"/>
  </si>
  <si>
    <t>兵庫県CI</t>
    <rPh sb="0" eb="3">
      <t>ヒョウゴケン</t>
    </rPh>
    <phoneticPr fontId="1"/>
  </si>
  <si>
    <t>兵庫県累積ＤＩ</t>
    <rPh sb="0" eb="2">
      <t>ヒョウゴ</t>
    </rPh>
    <rPh sb="2" eb="3">
      <t>ケン</t>
    </rPh>
    <rPh sb="3" eb="5">
      <t>ルイセキ</t>
    </rPh>
    <phoneticPr fontId="1"/>
  </si>
  <si>
    <t xml:space="preserve">  （１）  先行指数</t>
    <rPh sb="7" eb="9">
      <t>センコウ</t>
    </rPh>
    <rPh sb="9" eb="11">
      <t>シスウ</t>
    </rPh>
    <phoneticPr fontId="1"/>
  </si>
  <si>
    <t xml:space="preserve">  （２）  一致指数</t>
    <rPh sb="7" eb="9">
      <t>イッチ</t>
    </rPh>
    <rPh sb="9" eb="11">
      <t>シスウ</t>
    </rPh>
    <phoneticPr fontId="1"/>
  </si>
  <si>
    <t xml:space="preserve">  （３）  遅行指数</t>
    <rPh sb="7" eb="9">
      <t>チコウ</t>
    </rPh>
    <rPh sb="9" eb="11">
      <t>シスウ</t>
    </rPh>
    <phoneticPr fontId="1"/>
  </si>
  <si>
    <t>　１　兵庫ＣＩグラフ</t>
    <rPh sb="3" eb="5">
      <t>ヒョウゴ</t>
    </rPh>
    <phoneticPr fontId="1"/>
  </si>
  <si>
    <t>西暦</t>
    <rPh sb="0" eb="2">
      <t>セイレキ</t>
    </rPh>
    <phoneticPr fontId="1"/>
  </si>
  <si>
    <t>和暦</t>
    <rPh sb="0" eb="2">
      <t>ワレキ</t>
    </rPh>
    <phoneticPr fontId="1"/>
  </si>
  <si>
    <t>月</t>
    <rPh sb="0" eb="1">
      <t>ツキ</t>
    </rPh>
    <phoneticPr fontId="1"/>
  </si>
  <si>
    <t>先行ＤＩ</t>
    <rPh sb="0" eb="2">
      <t>センコウ</t>
    </rPh>
    <phoneticPr fontId="1"/>
  </si>
  <si>
    <t>一致ＤＩ</t>
    <rPh sb="0" eb="2">
      <t>イッチ</t>
    </rPh>
    <phoneticPr fontId="1"/>
  </si>
  <si>
    <t>遅行ＤＩ</t>
    <rPh sb="0" eb="2">
      <t>チコウ</t>
    </rPh>
    <phoneticPr fontId="1"/>
  </si>
  <si>
    <t>先行ＣＩ</t>
    <rPh sb="0" eb="2">
      <t>センコウ</t>
    </rPh>
    <phoneticPr fontId="1"/>
  </si>
  <si>
    <t>一致ＣＩ</t>
    <rPh sb="0" eb="2">
      <t>イッチ</t>
    </rPh>
    <phoneticPr fontId="1"/>
  </si>
  <si>
    <t>遅行ＣＩ</t>
    <rPh sb="0" eb="2">
      <t>チコウ</t>
    </rPh>
    <phoneticPr fontId="1"/>
  </si>
  <si>
    <t>先行</t>
    <rPh sb="0" eb="2">
      <t>センコウ</t>
    </rPh>
    <phoneticPr fontId="1"/>
  </si>
  <si>
    <t>一致</t>
    <rPh sb="0" eb="2">
      <t>イッチ</t>
    </rPh>
    <phoneticPr fontId="1"/>
  </si>
  <si>
    <t>遅行</t>
    <rPh sb="0" eb="2">
      <t>チコウ</t>
    </rPh>
    <phoneticPr fontId="1"/>
  </si>
  <si>
    <t>（グラフの要素：５０％ライン）</t>
    <rPh sb="5" eb="7">
      <t>ヨウソ</t>
    </rPh>
    <phoneticPr fontId="1"/>
  </si>
  <si>
    <t>山</t>
    <rPh sb="0" eb="1">
      <t>ヤマ</t>
    </rPh>
    <phoneticPr fontId="1"/>
  </si>
  <si>
    <t>谷</t>
    <rPh sb="0" eb="1">
      <t>タニ</t>
    </rPh>
    <phoneticPr fontId="1"/>
  </si>
  <si>
    <t>13</t>
    <phoneticPr fontId="1"/>
  </si>
  <si>
    <t>14</t>
    <phoneticPr fontId="1"/>
  </si>
  <si>
    <t>15</t>
    <phoneticPr fontId="1"/>
  </si>
  <si>
    <t>19</t>
    <phoneticPr fontId="1"/>
  </si>
  <si>
    <t>20</t>
    <phoneticPr fontId="1"/>
  </si>
  <si>
    <t>21</t>
    <phoneticPr fontId="1"/>
  </si>
  <si>
    <t>22</t>
    <phoneticPr fontId="1"/>
  </si>
  <si>
    <t>【注】３か月後方移動平均：３か月前との比較（足下の基調の確認）</t>
    <rPh sb="1" eb="2">
      <t>チュウ</t>
    </rPh>
    <rPh sb="5" eb="6">
      <t>ゲツ</t>
    </rPh>
    <rPh sb="6" eb="8">
      <t>コウホウ</t>
    </rPh>
    <rPh sb="8" eb="10">
      <t>イドウ</t>
    </rPh>
    <rPh sb="10" eb="12">
      <t>ヘイキン</t>
    </rPh>
    <rPh sb="15" eb="16">
      <t>ゲツ</t>
    </rPh>
    <rPh sb="16" eb="17">
      <t>マエ</t>
    </rPh>
    <rPh sb="19" eb="21">
      <t>ヒカク</t>
    </rPh>
    <rPh sb="22" eb="24">
      <t>アシモト</t>
    </rPh>
    <rPh sb="25" eb="27">
      <t>キチョウ</t>
    </rPh>
    <rPh sb="28" eb="30">
      <t>カクニン</t>
    </rPh>
    <phoneticPr fontId="1"/>
  </si>
  <si>
    <t>23</t>
    <phoneticPr fontId="1"/>
  </si>
  <si>
    <t>24</t>
    <phoneticPr fontId="1"/>
  </si>
  <si>
    <t>25</t>
    <phoneticPr fontId="1"/>
  </si>
  <si>
    <t>26</t>
    <phoneticPr fontId="1"/>
  </si>
  <si>
    <t>27</t>
    <phoneticPr fontId="1"/>
  </si>
  <si>
    <t>28</t>
    <phoneticPr fontId="1"/>
  </si>
  <si>
    <t>29</t>
    <phoneticPr fontId="1"/>
  </si>
  <si>
    <t>(５か月後方)</t>
    <rPh sb="3" eb="4">
      <t>ゲツ</t>
    </rPh>
    <rPh sb="4" eb="6">
      <t>コウホウ</t>
    </rPh>
    <phoneticPr fontId="1"/>
  </si>
  <si>
    <t>５か月後方移動平均</t>
    <rPh sb="2" eb="3">
      <t>ゲツ</t>
    </rPh>
    <rPh sb="3" eb="5">
      <t>コウホウ</t>
    </rPh>
    <rPh sb="5" eb="7">
      <t>イドウ</t>
    </rPh>
    <rPh sb="7" eb="9">
      <t>ヘイキン</t>
    </rPh>
    <phoneticPr fontId="1"/>
  </si>
  <si>
    <t>　　　７か月後方移動平均：７か月前との比較（足下の基調の確認）</t>
    <rPh sb="5" eb="6">
      <t>ゲツ</t>
    </rPh>
    <rPh sb="6" eb="8">
      <t>コウホウ</t>
    </rPh>
    <rPh sb="8" eb="10">
      <t>イドウ</t>
    </rPh>
    <rPh sb="10" eb="12">
      <t>ヘイキン</t>
    </rPh>
    <rPh sb="15" eb="16">
      <t>ゲツ</t>
    </rPh>
    <rPh sb="16" eb="17">
      <t>マエ</t>
    </rPh>
    <rPh sb="19" eb="21">
      <t>ヒカク</t>
    </rPh>
    <phoneticPr fontId="1"/>
  </si>
  <si>
    <t>　　　５か月後方移動平均：５か月前との比較（基調判断の確認）</t>
    <rPh sb="5" eb="6">
      <t>ゲツ</t>
    </rPh>
    <rPh sb="6" eb="8">
      <t>コウホウ</t>
    </rPh>
    <rPh sb="8" eb="10">
      <t>イドウ</t>
    </rPh>
    <rPh sb="10" eb="12">
      <t>ヘイキン</t>
    </rPh>
    <rPh sb="15" eb="16">
      <t>ゲツ</t>
    </rPh>
    <rPh sb="16" eb="17">
      <t>マエ</t>
    </rPh>
    <rPh sb="19" eb="21">
      <t>ヒカク</t>
    </rPh>
    <rPh sb="22" eb="24">
      <t>キチョウ</t>
    </rPh>
    <rPh sb="24" eb="26">
      <t>ハンダン</t>
    </rPh>
    <rPh sb="27" eb="29">
      <t>カクニン</t>
    </rPh>
    <phoneticPr fontId="1"/>
  </si>
  <si>
    <t>30</t>
    <phoneticPr fontId="1"/>
  </si>
  <si>
    <t>31</t>
    <phoneticPr fontId="1"/>
  </si>
  <si>
    <t>R1</t>
    <phoneticPr fontId="1"/>
  </si>
  <si>
    <t>R2</t>
    <phoneticPr fontId="1"/>
  </si>
  <si>
    <t>R3</t>
    <phoneticPr fontId="1"/>
  </si>
  <si>
    <t>R4</t>
    <phoneticPr fontId="1"/>
  </si>
  <si>
    <t xml:space="preserve"> </t>
    <phoneticPr fontId="1"/>
  </si>
  <si>
    <t>R5</t>
    <phoneticPr fontId="1"/>
  </si>
  <si>
    <t>全国 ＤＩ</t>
    <rPh sb="0" eb="2">
      <t>ゼンコク</t>
    </rPh>
    <phoneticPr fontId="1"/>
  </si>
  <si>
    <t>R6</t>
    <phoneticPr fontId="1"/>
  </si>
  <si>
    <t>(令和2年＝100）</t>
    <rPh sb="1" eb="3">
      <t>レイワ</t>
    </rPh>
    <rPh sb="4" eb="5">
      <t>ネン</t>
    </rPh>
    <phoneticPr fontId="1"/>
  </si>
  <si>
    <t>　　　(令和２年＝100）</t>
    <rPh sb="4" eb="6">
      <t>レイワ</t>
    </rPh>
    <rPh sb="7" eb="8">
      <t>ネン</t>
    </rPh>
    <rPh sb="8" eb="9">
      <t>ヘイネン</t>
    </rPh>
    <phoneticPr fontId="1"/>
  </si>
  <si>
    <t>兵庫県景気動向指数長期時系列目次</t>
    <rPh sb="0" eb="3">
      <t>ヒョウゴケン</t>
    </rPh>
    <rPh sb="3" eb="5">
      <t>ケイキ</t>
    </rPh>
    <rPh sb="5" eb="7">
      <t>ドウコウ</t>
    </rPh>
    <rPh sb="7" eb="9">
      <t>シスウ</t>
    </rPh>
    <rPh sb="9" eb="11">
      <t>チョウキ</t>
    </rPh>
    <rPh sb="11" eb="14">
      <t>ジケイレツ</t>
    </rPh>
    <rPh sb="14" eb="15">
      <t>メ</t>
    </rPh>
    <rPh sb="15" eb="16">
      <t>ツギ</t>
    </rPh>
    <phoneticPr fontId="1"/>
  </si>
  <si>
    <t>項　目</t>
    <rPh sb="0" eb="1">
      <t>コウ</t>
    </rPh>
    <rPh sb="2" eb="3">
      <t>メ</t>
    </rPh>
    <phoneticPr fontId="1"/>
  </si>
  <si>
    <t>内容</t>
    <rPh sb="0" eb="2">
      <t>ナイヨウ</t>
    </rPh>
    <phoneticPr fontId="1"/>
  </si>
  <si>
    <t>期　　間</t>
    <rPh sb="0" eb="1">
      <t>キ</t>
    </rPh>
    <rPh sb="3" eb="4">
      <t>アイダ</t>
    </rPh>
    <phoneticPr fontId="1"/>
  </si>
  <si>
    <t>備考</t>
    <rPh sb="0" eb="2">
      <t>ビコウ</t>
    </rPh>
    <phoneticPr fontId="1"/>
  </si>
  <si>
    <t>兵庫CI・全国CI</t>
    <rPh sb="0" eb="2">
      <t>ヒョウゴ</t>
    </rPh>
    <rPh sb="5" eb="7">
      <t>ゼンコク</t>
    </rPh>
    <phoneticPr fontId="1"/>
  </si>
  <si>
    <t>先行指数・一致指数・遅行指数</t>
    <rPh sb="0" eb="2">
      <t>センコウ</t>
    </rPh>
    <rPh sb="2" eb="4">
      <t>シスウ</t>
    </rPh>
    <rPh sb="5" eb="7">
      <t>イッチ</t>
    </rPh>
    <rPh sb="7" eb="9">
      <t>シスウ</t>
    </rPh>
    <rPh sb="10" eb="12">
      <t>チコウ</t>
    </rPh>
    <rPh sb="12" eb="14">
      <t>シスウ</t>
    </rPh>
    <phoneticPr fontId="1"/>
  </si>
  <si>
    <t>1994年</t>
    <rPh sb="4" eb="5">
      <t>ネン</t>
    </rPh>
    <phoneticPr fontId="1"/>
  </si>
  <si>
    <t>基調判断　2008年4月～</t>
    <rPh sb="0" eb="2">
      <t>キチョウ</t>
    </rPh>
    <rPh sb="2" eb="4">
      <t>ハンダン</t>
    </rPh>
    <rPh sb="9" eb="10">
      <t>ネン</t>
    </rPh>
    <rPh sb="11" eb="12">
      <t>ガツ</t>
    </rPh>
    <phoneticPr fontId="1"/>
  </si>
  <si>
    <t>県先行指数</t>
    <rPh sb="0" eb="1">
      <t>ケン</t>
    </rPh>
    <rPh sb="1" eb="3">
      <t>センコウ</t>
    </rPh>
    <rPh sb="3" eb="5">
      <t>シスウ</t>
    </rPh>
    <phoneticPr fontId="1"/>
  </si>
  <si>
    <t>1989年</t>
    <rPh sb="4" eb="5">
      <t>ネン</t>
    </rPh>
    <phoneticPr fontId="1"/>
  </si>
  <si>
    <t>県一致指数</t>
    <rPh sb="0" eb="1">
      <t>ケン</t>
    </rPh>
    <rPh sb="1" eb="3">
      <t>イッチ</t>
    </rPh>
    <rPh sb="3" eb="5">
      <t>シスウ</t>
    </rPh>
    <phoneticPr fontId="1"/>
  </si>
  <si>
    <t>県遅行指数</t>
    <rPh sb="0" eb="1">
      <t>ケン</t>
    </rPh>
    <rPh sb="1" eb="3">
      <t>チコウ</t>
    </rPh>
    <rPh sb="3" eb="5">
      <t>シスウ</t>
    </rPh>
    <phoneticPr fontId="1"/>
  </si>
  <si>
    <t>先行個別指標長期時系列</t>
    <rPh sb="0" eb="2">
      <t>センコウ</t>
    </rPh>
    <rPh sb="2" eb="4">
      <t>コベツ</t>
    </rPh>
    <rPh sb="4" eb="6">
      <t>シヒョウ</t>
    </rPh>
    <rPh sb="6" eb="8">
      <t>チョウキ</t>
    </rPh>
    <rPh sb="8" eb="11">
      <t>ジケイレツ</t>
    </rPh>
    <phoneticPr fontId="1"/>
  </si>
  <si>
    <t>月次原データ</t>
    <rPh sb="0" eb="2">
      <t>ゲツジ</t>
    </rPh>
    <rPh sb="2" eb="3">
      <t>ゲン</t>
    </rPh>
    <phoneticPr fontId="1"/>
  </si>
  <si>
    <t>1976年</t>
    <rPh sb="4" eb="5">
      <t>ネン</t>
    </rPh>
    <phoneticPr fontId="1"/>
  </si>
  <si>
    <t>一致個別指標長期時系列</t>
    <rPh sb="0" eb="2">
      <t>イッチ</t>
    </rPh>
    <rPh sb="2" eb="4">
      <t>コベツ</t>
    </rPh>
    <rPh sb="4" eb="6">
      <t>シヒョウ</t>
    </rPh>
    <rPh sb="6" eb="8">
      <t>チョウキ</t>
    </rPh>
    <rPh sb="8" eb="11">
      <t>ジケイレツ</t>
    </rPh>
    <phoneticPr fontId="1"/>
  </si>
  <si>
    <t>遅行個別指標長期時系列</t>
    <rPh sb="0" eb="2">
      <t>チコウ</t>
    </rPh>
    <rPh sb="2" eb="4">
      <t>コベツ</t>
    </rPh>
    <rPh sb="4" eb="6">
      <t>シヒョウ</t>
    </rPh>
    <rPh sb="6" eb="8">
      <t>チョウキ</t>
    </rPh>
    <rPh sb="8" eb="11">
      <t>ジケイレツ</t>
    </rPh>
    <phoneticPr fontId="1"/>
  </si>
  <si>
    <t>景気基準日付</t>
    <rPh sb="0" eb="2">
      <t>ケイキ</t>
    </rPh>
    <rPh sb="2" eb="4">
      <t>キジュン</t>
    </rPh>
    <rPh sb="4" eb="6">
      <t>ヒヅケ</t>
    </rPh>
    <phoneticPr fontId="1"/>
  </si>
  <si>
    <t>国・県景気基準日付</t>
    <rPh sb="0" eb="1">
      <t>クニ</t>
    </rPh>
    <rPh sb="2" eb="3">
      <t>ケン</t>
    </rPh>
    <rPh sb="3" eb="5">
      <t>ケイキ</t>
    </rPh>
    <rPh sb="5" eb="7">
      <t>キジュン</t>
    </rPh>
    <rPh sb="7" eb="9">
      <t>ヒヅケ</t>
    </rPh>
    <phoneticPr fontId="1"/>
  </si>
  <si>
    <t>第6循環</t>
    <rPh sb="0" eb="1">
      <t>ダイ</t>
    </rPh>
    <rPh sb="2" eb="4">
      <t>ジュンカン</t>
    </rPh>
    <phoneticPr fontId="1"/>
  </si>
  <si>
    <t>第16循環</t>
    <rPh sb="0" eb="1">
      <t>ダイ</t>
    </rPh>
    <rPh sb="3" eb="5">
      <t>ジュンカン</t>
    </rPh>
    <phoneticPr fontId="1"/>
  </si>
  <si>
    <t>景気の山・谷、経済事象</t>
    <rPh sb="0" eb="2">
      <t>ケイキ</t>
    </rPh>
    <rPh sb="3" eb="4">
      <t>ヤマ</t>
    </rPh>
    <rPh sb="5" eb="6">
      <t>タニ</t>
    </rPh>
    <rPh sb="7" eb="9">
      <t>ケイザイ</t>
    </rPh>
    <rPh sb="9" eb="11">
      <t>ジショウ</t>
    </rPh>
    <phoneticPr fontId="1"/>
  </si>
  <si>
    <t>兵庫CIグラフ1</t>
    <rPh sb="0" eb="2">
      <t>ヒョウゴ</t>
    </rPh>
    <phoneticPr fontId="1"/>
  </si>
  <si>
    <t>　</t>
    <phoneticPr fontId="1"/>
  </si>
  <si>
    <t>兵庫CIグラフ2</t>
    <rPh sb="0" eb="2">
      <t>ヒョウゴ</t>
    </rPh>
    <phoneticPr fontId="1"/>
  </si>
  <si>
    <t>兵庫CIグラフ3</t>
    <rPh sb="0" eb="2">
      <t>ヒョウゴ</t>
    </rPh>
    <phoneticPr fontId="1"/>
  </si>
  <si>
    <t>国県比較（先行・一致・遅行）</t>
    <rPh sb="0" eb="1">
      <t>クニ</t>
    </rPh>
    <rPh sb="1" eb="2">
      <t>ケン</t>
    </rPh>
    <rPh sb="2" eb="4">
      <t>ヒカク</t>
    </rPh>
    <rPh sb="5" eb="7">
      <t>センコウ</t>
    </rPh>
    <rPh sb="8" eb="10">
      <t>イッチ</t>
    </rPh>
    <rPh sb="11" eb="13">
      <t>チコウ</t>
    </rPh>
    <phoneticPr fontId="1"/>
  </si>
  <si>
    <t>兵庫DIグラフ</t>
    <rPh sb="0" eb="2">
      <t>ヒョウゴ</t>
    </rPh>
    <phoneticPr fontId="1"/>
  </si>
  <si>
    <t>累積DIグラフ</t>
    <rPh sb="0" eb="2">
      <t>ルイセキ</t>
    </rPh>
    <phoneticPr fontId="1"/>
  </si>
  <si>
    <t>1984年</t>
    <rPh sb="4" eb="5">
      <t>ネン</t>
    </rPh>
    <phoneticPr fontId="1"/>
  </si>
  <si>
    <t>CLI統計表(県・全国）</t>
    <rPh sb="3" eb="5">
      <t>トウケイ</t>
    </rPh>
    <rPh sb="5" eb="6">
      <t>ヒョウ</t>
    </rPh>
    <rPh sb="7" eb="8">
      <t>ケン</t>
    </rPh>
    <rPh sb="9" eb="11">
      <t>ゼンコク</t>
    </rPh>
    <phoneticPr fontId="1"/>
  </si>
  <si>
    <t>2013年</t>
    <rPh sb="4" eb="5">
      <t>ネン</t>
    </rPh>
    <phoneticPr fontId="1"/>
  </si>
  <si>
    <t>CLI参考長期統計表(県・全国）</t>
    <rPh sb="3" eb="5">
      <t>サンコウ</t>
    </rPh>
    <rPh sb="5" eb="7">
      <t>チョウキ</t>
    </rPh>
    <rPh sb="7" eb="9">
      <t>トウケイ</t>
    </rPh>
    <rPh sb="9" eb="10">
      <t>ヒョウ</t>
    </rPh>
    <rPh sb="11" eb="12">
      <t>ケン</t>
    </rPh>
    <rPh sb="13" eb="15">
      <t>ゼンコク</t>
    </rPh>
    <phoneticPr fontId="1"/>
  </si>
  <si>
    <t>(注）兵庫CLI（関西学院大学産業研究所ホームページ）　　http://192.218.163.168/HYOGO-CLI/</t>
    <rPh sb="1" eb="2">
      <t>チュウ</t>
    </rPh>
    <rPh sb="3" eb="5">
      <t>ヒョウゴ</t>
    </rPh>
    <rPh sb="9" eb="11">
      <t>カンサイ</t>
    </rPh>
    <rPh sb="11" eb="13">
      <t>ガクイン</t>
    </rPh>
    <rPh sb="13" eb="15">
      <t>ダイガク</t>
    </rPh>
    <rPh sb="15" eb="17">
      <t>サンギョウ</t>
    </rPh>
    <rPh sb="17" eb="20">
      <t>ケンキュウショ</t>
    </rPh>
    <phoneticPr fontId="1"/>
  </si>
  <si>
    <t>グラフデータ</t>
  </si>
  <si>
    <t xml:space="preserve"> </t>
    <phoneticPr fontId="11"/>
  </si>
  <si>
    <t>兵庫県ＣＩ（令和2年=100）</t>
    <rPh sb="0" eb="3">
      <t>ヒョウゴケン</t>
    </rPh>
    <rPh sb="6" eb="8">
      <t>レイワ</t>
    </rPh>
    <rPh sb="9" eb="10">
      <t>ネン</t>
    </rPh>
    <phoneticPr fontId="1"/>
  </si>
  <si>
    <t>一致指数</t>
    <rPh sb="0" eb="2">
      <t>イッチ</t>
    </rPh>
    <rPh sb="2" eb="4">
      <t>シスウ</t>
    </rPh>
    <phoneticPr fontId="1"/>
  </si>
  <si>
    <t>全国ＣＩ（平成27年=100）</t>
    <rPh sb="0" eb="2">
      <t>ゼンコク</t>
    </rPh>
    <rPh sb="5" eb="7">
      <t>ヘイセイ</t>
    </rPh>
    <rPh sb="9" eb="10">
      <t>ネン</t>
    </rPh>
    <phoneticPr fontId="1"/>
  </si>
  <si>
    <t>全国ＣＩ（令和2年=100）</t>
    <rPh sb="0" eb="2">
      <t>ゼンコク</t>
    </rPh>
    <rPh sb="5" eb="7">
      <t>レイワ</t>
    </rPh>
    <rPh sb="8" eb="9">
      <t>ネン</t>
    </rPh>
    <phoneticPr fontId="1"/>
  </si>
  <si>
    <t>年月</t>
    <rPh sb="0" eb="1">
      <t>ネン</t>
    </rPh>
    <rPh sb="1" eb="2">
      <t>ツキ</t>
    </rPh>
    <phoneticPr fontId="1"/>
  </si>
  <si>
    <t>先行指数</t>
    <rPh sb="0" eb="2">
      <t>センコウ</t>
    </rPh>
    <rPh sb="2" eb="4">
      <t>シスウ</t>
    </rPh>
    <phoneticPr fontId="1"/>
  </si>
  <si>
    <t>遅行指数</t>
    <rPh sb="0" eb="2">
      <t>チコウ</t>
    </rPh>
    <rPh sb="2" eb="4">
      <t>シスウ</t>
    </rPh>
    <phoneticPr fontId="1"/>
  </si>
  <si>
    <t>基調判断</t>
    <rPh sb="0" eb="2">
      <t>キチョウ</t>
    </rPh>
    <rPh sb="2" eb="4">
      <t>ハンダン</t>
    </rPh>
    <phoneticPr fontId="1"/>
  </si>
  <si>
    <t>平成２年</t>
  </si>
  <si>
    <t>１月</t>
  </si>
  <si>
    <t>２月</t>
  </si>
  <si>
    <t>３月</t>
  </si>
  <si>
    <t>４月</t>
  </si>
  <si>
    <t>５月</t>
  </si>
  <si>
    <t>６月</t>
  </si>
  <si>
    <t>７月</t>
  </si>
  <si>
    <t>８月</t>
  </si>
  <si>
    <t>９月</t>
  </si>
  <si>
    <t>10月</t>
  </si>
  <si>
    <t>11月</t>
  </si>
  <si>
    <t>12月</t>
  </si>
  <si>
    <t>平成３年</t>
  </si>
  <si>
    <t>景気の山</t>
    <rPh sb="0" eb="2">
      <t>ケイキ</t>
    </rPh>
    <rPh sb="3" eb="4">
      <t>ヤマ</t>
    </rPh>
    <phoneticPr fontId="1"/>
  </si>
  <si>
    <t>平成４年</t>
  </si>
  <si>
    <t>平成５年</t>
  </si>
  <si>
    <t xml:space="preserve"> </t>
  </si>
  <si>
    <t>景気の谷</t>
    <rPh sb="0" eb="2">
      <t>ケイキ</t>
    </rPh>
    <rPh sb="3" eb="4">
      <t>タニ</t>
    </rPh>
    <phoneticPr fontId="1"/>
  </si>
  <si>
    <t>平成６年</t>
  </si>
  <si>
    <t>平成７年</t>
  </si>
  <si>
    <t>平成８年</t>
  </si>
  <si>
    <t>平成９年</t>
  </si>
  <si>
    <t>平成10年</t>
  </si>
  <si>
    <t>平成11年</t>
  </si>
  <si>
    <t>平成12年</t>
    <phoneticPr fontId="11"/>
  </si>
  <si>
    <t>平成13年</t>
    <phoneticPr fontId="11"/>
  </si>
  <si>
    <t>平成14年</t>
    <phoneticPr fontId="11"/>
  </si>
  <si>
    <t>平成15年</t>
    <phoneticPr fontId="11"/>
  </si>
  <si>
    <t>平成16年</t>
    <phoneticPr fontId="11"/>
  </si>
  <si>
    <t>平成17年</t>
    <phoneticPr fontId="11"/>
  </si>
  <si>
    <t>平成18年</t>
    <phoneticPr fontId="11"/>
  </si>
  <si>
    <t>平成19年</t>
    <phoneticPr fontId="11"/>
  </si>
  <si>
    <t>平成20年</t>
    <phoneticPr fontId="11"/>
  </si>
  <si>
    <t>一部に弱含みの動き</t>
    <rPh sb="0" eb="2">
      <t>イチブ</t>
    </rPh>
    <rPh sb="3" eb="5">
      <t>ヨワブク</t>
    </rPh>
    <rPh sb="7" eb="8">
      <t>ウゴ</t>
    </rPh>
    <phoneticPr fontId="1"/>
  </si>
  <si>
    <t>局面変化</t>
    <rPh sb="0" eb="2">
      <t>キョクメン</t>
    </rPh>
    <rPh sb="2" eb="4">
      <t>ヘンカ</t>
    </rPh>
    <phoneticPr fontId="1"/>
  </si>
  <si>
    <t>一進一退</t>
    <rPh sb="0" eb="4">
      <t>イッシンイッタイ</t>
    </rPh>
    <phoneticPr fontId="1"/>
  </si>
  <si>
    <t>悪化</t>
    <rPh sb="0" eb="2">
      <t>アッカ</t>
    </rPh>
    <phoneticPr fontId="1"/>
  </si>
  <si>
    <t>弱含み</t>
    <rPh sb="0" eb="2">
      <t>ヨワブク</t>
    </rPh>
    <phoneticPr fontId="1"/>
  </si>
  <si>
    <t>平成21年</t>
    <phoneticPr fontId="11"/>
  </si>
  <si>
    <t>悪化（下げ止まりの動き）</t>
    <rPh sb="0" eb="2">
      <t>アッカ</t>
    </rPh>
    <rPh sb="3" eb="4">
      <t>サ</t>
    </rPh>
    <rPh sb="5" eb="6">
      <t>ド</t>
    </rPh>
    <rPh sb="9" eb="10">
      <t>ウゴ</t>
    </rPh>
    <phoneticPr fontId="1"/>
  </si>
  <si>
    <t>下げ止まり</t>
    <rPh sb="0" eb="1">
      <t>サ</t>
    </rPh>
    <rPh sb="2" eb="3">
      <t>ト</t>
    </rPh>
    <phoneticPr fontId="1"/>
  </si>
  <si>
    <t>下げ止まりの動き</t>
    <rPh sb="0" eb="1">
      <t>サ</t>
    </rPh>
    <rPh sb="2" eb="3">
      <t>ド</t>
    </rPh>
    <rPh sb="6" eb="7">
      <t>ウゴ</t>
    </rPh>
    <phoneticPr fontId="1"/>
  </si>
  <si>
    <t>下げ止まり</t>
    <rPh sb="0" eb="1">
      <t>サ</t>
    </rPh>
    <rPh sb="2" eb="3">
      <t>ド</t>
    </rPh>
    <phoneticPr fontId="1"/>
  </si>
  <si>
    <t>上方への局面変化</t>
    <rPh sb="0" eb="2">
      <t>ジョウホウ</t>
    </rPh>
    <rPh sb="4" eb="6">
      <t>キョクメン</t>
    </rPh>
    <rPh sb="6" eb="8">
      <t>ヘンカ</t>
    </rPh>
    <phoneticPr fontId="1"/>
  </si>
  <si>
    <t>改善</t>
    <rPh sb="0" eb="2">
      <t>カイゼン</t>
    </rPh>
    <phoneticPr fontId="1"/>
  </si>
  <si>
    <t>平成22年</t>
    <phoneticPr fontId="11"/>
  </si>
  <si>
    <t>足踏み</t>
    <rPh sb="0" eb="2">
      <t>アシブ</t>
    </rPh>
    <phoneticPr fontId="1"/>
  </si>
  <si>
    <t>足踏み</t>
    <rPh sb="0" eb="1">
      <t>アシ</t>
    </rPh>
    <rPh sb="1" eb="2">
      <t>ブ</t>
    </rPh>
    <phoneticPr fontId="1"/>
  </si>
  <si>
    <t>平成23年</t>
    <phoneticPr fontId="11"/>
  </si>
  <si>
    <t>足踏み</t>
    <rPh sb="0" eb="2">
      <t>アシブ</t>
    </rPh>
    <phoneticPr fontId="10"/>
  </si>
  <si>
    <t>改善</t>
    <rPh sb="0" eb="2">
      <t>カイゼン</t>
    </rPh>
    <phoneticPr fontId="10"/>
  </si>
  <si>
    <t>平成24年</t>
    <phoneticPr fontId="11"/>
  </si>
  <si>
    <t>下方への局面変化</t>
    <rPh sb="0" eb="2">
      <t>カホウ</t>
    </rPh>
    <rPh sb="4" eb="6">
      <t>キョクメン</t>
    </rPh>
    <rPh sb="6" eb="8">
      <t>ヘンカ</t>
    </rPh>
    <phoneticPr fontId="10"/>
  </si>
  <si>
    <t>下方への局面変化</t>
    <rPh sb="0" eb="2">
      <t>カホウ</t>
    </rPh>
    <rPh sb="4" eb="6">
      <t>キョクメン</t>
    </rPh>
    <rPh sb="6" eb="8">
      <t>ヘンカ</t>
    </rPh>
    <phoneticPr fontId="1"/>
  </si>
  <si>
    <t>悪化</t>
    <rPh sb="0" eb="2">
      <t>アッカ</t>
    </rPh>
    <phoneticPr fontId="10"/>
  </si>
  <si>
    <t>平成25年</t>
    <phoneticPr fontId="11"/>
  </si>
  <si>
    <t>下げ止まり</t>
    <rPh sb="0" eb="1">
      <t>サ</t>
    </rPh>
    <rPh sb="2" eb="3">
      <t>ド</t>
    </rPh>
    <phoneticPr fontId="10"/>
  </si>
  <si>
    <t>上方への局面変化</t>
    <rPh sb="0" eb="2">
      <t>ジョウホウ</t>
    </rPh>
    <rPh sb="4" eb="6">
      <t>キョクメン</t>
    </rPh>
    <rPh sb="6" eb="8">
      <t>ヘンカ</t>
    </rPh>
    <phoneticPr fontId="10"/>
  </si>
  <si>
    <t>平成26年</t>
    <phoneticPr fontId="11"/>
  </si>
  <si>
    <t>足踏み</t>
    <rPh sb="0" eb="1">
      <t>アシ</t>
    </rPh>
    <rPh sb="1" eb="2">
      <t>ブ</t>
    </rPh>
    <phoneticPr fontId="10"/>
  </si>
  <si>
    <t>平成27年</t>
    <phoneticPr fontId="11"/>
  </si>
  <si>
    <t>下方への局面変化</t>
  </si>
  <si>
    <t>平成28年</t>
    <phoneticPr fontId="11"/>
  </si>
  <si>
    <t>悪化</t>
    <rPh sb="0" eb="2">
      <t>アッカ</t>
    </rPh>
    <phoneticPr fontId="14"/>
  </si>
  <si>
    <t>平成29年</t>
    <phoneticPr fontId="11"/>
  </si>
  <si>
    <t>横ばい局面
(上方への局面変化)</t>
    <rPh sb="0" eb="1">
      <t>ヨコ</t>
    </rPh>
    <rPh sb="3" eb="5">
      <t>キョクメン</t>
    </rPh>
    <rPh sb="7" eb="8">
      <t>ウエ</t>
    </rPh>
    <rPh sb="11" eb="13">
      <t>キョクメン</t>
    </rPh>
    <rPh sb="13" eb="15">
      <t>ヘンカ</t>
    </rPh>
    <phoneticPr fontId="14"/>
  </si>
  <si>
    <t>横ばい局面
(下方への局面変化)</t>
    <rPh sb="0" eb="1">
      <t>ヨコ</t>
    </rPh>
    <rPh sb="3" eb="5">
      <t>キョクメン</t>
    </rPh>
    <rPh sb="7" eb="9">
      <t>カホウ</t>
    </rPh>
    <rPh sb="11" eb="13">
      <t>キョクメン</t>
    </rPh>
    <rPh sb="13" eb="15">
      <t>ヘンカ</t>
    </rPh>
    <phoneticPr fontId="14"/>
  </si>
  <si>
    <t>平成30年</t>
    <phoneticPr fontId="11"/>
  </si>
  <si>
    <t>足踏み</t>
    <rPh sb="0" eb="2">
      <t>アシブ</t>
    </rPh>
    <phoneticPr fontId="14"/>
  </si>
  <si>
    <t>景気の山</t>
    <rPh sb="0" eb="2">
      <t>ケイキ</t>
    </rPh>
    <rPh sb="3" eb="4">
      <t>ヤマ</t>
    </rPh>
    <phoneticPr fontId="15"/>
  </si>
  <si>
    <t>平成31年</t>
    <phoneticPr fontId="11"/>
  </si>
  <si>
    <t xml:space="preserve"> </t>
    <phoneticPr fontId="15"/>
  </si>
  <si>
    <t>令和元年</t>
    <rPh sb="0" eb="2">
      <t>レイワ</t>
    </rPh>
    <rPh sb="2" eb="4">
      <t>ガンネン</t>
    </rPh>
    <phoneticPr fontId="1"/>
  </si>
  <si>
    <t>令和2年</t>
    <rPh sb="0" eb="2">
      <t>レイワ</t>
    </rPh>
    <phoneticPr fontId="11"/>
  </si>
  <si>
    <t>景気の谷</t>
    <rPh sb="0" eb="2">
      <t>ケイキ</t>
    </rPh>
    <rPh sb="3" eb="4">
      <t>タニ</t>
    </rPh>
    <phoneticPr fontId="15"/>
  </si>
  <si>
    <t>令和3年</t>
    <rPh sb="0" eb="2">
      <t>レイワ</t>
    </rPh>
    <phoneticPr fontId="11"/>
  </si>
  <si>
    <t>上方への局面変化</t>
    <rPh sb="0" eb="1">
      <t>ウエ</t>
    </rPh>
    <rPh sb="4" eb="6">
      <t>キョクメン</t>
    </rPh>
    <rPh sb="6" eb="8">
      <t>ヘンカ</t>
    </rPh>
    <phoneticPr fontId="1"/>
  </si>
  <si>
    <t>横ばい局面(下方への局面変化)</t>
    <rPh sb="0" eb="1">
      <t>ヨコ</t>
    </rPh>
    <rPh sb="3" eb="5">
      <t>キョクメン</t>
    </rPh>
    <rPh sb="5" eb="6">
      <t>シタ</t>
    </rPh>
    <rPh sb="9" eb="11">
      <t>キョクメン</t>
    </rPh>
    <rPh sb="11" eb="13">
      <t>ヘンカ</t>
    </rPh>
    <phoneticPr fontId="14"/>
  </si>
  <si>
    <t>令和4年</t>
    <rPh sb="0" eb="2">
      <t>レイワ</t>
    </rPh>
    <phoneticPr fontId="11"/>
  </si>
  <si>
    <t>改善</t>
    <rPh sb="0" eb="2">
      <t>カイゼン</t>
    </rPh>
    <phoneticPr fontId="14"/>
  </si>
  <si>
    <t>改善</t>
    <rPh sb="0" eb="2">
      <t>カイゼン</t>
    </rPh>
    <phoneticPr fontId="15"/>
  </si>
  <si>
    <t>足踏み</t>
    <rPh sb="0" eb="2">
      <t>アシブ</t>
    </rPh>
    <phoneticPr fontId="15"/>
  </si>
  <si>
    <t>令和5年</t>
    <rPh sb="0" eb="2">
      <t>レイワ</t>
    </rPh>
    <phoneticPr fontId="11"/>
  </si>
  <si>
    <t>悪化</t>
    <rPh sb="0" eb="2">
      <t>アッカ</t>
    </rPh>
    <phoneticPr fontId="15"/>
  </si>
  <si>
    <t>令和6年</t>
    <rPh sb="0" eb="2">
      <t>レイワ</t>
    </rPh>
    <phoneticPr fontId="11"/>
  </si>
  <si>
    <t>横ばい局面(上方への局面変化)</t>
    <rPh sb="0" eb="1">
      <t>ヨコ</t>
    </rPh>
    <rPh sb="3" eb="5">
      <t>キョクメン</t>
    </rPh>
    <rPh sb="6" eb="7">
      <t>ウエ</t>
    </rPh>
    <rPh sb="10" eb="12">
      <t>キョクメン</t>
    </rPh>
    <rPh sb="12" eb="14">
      <t>ヘンカ</t>
    </rPh>
    <phoneticPr fontId="14"/>
  </si>
  <si>
    <t>下げ止まり</t>
    <rPh sb="0" eb="1">
      <t>サ</t>
    </rPh>
    <rPh sb="2" eb="3">
      <t>ド</t>
    </rPh>
    <phoneticPr fontId="15"/>
  </si>
  <si>
    <t>MAX</t>
    <phoneticPr fontId="1"/>
  </si>
  <si>
    <t>MIN</t>
    <phoneticPr fontId="1"/>
  </si>
  <si>
    <t>兵庫県景気動向指数先行系列(2024.8)</t>
    <rPh sb="0" eb="3">
      <t>ヒョウゴケン</t>
    </rPh>
    <rPh sb="3" eb="5">
      <t>ケイキ</t>
    </rPh>
    <rPh sb="5" eb="7">
      <t>ドウコウ</t>
    </rPh>
    <rPh sb="7" eb="9">
      <t>シスウ</t>
    </rPh>
    <rPh sb="9" eb="11">
      <t>センコウ</t>
    </rPh>
    <rPh sb="11" eb="13">
      <t>ケイレツ</t>
    </rPh>
    <phoneticPr fontId="15"/>
  </si>
  <si>
    <t>　</t>
    <phoneticPr fontId="11"/>
  </si>
  <si>
    <t>原データ</t>
    <rPh sb="0" eb="1">
      <t>ゲン</t>
    </rPh>
    <phoneticPr fontId="15"/>
  </si>
  <si>
    <t>季節調整系列</t>
    <rPh sb="0" eb="2">
      <t>キセツ</t>
    </rPh>
    <rPh sb="2" eb="4">
      <t>チョウセイ</t>
    </rPh>
    <rPh sb="4" eb="6">
      <t>ケイレツ</t>
    </rPh>
    <phoneticPr fontId="15"/>
  </si>
  <si>
    <t>生産財</t>
  </si>
  <si>
    <t>鉱工業製品</t>
    <rPh sb="3" eb="5">
      <t>セイヒン</t>
    </rPh>
    <phoneticPr fontId="11"/>
  </si>
  <si>
    <t>着工新設</t>
    <rPh sb="0" eb="2">
      <t>チャッコウ</t>
    </rPh>
    <phoneticPr fontId="11"/>
  </si>
  <si>
    <t>新規求人数</t>
  </si>
  <si>
    <t>新車新規</t>
  </si>
  <si>
    <t>企業倒産</t>
  </si>
  <si>
    <t>日経商品指数</t>
    <rPh sb="0" eb="2">
      <t>ニッケイ</t>
    </rPh>
    <rPh sb="2" eb="4">
      <t>ショウヒン</t>
    </rPh>
    <rPh sb="4" eb="6">
      <t>シスウ</t>
    </rPh>
    <phoneticPr fontId="11"/>
  </si>
  <si>
    <t>年月</t>
    <rPh sb="0" eb="1">
      <t>ネン</t>
    </rPh>
    <rPh sb="1" eb="2">
      <t>ツキ</t>
    </rPh>
    <phoneticPr fontId="15"/>
  </si>
  <si>
    <t>生産指数（季調値）</t>
    <rPh sb="5" eb="6">
      <t>キ</t>
    </rPh>
    <rPh sb="6" eb="7">
      <t>チョウ</t>
    </rPh>
    <rPh sb="7" eb="8">
      <t>アタイ</t>
    </rPh>
    <phoneticPr fontId="11"/>
  </si>
  <si>
    <t>在庫率指数（季調値）</t>
    <rPh sb="6" eb="7">
      <t>キ</t>
    </rPh>
    <rPh sb="7" eb="8">
      <t>チョウ</t>
    </rPh>
    <rPh sb="8" eb="9">
      <t>チ</t>
    </rPh>
    <phoneticPr fontId="11"/>
  </si>
  <si>
    <t>住宅戸数</t>
    <rPh sb="0" eb="2">
      <t>ジュウタク</t>
    </rPh>
    <rPh sb="2" eb="4">
      <t>コスウ</t>
    </rPh>
    <phoneticPr fontId="11"/>
  </si>
  <si>
    <t>（常用）</t>
  </si>
  <si>
    <t>登録台数</t>
  </si>
  <si>
    <t>件数</t>
    <phoneticPr fontId="11"/>
  </si>
  <si>
    <t>（42種）</t>
    <rPh sb="3" eb="4">
      <t>シュ</t>
    </rPh>
    <phoneticPr fontId="11"/>
  </si>
  <si>
    <t>R2=100</t>
    <phoneticPr fontId="11"/>
  </si>
  <si>
    <t>季調(ｾﾝｻｽ)</t>
  </si>
  <si>
    <t>前年同月比</t>
  </si>
  <si>
    <t>L1　</t>
  </si>
  <si>
    <t>L2　</t>
  </si>
  <si>
    <t>L3</t>
    <phoneticPr fontId="11"/>
  </si>
  <si>
    <t>L4</t>
    <phoneticPr fontId="11"/>
  </si>
  <si>
    <t>L5</t>
    <phoneticPr fontId="11"/>
  </si>
  <si>
    <t>L6</t>
    <phoneticPr fontId="11"/>
  </si>
  <si>
    <t>L7</t>
    <phoneticPr fontId="11"/>
  </si>
  <si>
    <t>平成元年</t>
    <rPh sb="2" eb="3">
      <t>ガン</t>
    </rPh>
    <phoneticPr fontId="15"/>
  </si>
  <si>
    <t>令和元年</t>
    <rPh sb="0" eb="2">
      <t>レイワ</t>
    </rPh>
    <rPh sb="2" eb="4">
      <t>ガンネン</t>
    </rPh>
    <phoneticPr fontId="15"/>
  </si>
  <si>
    <t>兵庫県景気動向指数先行系列(年平均)</t>
    <rPh sb="0" eb="3">
      <t>ヒョウゴケン</t>
    </rPh>
    <rPh sb="3" eb="5">
      <t>ケイキ</t>
    </rPh>
    <rPh sb="5" eb="7">
      <t>ドウコウ</t>
    </rPh>
    <rPh sb="7" eb="9">
      <t>シスウ</t>
    </rPh>
    <rPh sb="9" eb="11">
      <t>センコウ</t>
    </rPh>
    <rPh sb="11" eb="13">
      <t>ケイレツ</t>
    </rPh>
    <rPh sb="14" eb="15">
      <t>ネン</t>
    </rPh>
    <rPh sb="15" eb="17">
      <t>ヘイキン</t>
    </rPh>
    <phoneticPr fontId="15"/>
  </si>
  <si>
    <t>年計</t>
    <rPh sb="0" eb="1">
      <t>ネン</t>
    </rPh>
    <rPh sb="1" eb="2">
      <t>ケイ</t>
    </rPh>
    <phoneticPr fontId="15"/>
  </si>
  <si>
    <t>項目</t>
    <rPh sb="0" eb="2">
      <t>コウモク</t>
    </rPh>
    <phoneticPr fontId="15"/>
  </si>
  <si>
    <t>H22=100</t>
    <phoneticPr fontId="11"/>
  </si>
  <si>
    <t>1990年</t>
    <rPh sb="4" eb="5">
      <t>ネン</t>
    </rPh>
    <phoneticPr fontId="15"/>
  </si>
  <si>
    <t>1991年</t>
    <rPh sb="4" eb="5">
      <t>ネン</t>
    </rPh>
    <phoneticPr fontId="15"/>
  </si>
  <si>
    <t>山</t>
    <rPh sb="0" eb="1">
      <t>ヤマ</t>
    </rPh>
    <phoneticPr fontId="15"/>
  </si>
  <si>
    <t>1992年</t>
    <rPh sb="4" eb="5">
      <t>ネン</t>
    </rPh>
    <phoneticPr fontId="15"/>
  </si>
  <si>
    <t>1993年</t>
    <rPh sb="4" eb="5">
      <t>ネン</t>
    </rPh>
    <phoneticPr fontId="15"/>
  </si>
  <si>
    <t>谷</t>
    <rPh sb="0" eb="1">
      <t>タニ</t>
    </rPh>
    <phoneticPr fontId="15"/>
  </si>
  <si>
    <t>1994年</t>
    <rPh sb="4" eb="5">
      <t>ネン</t>
    </rPh>
    <phoneticPr fontId="15"/>
  </si>
  <si>
    <t>1995年</t>
    <rPh sb="4" eb="5">
      <t>ネン</t>
    </rPh>
    <phoneticPr fontId="15"/>
  </si>
  <si>
    <t>1996年</t>
    <rPh sb="4" eb="5">
      <t>ネン</t>
    </rPh>
    <phoneticPr fontId="15"/>
  </si>
  <si>
    <t>1997年</t>
    <rPh sb="4" eb="5">
      <t>ネン</t>
    </rPh>
    <phoneticPr fontId="15"/>
  </si>
  <si>
    <t>1998年</t>
    <rPh sb="4" eb="5">
      <t>ネン</t>
    </rPh>
    <phoneticPr fontId="15"/>
  </si>
  <si>
    <t>1999年</t>
    <rPh sb="4" eb="5">
      <t>ネン</t>
    </rPh>
    <phoneticPr fontId="15"/>
  </si>
  <si>
    <t>2000年</t>
    <rPh sb="4" eb="5">
      <t>ネン</t>
    </rPh>
    <phoneticPr fontId="15"/>
  </si>
  <si>
    <t>2001年</t>
    <rPh sb="4" eb="5">
      <t>ネン</t>
    </rPh>
    <phoneticPr fontId="15"/>
  </si>
  <si>
    <t>2002年</t>
    <rPh sb="4" eb="5">
      <t>ネン</t>
    </rPh>
    <phoneticPr fontId="15"/>
  </si>
  <si>
    <t>2003年</t>
    <rPh sb="4" eb="5">
      <t>ネン</t>
    </rPh>
    <phoneticPr fontId="15"/>
  </si>
  <si>
    <t>2004年</t>
    <rPh sb="4" eb="5">
      <t>ネン</t>
    </rPh>
    <phoneticPr fontId="15"/>
  </si>
  <si>
    <t>2005年</t>
    <rPh sb="4" eb="5">
      <t>ネン</t>
    </rPh>
    <phoneticPr fontId="15"/>
  </si>
  <si>
    <t>2006年</t>
    <rPh sb="4" eb="5">
      <t>ネン</t>
    </rPh>
    <phoneticPr fontId="15"/>
  </si>
  <si>
    <t>2007年</t>
    <rPh sb="4" eb="5">
      <t>ネン</t>
    </rPh>
    <phoneticPr fontId="15"/>
  </si>
  <si>
    <t>2008年</t>
    <rPh sb="4" eb="5">
      <t>ネン</t>
    </rPh>
    <phoneticPr fontId="15"/>
  </si>
  <si>
    <t>2009年</t>
    <rPh sb="4" eb="5">
      <t>ネン</t>
    </rPh>
    <phoneticPr fontId="15"/>
  </si>
  <si>
    <t>2010年</t>
    <rPh sb="4" eb="5">
      <t>ネン</t>
    </rPh>
    <phoneticPr fontId="15"/>
  </si>
  <si>
    <t>2011年</t>
    <rPh sb="4" eb="5">
      <t>ネン</t>
    </rPh>
    <phoneticPr fontId="15"/>
  </si>
  <si>
    <t>2012年</t>
    <rPh sb="4" eb="5">
      <t>ネン</t>
    </rPh>
    <phoneticPr fontId="15"/>
  </si>
  <si>
    <t>2013年</t>
    <rPh sb="4" eb="5">
      <t>ネン</t>
    </rPh>
    <phoneticPr fontId="15"/>
  </si>
  <si>
    <t>2014年</t>
    <rPh sb="4" eb="5">
      <t>ネン</t>
    </rPh>
    <phoneticPr fontId="15"/>
  </si>
  <si>
    <t>2015年</t>
    <rPh sb="4" eb="5">
      <t>ネン</t>
    </rPh>
    <phoneticPr fontId="15"/>
  </si>
  <si>
    <t>2016年</t>
    <rPh sb="4" eb="5">
      <t>ネン</t>
    </rPh>
    <phoneticPr fontId="15"/>
  </si>
  <si>
    <t>2017年</t>
    <rPh sb="4" eb="5">
      <t>ネン</t>
    </rPh>
    <phoneticPr fontId="15"/>
  </si>
  <si>
    <t>2018年</t>
    <rPh sb="4" eb="5">
      <t>ネン</t>
    </rPh>
    <phoneticPr fontId="15"/>
  </si>
  <si>
    <t>2019年</t>
    <rPh sb="4" eb="5">
      <t>ネン</t>
    </rPh>
    <phoneticPr fontId="15"/>
  </si>
  <si>
    <t>2020年</t>
    <rPh sb="4" eb="5">
      <t>ネン</t>
    </rPh>
    <phoneticPr fontId="15"/>
  </si>
  <si>
    <t>2021年</t>
    <rPh sb="4" eb="5">
      <t>ネン</t>
    </rPh>
    <phoneticPr fontId="15"/>
  </si>
  <si>
    <t>2022年</t>
    <rPh sb="4" eb="5">
      <t>ネン</t>
    </rPh>
    <phoneticPr fontId="15"/>
  </si>
  <si>
    <t>2023年</t>
    <rPh sb="4" eb="5">
      <t>ネン</t>
    </rPh>
    <phoneticPr fontId="15"/>
  </si>
  <si>
    <t>年度計</t>
    <rPh sb="0" eb="2">
      <t>ネンド</t>
    </rPh>
    <rPh sb="2" eb="3">
      <t>ケイ</t>
    </rPh>
    <phoneticPr fontId="15"/>
  </si>
  <si>
    <t>2015年度</t>
    <rPh sb="4" eb="5">
      <t>ネン</t>
    </rPh>
    <rPh sb="5" eb="6">
      <t>ド</t>
    </rPh>
    <phoneticPr fontId="15"/>
  </si>
  <si>
    <t>2016年度</t>
    <rPh sb="4" eb="5">
      <t>ネン</t>
    </rPh>
    <rPh sb="5" eb="6">
      <t>ド</t>
    </rPh>
    <phoneticPr fontId="15"/>
  </si>
  <si>
    <t>2017年度</t>
    <rPh sb="4" eb="5">
      <t>ネン</t>
    </rPh>
    <rPh sb="5" eb="6">
      <t>ド</t>
    </rPh>
    <phoneticPr fontId="15"/>
  </si>
  <si>
    <t>2018年度</t>
    <rPh sb="4" eb="5">
      <t>ネン</t>
    </rPh>
    <rPh sb="5" eb="6">
      <t>ド</t>
    </rPh>
    <phoneticPr fontId="15"/>
  </si>
  <si>
    <t>2019年度</t>
    <rPh sb="4" eb="6">
      <t>ネンド</t>
    </rPh>
    <phoneticPr fontId="15"/>
  </si>
  <si>
    <t>2020年度</t>
    <rPh sb="4" eb="6">
      <t>ネンド</t>
    </rPh>
    <phoneticPr fontId="15"/>
  </si>
  <si>
    <t>2021年度</t>
    <rPh sb="4" eb="6">
      <t>ネンド</t>
    </rPh>
    <phoneticPr fontId="15"/>
  </si>
  <si>
    <t>2022年度</t>
    <rPh sb="4" eb="6">
      <t>ネンド</t>
    </rPh>
    <phoneticPr fontId="15"/>
  </si>
  <si>
    <t>2022年3月個別指標入替</t>
    <rPh sb="4" eb="5">
      <t>ネン</t>
    </rPh>
    <rPh sb="6" eb="7">
      <t>ガツ</t>
    </rPh>
    <rPh sb="7" eb="9">
      <t>コベツ</t>
    </rPh>
    <rPh sb="9" eb="11">
      <t>シヒョウ</t>
    </rPh>
    <rPh sb="11" eb="12">
      <t>イ</t>
    </rPh>
    <rPh sb="12" eb="13">
      <t>カ</t>
    </rPh>
    <phoneticPr fontId="15"/>
  </si>
  <si>
    <t>鉱工業</t>
  </si>
  <si>
    <t>大口電力</t>
  </si>
  <si>
    <t xml:space="preserve">着工建築物 </t>
    <rPh sb="0" eb="2">
      <t>チャッコウ</t>
    </rPh>
    <rPh sb="4" eb="5">
      <t>ブツ</t>
    </rPh>
    <phoneticPr fontId="19"/>
  </si>
  <si>
    <t>機械工業</t>
  </si>
  <si>
    <t>労働投入量</t>
    <rPh sb="0" eb="1">
      <t>ロウドウ</t>
    </rPh>
    <rPh sb="1" eb="3">
      <t>トウニュウ</t>
    </rPh>
    <rPh sb="3" eb="4">
      <t>リョウ</t>
    </rPh>
    <phoneticPr fontId="19"/>
  </si>
  <si>
    <t>有効求人</t>
  </si>
  <si>
    <t>百貨店・スーパー</t>
    <rPh sb="0" eb="2">
      <t>ヒャッカテン</t>
    </rPh>
    <phoneticPr fontId="19"/>
  </si>
  <si>
    <t>企業</t>
  </si>
  <si>
    <t>輸出通関</t>
    <rPh sb="1" eb="2">
      <t>デ</t>
    </rPh>
    <phoneticPr fontId="19"/>
  </si>
  <si>
    <t>所定外労働</t>
    <rPh sb="0" eb="3">
      <t>ショテイガイ</t>
    </rPh>
    <rPh sb="3" eb="5">
      <t>ロウドウ</t>
    </rPh>
    <phoneticPr fontId="15"/>
  </si>
  <si>
    <t>実質百貨店</t>
    <rPh sb="0" eb="2">
      <t>ジッシツ</t>
    </rPh>
    <phoneticPr fontId="15"/>
  </si>
  <si>
    <t>輸入通関</t>
  </si>
  <si>
    <t>生産指数</t>
  </si>
  <si>
    <t>消費量</t>
  </si>
  <si>
    <t>床面積</t>
    <rPh sb="0" eb="3">
      <t>ユカメンセキ</t>
    </rPh>
    <phoneticPr fontId="19"/>
  </si>
  <si>
    <t>指数</t>
    <rPh sb="0" eb="2">
      <t>シスウ</t>
    </rPh>
    <phoneticPr fontId="19"/>
  </si>
  <si>
    <t>倍率</t>
  </si>
  <si>
    <t>販売額</t>
  </si>
  <si>
    <t>収益率</t>
  </si>
  <si>
    <t>実績</t>
  </si>
  <si>
    <t>時間指数</t>
    <rPh sb="0" eb="2">
      <t>ジカン</t>
    </rPh>
    <rPh sb="2" eb="4">
      <t>シスウ</t>
    </rPh>
    <phoneticPr fontId="15"/>
  </si>
  <si>
    <t>R2=100</t>
    <phoneticPr fontId="15"/>
  </si>
  <si>
    <t>（全建築物）</t>
    <rPh sb="1" eb="2">
      <t>ゼン</t>
    </rPh>
    <rPh sb="2" eb="4">
      <t>ケンチク</t>
    </rPh>
    <rPh sb="4" eb="5">
      <t>ブツ</t>
    </rPh>
    <phoneticPr fontId="19"/>
  </si>
  <si>
    <t>(季調済)</t>
  </si>
  <si>
    <t>（全産業）</t>
    <rPh sb="1" eb="4">
      <t>ゼンサンギョウ</t>
    </rPh>
    <phoneticPr fontId="19"/>
  </si>
  <si>
    <t>（前年同月比）</t>
    <rPh sb="1" eb="3">
      <t>ゼンネン</t>
    </rPh>
    <rPh sb="3" eb="5">
      <t>ドウツキ</t>
    </rPh>
    <rPh sb="5" eb="6">
      <t>ヒ</t>
    </rPh>
    <phoneticPr fontId="19"/>
  </si>
  <si>
    <t>(製造業）</t>
  </si>
  <si>
    <t>（全産業）</t>
    <rPh sb="1" eb="4">
      <t>ゼンサンギョウ</t>
    </rPh>
    <phoneticPr fontId="15"/>
  </si>
  <si>
    <t>季調値</t>
  </si>
  <si>
    <t>(年1回確)</t>
  </si>
  <si>
    <t>H27=100</t>
    <phoneticPr fontId="15"/>
  </si>
  <si>
    <t>C1</t>
  </si>
  <si>
    <t>C2　　</t>
  </si>
  <si>
    <t>C3</t>
  </si>
  <si>
    <t>C4　　</t>
  </si>
  <si>
    <t>C5</t>
  </si>
  <si>
    <t>C6</t>
  </si>
  <si>
    <t>C7</t>
  </si>
  <si>
    <t>C8</t>
  </si>
  <si>
    <t>C9</t>
  </si>
  <si>
    <t>令和元年</t>
    <rPh sb="0" eb="2">
      <t>レイワ</t>
    </rPh>
    <rPh sb="2" eb="4">
      <t>ガンネン</t>
    </rPh>
    <phoneticPr fontId="11"/>
  </si>
  <si>
    <t>兵庫県景気動向指数一致系列(年平均)</t>
    <rPh sb="0" eb="3">
      <t>ヒョウゴケン</t>
    </rPh>
    <rPh sb="3" eb="5">
      <t>ケイキ</t>
    </rPh>
    <rPh sb="5" eb="7">
      <t>ドウコウ</t>
    </rPh>
    <rPh sb="7" eb="9">
      <t>シスウ</t>
    </rPh>
    <rPh sb="9" eb="11">
      <t>イッチ</t>
    </rPh>
    <rPh sb="11" eb="13">
      <t>ケイレツ</t>
    </rPh>
    <rPh sb="14" eb="15">
      <t>ネン</t>
    </rPh>
    <rPh sb="15" eb="17">
      <t>ヘイキン</t>
    </rPh>
    <phoneticPr fontId="15"/>
  </si>
  <si>
    <t>H27=100</t>
  </si>
  <si>
    <t>H22=100</t>
  </si>
  <si>
    <t>2022年度</t>
    <rPh sb="4" eb="5">
      <t>ネン</t>
    </rPh>
    <rPh sb="5" eb="6">
      <t>ド</t>
    </rPh>
    <phoneticPr fontId="15"/>
  </si>
  <si>
    <t>兵庫県景気動向指数遅行系列(2024.8)</t>
    <rPh sb="0" eb="3">
      <t>ヒョウゴケン</t>
    </rPh>
    <rPh sb="3" eb="5">
      <t>ケイキ</t>
    </rPh>
    <rPh sb="5" eb="7">
      <t>ドウコウ</t>
    </rPh>
    <rPh sb="7" eb="9">
      <t>シスウ</t>
    </rPh>
    <rPh sb="9" eb="11">
      <t>チコウ</t>
    </rPh>
    <rPh sb="11" eb="13">
      <t>ケイレツ</t>
    </rPh>
    <phoneticPr fontId="15"/>
  </si>
  <si>
    <t>倉庫保管</t>
  </si>
  <si>
    <t>資本財</t>
    <rPh sb="0" eb="3">
      <t>シホンザイ</t>
    </rPh>
    <phoneticPr fontId="15"/>
  </si>
  <si>
    <t>常用雇用</t>
  </si>
  <si>
    <t>雇用保険</t>
  </si>
  <si>
    <t>家計消費支出</t>
  </si>
  <si>
    <t>法人事業税・地</t>
    <rPh sb="6" eb="7">
      <t>チ</t>
    </rPh>
    <phoneticPr fontId="15"/>
  </si>
  <si>
    <t>県内金融機関</t>
  </si>
  <si>
    <t>消費者</t>
  </si>
  <si>
    <t>在庫指数</t>
  </si>
  <si>
    <t>残高</t>
  </si>
  <si>
    <t>出荷指数</t>
    <rPh sb="0" eb="2">
      <t>シュッカ</t>
    </rPh>
    <rPh sb="2" eb="4">
      <t>シスウ</t>
    </rPh>
    <phoneticPr fontId="15"/>
  </si>
  <si>
    <t>指数</t>
  </si>
  <si>
    <t>受給者</t>
  </si>
  <si>
    <t>（神戸市)</t>
  </si>
  <si>
    <t>方法人特別税調</t>
    <rPh sb="3" eb="5">
      <t>トクベツ</t>
    </rPh>
    <rPh sb="5" eb="6">
      <t>ゼイ</t>
    </rPh>
    <phoneticPr fontId="15"/>
  </si>
  <si>
    <t>貸出約定平均</t>
  </si>
  <si>
    <t>物価指数</t>
  </si>
  <si>
    <t>(全産業）</t>
    <rPh sb="1" eb="4">
      <t>ゼンサンギョウ</t>
    </rPh>
    <phoneticPr fontId="15"/>
  </si>
  <si>
    <t>実人員</t>
  </si>
  <si>
    <t>定額（現年）</t>
  </si>
  <si>
    <t>金利</t>
  </si>
  <si>
    <t>　</t>
  </si>
  <si>
    <t>季調値</t>
    <rPh sb="0" eb="1">
      <t>キ</t>
    </rPh>
    <rPh sb="1" eb="2">
      <t>チョウ</t>
    </rPh>
    <rPh sb="2" eb="3">
      <t>アタイ</t>
    </rPh>
    <phoneticPr fontId="15"/>
  </si>
  <si>
    <t>lg1</t>
  </si>
  <si>
    <t>lg2</t>
  </si>
  <si>
    <t>lg3</t>
  </si>
  <si>
    <t>lg4</t>
  </si>
  <si>
    <t>lg5</t>
  </si>
  <si>
    <t>lg6</t>
  </si>
  <si>
    <t>lg7</t>
  </si>
  <si>
    <t>lg8</t>
  </si>
  <si>
    <t>lg9</t>
  </si>
  <si>
    <t>令和2年</t>
    <rPh sb="0" eb="2">
      <t>レイワ</t>
    </rPh>
    <rPh sb="3" eb="4">
      <t>ネン</t>
    </rPh>
    <phoneticPr fontId="11"/>
  </si>
  <si>
    <t>令和3年</t>
    <rPh sb="0" eb="2">
      <t>レイワ</t>
    </rPh>
    <rPh sb="3" eb="4">
      <t>ネン</t>
    </rPh>
    <phoneticPr fontId="11"/>
  </si>
  <si>
    <t>令和4年</t>
    <rPh sb="0" eb="2">
      <t>レイワ</t>
    </rPh>
    <rPh sb="3" eb="4">
      <t>ネン</t>
    </rPh>
    <phoneticPr fontId="11"/>
  </si>
  <si>
    <t>兵庫県景気動向指数遅行系列(年平均)</t>
    <rPh sb="0" eb="3">
      <t>ヒョウゴケン</t>
    </rPh>
    <rPh sb="3" eb="5">
      <t>ケイキ</t>
    </rPh>
    <rPh sb="5" eb="7">
      <t>ドウコウ</t>
    </rPh>
    <rPh sb="7" eb="9">
      <t>シスウ</t>
    </rPh>
    <rPh sb="9" eb="11">
      <t>チコウ</t>
    </rPh>
    <rPh sb="11" eb="13">
      <t>ケイレツ</t>
    </rPh>
    <rPh sb="14" eb="15">
      <t>ネン</t>
    </rPh>
    <rPh sb="15" eb="17">
      <t>ヘイキン</t>
    </rPh>
    <phoneticPr fontId="15"/>
  </si>
  <si>
    <t>先行系列個別指標長期時系列</t>
    <rPh sb="2" eb="4">
      <t>ケイレツ</t>
    </rPh>
    <rPh sb="4" eb="6">
      <t>コベツ</t>
    </rPh>
    <rPh sb="6" eb="8">
      <t>シヒョウ</t>
    </rPh>
    <rPh sb="8" eb="10">
      <t>チョウキ</t>
    </rPh>
    <rPh sb="10" eb="13">
      <t>ジケイレツ</t>
    </rPh>
    <phoneticPr fontId="11"/>
  </si>
  <si>
    <t>（参考）</t>
    <rPh sb="1" eb="3">
      <t>サンコウ</t>
    </rPh>
    <phoneticPr fontId="11"/>
  </si>
  <si>
    <t>L5新車新規</t>
    <phoneticPr fontId="11"/>
  </si>
  <si>
    <t>年</t>
    <rPh sb="0" eb="1">
      <t>ネン</t>
    </rPh>
    <phoneticPr fontId="1"/>
  </si>
  <si>
    <t>（シャーシベース）</t>
    <phoneticPr fontId="11"/>
  </si>
  <si>
    <t>（S51.1～H15.11)</t>
    <phoneticPr fontId="11"/>
  </si>
  <si>
    <t>昭和51年</t>
  </si>
  <si>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</si>
  <si>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</si>
  <si>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</si>
  <si>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</si>
  <si>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</si>
  <si>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</si>
  <si>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</si>
  <si>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</si>
  <si>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</si>
  <si>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昭和52年</t>
  </si>
  <si>
    <t>昭和53年</t>
  </si>
  <si>
    <t>昭和54年</t>
  </si>
  <si>
    <t>昭和55年</t>
  </si>
  <si>
    <t>昭和56年</t>
  </si>
  <si>
    <t>昭和57年</t>
  </si>
  <si>
    <t>昭和58年</t>
  </si>
  <si>
    <t>昭和59年</t>
  </si>
  <si>
    <t>昭和60年</t>
  </si>
  <si>
    <t>昭和61年</t>
  </si>
  <si>
    <t>昭和62年</t>
  </si>
  <si>
    <t>昭和63年</t>
  </si>
  <si>
    <t>平成元年</t>
  </si>
  <si>
    <t>令和元年</t>
    <rPh sb="0" eb="2">
      <t>レイワ</t>
    </rPh>
    <rPh sb="2" eb="3">
      <t>ガン</t>
    </rPh>
    <rPh sb="3" eb="4">
      <t>ネン</t>
    </rPh>
    <phoneticPr fontId="11"/>
  </si>
  <si>
    <t>1月</t>
  </si>
  <si>
    <t>2月</t>
  </si>
  <si>
    <t>3月</t>
  </si>
  <si>
    <t>4月</t>
  </si>
  <si>
    <t>5月</t>
  </si>
  <si>
    <t>6月</t>
  </si>
  <si>
    <t>7月</t>
  </si>
  <si>
    <t>8月</t>
  </si>
  <si>
    <t>9月</t>
  </si>
  <si>
    <t>一致系列個別指標長期時系列</t>
    <rPh sb="2" eb="4">
      <t>ケイレツ</t>
    </rPh>
    <rPh sb="4" eb="6">
      <t>コベツ</t>
    </rPh>
    <rPh sb="6" eb="8">
      <t>シヒョウ</t>
    </rPh>
    <rPh sb="8" eb="10">
      <t>チョウキ</t>
    </rPh>
    <rPh sb="10" eb="13">
      <t>ジケイレツ</t>
    </rPh>
    <phoneticPr fontId="11"/>
  </si>
  <si>
    <t>C2大口電力消費量の計算</t>
    <rPh sb="2" eb="4">
      <t>オオグチ</t>
    </rPh>
    <rPh sb="4" eb="6">
      <t>デンリョク</t>
    </rPh>
    <rPh sb="6" eb="9">
      <t>ショウヒリョウ</t>
    </rPh>
    <rPh sb="10" eb="12">
      <t>ケイサン</t>
    </rPh>
    <phoneticPr fontId="11"/>
  </si>
  <si>
    <t>C8企業収益率計算</t>
    <phoneticPr fontId="1"/>
  </si>
  <si>
    <t xml:space="preserve">着工建築物 </t>
    <rPh sb="0" eb="2">
      <t>チャッコウ</t>
    </rPh>
    <rPh sb="4" eb="5">
      <t>ブツ</t>
    </rPh>
    <phoneticPr fontId="11"/>
  </si>
  <si>
    <t>28年4月以降分の計算</t>
    <rPh sb="2" eb="3">
      <t>ネン</t>
    </rPh>
    <rPh sb="4" eb="7">
      <t>ガツイコウ</t>
    </rPh>
    <rPh sb="7" eb="8">
      <t>ブン</t>
    </rPh>
    <rPh sb="9" eb="11">
      <t>ケイサン</t>
    </rPh>
    <phoneticPr fontId="11"/>
  </si>
  <si>
    <t>床面積</t>
    <rPh sb="0" eb="3">
      <t>ユカメンセキ</t>
    </rPh>
    <phoneticPr fontId="11"/>
  </si>
  <si>
    <t>接続計数</t>
    <rPh sb="0" eb="2">
      <t>セツゾク</t>
    </rPh>
    <rPh sb="2" eb="4">
      <t>ケイスウ</t>
    </rPh>
    <phoneticPr fontId="11"/>
  </si>
  <si>
    <t>国内企業</t>
    <rPh sb="2" eb="4">
      <t>キギョウ</t>
    </rPh>
    <phoneticPr fontId="11"/>
  </si>
  <si>
    <t>名目賃金</t>
  </si>
  <si>
    <t>C8</t>
    <phoneticPr fontId="11"/>
  </si>
  <si>
    <t>（全建築物）</t>
    <rPh sb="1" eb="2">
      <t>ゼン</t>
    </rPh>
    <rPh sb="2" eb="4">
      <t>ケンチク</t>
    </rPh>
    <rPh sb="4" eb="5">
      <t>ブツ</t>
    </rPh>
    <phoneticPr fontId="11"/>
  </si>
  <si>
    <t>指数</t>
    <phoneticPr fontId="11"/>
  </si>
  <si>
    <t>企業収益率</t>
    <rPh sb="2" eb="4">
      <t>シュウエキ</t>
    </rPh>
    <rPh sb="4" eb="5">
      <t>リツ</t>
    </rPh>
    <phoneticPr fontId="11"/>
  </si>
  <si>
    <t>特別高圧電力</t>
    <rPh sb="0" eb="2">
      <t>トクベツ</t>
    </rPh>
    <rPh sb="2" eb="4">
      <t>コウアツ</t>
    </rPh>
    <rPh sb="4" eb="6">
      <t>デンリョク</t>
    </rPh>
    <phoneticPr fontId="11"/>
  </si>
  <si>
    <t>大口電力消費量</t>
    <rPh sb="0" eb="2">
      <t>オオグチ</t>
    </rPh>
    <rPh sb="2" eb="4">
      <t>デンリョク</t>
    </rPh>
    <rPh sb="4" eb="7">
      <t>ショウヒリョウ</t>
    </rPh>
    <phoneticPr fontId="11"/>
  </si>
  <si>
    <t>（LG9）</t>
    <phoneticPr fontId="11"/>
  </si>
  <si>
    <t>（原指数）</t>
  </si>
  <si>
    <t>(工業製品)</t>
  </si>
  <si>
    <t>(製造業)</t>
  </si>
  <si>
    <t>(製造業）</t>
    <phoneticPr fontId="11"/>
  </si>
  <si>
    <t>H17基準リンク係数</t>
    <rPh sb="3" eb="5">
      <t>キジュン</t>
    </rPh>
    <rPh sb="8" eb="10">
      <t>ケイスウ</t>
    </rPh>
    <phoneticPr fontId="11"/>
  </si>
  <si>
    <t>C1</t>
    <phoneticPr fontId="11"/>
  </si>
  <si>
    <t>C2　　</t>
    <phoneticPr fontId="11"/>
  </si>
  <si>
    <t>C3</t>
    <phoneticPr fontId="11"/>
  </si>
  <si>
    <t>（原系列）</t>
    <rPh sb="1" eb="2">
      <t>ゲン</t>
    </rPh>
    <rPh sb="2" eb="4">
      <t>ケイレツ</t>
    </rPh>
    <phoneticPr fontId="11"/>
  </si>
  <si>
    <t>後方7か月移動平均</t>
    <rPh sb="0" eb="2">
      <t>コウホウ</t>
    </rPh>
    <rPh sb="4" eb="5">
      <t>ゲツ</t>
    </rPh>
    <rPh sb="5" eb="7">
      <t>イドウ</t>
    </rPh>
    <rPh sb="7" eb="9">
      <t>ヘイキン</t>
    </rPh>
    <phoneticPr fontId="11"/>
  </si>
  <si>
    <t>（接続数値）</t>
    <rPh sb="1" eb="3">
      <t>セツゾク</t>
    </rPh>
    <rPh sb="3" eb="5">
      <t>スウチ</t>
    </rPh>
    <phoneticPr fontId="11"/>
  </si>
  <si>
    <t>H12年基準</t>
    <rPh sb="3" eb="4">
      <t>ネン</t>
    </rPh>
    <rPh sb="4" eb="6">
      <t>キジュン</t>
    </rPh>
    <phoneticPr fontId="11"/>
  </si>
  <si>
    <t>平成7年</t>
  </si>
  <si>
    <t>平成8年</t>
  </si>
  <si>
    <t>平成9年</t>
  </si>
  <si>
    <t>H12基準</t>
    <rPh sb="3" eb="5">
      <t>キジュン</t>
    </rPh>
    <phoneticPr fontId="11"/>
  </si>
  <si>
    <t>H17基準</t>
    <rPh sb="3" eb="5">
      <t>キジュン</t>
    </rPh>
    <phoneticPr fontId="11"/>
  </si>
  <si>
    <t>H17基準国内企業物価指数</t>
    <rPh sb="3" eb="5">
      <t>キジュン</t>
    </rPh>
    <rPh sb="5" eb="7">
      <t>コクナイ</t>
    </rPh>
    <rPh sb="7" eb="9">
      <t>キギョウ</t>
    </rPh>
    <rPh sb="9" eb="11">
      <t>ブッカ</t>
    </rPh>
    <rPh sb="11" eb="13">
      <t>シスウ</t>
    </rPh>
    <phoneticPr fontId="11"/>
  </si>
  <si>
    <t>H17暦年</t>
    <rPh sb="3" eb="5">
      <t>レキネン</t>
    </rPh>
    <phoneticPr fontId="11"/>
  </si>
  <si>
    <t>H12暦年</t>
    <rPh sb="3" eb="5">
      <t>レキネン</t>
    </rPh>
    <phoneticPr fontId="11"/>
  </si>
  <si>
    <t>遅行系列個別指標長期時系列</t>
    <rPh sb="4" eb="6">
      <t>コベツ</t>
    </rPh>
    <rPh sb="6" eb="8">
      <t>シヒョウ</t>
    </rPh>
    <rPh sb="8" eb="10">
      <t>チョウキ</t>
    </rPh>
    <rPh sb="10" eb="13">
      <t>ジケイレツ</t>
    </rPh>
    <phoneticPr fontId="1"/>
  </si>
  <si>
    <t>資本財</t>
    <rPh sb="0" eb="3">
      <t>シホンザイ</t>
    </rPh>
    <phoneticPr fontId="11"/>
  </si>
  <si>
    <t>家計消費支出</t>
    <phoneticPr fontId="11"/>
  </si>
  <si>
    <t>法人事業税・地</t>
    <rPh sb="6" eb="7">
      <t>チ</t>
    </rPh>
    <phoneticPr fontId="11"/>
  </si>
  <si>
    <t>家計消費</t>
  </si>
  <si>
    <t>出荷指数</t>
    <rPh sb="0" eb="2">
      <t>シュッカ</t>
    </rPh>
    <rPh sb="2" eb="4">
      <t>シスウ</t>
    </rPh>
    <phoneticPr fontId="11"/>
  </si>
  <si>
    <t>（神戸市)</t>
    <phoneticPr fontId="11"/>
  </si>
  <si>
    <t>方法人特別税調</t>
    <rPh sb="3" eb="5">
      <t>トクベツ</t>
    </rPh>
    <rPh sb="5" eb="6">
      <t>ゼイ</t>
    </rPh>
    <phoneticPr fontId="11"/>
  </si>
  <si>
    <t>支出（円）</t>
  </si>
  <si>
    <t>家計消費支出</t>
    <rPh sb="0" eb="2">
      <t>カケイ</t>
    </rPh>
    <rPh sb="2" eb="4">
      <t>ショウヒ</t>
    </rPh>
    <rPh sb="4" eb="6">
      <t>シシュツ</t>
    </rPh>
    <phoneticPr fontId="11"/>
  </si>
  <si>
    <t>消費者物価指数</t>
    <rPh sb="0" eb="3">
      <t>ショウヒシャ</t>
    </rPh>
    <rPh sb="3" eb="5">
      <t>ブッカ</t>
    </rPh>
    <rPh sb="5" eb="7">
      <t>シスウ</t>
    </rPh>
    <phoneticPr fontId="11"/>
  </si>
  <si>
    <t>法人事業税</t>
  </si>
  <si>
    <t>地方法人特別税</t>
    <rPh sb="0" eb="2">
      <t>チホウ</t>
    </rPh>
    <rPh sb="2" eb="4">
      <t>ホウジン</t>
    </rPh>
    <rPh sb="4" eb="7">
      <t>トクベツゼイ</t>
    </rPh>
    <phoneticPr fontId="11"/>
  </si>
  <si>
    <t>(全産業）</t>
    <rPh sb="1" eb="4">
      <t>ゼンサンギョウ</t>
    </rPh>
    <phoneticPr fontId="11"/>
  </si>
  <si>
    <t>定額（現年）</t>
    <phoneticPr fontId="11"/>
  </si>
  <si>
    <t>（前年同月比）</t>
    <rPh sb="1" eb="6">
      <t>ゼンネンドウゲツヒ</t>
    </rPh>
    <phoneticPr fontId="1"/>
  </si>
  <si>
    <t>農林漁業含む</t>
    <rPh sb="0" eb="2">
      <t>ノウリン</t>
    </rPh>
    <rPh sb="2" eb="4">
      <t>ギョギョウ</t>
    </rPh>
    <rPh sb="4" eb="5">
      <t>フク</t>
    </rPh>
    <phoneticPr fontId="11"/>
  </si>
  <si>
    <t>調定額</t>
  </si>
  <si>
    <t>調定額</t>
    <rPh sb="0" eb="1">
      <t>チョウ</t>
    </rPh>
    <rPh sb="1" eb="3">
      <t>テイガク</t>
    </rPh>
    <phoneticPr fontId="11"/>
  </si>
  <si>
    <t>（％）</t>
  </si>
  <si>
    <t>（現年）</t>
  </si>
  <si>
    <t>昭和49年</t>
    <phoneticPr fontId="11"/>
  </si>
  <si>
    <t>昭和50年</t>
  </si>
  <si>
    <t>兵 庫 県</t>
    <rPh sb="0" eb="5">
      <t>ヒョウゴケン</t>
    </rPh>
    <phoneticPr fontId="1"/>
  </si>
  <si>
    <t>全    国</t>
    <rPh sb="0" eb="6">
      <t>ゼンコク</t>
    </rPh>
    <phoneticPr fontId="1"/>
  </si>
  <si>
    <t>近畿地域</t>
    <rPh sb="0" eb="2">
      <t>キンキ</t>
    </rPh>
    <rPh sb="2" eb="4">
      <t>チイキ</t>
    </rPh>
    <phoneticPr fontId="1"/>
  </si>
  <si>
    <t>大阪府</t>
    <rPh sb="0" eb="3">
      <t>オオサカフ</t>
    </rPh>
    <phoneticPr fontId="1"/>
  </si>
  <si>
    <t>奈良県</t>
    <rPh sb="0" eb="3">
      <t>ナラケン</t>
    </rPh>
    <phoneticPr fontId="1"/>
  </si>
  <si>
    <t>和歌山県</t>
    <rPh sb="0" eb="4">
      <t>ワカヤマケン</t>
    </rPh>
    <phoneticPr fontId="1"/>
  </si>
  <si>
    <t>福井県</t>
    <rPh sb="0" eb="3">
      <t>フクイケン</t>
    </rPh>
    <phoneticPr fontId="1"/>
  </si>
  <si>
    <t>経 済 事 象</t>
    <rPh sb="0" eb="1">
      <t>ヘ</t>
    </rPh>
    <rPh sb="2" eb="3">
      <t>スミ</t>
    </rPh>
    <rPh sb="4" eb="5">
      <t>コト</t>
    </rPh>
    <rPh sb="6" eb="7">
      <t>ゾウ</t>
    </rPh>
    <phoneticPr fontId="1"/>
  </si>
  <si>
    <t>景気循環</t>
    <rPh sb="0" eb="2">
      <t>ケイキ</t>
    </rPh>
    <rPh sb="2" eb="4">
      <t>ジュンカン</t>
    </rPh>
    <phoneticPr fontId="1"/>
  </si>
  <si>
    <t>期間</t>
    <rPh sb="0" eb="2">
      <t>キカン</t>
    </rPh>
    <phoneticPr fontId="1"/>
  </si>
  <si>
    <t>拡張</t>
    <rPh sb="0" eb="2">
      <t>カクチョウ</t>
    </rPh>
    <phoneticPr fontId="1"/>
  </si>
  <si>
    <t>後退</t>
    <rPh sb="0" eb="2">
      <t>コウタイ</t>
    </rPh>
    <phoneticPr fontId="1"/>
  </si>
  <si>
    <t>全循環</t>
    <rPh sb="0" eb="1">
      <t>ゼン</t>
    </rPh>
    <rPh sb="1" eb="3">
      <t>ジュンカン</t>
    </rPh>
    <phoneticPr fontId="1"/>
  </si>
  <si>
    <t>第６循環</t>
    <rPh sb="0" eb="1">
      <t>ダイ</t>
    </rPh>
    <rPh sb="2" eb="4">
      <t>ジュンカン</t>
    </rPh>
    <phoneticPr fontId="1"/>
  </si>
  <si>
    <t>1965年12月</t>
    <rPh sb="4" eb="5">
      <t>ネン</t>
    </rPh>
    <rPh sb="7" eb="8">
      <t>ガツ</t>
    </rPh>
    <phoneticPr fontId="1"/>
  </si>
  <si>
    <t>1970年 9月</t>
    <rPh sb="4" eb="5">
      <t>ネン</t>
    </rPh>
    <rPh sb="7" eb="8">
      <t>ガツ</t>
    </rPh>
    <phoneticPr fontId="1"/>
  </si>
  <si>
    <t>1972年 1月</t>
    <rPh sb="4" eb="5">
      <t>ネン</t>
    </rPh>
    <rPh sb="7" eb="8">
      <t>ガツ</t>
    </rPh>
    <phoneticPr fontId="1"/>
  </si>
  <si>
    <t>1965年10月</t>
    <rPh sb="4" eb="5">
      <t>ネン</t>
    </rPh>
    <rPh sb="7" eb="8">
      <t>ガツ</t>
    </rPh>
    <phoneticPr fontId="1"/>
  </si>
  <si>
    <t>1970年7月</t>
    <rPh sb="4" eb="5">
      <t>ネン</t>
    </rPh>
    <rPh sb="6" eb="7">
      <t>ガツ</t>
    </rPh>
    <phoneticPr fontId="1"/>
  </si>
  <si>
    <t>1971年12月</t>
    <rPh sb="4" eb="5">
      <t>ネン</t>
    </rPh>
    <rPh sb="7" eb="8">
      <t>ガツ</t>
    </rPh>
    <phoneticPr fontId="1"/>
  </si>
  <si>
    <t>1965年11月</t>
    <rPh sb="4" eb="5">
      <t>ネン</t>
    </rPh>
    <rPh sb="7" eb="8">
      <t>ガツ</t>
    </rPh>
    <phoneticPr fontId="1"/>
  </si>
  <si>
    <t>1970年8月</t>
    <rPh sb="4" eb="5">
      <t>ネン</t>
    </rPh>
    <rPh sb="6" eb="7">
      <t>ガツ</t>
    </rPh>
    <phoneticPr fontId="1"/>
  </si>
  <si>
    <t>いざなぎ景気</t>
    <rPh sb="4" eb="6">
      <t>ケイキ</t>
    </rPh>
    <phoneticPr fontId="1"/>
  </si>
  <si>
    <t>ニクソンショック</t>
    <phoneticPr fontId="1"/>
  </si>
  <si>
    <t>第７循環</t>
    <rPh sb="0" eb="1">
      <t>ダイ</t>
    </rPh>
    <rPh sb="2" eb="4">
      <t>ジュンカン</t>
    </rPh>
    <phoneticPr fontId="1"/>
  </si>
  <si>
    <t>1973年11月</t>
    <rPh sb="4" eb="5">
      <t>ネン</t>
    </rPh>
    <rPh sb="7" eb="8">
      <t>ガツ</t>
    </rPh>
    <phoneticPr fontId="1"/>
  </si>
  <si>
    <t>1975年 7月</t>
    <rPh sb="4" eb="5">
      <t>ネン</t>
    </rPh>
    <rPh sb="7" eb="8">
      <t>ガツ</t>
    </rPh>
    <phoneticPr fontId="1"/>
  </si>
  <si>
    <t>1975年 3月</t>
    <rPh sb="4" eb="5">
      <t>ネン</t>
    </rPh>
    <rPh sb="7" eb="8">
      <t>ガツ</t>
    </rPh>
    <phoneticPr fontId="1"/>
  </si>
  <si>
    <t>1975年4月</t>
    <rPh sb="4" eb="5">
      <t>ネン</t>
    </rPh>
    <rPh sb="6" eb="7">
      <t>ガツ</t>
    </rPh>
    <phoneticPr fontId="1"/>
  </si>
  <si>
    <t>日本列島改造景気</t>
    <rPh sb="0" eb="2">
      <t>ニホン</t>
    </rPh>
    <rPh sb="2" eb="4">
      <t>レットウ</t>
    </rPh>
    <rPh sb="4" eb="6">
      <t>カイゾウ</t>
    </rPh>
    <rPh sb="6" eb="8">
      <t>ケイキ</t>
    </rPh>
    <phoneticPr fontId="1"/>
  </si>
  <si>
    <t>第1次石油危機</t>
    <rPh sb="0" eb="1">
      <t>ダイ</t>
    </rPh>
    <rPh sb="2" eb="3">
      <t>ツギ</t>
    </rPh>
    <rPh sb="3" eb="5">
      <t>セキユ</t>
    </rPh>
    <rPh sb="5" eb="7">
      <t>キキ</t>
    </rPh>
    <phoneticPr fontId="1"/>
  </si>
  <si>
    <t>第８循環</t>
    <rPh sb="0" eb="1">
      <t>ダイ</t>
    </rPh>
    <rPh sb="2" eb="4">
      <t>ジュンカン</t>
    </rPh>
    <phoneticPr fontId="1"/>
  </si>
  <si>
    <t>1976年12月</t>
    <rPh sb="4" eb="5">
      <t>ネン</t>
    </rPh>
    <rPh sb="7" eb="8">
      <t>ガツ</t>
    </rPh>
    <phoneticPr fontId="1"/>
  </si>
  <si>
    <t>1978年 2月</t>
    <rPh sb="4" eb="5">
      <t>ネン</t>
    </rPh>
    <rPh sb="7" eb="8">
      <t>ガツ</t>
    </rPh>
    <phoneticPr fontId="1"/>
  </si>
  <si>
    <t>1977年 1月</t>
    <rPh sb="4" eb="5">
      <t>ネン</t>
    </rPh>
    <rPh sb="7" eb="8">
      <t>ガツ</t>
    </rPh>
    <phoneticPr fontId="1"/>
  </si>
  <si>
    <t>1977年10月</t>
    <rPh sb="4" eb="5">
      <t>ネン</t>
    </rPh>
    <rPh sb="7" eb="8">
      <t>ガツ</t>
    </rPh>
    <phoneticPr fontId="1"/>
  </si>
  <si>
    <t>1976年9月</t>
    <rPh sb="4" eb="5">
      <t>ネン</t>
    </rPh>
    <rPh sb="6" eb="7">
      <t>ガツ</t>
    </rPh>
    <phoneticPr fontId="1"/>
  </si>
  <si>
    <t>1975年1月</t>
    <rPh sb="4" eb="5">
      <t>ネン</t>
    </rPh>
    <rPh sb="6" eb="7">
      <t>ガツ</t>
    </rPh>
    <phoneticPr fontId="1"/>
  </si>
  <si>
    <t>1976年1月</t>
    <rPh sb="4" eb="5">
      <t>ネン</t>
    </rPh>
    <rPh sb="6" eb="7">
      <t>ガツ</t>
    </rPh>
    <phoneticPr fontId="1"/>
  </si>
  <si>
    <t>22ヶ月</t>
    <rPh sb="3" eb="4">
      <t>ゲツ</t>
    </rPh>
    <phoneticPr fontId="1"/>
  </si>
  <si>
    <t>11ヶ月</t>
    <rPh sb="3" eb="4">
      <t>ゲツ</t>
    </rPh>
    <phoneticPr fontId="1"/>
  </si>
  <si>
    <t>安定成長景気（省エネ景気）</t>
    <rPh sb="0" eb="2">
      <t>アンテイ</t>
    </rPh>
    <rPh sb="2" eb="4">
      <t>セイチョウ</t>
    </rPh>
    <rPh sb="4" eb="6">
      <t>ケイキ</t>
    </rPh>
    <rPh sb="7" eb="8">
      <t>ショウ</t>
    </rPh>
    <rPh sb="10" eb="12">
      <t>ケイキ</t>
    </rPh>
    <phoneticPr fontId="1"/>
  </si>
  <si>
    <t>円高不況</t>
    <rPh sb="0" eb="2">
      <t>エンダカ</t>
    </rPh>
    <rPh sb="2" eb="4">
      <t>フキョウ</t>
    </rPh>
    <phoneticPr fontId="1"/>
  </si>
  <si>
    <t>第９循環</t>
    <rPh sb="0" eb="1">
      <t>ダイ</t>
    </rPh>
    <rPh sb="2" eb="4">
      <t>ジュンカン</t>
    </rPh>
    <phoneticPr fontId="1"/>
  </si>
  <si>
    <t>1980年 5月</t>
    <rPh sb="4" eb="5">
      <t>ネン</t>
    </rPh>
    <rPh sb="7" eb="8">
      <t>ガツ</t>
    </rPh>
    <phoneticPr fontId="1"/>
  </si>
  <si>
    <t>1983年 5月</t>
    <rPh sb="4" eb="5">
      <t>ネン</t>
    </rPh>
    <rPh sb="7" eb="8">
      <t>ガツ</t>
    </rPh>
    <phoneticPr fontId="1"/>
  </si>
  <si>
    <t>1980年 2月</t>
    <rPh sb="4" eb="5">
      <t>ネン</t>
    </rPh>
    <rPh sb="7" eb="8">
      <t>ガツ</t>
    </rPh>
    <phoneticPr fontId="1"/>
  </si>
  <si>
    <t>1983年 2月</t>
    <rPh sb="4" eb="5">
      <t>ネン</t>
    </rPh>
    <rPh sb="7" eb="8">
      <t>ガツ</t>
    </rPh>
    <phoneticPr fontId="1"/>
  </si>
  <si>
    <t>1983年6月</t>
    <rPh sb="4" eb="5">
      <t>ネン</t>
    </rPh>
    <rPh sb="6" eb="7">
      <t>ガツ</t>
    </rPh>
    <phoneticPr fontId="1"/>
  </si>
  <si>
    <t>1980年2月</t>
    <rPh sb="4" eb="5">
      <t>ネン</t>
    </rPh>
    <rPh sb="6" eb="7">
      <t>ガツ</t>
    </rPh>
    <phoneticPr fontId="1"/>
  </si>
  <si>
    <t>1982年10月</t>
    <rPh sb="4" eb="5">
      <t>ネン</t>
    </rPh>
    <rPh sb="7" eb="8">
      <t>ガツ</t>
    </rPh>
    <phoneticPr fontId="1"/>
  </si>
  <si>
    <t>28ヶ月</t>
    <rPh sb="3" eb="4">
      <t>ゲツ</t>
    </rPh>
    <phoneticPr fontId="1"/>
  </si>
  <si>
    <t>32ヶ月</t>
    <rPh sb="3" eb="4">
      <t>ゲツ</t>
    </rPh>
    <phoneticPr fontId="1"/>
  </si>
  <si>
    <t>公共投資景気</t>
    <rPh sb="0" eb="2">
      <t>コウキョウ</t>
    </rPh>
    <rPh sb="2" eb="4">
      <t>トウシ</t>
    </rPh>
    <rPh sb="4" eb="6">
      <t>ケイキ</t>
    </rPh>
    <phoneticPr fontId="1"/>
  </si>
  <si>
    <t>第2次石油危機</t>
    <rPh sb="0" eb="1">
      <t>ダイ</t>
    </rPh>
    <rPh sb="2" eb="3">
      <t>ツギ</t>
    </rPh>
    <rPh sb="3" eb="5">
      <t>セキユ</t>
    </rPh>
    <rPh sb="5" eb="7">
      <t>キキ</t>
    </rPh>
    <phoneticPr fontId="1"/>
  </si>
  <si>
    <t>第10循環</t>
    <rPh sb="0" eb="1">
      <t>ダイ</t>
    </rPh>
    <rPh sb="3" eb="5">
      <t>ジュンカン</t>
    </rPh>
    <phoneticPr fontId="1"/>
  </si>
  <si>
    <t>1985年 4月</t>
    <rPh sb="4" eb="5">
      <t>ネン</t>
    </rPh>
    <rPh sb="7" eb="8">
      <t>ガツ</t>
    </rPh>
    <phoneticPr fontId="1"/>
  </si>
  <si>
    <t>1986年11月</t>
    <rPh sb="4" eb="5">
      <t>ネン</t>
    </rPh>
    <rPh sb="7" eb="8">
      <t>ガツ</t>
    </rPh>
    <phoneticPr fontId="1"/>
  </si>
  <si>
    <t>1985年 6月</t>
    <rPh sb="4" eb="5">
      <t>ネン</t>
    </rPh>
    <rPh sb="7" eb="8">
      <t>ガツ</t>
    </rPh>
    <phoneticPr fontId="1"/>
  </si>
  <si>
    <t>1984年2月</t>
    <rPh sb="4" eb="5">
      <t>ネン</t>
    </rPh>
    <rPh sb="6" eb="7">
      <t>ガツ</t>
    </rPh>
    <phoneticPr fontId="1"/>
  </si>
  <si>
    <t>1987年2月</t>
    <rPh sb="4" eb="5">
      <t>ネン</t>
    </rPh>
    <rPh sb="6" eb="7">
      <t>ガツ</t>
    </rPh>
    <phoneticPr fontId="1"/>
  </si>
  <si>
    <t>1985年1月</t>
    <rPh sb="4" eb="5">
      <t>ネン</t>
    </rPh>
    <rPh sb="6" eb="7">
      <t>ガツ</t>
    </rPh>
    <phoneticPr fontId="1"/>
  </si>
  <si>
    <t>1987年1月</t>
    <rPh sb="4" eb="5">
      <t>ネン</t>
    </rPh>
    <rPh sb="6" eb="7">
      <t>ガツ</t>
    </rPh>
    <phoneticPr fontId="1"/>
  </si>
  <si>
    <t>27ヶ月</t>
    <rPh sb="3" eb="4">
      <t>ゲツ</t>
    </rPh>
    <phoneticPr fontId="1"/>
  </si>
  <si>
    <t>24ヶ月</t>
    <rPh sb="3" eb="4">
      <t>ゲツ</t>
    </rPh>
    <phoneticPr fontId="1"/>
  </si>
  <si>
    <t>ハイテク景気</t>
    <rPh sb="4" eb="6">
      <t>ケイキ</t>
    </rPh>
    <phoneticPr fontId="1"/>
  </si>
  <si>
    <t>第11循環</t>
    <rPh sb="0" eb="1">
      <t>ダイ</t>
    </rPh>
    <rPh sb="3" eb="5">
      <t>ジュンカン</t>
    </rPh>
    <phoneticPr fontId="1"/>
  </si>
  <si>
    <t>1991年3月</t>
    <rPh sb="4" eb="5">
      <t>ネン</t>
    </rPh>
    <rPh sb="6" eb="7">
      <t>ガツ</t>
    </rPh>
    <phoneticPr fontId="1"/>
  </si>
  <si>
    <t>1993年10月</t>
    <rPh sb="4" eb="5">
      <t>ネン</t>
    </rPh>
    <rPh sb="7" eb="8">
      <t>ガツ</t>
    </rPh>
    <phoneticPr fontId="1"/>
  </si>
  <si>
    <t>1991年2月</t>
    <rPh sb="4" eb="5">
      <t>ネン</t>
    </rPh>
    <rPh sb="6" eb="7">
      <t>ガツ</t>
    </rPh>
    <phoneticPr fontId="1"/>
  </si>
  <si>
    <t>1990年10月</t>
    <rPh sb="4" eb="5">
      <t>ネン</t>
    </rPh>
    <rPh sb="7" eb="8">
      <t>ガツ</t>
    </rPh>
    <phoneticPr fontId="1"/>
  </si>
  <si>
    <t>1994年1月</t>
    <rPh sb="4" eb="5">
      <t>ネン</t>
    </rPh>
    <rPh sb="6" eb="7">
      <t>ガツ</t>
    </rPh>
    <phoneticPr fontId="1"/>
  </si>
  <si>
    <t>1991年5月</t>
    <rPh sb="4" eb="5">
      <t>ネン</t>
    </rPh>
    <rPh sb="6" eb="7">
      <t>ガツ</t>
    </rPh>
    <phoneticPr fontId="1"/>
  </si>
  <si>
    <t>1994年3月</t>
    <rPh sb="4" eb="5">
      <t>ネン</t>
    </rPh>
    <rPh sb="6" eb="7">
      <t>ガツ</t>
    </rPh>
    <phoneticPr fontId="1"/>
  </si>
  <si>
    <t>52ヶ月</t>
    <rPh sb="3" eb="4">
      <t>ゲツ</t>
    </rPh>
    <phoneticPr fontId="1"/>
  </si>
  <si>
    <t>34ヶ月</t>
    <rPh sb="3" eb="4">
      <t>ゲツ</t>
    </rPh>
    <phoneticPr fontId="1"/>
  </si>
  <si>
    <t>平成景気(バブル景気）</t>
    <rPh sb="0" eb="2">
      <t>ヘイセイ</t>
    </rPh>
    <rPh sb="2" eb="4">
      <t>ケイキ</t>
    </rPh>
    <rPh sb="8" eb="10">
      <t>ケイキ</t>
    </rPh>
    <phoneticPr fontId="1"/>
  </si>
  <si>
    <r>
      <t>バブル崩壊</t>
    </r>
    <r>
      <rPr>
        <sz val="10"/>
        <rFont val="ＭＳ Ｐゴシック"/>
        <family val="3"/>
        <charset val="128"/>
      </rPr>
      <t>(第1次平成不況）</t>
    </r>
    <rPh sb="3" eb="5">
      <t>ホウカイ</t>
    </rPh>
    <rPh sb="6" eb="7">
      <t>ダイ</t>
    </rPh>
    <rPh sb="8" eb="9">
      <t>ツギ</t>
    </rPh>
    <rPh sb="9" eb="11">
      <t>ヘイセイ</t>
    </rPh>
    <rPh sb="11" eb="13">
      <t>フキョウ</t>
    </rPh>
    <phoneticPr fontId="1"/>
  </si>
  <si>
    <t>第12循環</t>
    <rPh sb="0" eb="1">
      <t>ダイ</t>
    </rPh>
    <rPh sb="3" eb="5">
      <t>ジュンカン</t>
    </rPh>
    <phoneticPr fontId="1"/>
  </si>
  <si>
    <t>1997年 4月</t>
    <rPh sb="4" eb="5">
      <t>ネン</t>
    </rPh>
    <rPh sb="7" eb="8">
      <t>ガツ</t>
    </rPh>
    <phoneticPr fontId="1"/>
  </si>
  <si>
    <t>1999年 5月</t>
    <rPh sb="4" eb="5">
      <t>ネン</t>
    </rPh>
    <rPh sb="7" eb="8">
      <t>ガツ</t>
    </rPh>
    <phoneticPr fontId="1"/>
  </si>
  <si>
    <t>1997年 5月</t>
    <rPh sb="4" eb="5">
      <t>ネン</t>
    </rPh>
    <rPh sb="7" eb="8">
      <t>ガツ</t>
    </rPh>
    <phoneticPr fontId="1"/>
  </si>
  <si>
    <t>1999年 1月</t>
    <rPh sb="4" eb="5">
      <t>ネン</t>
    </rPh>
    <rPh sb="7" eb="8">
      <t>ガツ</t>
    </rPh>
    <phoneticPr fontId="1"/>
  </si>
  <si>
    <t>1993年12月</t>
    <rPh sb="4" eb="5">
      <t>ネン</t>
    </rPh>
    <rPh sb="7" eb="8">
      <t>ガツ</t>
    </rPh>
    <phoneticPr fontId="1"/>
  </si>
  <si>
    <t>2007年5月</t>
    <rPh sb="4" eb="5">
      <t>ネン</t>
    </rPh>
    <rPh sb="6" eb="7">
      <t>ガツ</t>
    </rPh>
    <phoneticPr fontId="1"/>
  </si>
  <si>
    <t>1999年2月</t>
    <rPh sb="4" eb="5">
      <t>ネン</t>
    </rPh>
    <rPh sb="6" eb="7">
      <t>ガツ</t>
    </rPh>
    <phoneticPr fontId="1"/>
  </si>
  <si>
    <t>41ヶ月</t>
    <rPh sb="3" eb="4">
      <t>ゲツ</t>
    </rPh>
    <phoneticPr fontId="1"/>
  </si>
  <si>
    <t>21ヶ月</t>
    <rPh sb="3" eb="4">
      <t>ゲツ</t>
    </rPh>
    <phoneticPr fontId="1"/>
  </si>
  <si>
    <t>62ヶ月</t>
    <rPh sb="3" eb="4">
      <t>ゲツ</t>
    </rPh>
    <phoneticPr fontId="1"/>
  </si>
  <si>
    <t>1994年2月</t>
    <rPh sb="4" eb="5">
      <t>ネン</t>
    </rPh>
    <rPh sb="6" eb="7">
      <t>ガツ</t>
    </rPh>
    <phoneticPr fontId="1"/>
  </si>
  <si>
    <t>1997年3月</t>
    <rPh sb="4" eb="5">
      <t>ネン</t>
    </rPh>
    <rPh sb="6" eb="7">
      <t>ガツ</t>
    </rPh>
    <phoneticPr fontId="1"/>
  </si>
  <si>
    <t>1999年4月</t>
    <rPh sb="4" eb="5">
      <t>ネン</t>
    </rPh>
    <rPh sb="6" eb="7">
      <t>ガツ</t>
    </rPh>
    <phoneticPr fontId="1"/>
  </si>
  <si>
    <t>37ヶ月</t>
    <rPh sb="3" eb="4">
      <t>ゲツ</t>
    </rPh>
    <phoneticPr fontId="1"/>
  </si>
  <si>
    <t>25ヶ月</t>
    <rPh sb="3" eb="4">
      <t>ゲツ</t>
    </rPh>
    <phoneticPr fontId="1"/>
  </si>
  <si>
    <t>1996年7月</t>
    <rPh sb="4" eb="5">
      <t>ネン</t>
    </rPh>
    <rPh sb="6" eb="7">
      <t>ガツ</t>
    </rPh>
    <phoneticPr fontId="1"/>
  </si>
  <si>
    <t>1999年6月</t>
    <rPh sb="4" eb="5">
      <t>ネン</t>
    </rPh>
    <rPh sb="6" eb="7">
      <t>ガツ</t>
    </rPh>
    <phoneticPr fontId="1"/>
  </si>
  <si>
    <t>1997年6月</t>
    <rPh sb="4" eb="5">
      <t>ネン</t>
    </rPh>
    <rPh sb="6" eb="7">
      <t>ガツ</t>
    </rPh>
    <phoneticPr fontId="1"/>
  </si>
  <si>
    <t>1998年11月</t>
    <rPh sb="4" eb="5">
      <t>ネン</t>
    </rPh>
    <rPh sb="7" eb="8">
      <t>ガツ</t>
    </rPh>
    <phoneticPr fontId="1"/>
  </si>
  <si>
    <t>39ヶ月</t>
    <rPh sb="3" eb="4">
      <t>ゲツ</t>
    </rPh>
    <phoneticPr fontId="1"/>
  </si>
  <si>
    <t>17ヶ月</t>
    <rPh sb="3" eb="4">
      <t>ゲツ</t>
    </rPh>
    <phoneticPr fontId="1"/>
  </si>
  <si>
    <t>さざなみ景気（カンフル景気）</t>
    <rPh sb="4" eb="6">
      <t>ケイキ</t>
    </rPh>
    <rPh sb="11" eb="13">
      <t>ケイキ</t>
    </rPh>
    <phoneticPr fontId="1"/>
  </si>
  <si>
    <r>
      <t>金融不安</t>
    </r>
    <r>
      <rPr>
        <sz val="10"/>
        <rFont val="ＭＳ Ｐゴシック"/>
        <family val="3"/>
        <charset val="128"/>
      </rPr>
      <t>(第2次平成不況）</t>
    </r>
    <rPh sb="0" eb="2">
      <t>キンユウ</t>
    </rPh>
    <rPh sb="2" eb="4">
      <t>フアン</t>
    </rPh>
    <rPh sb="5" eb="6">
      <t>ダイ</t>
    </rPh>
    <rPh sb="7" eb="8">
      <t>ツギ</t>
    </rPh>
    <rPh sb="8" eb="10">
      <t>ヘイセイ</t>
    </rPh>
    <rPh sb="10" eb="12">
      <t>フキョウ</t>
    </rPh>
    <phoneticPr fontId="1"/>
  </si>
  <si>
    <t>第13循環</t>
    <rPh sb="0" eb="1">
      <t>ダイ</t>
    </rPh>
    <rPh sb="3" eb="5">
      <t>ジュンカン</t>
    </rPh>
    <phoneticPr fontId="1"/>
  </si>
  <si>
    <t>2000年 7月</t>
    <rPh sb="4" eb="5">
      <t>ネン</t>
    </rPh>
    <rPh sb="7" eb="8">
      <t>ガツ</t>
    </rPh>
    <phoneticPr fontId="1"/>
  </si>
  <si>
    <t>2001年12月</t>
    <rPh sb="4" eb="5">
      <t>ネン</t>
    </rPh>
    <rPh sb="7" eb="8">
      <t>ガツ</t>
    </rPh>
    <phoneticPr fontId="1"/>
  </si>
  <si>
    <t>2000年11月</t>
    <rPh sb="4" eb="5">
      <t>ネン</t>
    </rPh>
    <rPh sb="7" eb="8">
      <t>ガツ</t>
    </rPh>
    <phoneticPr fontId="1"/>
  </si>
  <si>
    <t>2002年 1月</t>
    <rPh sb="4" eb="5">
      <t>ネン</t>
    </rPh>
    <rPh sb="7" eb="8">
      <t>ガツ</t>
    </rPh>
    <phoneticPr fontId="1"/>
  </si>
  <si>
    <t>2000年8月</t>
    <rPh sb="4" eb="5">
      <t>ネン</t>
    </rPh>
    <rPh sb="6" eb="7">
      <t>ガツ</t>
    </rPh>
    <phoneticPr fontId="1"/>
  </si>
  <si>
    <t>18ヶ月</t>
    <rPh sb="3" eb="4">
      <t>ゲツ</t>
    </rPh>
    <phoneticPr fontId="1"/>
  </si>
  <si>
    <t>16ヶ月</t>
    <rPh sb="3" eb="4">
      <t>ゲツ</t>
    </rPh>
    <phoneticPr fontId="1"/>
  </si>
  <si>
    <t>2000年10月</t>
    <rPh sb="4" eb="5">
      <t>ネン</t>
    </rPh>
    <rPh sb="7" eb="8">
      <t>ガツ</t>
    </rPh>
    <phoneticPr fontId="1"/>
  </si>
  <si>
    <t>2002年4月</t>
    <rPh sb="4" eb="5">
      <t>ネン</t>
    </rPh>
    <rPh sb="6" eb="7">
      <t>ガツ</t>
    </rPh>
    <phoneticPr fontId="1"/>
  </si>
  <si>
    <t>36ヶ月</t>
    <rPh sb="3" eb="4">
      <t>ゲツ</t>
    </rPh>
    <phoneticPr fontId="1"/>
  </si>
  <si>
    <t>2000年4月</t>
    <rPh sb="4" eb="5">
      <t>ネン</t>
    </rPh>
    <rPh sb="6" eb="7">
      <t>ガツ</t>
    </rPh>
    <phoneticPr fontId="1"/>
  </si>
  <si>
    <t>2001年11月</t>
    <rPh sb="4" eb="5">
      <t>ネン</t>
    </rPh>
    <rPh sb="7" eb="8">
      <t>ガツ</t>
    </rPh>
    <phoneticPr fontId="1"/>
  </si>
  <si>
    <t>2000年6月</t>
    <rPh sb="4" eb="5">
      <t>ネン</t>
    </rPh>
    <rPh sb="6" eb="7">
      <t>ガツ</t>
    </rPh>
    <phoneticPr fontId="1"/>
  </si>
  <si>
    <t>2002年1月</t>
    <rPh sb="4" eb="5">
      <t>ネン</t>
    </rPh>
    <rPh sb="6" eb="7">
      <t>ガツ</t>
    </rPh>
    <phoneticPr fontId="1"/>
  </si>
  <si>
    <t>19ヶ月</t>
    <rPh sb="3" eb="4">
      <t>ゲツ</t>
    </rPh>
    <phoneticPr fontId="1"/>
  </si>
  <si>
    <t>ITバブル景気</t>
    <rPh sb="5" eb="7">
      <t>ケイキ</t>
    </rPh>
    <phoneticPr fontId="1"/>
  </si>
  <si>
    <r>
      <t>ITﾊﾞﾌﾞﾙ崩壊</t>
    </r>
    <r>
      <rPr>
        <sz val="10"/>
        <rFont val="ＭＳ Ｐゴシック"/>
        <family val="3"/>
        <charset val="128"/>
      </rPr>
      <t>(第3次平成不況)</t>
    </r>
    <rPh sb="7" eb="9">
      <t>ホウカイ</t>
    </rPh>
    <rPh sb="10" eb="11">
      <t>ダイ</t>
    </rPh>
    <rPh sb="12" eb="13">
      <t>ツギ</t>
    </rPh>
    <rPh sb="13" eb="15">
      <t>ヘイセイ</t>
    </rPh>
    <rPh sb="15" eb="17">
      <t>フキョウ</t>
    </rPh>
    <phoneticPr fontId="1"/>
  </si>
  <si>
    <t>第14循環</t>
    <rPh sb="0" eb="1">
      <t>ダイ</t>
    </rPh>
    <rPh sb="3" eb="5">
      <t>ジュンカン</t>
    </rPh>
    <phoneticPr fontId="1"/>
  </si>
  <si>
    <t>2007年 7月</t>
    <rPh sb="4" eb="5">
      <t>ネン</t>
    </rPh>
    <rPh sb="7" eb="8">
      <t>ガツ</t>
    </rPh>
    <phoneticPr fontId="1"/>
  </si>
  <si>
    <t>2009年 3月</t>
    <rPh sb="4" eb="5">
      <t>ネン</t>
    </rPh>
    <rPh sb="7" eb="8">
      <t>ガツ</t>
    </rPh>
    <phoneticPr fontId="1"/>
  </si>
  <si>
    <t>67ヶ月</t>
    <rPh sb="3" eb="4">
      <t>ゲツ</t>
    </rPh>
    <phoneticPr fontId="1"/>
  </si>
  <si>
    <t>20ヶ月</t>
    <rPh sb="3" eb="4">
      <t>ゲツ</t>
    </rPh>
    <phoneticPr fontId="1"/>
  </si>
  <si>
    <t>87ヶ月</t>
    <rPh sb="3" eb="4">
      <t>ゲツ</t>
    </rPh>
    <phoneticPr fontId="1"/>
  </si>
  <si>
    <t>2008年 2月</t>
    <rPh sb="4" eb="5">
      <t>ネン</t>
    </rPh>
    <rPh sb="7" eb="8">
      <t>ガツ</t>
    </rPh>
    <phoneticPr fontId="1"/>
  </si>
  <si>
    <t>73ヶ月</t>
    <rPh sb="3" eb="4">
      <t>ゲツ</t>
    </rPh>
    <phoneticPr fontId="1"/>
  </si>
  <si>
    <t>13ヶ月</t>
    <rPh sb="3" eb="4">
      <t>ゲツ</t>
    </rPh>
    <phoneticPr fontId="1"/>
  </si>
  <si>
    <t>86ヶ月</t>
    <rPh sb="3" eb="4">
      <t>ゲツ</t>
    </rPh>
    <phoneticPr fontId="1"/>
  </si>
  <si>
    <t>2008年2月</t>
    <rPh sb="4" eb="5">
      <t>ネン</t>
    </rPh>
    <rPh sb="6" eb="7">
      <t>ガツ</t>
    </rPh>
    <phoneticPr fontId="1"/>
  </si>
  <si>
    <t>2009年3月</t>
    <rPh sb="4" eb="5">
      <t>ネン</t>
    </rPh>
    <rPh sb="6" eb="7">
      <t>ガツ</t>
    </rPh>
    <phoneticPr fontId="1"/>
  </si>
  <si>
    <t>74ヶ月</t>
    <rPh sb="3" eb="4">
      <t>ゲツ</t>
    </rPh>
    <phoneticPr fontId="1"/>
  </si>
  <si>
    <t>2007年12月</t>
    <rPh sb="4" eb="5">
      <t>ネン</t>
    </rPh>
    <rPh sb="7" eb="8">
      <t>ガツ</t>
    </rPh>
    <phoneticPr fontId="1"/>
  </si>
  <si>
    <t>68ヶ月</t>
    <rPh sb="3" eb="4">
      <t>ゲツ</t>
    </rPh>
    <phoneticPr fontId="1"/>
  </si>
  <si>
    <t>15ヶ月</t>
    <rPh sb="3" eb="4">
      <t>ゲツ</t>
    </rPh>
    <phoneticPr fontId="1"/>
  </si>
  <si>
    <t>83ヶ月</t>
    <rPh sb="3" eb="4">
      <t>ゲツ</t>
    </rPh>
    <phoneticPr fontId="1"/>
  </si>
  <si>
    <t>2006年11月</t>
    <rPh sb="4" eb="5">
      <t>ネン</t>
    </rPh>
    <rPh sb="7" eb="8">
      <t>ガツ</t>
    </rPh>
    <phoneticPr fontId="1"/>
  </si>
  <si>
    <t>2009年7月</t>
    <rPh sb="4" eb="5">
      <t>ネン</t>
    </rPh>
    <rPh sb="6" eb="7">
      <t>ガツ</t>
    </rPh>
    <phoneticPr fontId="1"/>
  </si>
  <si>
    <t>2006年10月</t>
    <rPh sb="4" eb="5">
      <t>ネン</t>
    </rPh>
    <rPh sb="7" eb="8">
      <t>ガツ</t>
    </rPh>
    <phoneticPr fontId="1"/>
  </si>
  <si>
    <t>2009年4月</t>
    <rPh sb="4" eb="5">
      <t>ネン</t>
    </rPh>
    <rPh sb="6" eb="7">
      <t>ガツ</t>
    </rPh>
    <phoneticPr fontId="1"/>
  </si>
  <si>
    <t>57ヶ月</t>
    <rPh sb="3" eb="4">
      <t>ゲツ</t>
    </rPh>
    <phoneticPr fontId="1"/>
  </si>
  <si>
    <t>30ヶ月</t>
    <rPh sb="3" eb="4">
      <t>ゲツ</t>
    </rPh>
    <phoneticPr fontId="1"/>
  </si>
  <si>
    <t>いざなみ景気</t>
    <rPh sb="4" eb="6">
      <t>ケイキ</t>
    </rPh>
    <phoneticPr fontId="1"/>
  </si>
  <si>
    <t>金融危機（リーマンショック）</t>
    <rPh sb="0" eb="2">
      <t>キンユウ</t>
    </rPh>
    <rPh sb="2" eb="4">
      <t>キキ</t>
    </rPh>
    <phoneticPr fontId="1"/>
  </si>
  <si>
    <t>第15循環</t>
    <rPh sb="0" eb="1">
      <t>ダイ</t>
    </rPh>
    <rPh sb="3" eb="5">
      <t>ジュンカン</t>
    </rPh>
    <phoneticPr fontId="1"/>
  </si>
  <si>
    <t>2009年 3月</t>
    <phoneticPr fontId="1"/>
  </si>
  <si>
    <t>2011年2月</t>
    <rPh sb="4" eb="5">
      <t>ネン</t>
    </rPh>
    <rPh sb="6" eb="7">
      <t>ツキ</t>
    </rPh>
    <phoneticPr fontId="1"/>
  </si>
  <si>
    <t>2013年2月</t>
    <rPh sb="4" eb="5">
      <t>ネン</t>
    </rPh>
    <rPh sb="6" eb="7">
      <t>ガツ</t>
    </rPh>
    <phoneticPr fontId="1"/>
  </si>
  <si>
    <t>23ヶ月</t>
    <phoneticPr fontId="1"/>
  </si>
  <si>
    <t>47ヶ月</t>
    <rPh sb="3" eb="4">
      <t>ゲツ</t>
    </rPh>
    <phoneticPr fontId="1"/>
  </si>
  <si>
    <t>2012年11月</t>
    <rPh sb="4" eb="5">
      <t>ネン</t>
    </rPh>
    <rPh sb="7" eb="8">
      <t>ガツ</t>
    </rPh>
    <phoneticPr fontId="1"/>
  </si>
  <si>
    <t>44ヶ月</t>
    <phoneticPr fontId="1"/>
  </si>
  <si>
    <t>(2012年2月）</t>
    <rPh sb="5" eb="6">
      <t>ネン</t>
    </rPh>
    <rPh sb="7" eb="8">
      <t>ガツ</t>
    </rPh>
    <phoneticPr fontId="1"/>
  </si>
  <si>
    <t>(2012年9月）</t>
    <rPh sb="5" eb="6">
      <t>ネン</t>
    </rPh>
    <rPh sb="7" eb="8">
      <t>ガツ</t>
    </rPh>
    <phoneticPr fontId="1"/>
  </si>
  <si>
    <t>35ヶ月</t>
    <rPh sb="3" eb="4">
      <t>ゲツ</t>
    </rPh>
    <phoneticPr fontId="1"/>
  </si>
  <si>
    <t>7ヶ月</t>
    <rPh sb="2" eb="3">
      <t>ゲツ</t>
    </rPh>
    <phoneticPr fontId="1"/>
  </si>
  <si>
    <t>42ヶ月</t>
    <rPh sb="3" eb="4">
      <t>ゲツ</t>
    </rPh>
    <phoneticPr fontId="1"/>
  </si>
  <si>
    <t>(2012年3月）</t>
    <rPh sb="5" eb="6">
      <t>ネン</t>
    </rPh>
    <rPh sb="7" eb="8">
      <t>ガツ</t>
    </rPh>
    <phoneticPr fontId="1"/>
  </si>
  <si>
    <t>(2012年7月）</t>
    <rPh sb="5" eb="6">
      <t>ネン</t>
    </rPh>
    <rPh sb="7" eb="8">
      <t>ガツ</t>
    </rPh>
    <phoneticPr fontId="1"/>
  </si>
  <si>
    <t>4ヶ月</t>
    <rPh sb="2" eb="3">
      <t>ゲツ</t>
    </rPh>
    <phoneticPr fontId="1"/>
  </si>
  <si>
    <t>40ヶ月</t>
    <rPh sb="3" eb="4">
      <t>ゲツ</t>
    </rPh>
    <phoneticPr fontId="1"/>
  </si>
  <si>
    <t>(2011年11月）</t>
    <rPh sb="5" eb="6">
      <t>ネン</t>
    </rPh>
    <rPh sb="8" eb="9">
      <t>ガツ</t>
    </rPh>
    <phoneticPr fontId="1"/>
  </si>
  <si>
    <t>31ヶ月</t>
    <rPh sb="3" eb="4">
      <t>ゲツ</t>
    </rPh>
    <phoneticPr fontId="1"/>
  </si>
  <si>
    <t>10ヶ月</t>
    <rPh sb="3" eb="4">
      <t>ゲツ</t>
    </rPh>
    <phoneticPr fontId="1"/>
  </si>
  <si>
    <t>エコ景気</t>
    <rPh sb="2" eb="4">
      <t>ケイキ</t>
    </rPh>
    <phoneticPr fontId="1"/>
  </si>
  <si>
    <t>第16循環</t>
    <rPh sb="0" eb="1">
      <t>ダイ</t>
    </rPh>
    <rPh sb="3" eb="5">
      <t>ジュンカン</t>
    </rPh>
    <phoneticPr fontId="25"/>
  </si>
  <si>
    <t>2013年2月</t>
    <rPh sb="4" eb="5">
      <t>ネン</t>
    </rPh>
    <rPh sb="6" eb="7">
      <t>ガツ</t>
    </rPh>
    <phoneticPr fontId="15"/>
  </si>
  <si>
    <t>2018年11月</t>
    <rPh sb="4" eb="5">
      <t>ネン</t>
    </rPh>
    <rPh sb="7" eb="8">
      <t>ガツ</t>
    </rPh>
    <phoneticPr fontId="15"/>
  </si>
  <si>
    <t>2020年5月</t>
    <rPh sb="4" eb="5">
      <t>ネン</t>
    </rPh>
    <rPh sb="6" eb="7">
      <t>ガツ</t>
    </rPh>
    <phoneticPr fontId="15"/>
  </si>
  <si>
    <t>69ヶ月</t>
    <rPh sb="3" eb="4">
      <t>ゲツ</t>
    </rPh>
    <phoneticPr fontId="15"/>
  </si>
  <si>
    <t>19ヶ月</t>
    <phoneticPr fontId="15"/>
  </si>
  <si>
    <t>90ヶ月</t>
    <phoneticPr fontId="15"/>
  </si>
  <si>
    <t>2012年11月</t>
    <rPh sb="4" eb="5">
      <t>ネン</t>
    </rPh>
    <rPh sb="7" eb="8">
      <t>ガツ</t>
    </rPh>
    <phoneticPr fontId="15"/>
  </si>
  <si>
    <t>2018年10月</t>
    <rPh sb="4" eb="5">
      <t>ネン</t>
    </rPh>
    <rPh sb="7" eb="8">
      <t>ガツ</t>
    </rPh>
    <phoneticPr fontId="15"/>
  </si>
  <si>
    <t>71ヶ月</t>
    <rPh sb="3" eb="4">
      <t>ゲツ</t>
    </rPh>
    <phoneticPr fontId="15"/>
  </si>
  <si>
    <t>アベノミクス景気</t>
    <rPh sb="6" eb="8">
      <t>ケイキ</t>
    </rPh>
    <phoneticPr fontId="1"/>
  </si>
  <si>
    <t>新型コロナショック</t>
    <rPh sb="0" eb="2">
      <t>シンガタ</t>
    </rPh>
    <phoneticPr fontId="1"/>
  </si>
  <si>
    <t>　注：（　）は暫定日付</t>
    <phoneticPr fontId="1"/>
  </si>
  <si>
    <t>景気拡張期間比較（県内総生産）</t>
    <rPh sb="0" eb="2">
      <t>ケイキ</t>
    </rPh>
    <rPh sb="2" eb="4">
      <t>カクチョウ</t>
    </rPh>
    <rPh sb="4" eb="6">
      <t>キカン</t>
    </rPh>
    <rPh sb="6" eb="8">
      <t>ヒカク</t>
    </rPh>
    <rPh sb="9" eb="11">
      <t>ケンナイ</t>
    </rPh>
    <rPh sb="11" eb="14">
      <t>ソウセイサン</t>
    </rPh>
    <phoneticPr fontId="1"/>
  </si>
  <si>
    <t>（単位：億円、％）</t>
    <rPh sb="1" eb="3">
      <t>タンイ</t>
    </rPh>
    <rPh sb="4" eb="6">
      <t>オクエン</t>
    </rPh>
    <phoneticPr fontId="1"/>
  </si>
  <si>
    <t>項目</t>
    <rPh sb="0" eb="2">
      <t>コウモク</t>
    </rPh>
    <phoneticPr fontId="1"/>
  </si>
  <si>
    <t>年度</t>
    <rPh sb="0" eb="2">
      <t>ネンド</t>
    </rPh>
    <phoneticPr fontId="1"/>
  </si>
  <si>
    <t>名目県内総生産</t>
    <rPh sb="0" eb="2">
      <t>メイモク</t>
    </rPh>
    <rPh sb="2" eb="4">
      <t>ケンナイ</t>
    </rPh>
    <rPh sb="4" eb="7">
      <t>ソウセイサン</t>
    </rPh>
    <phoneticPr fontId="1"/>
  </si>
  <si>
    <t>実質県内総生産</t>
    <rPh sb="0" eb="2">
      <t>ジッシツ</t>
    </rPh>
    <rPh sb="2" eb="4">
      <t>ケンナイ</t>
    </rPh>
    <rPh sb="4" eb="7">
      <t>ソウセイサン</t>
    </rPh>
    <phoneticPr fontId="1"/>
  </si>
  <si>
    <t>兵庫CI</t>
    <rPh sb="0" eb="2">
      <t>ヒョウゴ</t>
    </rPh>
    <phoneticPr fontId="1"/>
  </si>
  <si>
    <t>実数</t>
    <rPh sb="0" eb="2">
      <t>ジッスウ</t>
    </rPh>
    <phoneticPr fontId="1"/>
  </si>
  <si>
    <t>年度平均増減率</t>
    <rPh sb="0" eb="2">
      <t>ネンド</t>
    </rPh>
    <rPh sb="2" eb="4">
      <t>ヘイキン</t>
    </rPh>
    <rPh sb="4" eb="6">
      <t>ゾウゲン</t>
    </rPh>
    <rPh sb="6" eb="7">
      <t>リツ</t>
    </rPh>
    <phoneticPr fontId="1"/>
  </si>
  <si>
    <t>景気拡張</t>
    <rPh sb="0" eb="2">
      <t>ケイキ</t>
    </rPh>
    <rPh sb="2" eb="4">
      <t>カクチョウ</t>
    </rPh>
    <phoneticPr fontId="1"/>
  </si>
  <si>
    <t>拡張期間</t>
    <rPh sb="0" eb="2">
      <t>カクチョウ</t>
    </rPh>
    <rPh sb="2" eb="4">
      <t>キカン</t>
    </rPh>
    <phoneticPr fontId="1"/>
  </si>
  <si>
    <t>5年</t>
    <rPh sb="1" eb="2">
      <t>ネン</t>
    </rPh>
    <phoneticPr fontId="15"/>
  </si>
  <si>
    <t>第16循環</t>
    <rPh sb="0" eb="1">
      <t>ダイ</t>
    </rPh>
    <rPh sb="3" eb="5">
      <t>ジュンカン</t>
    </rPh>
    <phoneticPr fontId="15"/>
  </si>
  <si>
    <t>2013年度</t>
    <rPh sb="4" eb="6">
      <t>ネンド</t>
    </rPh>
    <phoneticPr fontId="15"/>
  </si>
  <si>
    <t>（アベノミクス景気）</t>
    <rPh sb="7" eb="9">
      <t>ケイキ</t>
    </rPh>
    <phoneticPr fontId="15"/>
  </si>
  <si>
    <t>2018年度</t>
    <rPh sb="4" eb="6">
      <t>ネンド</t>
    </rPh>
    <phoneticPr fontId="15"/>
  </si>
  <si>
    <t>（資料）兵庫県統計課「兵庫県民経済計算」、「四半期別GDP速報」、「兵庫県景気動向指数」</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</si>
  <si>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景気拡張期間比較（その他経済指標）</t>
    <rPh sb="0" eb="2">
      <t>ケイキ</t>
    </rPh>
    <rPh sb="2" eb="4">
      <t>カクチョウ</t>
    </rPh>
    <rPh sb="4" eb="6">
      <t>キカン</t>
    </rPh>
    <rPh sb="6" eb="8">
      <t>ヒカク</t>
    </rPh>
    <rPh sb="11" eb="12">
      <t>タ</t>
    </rPh>
    <rPh sb="12" eb="14">
      <t>ケイザイ</t>
    </rPh>
    <rPh sb="14" eb="16">
      <t>シヒョウ</t>
    </rPh>
    <phoneticPr fontId="1"/>
  </si>
  <si>
    <t>実質民間最終消費支出</t>
    <rPh sb="0" eb="2">
      <t>ジッシツ</t>
    </rPh>
    <rPh sb="2" eb="4">
      <t>ミンカン</t>
    </rPh>
    <rPh sb="4" eb="6">
      <t>サイシュウ</t>
    </rPh>
    <rPh sb="6" eb="8">
      <t>ショウヒ</t>
    </rPh>
    <rPh sb="8" eb="10">
      <t>シシュツ</t>
    </rPh>
    <phoneticPr fontId="1"/>
  </si>
  <si>
    <t>実質民間企業設備</t>
    <rPh sb="0" eb="2">
      <t>ジッシツ</t>
    </rPh>
    <rPh sb="2" eb="4">
      <t>ミンカン</t>
    </rPh>
    <rPh sb="4" eb="6">
      <t>キギョウ</t>
    </rPh>
    <rPh sb="6" eb="8">
      <t>セツビ</t>
    </rPh>
    <phoneticPr fontId="1"/>
  </si>
  <si>
    <t>雇用者報酬(名目）</t>
    <rPh sb="0" eb="3">
      <t>コヨウシャ</t>
    </rPh>
    <rPh sb="3" eb="5">
      <t>ホウシュウ</t>
    </rPh>
    <rPh sb="6" eb="8">
      <t>メイモク</t>
    </rPh>
    <phoneticPr fontId="1"/>
  </si>
  <si>
    <t>完全失業率（年平均）</t>
    <rPh sb="0" eb="2">
      <t>カンゼン</t>
    </rPh>
    <rPh sb="2" eb="5">
      <t>シツギョウリツ</t>
    </rPh>
    <rPh sb="6" eb="7">
      <t>ネン</t>
    </rPh>
    <rPh sb="7" eb="9">
      <t>ヘイキン</t>
    </rPh>
    <phoneticPr fontId="15"/>
  </si>
  <si>
    <r>
      <t>消費者物価指数</t>
    </r>
    <r>
      <rPr>
        <sz val="8"/>
        <color theme="1"/>
        <rFont val="ＭＳ Ｐゴシック"/>
        <family val="3"/>
        <charset val="128"/>
        <scheme val="minor"/>
      </rPr>
      <t>（20年=100）</t>
    </r>
    <rPh sb="0" eb="3">
      <t>ショウヒシャ</t>
    </rPh>
    <rPh sb="3" eb="5">
      <t>ブッカ</t>
    </rPh>
    <rPh sb="5" eb="7">
      <t>シスウ</t>
    </rPh>
    <rPh sb="10" eb="11">
      <t>ネン</t>
    </rPh>
    <phoneticPr fontId="15"/>
  </si>
  <si>
    <t>景気後退期間比較（県内総生産）</t>
    <rPh sb="0" eb="2">
      <t>ケイキ</t>
    </rPh>
    <rPh sb="2" eb="4">
      <t>コウタイ</t>
    </rPh>
    <rPh sb="4" eb="6">
      <t>キカン</t>
    </rPh>
    <rPh sb="6" eb="8">
      <t>ヒカク</t>
    </rPh>
    <rPh sb="9" eb="11">
      <t>ケンナイ</t>
    </rPh>
    <rPh sb="11" eb="14">
      <t>ソウセイサン</t>
    </rPh>
    <phoneticPr fontId="1"/>
  </si>
  <si>
    <t>後退期間</t>
    <rPh sb="0" eb="2">
      <t>コウタイ</t>
    </rPh>
    <rPh sb="2" eb="4">
      <t>キカン</t>
    </rPh>
    <phoneticPr fontId="1"/>
  </si>
  <si>
    <t>2008年度</t>
    <rPh sb="4" eb="6">
      <t>ネンド</t>
    </rPh>
    <phoneticPr fontId="1"/>
  </si>
  <si>
    <t>2年</t>
    <rPh sb="1" eb="2">
      <t>ネン</t>
    </rPh>
    <phoneticPr fontId="15"/>
  </si>
  <si>
    <t>（新型コロナショック）</t>
    <rPh sb="1" eb="3">
      <t>シンガタ</t>
    </rPh>
    <phoneticPr fontId="15"/>
  </si>
  <si>
    <t>景気後退期間比較（その他経済指標）</t>
    <rPh sb="0" eb="2">
      <t>ケイキ</t>
    </rPh>
    <rPh sb="2" eb="4">
      <t>コウタイ</t>
    </rPh>
    <rPh sb="4" eb="6">
      <t>キカン</t>
    </rPh>
    <rPh sb="6" eb="8">
      <t>ヒカク</t>
    </rPh>
    <rPh sb="11" eb="12">
      <t>タ</t>
    </rPh>
    <rPh sb="12" eb="14">
      <t>ケイザイ</t>
    </rPh>
    <rPh sb="14" eb="16">
      <t>シヒョウ</t>
    </rPh>
    <phoneticPr fontId="1"/>
  </si>
  <si>
    <t>兵庫CLI推計結果(2020年=100)</t>
    <rPh sb="0" eb="2">
      <t>ヒョウゴ</t>
    </rPh>
    <rPh sb="5" eb="7">
      <t>スイケイ</t>
    </rPh>
    <rPh sb="7" eb="9">
      <t>ケッカ</t>
    </rPh>
    <rPh sb="14" eb="15">
      <t>ネン</t>
    </rPh>
    <phoneticPr fontId="15"/>
  </si>
  <si>
    <t>　</t>
    <phoneticPr fontId="15"/>
  </si>
  <si>
    <t>※2013年1月からトレンド推計</t>
    <rPh sb="5" eb="6">
      <t>ネン</t>
    </rPh>
    <rPh sb="7" eb="8">
      <t>ガツ</t>
    </rPh>
    <rPh sb="14" eb="16">
      <t>スイケイ</t>
    </rPh>
    <phoneticPr fontId="15"/>
  </si>
  <si>
    <t>全国CLI（OECD推計）</t>
    <rPh sb="0" eb="2">
      <t>ゼンコク</t>
    </rPh>
    <rPh sb="10" eb="12">
      <t>スイケイ</t>
    </rPh>
    <phoneticPr fontId="15"/>
  </si>
  <si>
    <t>※翌月10日頃OECD公表</t>
    <rPh sb="1" eb="3">
      <t>ヨクゲツ</t>
    </rPh>
    <rPh sb="5" eb="6">
      <t>ニチ</t>
    </rPh>
    <rPh sb="6" eb="7">
      <t>コロ</t>
    </rPh>
    <rPh sb="11" eb="13">
      <t>コウヒョウ</t>
    </rPh>
    <phoneticPr fontId="15"/>
  </si>
  <si>
    <t>足下の基調確認</t>
    <rPh sb="0" eb="2">
      <t>アシモト</t>
    </rPh>
    <rPh sb="3" eb="5">
      <t>キチョウ</t>
    </rPh>
    <rPh sb="5" eb="7">
      <t>カクニン</t>
    </rPh>
    <phoneticPr fontId="15"/>
  </si>
  <si>
    <t>基調判断確認</t>
    <rPh sb="0" eb="2">
      <t>キチョウ</t>
    </rPh>
    <rPh sb="2" eb="4">
      <t>ハンダン</t>
    </rPh>
    <rPh sb="4" eb="6">
      <t>カクニン</t>
    </rPh>
    <phoneticPr fontId="15"/>
  </si>
  <si>
    <t>兵庫ＣＬＩ</t>
    <rPh sb="0" eb="2">
      <t>ヒョウゴ</t>
    </rPh>
    <phoneticPr fontId="15"/>
  </si>
  <si>
    <t>３か月後方移動平均</t>
    <rPh sb="2" eb="3">
      <t>ゲツ</t>
    </rPh>
    <rPh sb="3" eb="5">
      <t>コウホウ</t>
    </rPh>
    <rPh sb="5" eb="7">
      <t>イドウ</t>
    </rPh>
    <rPh sb="7" eb="9">
      <t>ヘイキン</t>
    </rPh>
    <phoneticPr fontId="15"/>
  </si>
  <si>
    <t>７か月後方移動平均</t>
    <rPh sb="2" eb="3">
      <t>ツキ</t>
    </rPh>
    <rPh sb="3" eb="5">
      <t>コウホウ</t>
    </rPh>
    <rPh sb="5" eb="7">
      <t>イドウ</t>
    </rPh>
    <rPh sb="7" eb="9">
      <t>ヘイキン</t>
    </rPh>
    <phoneticPr fontId="15"/>
  </si>
  <si>
    <t>基調判断</t>
    <rPh sb="0" eb="2">
      <t>キチョウ</t>
    </rPh>
    <rPh sb="2" eb="4">
      <t>ハンダン</t>
    </rPh>
    <phoneticPr fontId="15"/>
  </si>
  <si>
    <t>(tentative1234567)</t>
    <phoneticPr fontId="15"/>
  </si>
  <si>
    <t>先行</t>
    <rPh sb="0" eb="2">
      <t>センコウ</t>
    </rPh>
    <phoneticPr fontId="15"/>
  </si>
  <si>
    <t>OECD推計</t>
    <rPh sb="4" eb="6">
      <t>スイケイ</t>
    </rPh>
    <phoneticPr fontId="15"/>
  </si>
  <si>
    <t>景気の山谷状況</t>
    <rPh sb="0" eb="2">
      <t>ケイキ</t>
    </rPh>
    <rPh sb="3" eb="5">
      <t>ヤマタニ</t>
    </rPh>
    <rPh sb="5" eb="7">
      <t>ジョウキョウ</t>
    </rPh>
    <phoneticPr fontId="15"/>
  </si>
  <si>
    <t>指数</t>
    <rPh sb="0" eb="2">
      <t>シスウ</t>
    </rPh>
    <phoneticPr fontId="15"/>
  </si>
  <si>
    <t>前月差</t>
    <rPh sb="0" eb="2">
      <t>ゼンゲツ</t>
    </rPh>
    <rPh sb="2" eb="3">
      <t>サ</t>
    </rPh>
    <phoneticPr fontId="15"/>
  </si>
  <si>
    <t>前年同月比</t>
    <rPh sb="0" eb="2">
      <t>ゼンネン</t>
    </rPh>
    <rPh sb="2" eb="4">
      <t>ドウゲツ</t>
    </rPh>
    <rPh sb="4" eb="5">
      <t>ヒ</t>
    </rPh>
    <phoneticPr fontId="15"/>
  </si>
  <si>
    <t>ﾄﾚﾝﾄﾞ</t>
    <phoneticPr fontId="15"/>
  </si>
  <si>
    <t>日本CLI</t>
    <rPh sb="0" eb="2">
      <t>ニホン</t>
    </rPh>
    <phoneticPr fontId="15"/>
  </si>
  <si>
    <t>前年同月比</t>
    <rPh sb="0" eb="2">
      <t>ゼンネン</t>
    </rPh>
    <rPh sb="2" eb="5">
      <t>ドウゲツヒ</t>
    </rPh>
    <phoneticPr fontId="15"/>
  </si>
  <si>
    <t>改善</t>
  </si>
  <si>
    <t>悪化</t>
  </si>
  <si>
    <t>1～2</t>
    <phoneticPr fontId="15"/>
  </si>
  <si>
    <t>2～3</t>
    <phoneticPr fontId="15"/>
  </si>
  <si>
    <t>3～4</t>
    <phoneticPr fontId="15"/>
  </si>
  <si>
    <t>---</t>
  </si>
  <si>
    <t>4～5</t>
    <phoneticPr fontId="15"/>
  </si>
  <si>
    <t>5～6</t>
    <phoneticPr fontId="15"/>
  </si>
  <si>
    <t>6～7</t>
    <phoneticPr fontId="15"/>
  </si>
  <si>
    <t>7～8</t>
    <phoneticPr fontId="15"/>
  </si>
  <si>
    <t>8～9</t>
    <phoneticPr fontId="15"/>
  </si>
  <si>
    <t>9～10</t>
    <phoneticPr fontId="15"/>
  </si>
  <si>
    <t>10～11</t>
    <phoneticPr fontId="15"/>
  </si>
  <si>
    <t>11～12</t>
    <phoneticPr fontId="15"/>
  </si>
  <si>
    <t>12～1</t>
    <phoneticPr fontId="15"/>
  </si>
  <si>
    <t>4～5</t>
  </si>
  <si>
    <t>5～6</t>
  </si>
  <si>
    <t>6～7</t>
  </si>
  <si>
    <t>7～8</t>
  </si>
  <si>
    <t>8～9</t>
  </si>
  <si>
    <t>3～4</t>
  </si>
  <si>
    <t>9～10</t>
  </si>
  <si>
    <t>10～11</t>
  </si>
  <si>
    <t>11～12</t>
  </si>
  <si>
    <t>12～1</t>
  </si>
  <si>
    <t>1～2</t>
  </si>
  <si>
    <t>2～3</t>
  </si>
  <si>
    <t xml:space="preserve">参考統計表　　兵庫CLI推計結果(2015年=100) </t>
    <rPh sb="7" eb="9">
      <t>ヒョウゴ</t>
    </rPh>
    <rPh sb="12" eb="14">
      <t>スイケイ</t>
    </rPh>
    <rPh sb="14" eb="16">
      <t>ケッカ</t>
    </rPh>
    <rPh sb="21" eb="22">
      <t>ネン</t>
    </rPh>
    <phoneticPr fontId="15"/>
  </si>
  <si>
    <t>(出所）URL　http://stats.oecd.org/Index.aspx?DataSetCode=MEI_CLI</t>
    <rPh sb="1" eb="3">
      <t>シュッショ</t>
    </rPh>
    <phoneticPr fontId="15"/>
  </si>
  <si>
    <t>2015年基準</t>
    <rPh sb="4" eb="5">
      <t>ネン</t>
    </rPh>
    <rPh sb="5" eb="7">
      <t>キジュン</t>
    </rPh>
    <phoneticPr fontId="1"/>
  </si>
  <si>
    <t>経済指標比較</t>
    <rPh sb="0" eb="2">
      <t>ケイザイ</t>
    </rPh>
    <rPh sb="2" eb="4">
      <t>シヒョウ</t>
    </rPh>
    <rPh sb="4" eb="6">
      <t>ヒカク</t>
    </rPh>
    <phoneticPr fontId="1"/>
  </si>
  <si>
    <t>基調判断基準</t>
    <rPh sb="0" eb="2">
      <t>キチョウ</t>
    </rPh>
    <rPh sb="2" eb="4">
      <t>ハンダン</t>
    </rPh>
    <rPh sb="4" eb="6">
      <t>キジュン</t>
    </rPh>
    <phoneticPr fontId="1"/>
  </si>
  <si>
    <t xml:space="preserve"> </t>
    <phoneticPr fontId="39"/>
  </si>
  <si>
    <t>３か月後方</t>
    <rPh sb="2" eb="3">
      <t>ゲツ</t>
    </rPh>
    <rPh sb="3" eb="5">
      <t>コウホウ</t>
    </rPh>
    <phoneticPr fontId="31"/>
  </si>
  <si>
    <t>３か月後方移動</t>
    <rPh sb="2" eb="3">
      <t>ゲツ</t>
    </rPh>
    <rPh sb="3" eb="5">
      <t>コウホウ</t>
    </rPh>
    <rPh sb="5" eb="7">
      <t>イドウ</t>
    </rPh>
    <phoneticPr fontId="31"/>
  </si>
  <si>
    <t>５か月後方</t>
    <rPh sb="2" eb="3">
      <t>ゲツ</t>
    </rPh>
    <rPh sb="3" eb="5">
      <t>コウホウ</t>
    </rPh>
    <phoneticPr fontId="31"/>
  </si>
  <si>
    <t>５か月後方移動</t>
    <rPh sb="2" eb="3">
      <t>ゲツ</t>
    </rPh>
    <rPh sb="3" eb="5">
      <t>コウホウ</t>
    </rPh>
    <rPh sb="5" eb="7">
      <t>イドウ</t>
    </rPh>
    <phoneticPr fontId="31"/>
  </si>
  <si>
    <t>ＣＩ</t>
    <phoneticPr fontId="39"/>
  </si>
  <si>
    <t>前月差</t>
    <rPh sb="0" eb="2">
      <t>ゼンゲツ</t>
    </rPh>
    <rPh sb="2" eb="3">
      <t>サ</t>
    </rPh>
    <phoneticPr fontId="39"/>
  </si>
  <si>
    <t>符号</t>
    <rPh sb="0" eb="2">
      <t>フゴウ</t>
    </rPh>
    <phoneticPr fontId="39"/>
  </si>
  <si>
    <t>移動平均</t>
    <rPh sb="0" eb="2">
      <t>イドウ</t>
    </rPh>
    <rPh sb="2" eb="4">
      <t>ヘイキン</t>
    </rPh>
    <phoneticPr fontId="31"/>
  </si>
  <si>
    <t>平均前月差</t>
    <rPh sb="0" eb="2">
      <t>ヘイキン</t>
    </rPh>
    <rPh sb="2" eb="4">
      <t>ゼンゲツ</t>
    </rPh>
    <rPh sb="4" eb="5">
      <t>サ</t>
    </rPh>
    <phoneticPr fontId="31"/>
  </si>
  <si>
    <t>前月差２か月計</t>
    <rPh sb="0" eb="2">
      <t>ゼンゲツ</t>
    </rPh>
    <rPh sb="2" eb="3">
      <t>サ</t>
    </rPh>
    <rPh sb="5" eb="6">
      <t>ゲツ</t>
    </rPh>
    <rPh sb="6" eb="7">
      <t>ケイ</t>
    </rPh>
    <phoneticPr fontId="31"/>
  </si>
  <si>
    <t>前月差３か月計</t>
    <rPh sb="0" eb="2">
      <t>ゼンゲツ</t>
    </rPh>
    <rPh sb="2" eb="3">
      <t>サ</t>
    </rPh>
    <rPh sb="5" eb="6">
      <t>ゲツ</t>
    </rPh>
    <rPh sb="6" eb="7">
      <t>ケイ</t>
    </rPh>
    <phoneticPr fontId="31"/>
  </si>
  <si>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rPh sb="25" eb="27">
      <t>ゲッポウ</t>
    </rPh>
    <rPh sb="27" eb="30">
      <t>サクセイジ</t>
    </rPh>
    <rPh sb="33" eb="34">
      <t>トウ</t>
    </rPh>
    <rPh sb="35" eb="37">
      <t>セッテイ</t>
    </rPh>
    <rPh sb="42" eb="44">
      <t>コウヒョウ</t>
    </rPh>
    <rPh sb="44" eb="46">
      <t>キチョウ</t>
    </rPh>
    <rPh sb="46" eb="48">
      <t>ハンダン</t>
    </rPh>
    <rPh sb="50" eb="51">
      <t>コト</t>
    </rPh>
    <phoneticPr fontId="39"/>
  </si>
  <si>
    <t>左記判断に至った理由</t>
    <rPh sb="0" eb="2">
      <t>サキ</t>
    </rPh>
    <rPh sb="2" eb="4">
      <t>ハンダン</t>
    </rPh>
    <rPh sb="5" eb="6">
      <t>イタ</t>
    </rPh>
    <rPh sb="8" eb="10">
      <t>リユウ</t>
    </rPh>
    <phoneticPr fontId="39"/>
  </si>
  <si>
    <t>H21</t>
    <phoneticPr fontId="39"/>
  </si>
  <si>
    <t>悪化</t>
    <rPh sb="0" eb="2">
      <t>アッカ</t>
    </rPh>
    <phoneticPr fontId="39"/>
  </si>
  <si>
    <t>３か月以上連続して、３か月後方移動平均が下降</t>
    <rPh sb="2" eb="3">
      <t>ツキ</t>
    </rPh>
    <rPh sb="3" eb="5">
      <t>イジョウ</t>
    </rPh>
    <rPh sb="5" eb="7">
      <t>レンゾク</t>
    </rPh>
    <rPh sb="12" eb="13">
      <t>ツキ</t>
    </rPh>
    <rPh sb="13" eb="15">
      <t>コウホウ</t>
    </rPh>
    <rPh sb="15" eb="17">
      <t>イドウ</t>
    </rPh>
    <rPh sb="17" eb="19">
      <t>ヘイキン</t>
    </rPh>
    <rPh sb="20" eb="22">
      <t>カコウ</t>
    </rPh>
    <phoneticPr fontId="39"/>
  </si>
  <si>
    <t>　　　　　〃</t>
    <phoneticPr fontId="39"/>
  </si>
  <si>
    <t>（悪化）</t>
    <rPh sb="1" eb="3">
      <t>アッカ</t>
    </rPh>
    <phoneticPr fontId="39"/>
  </si>
  <si>
    <t>「基調判断の基準」のいずれにも該当せず</t>
    <rPh sb="1" eb="3">
      <t>キチョウ</t>
    </rPh>
    <rPh sb="3" eb="5">
      <t>ハンダン</t>
    </rPh>
    <rPh sb="6" eb="8">
      <t>キジュン</t>
    </rPh>
    <rPh sb="15" eb="17">
      <t>ガイトウ</t>
    </rPh>
    <phoneticPr fontId="39"/>
  </si>
  <si>
    <t>３か月後方移動平均前月差の累計が、その一標準偏差を超過</t>
    <rPh sb="2" eb="3">
      <t>ツキ</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</si>
  <si>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７か月後方移動平均前月差の累計が、その一標準偏差を超過</t>
    <rPh sb="2" eb="3">
      <t>ゲツ</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</si>
  <si>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改善</t>
    <rPh sb="0" eb="2">
      <t>カイゼン</t>
    </rPh>
    <phoneticPr fontId="39"/>
  </si>
  <si>
    <t>３か月以上連続して、３か月後方移動平均が上昇</t>
    <rPh sb="2" eb="3">
      <t>ゲツ</t>
    </rPh>
    <rPh sb="3" eb="5">
      <t>イジョウ</t>
    </rPh>
    <rPh sb="5" eb="7">
      <t>レンゾク</t>
    </rPh>
    <rPh sb="20" eb="22">
      <t>ジョウショウ</t>
    </rPh>
    <phoneticPr fontId="39"/>
  </si>
  <si>
    <t>H22</t>
    <phoneticPr fontId="39"/>
  </si>
  <si>
    <t>（改善）</t>
    <rPh sb="1" eb="3">
      <t>カイゼン</t>
    </rPh>
    <phoneticPr fontId="39"/>
  </si>
  <si>
    <t>H23</t>
    <phoneticPr fontId="39"/>
  </si>
  <si>
    <t>H24</t>
    <phoneticPr fontId="39"/>
  </si>
  <si>
    <t>足踏み</t>
    <rPh sb="0" eb="2">
      <t>アシブ</t>
    </rPh>
    <phoneticPr fontId="39"/>
  </si>
  <si>
    <t>H25</t>
    <phoneticPr fontId="39"/>
  </si>
  <si>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phoneticPr fontId="39"/>
  </si>
  <si>
    <t>基準の基調判断</t>
    <rPh sb="0" eb="2">
      <t>キジュン</t>
    </rPh>
    <rPh sb="3" eb="5">
      <t>キチョウ</t>
    </rPh>
    <rPh sb="5" eb="7">
      <t>ハンダン</t>
    </rPh>
    <phoneticPr fontId="39"/>
  </si>
  <si>
    <t>H26</t>
    <phoneticPr fontId="39"/>
  </si>
  <si>
    <t>横ばい局面(下方への局面変化)</t>
    <rPh sb="0" eb="1">
      <t>ヨコ</t>
    </rPh>
    <rPh sb="3" eb="5">
      <t>キョクメン</t>
    </rPh>
    <rPh sb="6" eb="8">
      <t>カホウ</t>
    </rPh>
    <rPh sb="10" eb="12">
      <t>キョクメン</t>
    </rPh>
    <rPh sb="12" eb="14">
      <t>ヘンカ</t>
    </rPh>
    <phoneticPr fontId="39"/>
  </si>
  <si>
    <t>（足踏み）</t>
    <rPh sb="1" eb="2">
      <t>アシ</t>
    </rPh>
    <rPh sb="2" eb="3">
      <t>ブ</t>
    </rPh>
    <phoneticPr fontId="39"/>
  </si>
  <si>
    <t>（横ばい局面(下方への局面変化)）</t>
    <rPh sb="1" eb="2">
      <t>ヨコ</t>
    </rPh>
    <rPh sb="4" eb="6">
      <t>キョクメン</t>
    </rPh>
    <rPh sb="7" eb="9">
      <t>カホウ</t>
    </rPh>
    <rPh sb="11" eb="13">
      <t>キョクメン</t>
    </rPh>
    <rPh sb="13" eb="15">
      <t>ヘンカ</t>
    </rPh>
    <phoneticPr fontId="39"/>
  </si>
  <si>
    <t>３か月以上連続して、３か月後方移動平均が上昇</t>
  </si>
  <si>
    <t>H27</t>
    <phoneticPr fontId="39"/>
  </si>
  <si>
    <t>３か月以上連続して、３か月後方移動平均が上昇、当月の前月差の符号がプラス</t>
    <rPh sb="23" eb="25">
      <t>トウゲツ</t>
    </rPh>
    <rPh sb="26" eb="28">
      <t>ゼンゲツ</t>
    </rPh>
    <rPh sb="28" eb="29">
      <t>サ</t>
    </rPh>
    <rPh sb="30" eb="32">
      <t>フゴウ</t>
    </rPh>
    <phoneticPr fontId="39"/>
  </si>
  <si>
    <t>３か月後方移動平均前月差の符号がマイナスに変化し、前月差が一標準偏差を超過、当月の前月差の符号がマイナス</t>
    <rPh sb="2" eb="3">
      <t>ツキ</t>
    </rPh>
    <rPh sb="3" eb="5">
      <t>コウホウ</t>
    </rPh>
    <rPh sb="5" eb="7">
      <t>イドウ</t>
    </rPh>
    <rPh sb="7" eb="9">
      <t>ヘイキン</t>
    </rPh>
    <rPh sb="9" eb="11">
      <t>ゼンゲツ</t>
    </rPh>
    <rPh sb="11" eb="12">
      <t>サ</t>
    </rPh>
    <rPh sb="13" eb="15">
      <t>フゴウ</t>
    </rPh>
    <rPh sb="21" eb="23">
      <t>ヘンカ</t>
    </rPh>
    <rPh sb="25" eb="27">
      <t>ゼンゲツ</t>
    </rPh>
    <rPh sb="27" eb="28">
      <t>サ</t>
    </rPh>
    <rPh sb="29" eb="30">
      <t>イチ</t>
    </rPh>
    <rPh sb="30" eb="32">
      <t>ヒョウジュン</t>
    </rPh>
    <rPh sb="32" eb="34">
      <t>ヘンサ</t>
    </rPh>
    <rPh sb="35" eb="37">
      <t>チョウカ</t>
    </rPh>
    <rPh sb="38" eb="40">
      <t>トウゲツ</t>
    </rPh>
    <rPh sb="41" eb="43">
      <t>ゼンゲツ</t>
    </rPh>
    <rPh sb="43" eb="44">
      <t>サ</t>
    </rPh>
    <rPh sb="45" eb="47">
      <t>フゴウ</t>
    </rPh>
    <phoneticPr fontId="39"/>
  </si>
  <si>
    <t>３か月以上連続して、３か月後方移動平均が下降、当月の前月差の符号がマイナス</t>
    <rPh sb="20" eb="22">
      <t>カコウ</t>
    </rPh>
    <phoneticPr fontId="1"/>
  </si>
  <si>
    <t>H28</t>
    <phoneticPr fontId="39"/>
  </si>
  <si>
    <t>H29</t>
    <phoneticPr fontId="39"/>
  </si>
  <si>
    <t>横ばい局面(上方への局面変化)</t>
    <rPh sb="0" eb="1">
      <t>ヨコ</t>
    </rPh>
    <rPh sb="3" eb="5">
      <t>キョクメン</t>
    </rPh>
    <rPh sb="6" eb="8">
      <t>カミガタ</t>
    </rPh>
    <rPh sb="10" eb="12">
      <t>キョクメン</t>
    </rPh>
    <rPh sb="12" eb="14">
      <t>ヘンカ</t>
    </rPh>
    <phoneticPr fontId="39"/>
  </si>
  <si>
    <t>（横ばい局面(上方への局面変化)）</t>
    <rPh sb="1" eb="2">
      <t>ヨコ</t>
    </rPh>
    <rPh sb="4" eb="6">
      <t>キョクメン</t>
    </rPh>
    <rPh sb="7" eb="9">
      <t>カミガタ</t>
    </rPh>
    <rPh sb="11" eb="13">
      <t>キョクメン</t>
    </rPh>
    <rPh sb="13" eb="15">
      <t>ヘンカ</t>
    </rPh>
    <phoneticPr fontId="39"/>
  </si>
  <si>
    <t>←月報作成時点のＣＩ値等を用いて改定後の基準で判断</t>
    <rPh sb="1" eb="3">
      <t>ゲッポウ</t>
    </rPh>
    <rPh sb="3" eb="5">
      <t>サクセイ</t>
    </rPh>
    <rPh sb="5" eb="7">
      <t>ジテン</t>
    </rPh>
    <rPh sb="10" eb="11">
      <t>チ</t>
    </rPh>
    <rPh sb="11" eb="12">
      <t>トウ</t>
    </rPh>
    <rPh sb="13" eb="14">
      <t>モチ</t>
    </rPh>
    <rPh sb="16" eb="19">
      <t>カイテイゴ</t>
    </rPh>
    <rPh sb="20" eb="22">
      <t>キジュン</t>
    </rPh>
    <rPh sb="23" eb="25">
      <t>ハンダン</t>
    </rPh>
    <phoneticPr fontId="39"/>
  </si>
  <si>
    <t>H30</t>
    <phoneticPr fontId="39"/>
  </si>
  <si>
    <t>H30</t>
  </si>
  <si>
    <t>３か月以上連続して、３か月後方移動平均が下降、当月の前月差の符号がマイナス
５か月後方移動平均の符号がマイナスに変化し、マイナス幅が１標準偏差を超過、当月の前月差の符号がマイナス</t>
    <rPh sb="40" eb="41">
      <t>ゲツ</t>
    </rPh>
    <rPh sb="41" eb="43">
      <t>コウホウ</t>
    </rPh>
    <rPh sb="43" eb="45">
      <t>イドウ</t>
    </rPh>
    <rPh sb="45" eb="47">
      <t>ヘイキン</t>
    </rPh>
    <rPh sb="48" eb="50">
      <t>フゴウ</t>
    </rPh>
    <rPh sb="56" eb="58">
      <t>ヘンカ</t>
    </rPh>
    <rPh sb="64" eb="65">
      <t>ハバ</t>
    </rPh>
    <rPh sb="67" eb="69">
      <t>ヒョウジュン</t>
    </rPh>
    <rPh sb="69" eb="71">
      <t>ヘンサ</t>
    </rPh>
    <rPh sb="72" eb="74">
      <t>チョウカ</t>
    </rPh>
    <rPh sb="75" eb="76">
      <t>トウ</t>
    </rPh>
    <rPh sb="76" eb="77">
      <t>ツキ</t>
    </rPh>
    <rPh sb="78" eb="80">
      <t>ゼンゲツ</t>
    </rPh>
    <rPh sb="80" eb="81">
      <t>サ</t>
    </rPh>
    <rPh sb="82" eb="84">
      <t>フゴウ</t>
    </rPh>
    <phoneticPr fontId="39"/>
  </si>
  <si>
    <t>５か月後方移動平均の符号がプラスに変化し、プラス幅が１標準偏差を超過、当月の前月差の符号がプラス（注２）
３か月後方移動平均の符号がプラスに変化し、プラス幅が１標準偏差を超過、当月の前月差の符号がプラス（注１）
別紙、基調判断による</t>
    <rPh sb="106" eb="108">
      <t>ベッシ</t>
    </rPh>
    <rPh sb="109" eb="111">
      <t>キチョウ</t>
    </rPh>
    <rPh sb="111" eb="113">
      <t>ハンダン</t>
    </rPh>
    <phoneticPr fontId="39"/>
  </si>
  <si>
    <t>H31</t>
    <phoneticPr fontId="39"/>
  </si>
  <si>
    <t>・３か月後方移動平均前月差の符号がマイナスに変化し、前月差が一標準偏差を超過、当月の前月差の符号がマイナス（足踏み）
・５か月後方移動平均の符号がマイナスに変化し、マイナス幅が１標準偏差を超過、当月の前月差の符号がマイナス（下方への局面変化）</t>
    <rPh sb="54" eb="56">
      <t>アシブ</t>
    </rPh>
    <rPh sb="112" eb="114">
      <t>カホウ</t>
    </rPh>
    <rPh sb="116" eb="118">
      <t>キョクメン</t>
    </rPh>
    <rPh sb="118" eb="120">
      <t>ヘンカ</t>
    </rPh>
    <phoneticPr fontId="39"/>
  </si>
  <si>
    <t>３か月以上連続して、３か月後方移動平均が下降、当月の前月差の符号がマイナス</t>
    <phoneticPr fontId="39"/>
  </si>
  <si>
    <t>当月の前月差の符号がプラス、３か月移動平均の符号がプラスに変化しプラス幅（１か月、２か月または３か月の累積）が一標準偏差分以上</t>
    <rPh sb="0" eb="2">
      <t>トウゲツ</t>
    </rPh>
    <rPh sb="3" eb="5">
      <t>ゼンゲツ</t>
    </rPh>
    <rPh sb="5" eb="6">
      <t>サ</t>
    </rPh>
    <rPh sb="7" eb="9">
      <t>フゴウ</t>
    </rPh>
    <rPh sb="16" eb="17">
      <t>ゲツ</t>
    </rPh>
    <rPh sb="17" eb="19">
      <t>イドウ</t>
    </rPh>
    <rPh sb="19" eb="21">
      <t>ヘイキン</t>
    </rPh>
    <rPh sb="22" eb="24">
      <t>フゴウ</t>
    </rPh>
    <rPh sb="29" eb="31">
      <t>ヘンカ</t>
    </rPh>
    <rPh sb="35" eb="36">
      <t>ハバ</t>
    </rPh>
    <rPh sb="39" eb="40">
      <t>ゲツ</t>
    </rPh>
    <rPh sb="43" eb="44">
      <t>ゲツ</t>
    </rPh>
    <rPh sb="49" eb="50">
      <t>ゲツ</t>
    </rPh>
    <rPh sb="51" eb="53">
      <t>ルイセキ</t>
    </rPh>
    <rPh sb="55" eb="56">
      <t>イチ</t>
    </rPh>
    <rPh sb="56" eb="58">
      <t>ヒョウジュン</t>
    </rPh>
    <rPh sb="58" eb="60">
      <t>ヘンサ</t>
    </rPh>
    <rPh sb="60" eb="61">
      <t>ブン</t>
    </rPh>
    <rPh sb="61" eb="63">
      <t>イジョウ</t>
    </rPh>
    <phoneticPr fontId="39"/>
  </si>
  <si>
    <t>「下げ止まり」となった後に「足踏み」の基準を満たしたため、横ばい局面（上方への局面変化）を基調判断とする。</t>
    <rPh sb="1" eb="2">
      <t>サ</t>
    </rPh>
    <rPh sb="3" eb="4">
      <t>ド</t>
    </rPh>
    <rPh sb="11" eb="12">
      <t>アト</t>
    </rPh>
    <rPh sb="14" eb="16">
      <t>アシブ</t>
    </rPh>
    <rPh sb="19" eb="21">
      <t>キジュン</t>
    </rPh>
    <rPh sb="22" eb="23">
      <t>ミ</t>
    </rPh>
    <rPh sb="29" eb="30">
      <t>ヨコ</t>
    </rPh>
    <rPh sb="32" eb="34">
      <t>キョクメン</t>
    </rPh>
    <rPh sb="35" eb="37">
      <t>ジョウホウ</t>
    </rPh>
    <rPh sb="39" eb="41">
      <t>キョクメン</t>
    </rPh>
    <rPh sb="41" eb="43">
      <t>ヘンカ</t>
    </rPh>
    <rPh sb="45" eb="47">
      <t>キチョウ</t>
    </rPh>
    <rPh sb="47" eb="49">
      <t>ハンダン</t>
    </rPh>
    <phoneticPr fontId="39"/>
  </si>
  <si>
    <t>R2</t>
    <phoneticPr fontId="39"/>
  </si>
  <si>
    <t>〃</t>
    <phoneticPr fontId="39"/>
  </si>
  <si>
    <t>「下げ止まり」となった後に「改善」の基準を満たしたため、横ばい局面（上方への局面変化）を基調判断とする。</t>
    <rPh sb="1" eb="2">
      <t>サ</t>
    </rPh>
    <rPh sb="3" eb="4">
      <t>ド</t>
    </rPh>
    <rPh sb="11" eb="12">
      <t>アト</t>
    </rPh>
    <rPh sb="14" eb="16">
      <t>カイゼン</t>
    </rPh>
    <rPh sb="18" eb="20">
      <t>キジュン</t>
    </rPh>
    <rPh sb="21" eb="22">
      <t>ミ</t>
    </rPh>
    <rPh sb="28" eb="29">
      <t>ヨコ</t>
    </rPh>
    <rPh sb="31" eb="33">
      <t>キョクメン</t>
    </rPh>
    <rPh sb="34" eb="36">
      <t>ジョウホウ</t>
    </rPh>
    <rPh sb="38" eb="40">
      <t>キョクメン</t>
    </rPh>
    <rPh sb="40" eb="42">
      <t>ヘンカ</t>
    </rPh>
    <rPh sb="44" eb="46">
      <t>キチョウ</t>
    </rPh>
    <rPh sb="46" eb="48">
      <t>ハンダン</t>
    </rPh>
    <phoneticPr fontId="39"/>
  </si>
  <si>
    <t>３か月以上連続して、３か月後方移動平均が上昇、当月の前月差の符号がプラス</t>
    <rPh sb="20" eb="22">
      <t>ジョウショウ</t>
    </rPh>
    <phoneticPr fontId="1"/>
  </si>
  <si>
    <t>R3</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</si>
  <si>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39"/>
  </si>
  <si>
    <t>R4</t>
    <phoneticPr fontId="39"/>
  </si>
  <si>
    <t>３か月以上連続して、４か月後方移動平均が上昇、当月の前月差の符号がプラス</t>
    <rPh sb="20" eb="22">
      <t>ジョウショウ</t>
    </rPh>
    <phoneticPr fontId="1"/>
  </si>
  <si>
    <t>R5</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</si>
  <si>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40"/>
  </si>
  <si>
    <t>３か月後方移動平均(前月差)の符号がマイナスに変化し、マイナス幅(１か月、２か月または３か月の累積)が1標準偏差以上で、当月の前月差の符号がマイナス</t>
    <rPh sb="3" eb="5">
      <t>コウホウ</t>
    </rPh>
    <rPh sb="5" eb="7">
      <t>イドウ</t>
    </rPh>
    <rPh sb="7" eb="9">
      <t>ヘイキン</t>
    </rPh>
    <rPh sb="10" eb="12">
      <t>ゼンゲツ</t>
    </rPh>
    <rPh sb="12" eb="13">
      <t>サ</t>
    </rPh>
    <rPh sb="15" eb="17">
      <t>フゴウ</t>
    </rPh>
    <rPh sb="23" eb="25">
      <t>ヘンカ</t>
    </rPh>
    <rPh sb="31" eb="32">
      <t>ハバ</t>
    </rPh>
    <rPh sb="35" eb="36">
      <t>ツキ</t>
    </rPh>
    <rPh sb="39" eb="40">
      <t>ツキ</t>
    </rPh>
    <rPh sb="45" eb="46">
      <t>ツキ</t>
    </rPh>
    <rPh sb="47" eb="49">
      <t>ルイセキ</t>
    </rPh>
    <rPh sb="52" eb="54">
      <t>ヒョウジュン</t>
    </rPh>
    <rPh sb="54" eb="56">
      <t>ヘンサ</t>
    </rPh>
    <rPh sb="56" eb="58">
      <t>イジョウ</t>
    </rPh>
    <rPh sb="60" eb="62">
      <t>トウゲツ</t>
    </rPh>
    <phoneticPr fontId="41"/>
  </si>
  <si>
    <t>「足踏み」となった後に、「悪化」の基準を満たしたため、横ばい局面（下方への局面変化）を基調判断とする。</t>
    <rPh sb="17" eb="19">
      <t>キジュン</t>
    </rPh>
    <phoneticPr fontId="40"/>
  </si>
  <si>
    <t>（前月差マイナスではなく）前月並とみなす。
「基調判断の基準」のいずれにも該当しない。</t>
    <rPh sb="1" eb="2">
      <t>マエ</t>
    </rPh>
    <rPh sb="2" eb="4">
      <t>ゲッサ</t>
    </rPh>
    <rPh sb="13" eb="15">
      <t>ゼンゲツ</t>
    </rPh>
    <rPh sb="15" eb="16">
      <t>ナ</t>
    </rPh>
    <rPh sb="23" eb="27">
      <t>キチョウハンダン</t>
    </rPh>
    <rPh sb="28" eb="30">
      <t>キジュン</t>
    </rPh>
    <rPh sb="37" eb="39">
      <t>ガイトウ</t>
    </rPh>
    <phoneticPr fontId="40"/>
  </si>
  <si>
    <t>３か月以上連続して、３か月後方移動平均が下降、当月の前月差の符号がマイナス</t>
    <rPh sb="20" eb="22">
      <t>カコウ</t>
    </rPh>
    <phoneticPr fontId="41"/>
  </si>
  <si>
    <t>３か月後方移動平均がプラスで推移し、累積プラス幅が１標準偏差以上となっている（下げ止まりの基準に準ずる状態）</t>
    <rPh sb="2" eb="3">
      <t>ツキ</t>
    </rPh>
    <rPh sb="3" eb="5">
      <t>コウホウ</t>
    </rPh>
    <rPh sb="5" eb="7">
      <t>イドウ</t>
    </rPh>
    <rPh sb="7" eb="9">
      <t>ヘイキン</t>
    </rPh>
    <rPh sb="14" eb="16">
      <t>スイイ</t>
    </rPh>
    <rPh sb="18" eb="20">
      <t>ルイセキ</t>
    </rPh>
    <rPh sb="23" eb="24">
      <t>ハバ</t>
    </rPh>
    <rPh sb="26" eb="28">
      <t>ヒョウジュン</t>
    </rPh>
    <rPh sb="28" eb="30">
      <t>ヘンサ</t>
    </rPh>
    <rPh sb="30" eb="32">
      <t>イジョウ</t>
    </rPh>
    <rPh sb="39" eb="40">
      <t>サ</t>
    </rPh>
    <rPh sb="41" eb="42">
      <t>ド</t>
    </rPh>
    <rPh sb="45" eb="47">
      <t>キジュン</t>
    </rPh>
    <rPh sb="48" eb="49">
      <t>ジュン</t>
    </rPh>
    <rPh sb="51" eb="53">
      <t>ジョウタイ</t>
    </rPh>
    <phoneticPr fontId="40"/>
  </si>
  <si>
    <t>R6</t>
    <phoneticPr fontId="39"/>
  </si>
  <si>
    <t>「下げ止まり」となった後に、「改善」の基準を満たしたため、横ばい局面（上方への局面変化）を基調判断とする。</t>
    <rPh sb="35" eb="36">
      <t>ウエ</t>
    </rPh>
    <phoneticPr fontId="39"/>
  </si>
  <si>
    <t>兵庫CLI2020</t>
    <rPh sb="0" eb="2">
      <t>ヒョウゴ</t>
    </rPh>
    <phoneticPr fontId="1"/>
  </si>
  <si>
    <t>兵庫CLI2015</t>
    <rPh sb="0" eb="2">
      <t>ヒョウゴ</t>
    </rPh>
    <phoneticPr fontId="1"/>
  </si>
  <si>
    <t>３か月以上連続して、３か月後方移動平均が下降、当月の前月差の符号がマイナス。
５か月後方移動平均の符号がマイナスに変化し、３か月累計が一標準偏差を超過、当月の前月差の符号がマイナス</t>
    <rPh sb="41" eb="42">
      <t>ゲツ</t>
    </rPh>
    <rPh sb="42" eb="44">
      <t>コウホウ</t>
    </rPh>
    <rPh sb="44" eb="46">
      <t>イドウ</t>
    </rPh>
    <rPh sb="46" eb="48">
      <t>ヘイキン</t>
    </rPh>
    <rPh sb="49" eb="51">
      <t>フゴウ</t>
    </rPh>
    <rPh sb="57" eb="59">
      <t>ヘンカ</t>
    </rPh>
    <rPh sb="63" eb="64">
      <t>ゲツ</t>
    </rPh>
    <rPh sb="64" eb="66">
      <t>ルイケイ</t>
    </rPh>
    <rPh sb="67" eb="68">
      <t>イチ</t>
    </rPh>
    <rPh sb="68" eb="70">
      <t>ヒョウジュン</t>
    </rPh>
    <rPh sb="70" eb="72">
      <t>ヘンサ</t>
    </rPh>
    <rPh sb="73" eb="75">
      <t>チョウカ</t>
    </rPh>
    <rPh sb="76" eb="77">
      <t>トウ</t>
    </rPh>
    <rPh sb="77" eb="78">
      <t>ツキ</t>
    </rPh>
    <rPh sb="79" eb="81">
      <t>ゼンゲツ</t>
    </rPh>
    <rPh sb="81" eb="82">
      <t>サ</t>
    </rPh>
    <rPh sb="83" eb="85">
      <t>フゴウ</t>
    </rPh>
    <phoneticPr fontId="39"/>
  </si>
  <si>
    <t>各種経済指標比較</t>
    <rPh sb="0" eb="2">
      <t>カクシュ</t>
    </rPh>
    <rPh sb="2" eb="4">
      <t>ケイザイ</t>
    </rPh>
    <rPh sb="4" eb="6">
      <t>シヒョウ</t>
    </rPh>
    <rPh sb="6" eb="8">
      <t>ヒカク</t>
    </rPh>
    <phoneticPr fontId="1"/>
  </si>
  <si>
    <t>2001年</t>
    <rPh sb="4" eb="5">
      <t>ネン</t>
    </rPh>
    <phoneticPr fontId="1"/>
  </si>
  <si>
    <t>産業研究所| 関西学院大学</t>
  </si>
  <si>
    <t>グラフ作成データ</t>
    <rPh sb="3" eb="5">
      <t>サクセイ</t>
    </rPh>
    <phoneticPr fontId="1"/>
  </si>
  <si>
    <t>2006年</t>
    <rPh sb="4" eb="5">
      <t>ネン</t>
    </rPh>
    <phoneticPr fontId="1"/>
  </si>
  <si>
    <t xml:space="preserve">  </t>
    <phoneticPr fontId="39"/>
  </si>
  <si>
    <t>12,13,14,15,16データ</t>
    <phoneticPr fontId="1"/>
  </si>
  <si>
    <t>月別、移動平均(先行・一致・遅行指数）</t>
    <rPh sb="0" eb="2">
      <t>ツキベツ</t>
    </rPh>
    <rPh sb="3" eb="5">
      <t>イドウ</t>
    </rPh>
    <rPh sb="5" eb="7">
      <t>ヘイキン</t>
    </rPh>
    <rPh sb="8" eb="10">
      <t>センコウ</t>
    </rPh>
    <rPh sb="11" eb="13">
      <t>イッチ</t>
    </rPh>
    <rPh sb="14" eb="16">
      <t>チコウ</t>
    </rPh>
    <rPh sb="16" eb="18">
      <t>シスウ</t>
    </rPh>
    <phoneticPr fontId="1"/>
  </si>
  <si>
    <t>全国ＣＩ(R2基準）</t>
    <rPh sb="0" eb="2">
      <t>ゼンコク</t>
    </rPh>
    <rPh sb="7" eb="9">
      <t>キジュン</t>
    </rPh>
    <phoneticPr fontId="1"/>
  </si>
  <si>
    <t>グラフ要素：シャドウ</t>
    <rPh sb="3" eb="5">
      <t>ヨウソ</t>
    </rPh>
    <phoneticPr fontId="1"/>
  </si>
  <si>
    <t>グラフの要素シャドウ</t>
    <rPh sb="4" eb="6">
      <t>ヨウソ</t>
    </rPh>
    <phoneticPr fontId="1"/>
  </si>
  <si>
    <t>ＣＩによる基調判断（一致指数）データ</t>
    <rPh sb="5" eb="7">
      <t>キチョウ</t>
    </rPh>
    <rPh sb="7" eb="9">
      <t>ハンダン</t>
    </rPh>
    <rPh sb="10" eb="12">
      <t>イッチ</t>
    </rPh>
    <rPh sb="12" eb="14">
      <t>シスウ</t>
    </rPh>
    <phoneticPr fontId="39"/>
  </si>
  <si>
    <t>兵庫県景気動向指数(2020年基準)</t>
    <rPh sb="0" eb="3">
      <t>ヒョウゴケン</t>
    </rPh>
    <rPh sb="3" eb="5">
      <t>ケイキ</t>
    </rPh>
    <rPh sb="5" eb="7">
      <t>ドウコウ</t>
    </rPh>
    <rPh sb="7" eb="9">
      <t>シスウ</t>
    </rPh>
    <rPh sb="14" eb="15">
      <t>ネン</t>
    </rPh>
    <rPh sb="15" eb="17">
      <t>キジュン</t>
    </rPh>
    <phoneticPr fontId="1"/>
  </si>
  <si>
    <t>全国景気動向指数(2020年基準)</t>
    <rPh sb="0" eb="2">
      <t>ゼンコク</t>
    </rPh>
    <rPh sb="2" eb="4">
      <t>ケイキ</t>
    </rPh>
    <rPh sb="4" eb="6">
      <t>ドウコウ</t>
    </rPh>
    <rPh sb="6" eb="8">
      <t>シスウ</t>
    </rPh>
    <rPh sb="13" eb="14">
      <t>ネン</t>
    </rPh>
    <rPh sb="14" eb="16">
      <t>キジュン</t>
    </rPh>
    <phoneticPr fontId="1"/>
  </si>
  <si>
    <t>2009年</t>
    <rPh sb="4" eb="5">
      <t>ネン</t>
    </rPh>
    <phoneticPr fontId="1"/>
  </si>
  <si>
    <t>月次（季節調整済データ）</t>
    <rPh sb="0" eb="2">
      <t>ゲツジ</t>
    </rPh>
    <rPh sb="3" eb="5">
      <t>キセツ</t>
    </rPh>
    <rPh sb="5" eb="7">
      <t>チョウセイ</t>
    </rPh>
    <rPh sb="7" eb="8">
      <t>ス</t>
    </rPh>
    <phoneticPr fontId="1"/>
  </si>
  <si>
    <t>※（　）は前月踏襲</t>
    <rPh sb="5" eb="7">
      <t>ゼンゲツ</t>
    </rPh>
    <rPh sb="7" eb="9">
      <t>トウシュウ</t>
    </rPh>
    <phoneticPr fontId="1"/>
  </si>
  <si>
    <t>　基調判断</t>
    <rPh sb="1" eb="3">
      <t>キチョウ</t>
    </rPh>
    <rPh sb="3" eb="5">
      <t>ハンダン</t>
    </rPh>
    <phoneticPr fontId="39"/>
  </si>
  <si>
    <t>2020年</t>
    <rPh sb="4" eb="5">
      <t>ネン</t>
    </rPh>
    <phoneticPr fontId="1"/>
  </si>
  <si>
    <t>県民経済計算等</t>
    <rPh sb="0" eb="2">
      <t>ケンミン</t>
    </rPh>
    <rPh sb="2" eb="4">
      <t>ケイザイ</t>
    </rPh>
    <rPh sb="4" eb="6">
      <t>ケイサン</t>
    </rPh>
    <rPh sb="6" eb="7">
      <t>トウ</t>
    </rPh>
    <phoneticPr fontId="1"/>
  </si>
  <si>
    <t>18ヶ月</t>
    <phoneticPr fontId="15"/>
  </si>
  <si>
    <t>87ヶ月</t>
    <phoneticPr fontId="15"/>
  </si>
  <si>
    <t>2012年 4月</t>
    <rPh sb="4" eb="5">
      <t>ネン</t>
    </rPh>
    <rPh sb="7" eb="8">
      <t>ツキ</t>
    </rPh>
    <phoneticPr fontId="1"/>
  </si>
  <si>
    <t>37ヶ月</t>
    <phoneticPr fontId="1"/>
  </si>
  <si>
    <t>7ヶ月</t>
    <phoneticPr fontId="1"/>
  </si>
  <si>
    <t>18ヶ月</t>
    <rPh sb="3" eb="4">
      <t>ゲツ</t>
    </rPh>
    <phoneticPr fontId="15"/>
  </si>
  <si>
    <t>23ヵ月</t>
    <rPh sb="3" eb="4">
      <t>ゲツ</t>
    </rPh>
    <phoneticPr fontId="1"/>
  </si>
  <si>
    <t>2010年度</t>
  </si>
  <si>
    <t>2010年度</t>
    <rPh sb="4" eb="6">
      <t>ネンド</t>
    </rPh>
    <phoneticPr fontId="1"/>
  </si>
  <si>
    <t>景気後退</t>
    <rPh sb="0" eb="2">
      <t>ケイキ</t>
    </rPh>
    <rPh sb="2" eb="4">
      <t>コウタイ</t>
    </rPh>
    <phoneticPr fontId="1"/>
  </si>
  <si>
    <t>24ヵ月</t>
    <rPh sb="3" eb="4">
      <t>ゲツ</t>
    </rPh>
    <phoneticPr fontId="1"/>
  </si>
  <si>
    <t>1年</t>
    <rPh sb="1" eb="2">
      <t>ネン</t>
    </rPh>
    <phoneticPr fontId="15"/>
  </si>
  <si>
    <t>2012年度</t>
  </si>
  <si>
    <t>2012年度</t>
    <rPh sb="4" eb="6">
      <t>ネンド</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</si>
  <si>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rPh sb="45" eb="46">
      <t>ダイ</t>
    </rPh>
    <rPh sb="48" eb="50">
      <t>ジュンカン</t>
    </rPh>
    <rPh sb="51" eb="56">
      <t>コヨウシャホウシュウ</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</si>
  <si>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</si>
  <si>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（エコ景気）</t>
    <rPh sb="3" eb="5">
      <t>ケイキ</t>
    </rPh>
    <phoneticPr fontId="1"/>
  </si>
  <si>
    <t>（円高不況）</t>
    <rPh sb="1" eb="5">
      <t>エンダカフキョウ</t>
    </rPh>
    <phoneticPr fontId="1"/>
  </si>
  <si>
    <t>2022年3月個別指標入替（C5,C7,C9）</t>
    <rPh sb="4" eb="5">
      <t>ネン</t>
    </rPh>
    <rPh sb="6" eb="7">
      <t>ガツ</t>
    </rPh>
    <rPh sb="7" eb="9">
      <t>コベツ</t>
    </rPh>
    <rPh sb="9" eb="11">
      <t>シヒョウ</t>
    </rPh>
    <rPh sb="11" eb="12">
      <t>イ</t>
    </rPh>
    <rPh sb="12" eb="13">
      <t>カ</t>
    </rPh>
    <phoneticPr fontId="15"/>
  </si>
  <si>
    <t>令和7年</t>
    <rPh sb="0" eb="2">
      <t>レイワ</t>
    </rPh>
    <phoneticPr fontId="11"/>
  </si>
  <si>
    <t>令和7年</t>
    <rPh sb="0" eb="1">
      <t>ワ</t>
    </rPh>
    <phoneticPr fontId="11"/>
  </si>
  <si>
    <t>生産指数
（季調値）</t>
    <rPh sb="6" eb="7">
      <t>キ</t>
    </rPh>
    <rPh sb="7" eb="8">
      <t>チョウ</t>
    </rPh>
    <rPh sb="8" eb="9">
      <t>アタイ</t>
    </rPh>
    <phoneticPr fontId="11"/>
  </si>
  <si>
    <t>（季調値）</t>
    <phoneticPr fontId="11"/>
  </si>
  <si>
    <t>兵庫県景気動向指数一致系列(2025.3)</t>
    <rPh sb="0" eb="3">
      <t>ヒョウゴケン</t>
    </rPh>
    <rPh sb="3" eb="5">
      <t>ケイキ</t>
    </rPh>
    <rPh sb="5" eb="7">
      <t>ドウコウ</t>
    </rPh>
    <rPh sb="7" eb="9">
      <t>シスウ</t>
    </rPh>
    <rPh sb="9" eb="11">
      <t>イッチ</t>
    </rPh>
    <rPh sb="11" eb="13">
      <t>ケイレツ</t>
    </rPh>
    <phoneticPr fontId="15"/>
  </si>
  <si>
    <t>R7</t>
    <phoneticPr fontId="1"/>
  </si>
  <si>
    <t>　　　　　  　  山 　　 　 谷　      山        　谷  　　　  　      　     　　 山       谷</t>
    <rPh sb="10" eb="11">
      <t>ヤマ</t>
    </rPh>
    <rPh sb="17" eb="18">
      <t>タニ</t>
    </rPh>
    <rPh sb="25" eb="26">
      <t>ヤマ</t>
    </rPh>
    <rPh sb="35" eb="36">
      <t>タニ</t>
    </rPh>
    <rPh sb="59" eb="60">
      <t>ヤマ</t>
    </rPh>
    <rPh sb="67" eb="68">
      <t>タニ</t>
    </rPh>
    <phoneticPr fontId="1"/>
  </si>
  <si>
    <t>　            H19/7       21/3      23/2        25/2                          H30/11     R2/5</t>
    <phoneticPr fontId="1"/>
  </si>
  <si>
    <t>　　　　    　  山　 　    谷　 　   山        　谷  　  　   　　　  　　　   　 山      谷</t>
    <rPh sb="11" eb="12">
      <t>ヤマ</t>
    </rPh>
    <rPh sb="19" eb="20">
      <t>タニ</t>
    </rPh>
    <rPh sb="26" eb="27">
      <t>ヤマ</t>
    </rPh>
    <rPh sb="36" eb="37">
      <t>タニ</t>
    </rPh>
    <rPh sb="59" eb="60">
      <t>ヤマ</t>
    </rPh>
    <rPh sb="66" eb="67">
      <t>タニ</t>
    </rPh>
    <phoneticPr fontId="1"/>
  </si>
  <si>
    <t>　            H19/7       21/3      23/2        25/2                            H30/11   R2/5</t>
    <phoneticPr fontId="1"/>
  </si>
  <si>
    <t>2020年基準</t>
    <rPh sb="4" eb="5">
      <t>ネン</t>
    </rPh>
    <rPh sb="5" eb="7">
      <t>キジュン</t>
    </rPh>
    <phoneticPr fontId="1"/>
  </si>
  <si>
    <t>実績値</t>
    <rPh sb="0" eb="3">
      <t>ジッセキチ</t>
    </rPh>
    <phoneticPr fontId="11"/>
  </si>
  <si>
    <t>悪化※</t>
    <rPh sb="0" eb="2">
      <t>アッカ</t>
    </rPh>
    <phoneticPr fontId="2"/>
  </si>
  <si>
    <t>改善</t>
    <rPh sb="0" eb="2">
      <t>カイゼン</t>
    </rPh>
    <phoneticPr fontId="2"/>
  </si>
  <si>
    <t>改善※</t>
    <rPh sb="0" eb="2">
      <t>カイゼン</t>
    </rPh>
    <phoneticPr fontId="2"/>
  </si>
  <si>
    <t>悪化</t>
    <rPh sb="0" eb="2">
      <t>アッカ</t>
    </rPh>
    <phoneticPr fontId="2"/>
  </si>
  <si>
    <t>足踏み</t>
    <rPh sb="0" eb="2">
      <t>アシブ</t>
    </rPh>
    <phoneticPr fontId="2"/>
  </si>
  <si>
    <t>改善※</t>
  </si>
  <si>
    <t>横ばい局面(下方への局面変化)</t>
    <rPh sb="0" eb="1">
      <t>ヨコ</t>
    </rPh>
    <rPh sb="3" eb="5">
      <t>キョクメン</t>
    </rPh>
    <rPh sb="6" eb="7">
      <t>シタ</t>
    </rPh>
    <rPh sb="10" eb="12">
      <t>キョクメン</t>
    </rPh>
    <rPh sb="12" eb="14">
      <t>ヘンカ</t>
    </rPh>
    <phoneticPr fontId="14"/>
  </si>
  <si>
    <t>横ばい局面(上方への局面変化)</t>
    <rPh sb="0" eb="1">
      <t>ヨコ</t>
    </rPh>
    <rPh sb="3" eb="5">
      <t>キョクメン</t>
    </rPh>
    <rPh sb="6" eb="8">
      <t>カミガタ</t>
    </rPh>
    <rPh sb="10" eb="12">
      <t>キョクメン</t>
    </rPh>
    <rPh sb="12" eb="14">
      <t>ヘンカ</t>
    </rPh>
    <phoneticPr fontId="8"/>
  </si>
  <si>
    <t>悪化</t>
    <rPh sb="0" eb="2">
      <t>アッカ</t>
    </rPh>
    <phoneticPr fontId="11"/>
  </si>
  <si>
    <t>（悪化）</t>
    <rPh sb="1" eb="3">
      <t>アッカ</t>
    </rPh>
    <phoneticPr fontId="11"/>
  </si>
  <si>
    <t>R7</t>
  </si>
  <si>
    <t>－</t>
  </si>
  <si>
    <t>＋</t>
  </si>
  <si>
    <t>H21</t>
  </si>
  <si>
    <t>悪化</t>
    <rPh sb="0" eb="2">
      <t>アッカ</t>
    </rPh>
    <phoneticPr fontId="8"/>
  </si>
  <si>
    <t>（悪化）</t>
    <rPh sb="1" eb="3">
      <t>アッカ</t>
    </rPh>
    <phoneticPr fontId="8"/>
  </si>
  <si>
    <t>下げ止まり</t>
    <rPh sb="0" eb="1">
      <t>サ</t>
    </rPh>
    <rPh sb="2" eb="3">
      <t>ド</t>
    </rPh>
    <phoneticPr fontId="8"/>
  </si>
  <si>
    <t>上方への局面変化</t>
    <rPh sb="0" eb="2">
      <t>ジョウホウ</t>
    </rPh>
    <rPh sb="4" eb="6">
      <t>キョクメン</t>
    </rPh>
    <rPh sb="6" eb="8">
      <t>ヘンカ</t>
    </rPh>
    <phoneticPr fontId="8"/>
  </si>
  <si>
    <t>改善</t>
    <rPh sb="0" eb="2">
      <t>カイゼン</t>
    </rPh>
    <phoneticPr fontId="8"/>
  </si>
  <si>
    <t>H22</t>
  </si>
  <si>
    <t>（改善）</t>
    <rPh sb="1" eb="3">
      <t>カイゼン</t>
    </rPh>
    <phoneticPr fontId="8"/>
  </si>
  <si>
    <t>H23</t>
  </si>
  <si>
    <t>H24</t>
  </si>
  <si>
    <t>足踏み</t>
    <rPh sb="0" eb="2">
      <t>アシブ</t>
    </rPh>
    <phoneticPr fontId="8"/>
  </si>
  <si>
    <t>下方への局面変化</t>
    <rPh sb="0" eb="2">
      <t>カホウ</t>
    </rPh>
    <rPh sb="4" eb="6">
      <t>キョクメン</t>
    </rPh>
    <rPh sb="6" eb="8">
      <t>ヘンカ</t>
    </rPh>
    <phoneticPr fontId="8"/>
  </si>
  <si>
    <t>H25</t>
  </si>
  <si>
    <t>H26</t>
  </si>
  <si>
    <t>足踏み</t>
    <rPh sb="0" eb="1">
      <t>アシ</t>
    </rPh>
    <rPh sb="1" eb="2">
      <t>ブ</t>
    </rPh>
    <phoneticPr fontId="8"/>
  </si>
  <si>
    <t>（足踏み）</t>
    <rPh sb="1" eb="2">
      <t>アシ</t>
    </rPh>
    <rPh sb="2" eb="3">
      <t>ブ</t>
    </rPh>
    <phoneticPr fontId="8"/>
  </si>
  <si>
    <t>H27</t>
  </si>
  <si>
    <t>横ばい局面(下方への局面変化)</t>
    <rPh sb="0" eb="1">
      <t>ヨコ</t>
    </rPh>
    <rPh sb="3" eb="5">
      <t>キョクメン</t>
    </rPh>
    <rPh sb="6" eb="8">
      <t>カホウ</t>
    </rPh>
    <rPh sb="10" eb="12">
      <t>キョクメン</t>
    </rPh>
    <rPh sb="12" eb="14">
      <t>ヘンカ</t>
    </rPh>
    <phoneticPr fontId="17"/>
  </si>
  <si>
    <t>(横ばい局面(下方への局面変化))</t>
    <rPh sb="1" eb="2">
      <t>ヨコ</t>
    </rPh>
    <rPh sb="4" eb="6">
      <t>キョクメン</t>
    </rPh>
    <rPh sb="7" eb="9">
      <t>カホウ</t>
    </rPh>
    <rPh sb="11" eb="13">
      <t>キョクメン</t>
    </rPh>
    <rPh sb="13" eb="15">
      <t>ヘンカ</t>
    </rPh>
    <phoneticPr fontId="17"/>
  </si>
  <si>
    <t>H28</t>
  </si>
  <si>
    <t>悪化</t>
    <rPh sb="0" eb="2">
      <t>アッカ</t>
    </rPh>
    <phoneticPr fontId="17"/>
  </si>
  <si>
    <t>(悪化)</t>
    <rPh sb="1" eb="3">
      <t>アッカ</t>
    </rPh>
    <phoneticPr fontId="17"/>
  </si>
  <si>
    <t>H29</t>
  </si>
  <si>
    <t>横ばい局面(上方への局面変化)</t>
    <rPh sb="0" eb="1">
      <t>ヨコ</t>
    </rPh>
    <rPh sb="3" eb="5">
      <t>キョクメン</t>
    </rPh>
    <rPh sb="6" eb="8">
      <t>カミガタ</t>
    </rPh>
    <rPh sb="10" eb="12">
      <t>キョクメン</t>
    </rPh>
    <rPh sb="12" eb="14">
      <t>ヘンカ</t>
    </rPh>
    <phoneticPr fontId="17"/>
  </si>
  <si>
    <t>(横ばい局面(上方への局面変化))</t>
    <rPh sb="1" eb="2">
      <t>ヨコ</t>
    </rPh>
    <rPh sb="4" eb="6">
      <t>キョクメン</t>
    </rPh>
    <rPh sb="7" eb="9">
      <t>カミガタ</t>
    </rPh>
    <rPh sb="11" eb="13">
      <t>キョクメン</t>
    </rPh>
    <rPh sb="13" eb="15">
      <t>ヘンカ</t>
    </rPh>
    <phoneticPr fontId="17"/>
  </si>
  <si>
    <t>横ばい局面(下方への局面変化)</t>
    <rPh sb="0" eb="1">
      <t>ヨコ</t>
    </rPh>
    <rPh sb="3" eb="5">
      <t>キョクメン</t>
    </rPh>
    <rPh sb="6" eb="8">
      <t>カホウ</t>
    </rPh>
    <rPh sb="10" eb="12">
      <t>キョクメン</t>
    </rPh>
    <rPh sb="12" eb="14">
      <t>ヘンカ</t>
    </rPh>
    <phoneticPr fontId="8"/>
  </si>
  <si>
    <t>(横ばい局面(下方への局面変化))</t>
    <rPh sb="1" eb="2">
      <t>ヨコ</t>
    </rPh>
    <rPh sb="4" eb="6">
      <t>キョクメン</t>
    </rPh>
    <rPh sb="7" eb="8">
      <t>シタ</t>
    </rPh>
    <rPh sb="8" eb="9">
      <t>ホウ</t>
    </rPh>
    <rPh sb="11" eb="13">
      <t>キョクメン</t>
    </rPh>
    <rPh sb="13" eb="15">
      <t>ヘンカ</t>
    </rPh>
    <phoneticPr fontId="17"/>
  </si>
  <si>
    <t>(横ばい局面(下方への局面変化))</t>
    <rPh sb="1" eb="2">
      <t>ヨコ</t>
    </rPh>
    <rPh sb="4" eb="6">
      <t>キョクメン</t>
    </rPh>
    <rPh sb="7" eb="8">
      <t>シタ</t>
    </rPh>
    <rPh sb="11" eb="13">
      <t>キョクメン</t>
    </rPh>
    <rPh sb="13" eb="15">
      <t>ヘンカ</t>
    </rPh>
    <phoneticPr fontId="17"/>
  </si>
  <si>
    <t>(横ばい局面(下方への局面変化))</t>
    <rPh sb="1" eb="2">
      <t>ヨコ</t>
    </rPh>
    <rPh sb="4" eb="6">
      <t>キョクメン</t>
    </rPh>
    <rPh sb="7" eb="9">
      <t>カホウ</t>
    </rPh>
    <rPh sb="11" eb="13">
      <t>キョクメン</t>
    </rPh>
    <rPh sb="13" eb="15">
      <t>ヘンカ</t>
    </rPh>
    <phoneticPr fontId="8"/>
  </si>
  <si>
    <t>H31</t>
  </si>
  <si>
    <t>(横ばい局面(下方への局面変化))</t>
  </si>
  <si>
    <t>（改善）</t>
    <rPh sb="1" eb="3">
      <t>カイゼン</t>
    </rPh>
    <phoneticPr fontId="11"/>
  </si>
  <si>
    <t>足踏み</t>
    <rPh sb="0" eb="2">
      <t>アシブ</t>
    </rPh>
    <phoneticPr fontId="11"/>
  </si>
  <si>
    <t>（下げ止まり）</t>
    <rPh sb="1" eb="2">
      <t>サ</t>
    </rPh>
    <rPh sb="3" eb="4">
      <t>ド</t>
    </rPh>
    <phoneticPr fontId="11"/>
  </si>
  <si>
    <t>横ばい局面(上方への局面変化)</t>
    <rPh sb="0" eb="1">
      <t>ヨコ</t>
    </rPh>
    <rPh sb="3" eb="5">
      <t>キョクメン</t>
    </rPh>
    <rPh sb="6" eb="8">
      <t>ジョウホウ</t>
    </rPh>
    <rPh sb="10" eb="12">
      <t>キョクメン</t>
    </rPh>
    <rPh sb="12" eb="14">
      <t>ヘンカ</t>
    </rPh>
    <phoneticPr fontId="8"/>
  </si>
  <si>
    <t>山</t>
  </si>
  <si>
    <t>谷</t>
  </si>
  <si>
    <t>2025年</t>
    <rPh sb="4" eb="5">
      <t>ネン</t>
    </rPh>
    <phoneticPr fontId="1"/>
  </si>
  <si>
    <t>（神戸市）</t>
    <rPh sb="1" eb="4">
      <t>コウベシ</t>
    </rPh>
    <phoneticPr fontId="1"/>
  </si>
  <si>
    <t>lg6家計消費支出の計算</t>
    <rPh sb="10" eb="12">
      <t>ケイサン</t>
    </rPh>
    <phoneticPr fontId="11"/>
  </si>
  <si>
    <t>lg6</t>
    <phoneticPr fontId="11"/>
  </si>
  <si>
    <t>lg9</t>
    <phoneticPr fontId="11"/>
  </si>
  <si>
    <t>lg9消費者物価指数の計算</t>
    <rPh sb="3" eb="6">
      <t>ショウヒシャ</t>
    </rPh>
    <rPh sb="6" eb="8">
      <t>ブッカ</t>
    </rPh>
    <rPh sb="8" eb="10">
      <t>シスウ</t>
    </rPh>
    <rPh sb="11" eb="13">
      <t>ケイサン</t>
    </rPh>
    <phoneticPr fontId="11"/>
  </si>
  <si>
    <t>（前年同月比）</t>
    <rPh sb="1" eb="3">
      <t>ゼンネン</t>
    </rPh>
    <rPh sb="3" eb="6">
      <t>ドウゲツヒ</t>
    </rPh>
    <phoneticPr fontId="1"/>
  </si>
  <si>
    <t>対前年増減率</t>
    <rPh sb="0" eb="1">
      <t>タイ</t>
    </rPh>
    <rPh sb="1" eb="3">
      <t>ゼンネン</t>
    </rPh>
    <rPh sb="3" eb="6">
      <t>ゾウゲンリツ</t>
    </rPh>
    <phoneticPr fontId="1"/>
  </si>
  <si>
    <t>日経商品指数（42種）</t>
    <rPh sb="0" eb="2">
      <t>ニッケイ</t>
    </rPh>
    <rPh sb="2" eb="4">
      <t>ショウヒン</t>
    </rPh>
    <rPh sb="4" eb="6">
      <t>シスウ</t>
    </rPh>
    <phoneticPr fontId="11"/>
  </si>
  <si>
    <t>指数</t>
    <rPh sb="0" eb="2">
      <t>シスウ</t>
    </rPh>
    <phoneticPr fontId="1"/>
  </si>
  <si>
    <t>対前年
同月比</t>
    <rPh sb="0" eb="1">
      <t>タイ</t>
    </rPh>
    <rPh sb="1" eb="3">
      <t>ゼンネン</t>
    </rPh>
    <rPh sb="4" eb="7">
      <t>ドウゲツヒ</t>
    </rPh>
    <phoneticPr fontId="1"/>
  </si>
  <si>
    <t>L7日経商品指数（42種）の計算</t>
    <rPh sb="2" eb="4">
      <t>ニッケイ</t>
    </rPh>
    <rPh sb="4" eb="6">
      <t>ショウヒン</t>
    </rPh>
    <rPh sb="6" eb="8">
      <t>シスウ</t>
    </rPh>
    <rPh sb="11" eb="12">
      <t>シュ</t>
    </rPh>
    <rPh sb="14" eb="16">
      <t>ケイサン</t>
    </rPh>
    <phoneticPr fontId="1"/>
  </si>
  <si>
    <t>(出所）URL　https://www.oecd.org/en/data/datasets/oecd-composite-leading-indicators-clis.html</t>
    <rPh sb="1" eb="3">
      <t>シュッショ</t>
    </rPh>
    <phoneticPr fontId="2"/>
  </si>
  <si>
    <t>足踏み</t>
    <rPh sb="0" eb="1">
      <t>アシ</t>
    </rPh>
    <rPh sb="1" eb="2">
      <t>ブ</t>
    </rPh>
    <phoneticPr fontId="40"/>
  </si>
  <si>
    <t>（足踏み）</t>
    <rPh sb="1" eb="3">
      <t>アシブ</t>
    </rPh>
    <phoneticPr fontId="39"/>
  </si>
  <si>
    <t>標準偏差</t>
    <rPh sb="0" eb="2">
      <t>ヒョウジュン</t>
    </rPh>
    <rPh sb="2" eb="4">
      <t>ヘンサ</t>
    </rPh>
    <phoneticPr fontId="8"/>
  </si>
  <si>
    <t>「足踏み」となった後に「悪化」の基準を満たしたため、横ばい局面（下方への局面変化）を基調判断とする。</t>
    <rPh sb="1" eb="3">
      <t>アシブ</t>
    </rPh>
    <rPh sb="9" eb="10">
      <t>アト</t>
    </rPh>
    <rPh sb="12" eb="14">
      <t>アッカ</t>
    </rPh>
    <rPh sb="16" eb="18">
      <t>キジュン</t>
    </rPh>
    <rPh sb="19" eb="20">
      <t>ミ</t>
    </rPh>
    <rPh sb="26" eb="27">
      <t>ヨコ</t>
    </rPh>
    <rPh sb="29" eb="31">
      <t>キョクメン</t>
    </rPh>
    <rPh sb="32" eb="34">
      <t>カホウ</t>
    </rPh>
    <rPh sb="36" eb="38">
      <t>キョクメン</t>
    </rPh>
    <rPh sb="38" eb="40">
      <t>ヘンカ</t>
    </rPh>
    <rPh sb="42" eb="44">
      <t>キチョウ</t>
    </rPh>
    <rPh sb="44" eb="46">
      <t>ハンダン</t>
    </rPh>
    <phoneticPr fontId="40"/>
  </si>
  <si>
    <t>S60
1985</t>
  </si>
  <si>
    <t>S61
1986</t>
  </si>
  <si>
    <t>S62
1987</t>
  </si>
  <si>
    <t>S63
1988</t>
  </si>
  <si>
    <t>H1
1989</t>
  </si>
  <si>
    <t>H2
1990</t>
  </si>
  <si>
    <t>H3
1991</t>
  </si>
  <si>
    <t>H4
1992</t>
  </si>
  <si>
    <t>H5
1993</t>
  </si>
  <si>
    <t>H6
1994</t>
  </si>
  <si>
    <t>H7
1995</t>
  </si>
  <si>
    <t>H8
1996</t>
  </si>
  <si>
    <t>H9
1997</t>
  </si>
  <si>
    <t>H10
1998</t>
  </si>
  <si>
    <t>H11
1999</t>
  </si>
  <si>
    <t>H12
2000</t>
  </si>
  <si>
    <t>H13
2001</t>
  </si>
  <si>
    <t>H14
2002</t>
  </si>
  <si>
    <t>H15
2003</t>
  </si>
  <si>
    <t>H16
2004</t>
  </si>
  <si>
    <t>H17
2005</t>
  </si>
  <si>
    <t>H18
2006</t>
  </si>
  <si>
    <t>H19
2007</t>
  </si>
  <si>
    <t>H20
2008</t>
  </si>
  <si>
    <t>H21
2009</t>
  </si>
  <si>
    <t>H22
2010</t>
  </si>
  <si>
    <t>H23
2011</t>
  </si>
  <si>
    <t>H24
2012</t>
  </si>
  <si>
    <t>H25
2013</t>
  </si>
  <si>
    <t>H26
2014</t>
  </si>
  <si>
    <t>H27
2015</t>
  </si>
  <si>
    <t>H28
2016</t>
  </si>
  <si>
    <t>H29
2017</t>
  </si>
  <si>
    <t>H30
2018</t>
  </si>
  <si>
    <t>H31 R1
2019</t>
  </si>
  <si>
    <t>R2
2020</t>
  </si>
  <si>
    <t>R3
2021</t>
  </si>
  <si>
    <t>R4
2022</t>
  </si>
  <si>
    <t>R5
2023</t>
  </si>
  <si>
    <t>R6
2024</t>
  </si>
  <si>
    <t>R7
2025</t>
  </si>
  <si>
    <t>悪化</t>
    <rPh sb="0" eb="2">
      <t>アッカ</t>
    </rPh>
    <phoneticPr fontId="40"/>
  </si>
  <si>
    <t>令和8年</t>
    <rPh sb="0" eb="2">
      <t>レイワ</t>
    </rPh>
    <phoneticPr fontId="11"/>
  </si>
  <si>
    <t>2024年</t>
    <rPh sb="4" eb="5">
      <t>ネン</t>
    </rPh>
    <phoneticPr fontId="15"/>
  </si>
  <si>
    <t>2025年</t>
    <rPh sb="4" eb="5">
      <t>ネン</t>
    </rPh>
    <phoneticPr fontId="15"/>
  </si>
  <si>
    <t>2023年度</t>
    <rPh sb="4" eb="6">
      <t>ネンド</t>
    </rPh>
    <phoneticPr fontId="15"/>
  </si>
  <si>
    <t>2024年度</t>
    <rPh sb="4" eb="6">
      <t>ネンド</t>
    </rPh>
    <phoneticPr fontId="15"/>
  </si>
  <si>
    <t>2023年度</t>
    <rPh sb="4" eb="5">
      <t>ネン</t>
    </rPh>
    <rPh sb="5" eb="6">
      <t>ド</t>
    </rPh>
    <phoneticPr fontId="15"/>
  </si>
  <si>
    <t>2024年度</t>
    <rPh sb="4" eb="5">
      <t>ネン</t>
    </rPh>
    <rPh sb="5" eb="6">
      <t>ド</t>
    </rPh>
    <phoneticPr fontId="15"/>
  </si>
  <si>
    <t>令和8年</t>
    <rPh sb="0" eb="1">
      <t>ワ</t>
    </rPh>
    <phoneticPr fontId="11"/>
  </si>
  <si>
    <t>R8</t>
    <phoneticPr fontId="39"/>
  </si>
  <si>
    <t>下げ止まり</t>
    <rPh sb="0" eb="1">
      <t>サ</t>
    </rPh>
    <rPh sb="2" eb="3">
      <t>ド</t>
    </rPh>
    <phoneticPr fontId="40"/>
  </si>
  <si>
    <t>（グラフの要素：シャドウ）</t>
    <rPh sb="5" eb="7">
      <t>ヨウソ</t>
    </rPh>
    <phoneticPr fontId="2"/>
  </si>
  <si>
    <t>　　　　　 山　　   谷　　     山        　谷  　　　 　　　  　   　　 山       谷</t>
    <rPh sb="6" eb="7">
      <t>ヤマ</t>
    </rPh>
    <rPh sb="12" eb="13">
      <t>タニ</t>
    </rPh>
    <rPh sb="20" eb="21">
      <t>ヤマ</t>
    </rPh>
    <rPh sb="30" eb="31">
      <t>タニ</t>
    </rPh>
    <rPh sb="49" eb="50">
      <t>ヤマ</t>
    </rPh>
    <rPh sb="57" eb="58">
      <t>タニ</t>
    </rPh>
    <phoneticPr fontId="1"/>
  </si>
  <si>
    <t>　        H19/7     21/3      23/2       25/2                        H30/11     R2/5</t>
    <phoneticPr fontId="1"/>
  </si>
  <si>
    <t>R8</t>
    <phoneticPr fontId="1"/>
  </si>
  <si>
    <t>R8
2026</t>
    <phoneticPr fontId="1"/>
  </si>
  <si>
    <t>　 　　  　  山　 　  谷　      山       　谷  　        　　 　 　     　 山      谷</t>
    <rPh sb="9" eb="10">
      <t>ヤマ</t>
    </rPh>
    <rPh sb="15" eb="16">
      <t>タニ</t>
    </rPh>
    <rPh sb="23" eb="24">
      <t>ヤマ</t>
    </rPh>
    <rPh sb="32" eb="33">
      <t>タニ</t>
    </rPh>
    <rPh sb="57" eb="58">
      <t>ヤマ</t>
    </rPh>
    <rPh sb="64" eb="65">
      <t>タニ</t>
    </rPh>
    <phoneticPr fontId="1"/>
  </si>
  <si>
    <t>　　       H19/7     21/3      23/2       25/2                           H30/11    R2/5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</si>
</sst>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
    <numFmt numFmtId="177" formatCode="0.0_);[Red]\(0.0\)"/>
    <numFmt numFmtId="178" formatCode="0.0_ "/>
    <numFmt numFmtId="179" formatCode="#,##0.0_ "/>
    <numFmt numFmtId="180" formatCode="0_ "/>
    <numFmt numFmtId="181" formatCode="#,##0.0;[Red]\-#,##0.0"/>
    <numFmt numFmtId="182" formatCode="#,##0.000;[Red]\-#,##0.000"/>
    <numFmt numFmtId="183" formatCode="#,##0.00;&quot;▲ &quot;#,##0.00"/>
    <numFmt numFmtId="184" formatCode="0;&quot;▲ &quot;0"/>
    <numFmt numFmtId="185" formatCode="0_);[Red]\(0\)"/>
    <numFmt numFmtId="186" formatCode="#,##0.0"/>
    <numFmt numFmtId="187" formatCode="#,##0.0;&quot;▲ &quot;#,##0.0"/>
    <numFmt numFmtId="188" formatCode="0.0;&quot;▲ &quot;0.0"/>
    <numFmt numFmtId="189" formatCode="#,##0.000000_ "/>
    <numFmt numFmtId="190" formatCode="0.000"/>
    <numFmt numFmtId="191" formatCode="#,##0.0_ ;[Red]\-#,##0.0\ "/>
    <numFmt numFmtId="192" formatCode="#,##0_);[Red]\(#,##0\)"/>
    <numFmt numFmtId="193" formatCode="#,##0_ "/>
    <numFmt numFmtId="194" formatCode="#,##0.000;&quot;¥&quot;\!\-#,##0.000"/>
    <numFmt numFmtId="195" formatCode="#,##0;&quot;¥&quot;\!\-#,##0"/>
    <numFmt numFmtId="196" formatCode="0.000_);[Red]\(0.000\)"/>
    <numFmt numFmtId="197" formatCode="#,##0.0;&quot;¥&quot;\!\-#,##0.0"/>
    <numFmt numFmtId="198" formatCode="##&quot;ヶ&quot;&quot;月&quot;"/>
    <numFmt numFmtId="199" formatCode="yyyy\-mm"/>
    <numFmt numFmtId="200" formatCode="#,##0.00000;[Red]\-#,##0.00000"/>
    <numFmt numFmtId="201" formatCode="0.00_);[Red]\(0.00\)"/>
    <numFmt numFmtId="202" formatCode="0.00_ "/>
  </numFmts>
  <fonts count="52">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8"/>
      <name val="ＭＳ 明朝"/>
      <family val="1"/>
      <charset val="128"/>
    </font>
    <font>
      <sz val="22"/>
      <name val="ＭＳ 明朝"/>
      <family val="1"/>
      <charset val="128"/>
    </font>
    <font>
      <sz val="20"/>
      <name val="ＭＳ 明朝"/>
      <family val="1"/>
      <charset val="128"/>
    </font>
    <font>
      <sz val="10"/>
      <name val="ＭＳ 明朝"/>
      <family val="1"/>
      <charset val="128"/>
    </font>
    <font>
      <sz val="11"/>
      <name val="ＭＳ Ｐゴシック"/>
      <family val="3"/>
      <charset val="128"/>
    </font>
    <font>
      <sz val="14"/>
      <name val="ＭＳ 明朝"/>
      <family val="1"/>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u/>
      <sz val="11"/>
      <color indexed="12"/>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明朝"/>
      <family val="1"/>
      <charset val="128"/>
    </font>
    <font>
      <sz val="11"/>
      <color theme="1"/>
      <name val="ＭＳ Ｐゴシック"/>
      <family val="3"/>
      <charset val="128"/>
    </font>
    <font>
      <sz val="12"/>
      <color theme="1"/>
      <name val="ＭＳ 明朝"/>
      <family val="2"/>
      <charset val="128"/>
    </font>
    <font>
      <sz val="10"/>
      <color theme="1"/>
      <name val="ＭＳ Ｐゴシック"/>
      <family val="3"/>
      <charset val="128"/>
    </font>
    <font>
      <b/>
      <sz val="10"/>
      <name val="ＭＳ Ｐゴシック"/>
      <family val="3"/>
      <charset val="128"/>
    </font>
    <font>
      <b/>
      <sz val="9"/>
      <color indexed="81"/>
      <name val="ＭＳ Ｐゴシック"/>
      <family val="3"/>
      <charset val="128"/>
    </font>
    <font>
      <sz val="9"/>
      <color indexed="81"/>
      <name val="ＭＳ Ｐゴシック"/>
      <family val="3"/>
      <charset val="128"/>
    </font>
    <font>
      <b/>
      <sz val="10.5"/>
      <name val="ＭＳ Ｐゴシック"/>
      <family val="3"/>
      <charset val="128"/>
    </font>
    <font>
      <sz val="19.25"/>
      <color indexed="8"/>
      <name val="ＭＳ Ｐゴシック"/>
      <family val="3"/>
      <charset val="128"/>
    </font>
    <font>
      <sz val="10.5"/>
      <color rgb="FF333333"/>
      <name val="Arial"/>
      <family val="2"/>
    </font>
    <font>
      <sz val="10.5"/>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5"/>
      <name val="ＭＳ 明朝"/>
      <family val="1"/>
      <charset val="128"/>
    </font>
    <font>
      <b/>
      <sz val="12"/>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name val="Arial"/>
      <family val="2"/>
    </font>
    <font>
      <sz val="6"/>
      <name val="ＭＳ 明朝"/>
      <family val="1"/>
      <charset val="128"/>
    </font>
    <font>
      <sz val="9"/>
      <name val="ＭＳ 明朝"/>
      <family val="1"/>
      <charset val="128"/>
    </font>
    <font>
      <sz val="12"/>
      <name val="ＭＳ 明朝"/>
      <family val="1"/>
      <charset val="128"/>
    </font>
    <font>
      <u/>
      <sz val="11"/>
      <color theme="10"/>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b/>
      <sz val="12"/>
      <name val="ＭＳ Ｐゴシック"/>
      <family val="3"/>
      <charset val="128"/>
    </font>
    <font>
      <sz val="9"/>
      <color theme="1"/>
      <name val="ＭＳ Ｐゴシック"/>
      <family val="3"/>
      <charset val="128"/>
    </font>
    <font>
      <sz val="9"/>
      <name val="ＭＳ Ｐゴシック"/>
      <family val="3"/>
      <charset val="128"/>
      <scheme val="minor"/>
    </font>
    <font>
      <b/>
      <sz val="8"/>
      <color rgb="FFFF0000"/>
      <name val="ＭＳ 明朝"/>
      <family val="1"/>
      <charset val="128"/>
    </font>
    <font>
      <sz val="8"/>
      <name val="ＭＳ 明朝"/>
      <family val="1"/>
      <charset val="128"/>
    </font>
    <font>
      <sz val="10.5"/>
      <color rgb="FFFF0000"/>
      <name val="ＭＳ 明朝"/>
      <family val="1"/>
      <charset val="128"/>
    </font>
    <font>
      <b/>
      <sz val="9"/>
      <color indexed="1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FFCC"/>
        <bgColor indexed="64"/>
      </patternFill>
    </fill>
    <fill>
      <patternFill patternType="solid">
        <fgColor indexed="47"/>
        <bgColor indexed="64"/>
      </patternFill>
    </fill>
    <fill>
      <patternFill patternType="solid">
        <fgColor rgb="FFFFCCFF"/>
        <bgColor indexed="64"/>
      </patternFill>
    </fill>
    <fill>
      <patternFill patternType="solid">
        <fgColor theme="0" tint="-0.14999847407452621"/>
        <bgColor indexed="64"/>
      </patternFill>
    </fill>
    <fill>
      <patternFill patternType="solid">
        <fgColor indexed="43"/>
        <bgColor indexed="64"/>
      </patternFill>
    </fill>
  </fills>
  <borders count="71">
    <border>
      <left/>
      <right/>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38" fontId="8" fillId="0" borderId="0" applyFont="0" applyFill="0" applyBorder="0" applyAlignment="0" applyProtection="0">
      <alignment vertical="center"/>
    </xf>
    <xf numFmtId="0" fontId="9" fillId="0" borderId="0"/>
    <xf numFmtId="0" fontId="9" fillId="0" borderId="0"/>
    <xf numFmtId="0" fontId="17" fillId="0" borderId="0"/>
    <xf numFmtId="0" fontId="9" fillId="0" borderId="0"/>
    <xf numFmtId="0" fontId="8" fillId="0" borderId="0"/>
    <xf numFmtId="0" fontId="38" fillId="0" borderId="0"/>
    <xf numFmtId="0" fontId="31" fillId="0" borderId="0">
      <alignment vertical="center"/>
    </xf>
    <xf numFmtId="0" fontId="42" fillId="0" borderId="0" applyNumberFormat="0" applyFill="0" applyBorder="0" applyAlignment="0" applyProtection="0"/>
  </cellStyleXfs>
  <cellXfs count="2144">
    <xf numFmtId="0" fontId="0" fillId="0" borderId="0" xfId="0"/>
    <xf numFmtId="0" fontId="2" fillId="0" borderId="0" xfId="0" applyFont="1"/>
    <xf numFmtId="0" fontId="3" fillId="0" borderId="0" xfId="0" applyFont="1"/>
    <xf numFmtId="0" fontId="4" fillId="0" borderId="0" xfId="0" quotePrefix="1" applyFont="1"/>
    <xf numFmtId="0" fontId="3" fillId="0" borderId="0" xfId="0" applyFont="1" applyAlignment="1">
      <alignment horizontal="right"/>
    </xf>
    <xf numFmtId="0" fontId="5" fillId="0" borderId="0" xfId="0" applyFont="1"/>
    <xf numFmtId="0" fontId="6" fillId="0" borderId="0" xfId="0" quotePrefix="1" applyFont="1"/>
    <xf numFmtId="0" fontId="7" fillId="0" borderId="0" xfId="0" applyFont="1"/>
    <xf numFmtId="0" fontId="0" fillId="2" borderId="0" xfId="0" applyFill="1" applyAlignment="1">
      <alignment vertical="center"/>
    </xf>
    <xf numFmtId="0" fontId="0" fillId="2" borderId="7" xfId="0" applyFill="1" applyBorder="1" applyAlignment="1">
      <alignment horizontal="center"/>
    </xf>
    <xf numFmtId="0" fontId="0" fillId="3" borderId="9" xfId="0" applyFill="1" applyBorder="1" applyAlignment="1">
      <alignment horizontal="center"/>
    </xf>
    <xf numFmtId="0" fontId="0" fillId="2" borderId="12" xfId="0" applyFill="1" applyBorder="1"/>
    <xf numFmtId="0" fontId="0" fillId="2" borderId="0" xfId="0" applyFill="1" applyAlignment="1">
      <alignment horizontal="center"/>
    </xf>
    <xf numFmtId="0" fontId="0" fillId="2" borderId="0" xfId="0" applyFill="1"/>
    <xf numFmtId="14" fontId="10" fillId="0" borderId="0" xfId="2" applyNumberFormat="1" applyFont="1"/>
    <xf numFmtId="0" fontId="8" fillId="0" borderId="0" xfId="2" applyFont="1"/>
    <xf numFmtId="0" fontId="8" fillId="2" borderId="0" xfId="2" applyFont="1" applyFill="1"/>
    <xf numFmtId="0" fontId="0" fillId="0" borderId="0" xfId="0" applyAlignment="1">
      <alignment vertical="center"/>
    </xf>
    <xf numFmtId="0" fontId="8" fillId="2" borderId="29" xfId="2" applyFont="1" applyFill="1" applyBorder="1"/>
    <xf numFmtId="0" fontId="8" fillId="2" borderId="30" xfId="2" applyFont="1" applyFill="1" applyBorder="1"/>
    <xf numFmtId="0" fontId="8" fillId="2" borderId="30" xfId="2" applyFont="1" applyFill="1" applyBorder="1" applyAlignment="1">
      <alignment horizontal="center"/>
    </xf>
    <xf numFmtId="0" fontId="8" fillId="2" borderId="39" xfId="2" applyFont="1" applyFill="1" applyBorder="1" applyAlignment="1">
      <alignment horizontal="center"/>
    </xf>
    <xf numFmtId="0" fontId="12" fillId="2" borderId="5" xfId="2" applyFont="1" applyFill="1" applyBorder="1" applyAlignment="1">
      <alignment horizontal="center"/>
    </xf>
    <xf numFmtId="0" fontId="8" fillId="2" borderId="6" xfId="2" applyFont="1" applyFill="1" applyBorder="1"/>
    <xf numFmtId="0" fontId="13" fillId="2" borderId="6" xfId="2" applyFont="1" applyFill="1" applyBorder="1" applyAlignment="1">
      <alignment horizontal="center"/>
    </xf>
    <xf numFmtId="0" fontId="12" fillId="2" borderId="0" xfId="3" applyFont="1" applyFill="1" applyAlignment="1">
      <alignment horizontal="center" vertical="center"/>
    </xf>
    <xf numFmtId="0" fontId="13" fillId="2" borderId="41" xfId="2" applyFont="1" applyFill="1" applyBorder="1" applyAlignment="1">
      <alignment horizontal="center"/>
    </xf>
    <xf numFmtId="0" fontId="10" fillId="2" borderId="23" xfId="2" applyFont="1" applyFill="1" applyBorder="1"/>
    <xf numFmtId="0" fontId="8" fillId="2" borderId="24" xfId="2" applyFont="1" applyFill="1" applyBorder="1"/>
    <xf numFmtId="0" fontId="12" fillId="2" borderId="26" xfId="2" applyFont="1" applyFill="1" applyBorder="1" applyAlignment="1">
      <alignment horizontal="center" vertical="center"/>
    </xf>
    <xf numFmtId="0" fontId="8" fillId="2" borderId="24" xfId="2" applyFont="1" applyFill="1" applyBorder="1" applyAlignment="1">
      <alignment horizontal="center"/>
    </xf>
    <xf numFmtId="0" fontId="12" fillId="2" borderId="43" xfId="2" applyFont="1" applyFill="1" applyBorder="1" applyAlignment="1">
      <alignment horizontal="center" vertical="center"/>
    </xf>
    <xf numFmtId="0" fontId="8" fillId="2" borderId="44" xfId="2" applyFont="1" applyFill="1" applyBorder="1" applyAlignment="1">
      <alignment horizontal="center"/>
    </xf>
    <xf numFmtId="0" fontId="8" fillId="0" borderId="5" xfId="2" applyFont="1" applyBorder="1"/>
    <xf numFmtId="0" fontId="8" fillId="0" borderId="6" xfId="2" applyFont="1" applyBorder="1" applyAlignment="1">
      <alignment horizontal="center"/>
    </xf>
    <xf numFmtId="181" fontId="8" fillId="3" borderId="7" xfId="1" applyNumberFormat="1" applyFont="1" applyFill="1" applyBorder="1" applyAlignment="1" applyProtection="1"/>
    <xf numFmtId="181" fontId="8" fillId="3" borderId="0" xfId="1" applyNumberFormat="1" applyFont="1" applyFill="1" applyBorder="1" applyAlignment="1" applyProtection="1"/>
    <xf numFmtId="181" fontId="12" fillId="3" borderId="7" xfId="1" applyNumberFormat="1" applyFont="1" applyFill="1" applyBorder="1" applyAlignment="1" applyProtection="1"/>
    <xf numFmtId="0" fontId="12" fillId="0" borderId="6" xfId="2" applyFont="1" applyBorder="1" applyAlignment="1">
      <alignment horizontal="center"/>
    </xf>
    <xf numFmtId="0" fontId="8" fillId="2" borderId="5" xfId="2" applyFont="1" applyFill="1" applyBorder="1"/>
    <xf numFmtId="0" fontId="8" fillId="2" borderId="6" xfId="2" applyFont="1" applyFill="1" applyBorder="1" applyAlignment="1">
      <alignment horizontal="center"/>
    </xf>
    <xf numFmtId="181" fontId="0" fillId="4" borderId="1" xfId="1" applyNumberFormat="1" applyFont="1" applyFill="1" applyBorder="1" applyAlignment="1">
      <alignment vertical="center"/>
    </xf>
    <xf numFmtId="181" fontId="0" fillId="4" borderId="7" xfId="1" applyNumberFormat="1" applyFont="1" applyFill="1" applyBorder="1" applyAlignment="1">
      <alignment vertical="center"/>
    </xf>
    <xf numFmtId="181" fontId="0" fillId="4" borderId="0" xfId="1" applyNumberFormat="1" applyFont="1" applyFill="1" applyBorder="1" applyAlignment="1">
      <alignment vertical="center"/>
    </xf>
    <xf numFmtId="181" fontId="0" fillId="0" borderId="5" xfId="1" applyNumberFormat="1" applyFont="1" applyBorder="1" applyAlignment="1">
      <alignment vertical="center"/>
    </xf>
    <xf numFmtId="181" fontId="0" fillId="0" borderId="7" xfId="1" applyNumberFormat="1" applyFont="1" applyBorder="1" applyAlignment="1">
      <alignment vertical="center"/>
    </xf>
    <xf numFmtId="181" fontId="0" fillId="0" borderId="6" xfId="1" applyNumberFormat="1" applyFont="1" applyBorder="1" applyAlignment="1">
      <alignment vertical="center"/>
    </xf>
    <xf numFmtId="0" fontId="0" fillId="4" borderId="0" xfId="0" applyFill="1" applyAlignment="1">
      <alignment vertical="center"/>
    </xf>
    <xf numFmtId="0" fontId="12" fillId="2" borderId="41" xfId="2" applyFont="1" applyFill="1" applyBorder="1" applyAlignment="1">
      <alignment horizontal="center"/>
    </xf>
    <xf numFmtId="0" fontId="8" fillId="0" borderId="19" xfId="2" applyFont="1" applyBorder="1"/>
    <xf numFmtId="0" fontId="8" fillId="0" borderId="20" xfId="2" applyFont="1" applyBorder="1" applyAlignment="1">
      <alignment horizontal="center"/>
    </xf>
    <xf numFmtId="181" fontId="8" fillId="3" borderId="9" xfId="1" applyNumberFormat="1" applyFont="1" applyFill="1" applyBorder="1" applyAlignment="1" applyProtection="1"/>
    <xf numFmtId="181" fontId="8" fillId="3" borderId="45" xfId="1" applyNumberFormat="1" applyFont="1" applyFill="1" applyBorder="1" applyAlignment="1" applyProtection="1"/>
    <xf numFmtId="181" fontId="12" fillId="3" borderId="9" xfId="1" applyNumberFormat="1" applyFont="1" applyFill="1" applyBorder="1" applyAlignment="1" applyProtection="1"/>
    <xf numFmtId="0" fontId="12" fillId="0" borderId="20" xfId="2" applyFont="1" applyBorder="1" applyAlignment="1">
      <alignment horizontal="center"/>
    </xf>
    <xf numFmtId="0" fontId="8" fillId="2" borderId="19" xfId="2" applyFont="1" applyFill="1" applyBorder="1"/>
    <xf numFmtId="0" fontId="8" fillId="2" borderId="20" xfId="2" applyFont="1" applyFill="1" applyBorder="1" applyAlignment="1">
      <alignment horizontal="center"/>
    </xf>
    <xf numFmtId="181" fontId="0" fillId="4" borderId="21" xfId="1" applyNumberFormat="1" applyFont="1" applyFill="1" applyBorder="1" applyAlignment="1">
      <alignment vertical="center"/>
    </xf>
    <xf numFmtId="181" fontId="0" fillId="4" borderId="9" xfId="1" applyNumberFormat="1" applyFont="1" applyFill="1" applyBorder="1" applyAlignment="1">
      <alignment vertical="center"/>
    </xf>
    <xf numFmtId="181" fontId="0" fillId="4" borderId="45" xfId="1" applyNumberFormat="1" applyFont="1" applyFill="1" applyBorder="1" applyAlignment="1">
      <alignment vertical="center"/>
    </xf>
    <xf numFmtId="0" fontId="12" fillId="2" borderId="46" xfId="2" applyFont="1" applyFill="1" applyBorder="1" applyAlignment="1">
      <alignment horizontal="center"/>
    </xf>
    <xf numFmtId="0" fontId="8" fillId="0" borderId="10" xfId="2" applyFont="1" applyBorder="1"/>
    <xf numFmtId="0" fontId="8" fillId="0" borderId="11" xfId="2" applyFont="1" applyBorder="1" applyAlignment="1">
      <alignment horizontal="center"/>
    </xf>
    <xf numFmtId="181" fontId="8" fillId="3" borderId="40" xfId="1" applyNumberFormat="1" applyFont="1" applyFill="1" applyBorder="1" applyAlignment="1" applyProtection="1"/>
    <xf numFmtId="181" fontId="8" fillId="3" borderId="47" xfId="1" applyNumberFormat="1" applyFont="1" applyFill="1" applyBorder="1" applyAlignment="1" applyProtection="1"/>
    <xf numFmtId="181" fontId="12" fillId="3" borderId="40" xfId="1" applyNumberFormat="1" applyFont="1" applyFill="1" applyBorder="1" applyAlignment="1" applyProtection="1"/>
    <xf numFmtId="0" fontId="12" fillId="0" borderId="11" xfId="2" applyFont="1" applyBorder="1" applyAlignment="1">
      <alignment horizontal="center"/>
    </xf>
    <xf numFmtId="0" fontId="8" fillId="2" borderId="10" xfId="2" applyFont="1" applyFill="1" applyBorder="1"/>
    <xf numFmtId="0" fontId="8" fillId="2" borderId="11" xfId="2" applyFont="1" applyFill="1" applyBorder="1" applyAlignment="1">
      <alignment horizontal="center"/>
    </xf>
    <xf numFmtId="181" fontId="0" fillId="0" borderId="10" xfId="1" applyNumberFormat="1" applyFont="1" applyBorder="1" applyAlignment="1">
      <alignment vertical="center"/>
    </xf>
    <xf numFmtId="181" fontId="0" fillId="0" borderId="40" xfId="1" applyNumberFormat="1" applyFont="1" applyBorder="1" applyAlignment="1">
      <alignment vertical="center"/>
    </xf>
    <xf numFmtId="181" fontId="0" fillId="0" borderId="11" xfId="1" applyNumberFormat="1" applyFont="1" applyBorder="1" applyAlignment="1">
      <alignment vertical="center"/>
    </xf>
    <xf numFmtId="0" fontId="0" fillId="4" borderId="47" xfId="0" applyFill="1" applyBorder="1" applyAlignment="1">
      <alignment vertical="center"/>
    </xf>
    <xf numFmtId="0" fontId="12" fillId="2" borderId="48" xfId="2" applyFont="1" applyFill="1" applyBorder="1" applyAlignment="1">
      <alignment horizontal="center"/>
    </xf>
    <xf numFmtId="0" fontId="8" fillId="5" borderId="5" xfId="2" applyFont="1" applyFill="1" applyBorder="1"/>
    <xf numFmtId="0" fontId="8" fillId="5" borderId="6" xfId="2" applyFont="1" applyFill="1" applyBorder="1" applyAlignment="1">
      <alignment horizontal="center"/>
    </xf>
    <xf numFmtId="181" fontId="8" fillId="5" borderId="7" xfId="1" applyNumberFormat="1" applyFont="1" applyFill="1" applyBorder="1" applyAlignment="1" applyProtection="1"/>
    <xf numFmtId="181" fontId="8" fillId="5" borderId="0" xfId="1" applyNumberFormat="1" applyFont="1" applyFill="1" applyBorder="1" applyAlignment="1" applyProtection="1"/>
    <xf numFmtId="181" fontId="12" fillId="5" borderId="7" xfId="1" applyNumberFormat="1" applyFont="1" applyFill="1" applyBorder="1" applyAlignment="1" applyProtection="1"/>
    <xf numFmtId="0" fontId="12" fillId="5" borderId="6" xfId="2" applyFont="1" applyFill="1" applyBorder="1" applyAlignment="1">
      <alignment horizontal="center"/>
    </xf>
    <xf numFmtId="181" fontId="0" fillId="0" borderId="19" xfId="1" applyNumberFormat="1" applyFont="1" applyBorder="1" applyAlignment="1">
      <alignment vertical="center"/>
    </xf>
    <xf numFmtId="181" fontId="0" fillId="0" borderId="9" xfId="1" applyNumberFormat="1" applyFont="1" applyBorder="1" applyAlignment="1">
      <alignment vertical="center"/>
    </xf>
    <xf numFmtId="181" fontId="0" fillId="0" borderId="20" xfId="1" applyNumberFormat="1" applyFont="1" applyBorder="1" applyAlignment="1">
      <alignment vertical="center"/>
    </xf>
    <xf numFmtId="0" fontId="0" fillId="4" borderId="45" xfId="0" applyFill="1" applyBorder="1" applyAlignment="1">
      <alignment vertical="center"/>
    </xf>
    <xf numFmtId="181" fontId="0" fillId="4" borderId="12" xfId="1" applyNumberFormat="1" applyFont="1" applyFill="1" applyBorder="1" applyAlignment="1">
      <alignment vertical="center"/>
    </xf>
    <xf numFmtId="181" fontId="0" fillId="4" borderId="40" xfId="1" applyNumberFormat="1" applyFont="1" applyFill="1" applyBorder="1" applyAlignment="1">
      <alignment vertical="center"/>
    </xf>
    <xf numFmtId="181" fontId="0" fillId="4" borderId="47" xfId="1" applyNumberFormat="1" applyFont="1" applyFill="1" applyBorder="1" applyAlignment="1">
      <alignment vertical="center"/>
    </xf>
    <xf numFmtId="0" fontId="8" fillId="0" borderId="29" xfId="2" applyFont="1" applyBorder="1"/>
    <xf numFmtId="0" fontId="8" fillId="0" borderId="30" xfId="2" applyFont="1" applyBorder="1" applyAlignment="1">
      <alignment horizontal="center"/>
    </xf>
    <xf numFmtId="181" fontId="8" fillId="3" borderId="35" xfId="1" applyNumberFormat="1" applyFont="1" applyFill="1" applyBorder="1" applyAlignment="1" applyProtection="1"/>
    <xf numFmtId="181" fontId="8" fillId="3" borderId="38" xfId="1" applyNumberFormat="1" applyFont="1" applyFill="1" applyBorder="1" applyAlignment="1" applyProtection="1"/>
    <xf numFmtId="181" fontId="12" fillId="3" borderId="35" xfId="1" applyNumberFormat="1" applyFont="1" applyFill="1" applyBorder="1" applyAlignment="1" applyProtection="1">
      <alignment horizontal="center"/>
    </xf>
    <xf numFmtId="0" fontId="12" fillId="0" borderId="30" xfId="2" applyFont="1" applyBorder="1" applyAlignment="1">
      <alignment horizontal="center"/>
    </xf>
    <xf numFmtId="181" fontId="12" fillId="3" borderId="7" xfId="1" applyNumberFormat="1" applyFont="1" applyFill="1" applyBorder="1" applyAlignment="1" applyProtection="1">
      <alignment horizontal="center"/>
    </xf>
    <xf numFmtId="181" fontId="12" fillId="5" borderId="7" xfId="1" applyNumberFormat="1" applyFont="1" applyFill="1" applyBorder="1" applyAlignment="1" applyProtection="1">
      <alignment horizontal="center"/>
    </xf>
    <xf numFmtId="181" fontId="12" fillId="3" borderId="9" xfId="1" applyNumberFormat="1" applyFont="1" applyFill="1" applyBorder="1" applyAlignment="1" applyProtection="1">
      <alignment horizontal="center"/>
    </xf>
    <xf numFmtId="181" fontId="8" fillId="2" borderId="1" xfId="1" applyNumberFormat="1" applyFont="1" applyFill="1" applyBorder="1" applyAlignment="1"/>
    <xf numFmtId="181" fontId="8" fillId="2" borderId="7" xfId="1" applyNumberFormat="1" applyFont="1" applyFill="1" applyBorder="1" applyAlignment="1"/>
    <xf numFmtId="181" fontId="8" fillId="2" borderId="0" xfId="1" applyNumberFormat="1" applyFont="1" applyFill="1" applyBorder="1" applyAlignment="1"/>
    <xf numFmtId="181" fontId="12" fillId="3" borderId="7" xfId="1" applyNumberFormat="1" applyFont="1" applyFill="1" applyBorder="1" applyAlignment="1">
      <alignment horizontal="center"/>
    </xf>
    <xf numFmtId="181" fontId="12" fillId="3" borderId="40" xfId="1" applyNumberFormat="1" applyFont="1" applyFill="1" applyBorder="1" applyAlignment="1" applyProtection="1">
      <alignment horizontal="center"/>
    </xf>
    <xf numFmtId="181" fontId="12" fillId="3" borderId="40" xfId="1" applyNumberFormat="1" applyFont="1" applyFill="1" applyBorder="1" applyAlignment="1">
      <alignment horizontal="center"/>
    </xf>
    <xf numFmtId="181" fontId="12" fillId="5" borderId="7" xfId="1" applyNumberFormat="1" applyFont="1" applyFill="1" applyBorder="1" applyAlignment="1">
      <alignment horizontal="center"/>
    </xf>
    <xf numFmtId="181" fontId="12" fillId="3" borderId="9" xfId="1" applyNumberFormat="1" applyFont="1" applyFill="1" applyBorder="1" applyAlignment="1">
      <alignment horizontal="center"/>
    </xf>
    <xf numFmtId="0" fontId="8" fillId="2" borderId="10" xfId="2" quotePrefix="1" applyFont="1" applyFill="1" applyBorder="1" applyAlignment="1">
      <alignment horizontal="left"/>
    </xf>
    <xf numFmtId="0" fontId="8" fillId="2" borderId="5" xfId="2" quotePrefix="1" applyFont="1" applyFill="1" applyBorder="1" applyAlignment="1">
      <alignment horizontal="left"/>
    </xf>
    <xf numFmtId="181" fontId="12" fillId="5" borderId="9" xfId="1" applyNumberFormat="1" applyFont="1" applyFill="1" applyBorder="1" applyAlignment="1">
      <alignment horizontal="center"/>
    </xf>
    <xf numFmtId="0" fontId="12" fillId="5" borderId="20" xfId="2" applyFont="1" applyFill="1" applyBorder="1" applyAlignment="1">
      <alignment horizontal="center"/>
    </xf>
    <xf numFmtId="181" fontId="12" fillId="3" borderId="7" xfId="1" applyNumberFormat="1" applyFont="1" applyFill="1" applyBorder="1" applyAlignment="1" applyProtection="1">
      <alignment horizontal="center" vertical="center"/>
    </xf>
    <xf numFmtId="181" fontId="12" fillId="4" borderId="7" xfId="1" applyNumberFormat="1" applyFont="1" applyFill="1" applyBorder="1" applyAlignment="1" applyProtection="1">
      <alignment horizontal="center"/>
    </xf>
    <xf numFmtId="181" fontId="12" fillId="4" borderId="7" xfId="1" applyNumberFormat="1" applyFont="1" applyFill="1" applyBorder="1" applyAlignment="1">
      <alignment horizontal="center"/>
    </xf>
    <xf numFmtId="181" fontId="12" fillId="4" borderId="40" xfId="1" applyNumberFormat="1" applyFont="1" applyFill="1" applyBorder="1" applyAlignment="1">
      <alignment horizontal="center"/>
    </xf>
    <xf numFmtId="0" fontId="0" fillId="0" borderId="47" xfId="0" applyBorder="1" applyAlignment="1">
      <alignment vertical="center"/>
    </xf>
    <xf numFmtId="181" fontId="12" fillId="4" borderId="9" xfId="1" applyNumberFormat="1" applyFont="1" applyFill="1" applyBorder="1" applyAlignment="1">
      <alignment horizontal="center"/>
    </xf>
    <xf numFmtId="0" fontId="0" fillId="0" borderId="45" xfId="0" applyBorder="1" applyAlignment="1">
      <alignment vertical="center"/>
    </xf>
    <xf numFmtId="0" fontId="0" fillId="0" borderId="41" xfId="0" applyBorder="1" applyAlignment="1">
      <alignment vertical="center"/>
    </xf>
    <xf numFmtId="0" fontId="8" fillId="0" borderId="6" xfId="2" applyFont="1" applyBorder="1"/>
    <xf numFmtId="0" fontId="8" fillId="2" borderId="48" xfId="2" applyFont="1" applyFill="1" applyBorder="1"/>
    <xf numFmtId="0" fontId="8" fillId="2" borderId="41" xfId="2" applyFont="1" applyFill="1" applyBorder="1"/>
    <xf numFmtId="0" fontId="8" fillId="0" borderId="20" xfId="2" applyFont="1" applyBorder="1"/>
    <xf numFmtId="0" fontId="8" fillId="2" borderId="46" xfId="2" applyFont="1" applyFill="1" applyBorder="1"/>
    <xf numFmtId="181" fontId="8" fillId="0" borderId="0" xfId="1" applyNumberFormat="1" applyFont="1" applyBorder="1" applyAlignment="1"/>
    <xf numFmtId="181" fontId="8" fillId="0" borderId="7" xfId="1" applyNumberFormat="1" applyFont="1" applyBorder="1" applyAlignment="1"/>
    <xf numFmtId="0" fontId="8" fillId="3" borderId="5" xfId="2" applyFont="1" applyFill="1" applyBorder="1"/>
    <xf numFmtId="0" fontId="8" fillId="3" borderId="6" xfId="2" applyFont="1" applyFill="1" applyBorder="1" applyAlignment="1">
      <alignment horizontal="center"/>
    </xf>
    <xf numFmtId="181" fontId="8" fillId="3" borderId="0" xfId="1" applyNumberFormat="1" applyFont="1" applyFill="1" applyBorder="1" applyAlignment="1"/>
    <xf numFmtId="181" fontId="8" fillId="3" borderId="7" xfId="1" applyNumberFormat="1" applyFont="1" applyFill="1" applyBorder="1" applyAlignment="1"/>
    <xf numFmtId="0" fontId="8" fillId="3" borderId="6" xfId="2" applyFont="1" applyFill="1" applyBorder="1"/>
    <xf numFmtId="181" fontId="0" fillId="0" borderId="0" xfId="1" applyNumberFormat="1" applyFont="1" applyBorder="1" applyAlignment="1">
      <alignment vertical="center"/>
    </xf>
    <xf numFmtId="0" fontId="0" fillId="0" borderId="6" xfId="0" applyBorder="1" applyAlignment="1">
      <alignment vertical="center"/>
    </xf>
    <xf numFmtId="0" fontId="0" fillId="2" borderId="41" xfId="0" applyFill="1" applyBorder="1" applyAlignment="1">
      <alignment vertical="center"/>
    </xf>
    <xf numFmtId="181" fontId="0" fillId="0" borderId="45" xfId="1" applyNumberFormat="1" applyFont="1" applyBorder="1" applyAlignment="1">
      <alignment vertical="center"/>
    </xf>
    <xf numFmtId="0" fontId="0" fillId="2" borderId="46" xfId="0" applyFill="1" applyBorder="1" applyAlignment="1">
      <alignment vertical="center"/>
    </xf>
    <xf numFmtId="181" fontId="0" fillId="0" borderId="47" xfId="1" applyNumberFormat="1" applyFont="1" applyBorder="1" applyAlignment="1">
      <alignment vertical="center"/>
    </xf>
    <xf numFmtId="0" fontId="0" fillId="0" borderId="11" xfId="0" applyBorder="1" applyAlignment="1">
      <alignment vertical="center"/>
    </xf>
    <xf numFmtId="0" fontId="0" fillId="2" borderId="48" xfId="0" applyFill="1" applyBorder="1" applyAlignment="1">
      <alignment vertical="center"/>
    </xf>
    <xf numFmtId="181" fontId="0" fillId="3" borderId="7" xfId="1" applyNumberFormat="1" applyFont="1" applyFill="1" applyBorder="1" applyAlignment="1">
      <alignment vertical="center"/>
    </xf>
    <xf numFmtId="0" fontId="0" fillId="3" borderId="6" xfId="0" applyFill="1" applyBorder="1" applyAlignment="1">
      <alignment vertical="center"/>
    </xf>
    <xf numFmtId="181" fontId="0" fillId="3" borderId="5" xfId="1" applyNumberFormat="1" applyFont="1" applyFill="1" applyBorder="1" applyAlignment="1">
      <alignment vertical="center"/>
    </xf>
    <xf numFmtId="181" fontId="0" fillId="3" borderId="6" xfId="1" applyNumberFormat="1" applyFont="1" applyFill="1" applyBorder="1" applyAlignment="1">
      <alignment vertical="center"/>
    </xf>
    <xf numFmtId="0" fontId="0" fillId="3" borderId="0" xfId="0" applyFill="1" applyAlignment="1">
      <alignment vertical="center"/>
    </xf>
    <xf numFmtId="0" fontId="0" fillId="3" borderId="41" xfId="0" applyFill="1"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8" fillId="2" borderId="31" xfId="2" applyFont="1" applyFill="1" applyBorder="1"/>
    <xf numFmtId="0" fontId="0" fillId="0" borderId="12" xfId="0" applyBorder="1" applyAlignment="1">
      <alignment vertical="center"/>
    </xf>
    <xf numFmtId="0" fontId="8" fillId="2" borderId="2" xfId="2" applyFont="1" applyFill="1" applyBorder="1"/>
    <xf numFmtId="0" fontId="0" fillId="0" borderId="1" xfId="0" applyBorder="1" applyAlignment="1">
      <alignment vertical="center"/>
    </xf>
    <xf numFmtId="0" fontId="8" fillId="2" borderId="32" xfId="2" applyFont="1" applyFill="1" applyBorder="1"/>
    <xf numFmtId="0" fontId="0" fillId="0" borderId="21" xfId="0" applyBorder="1" applyAlignment="1">
      <alignment vertical="center"/>
    </xf>
    <xf numFmtId="0" fontId="8" fillId="2" borderId="0" xfId="2" applyFont="1" applyFill="1" applyAlignment="1">
      <alignment horizontal="center"/>
    </xf>
    <xf numFmtId="14" fontId="10" fillId="2" borderId="0" xfId="2" applyNumberFormat="1" applyFont="1" applyFill="1"/>
    <xf numFmtId="0" fontId="10" fillId="2" borderId="0" xfId="2" applyFont="1" applyFill="1"/>
    <xf numFmtId="0" fontId="12" fillId="2" borderId="29" xfId="2" applyFont="1" applyFill="1" applyBorder="1"/>
    <xf numFmtId="0" fontId="12" fillId="2" borderId="30" xfId="2" applyFont="1" applyFill="1" applyBorder="1"/>
    <xf numFmtId="0" fontId="12" fillId="2" borderId="38" xfId="2" applyFont="1" applyFill="1" applyBorder="1"/>
    <xf numFmtId="0" fontId="12" fillId="2" borderId="38" xfId="2" quotePrefix="1" applyFont="1" applyFill="1" applyBorder="1" applyAlignment="1">
      <alignment horizontal="left"/>
    </xf>
    <xf numFmtId="0" fontId="11" fillId="2" borderId="30" xfId="2" applyFont="1" applyFill="1" applyBorder="1"/>
    <xf numFmtId="0" fontId="12" fillId="2" borderId="6" xfId="2" applyFont="1" applyFill="1" applyBorder="1"/>
    <xf numFmtId="0" fontId="12" fillId="2" borderId="0" xfId="2" applyFont="1" applyFill="1"/>
    <xf numFmtId="0" fontId="12" fillId="2" borderId="0" xfId="2" applyFont="1" applyFill="1" applyAlignment="1">
      <alignment horizontal="center"/>
    </xf>
    <xf numFmtId="0" fontId="12" fillId="2" borderId="0" xfId="2" quotePrefix="1" applyFont="1" applyFill="1" applyAlignment="1">
      <alignment horizontal="left"/>
    </xf>
    <xf numFmtId="0" fontId="12" fillId="2" borderId="5" xfId="2" applyFont="1" applyFill="1" applyBorder="1"/>
    <xf numFmtId="0" fontId="12" fillId="5" borderId="45" xfId="3" applyFont="1" applyFill="1" applyBorder="1" applyAlignment="1">
      <alignment horizontal="center"/>
    </xf>
    <xf numFmtId="0" fontId="12" fillId="2" borderId="45" xfId="2" applyFont="1" applyFill="1" applyBorder="1"/>
    <xf numFmtId="0" fontId="12" fillId="2" borderId="20" xfId="2" applyFont="1" applyFill="1" applyBorder="1"/>
    <xf numFmtId="0" fontId="8" fillId="2" borderId="19" xfId="4" applyFont="1" applyFill="1" applyBorder="1" applyAlignment="1">
      <alignment horizontal="centerContinuous" vertical="center"/>
    </xf>
    <xf numFmtId="0" fontId="8" fillId="2" borderId="45" xfId="4" applyFont="1" applyFill="1" applyBorder="1" applyAlignment="1">
      <alignment horizontal="centerContinuous" vertical="center"/>
    </xf>
    <xf numFmtId="0" fontId="12" fillId="2" borderId="23" xfId="2" applyFont="1" applyFill="1" applyBorder="1"/>
    <xf numFmtId="0" fontId="12" fillId="2" borderId="24" xfId="2" applyFont="1" applyFill="1" applyBorder="1"/>
    <xf numFmtId="0" fontId="12" fillId="2" borderId="43" xfId="2" applyFont="1" applyFill="1" applyBorder="1" applyAlignment="1">
      <alignment horizontal="center"/>
    </xf>
    <xf numFmtId="0" fontId="12" fillId="2" borderId="43" xfId="2" quotePrefix="1" applyFont="1" applyFill="1" applyBorder="1" applyAlignment="1">
      <alignment horizontal="center"/>
    </xf>
    <xf numFmtId="0" fontId="12" fillId="2" borderId="24" xfId="2" applyFont="1" applyFill="1" applyBorder="1" applyAlignment="1">
      <alignment horizontal="center"/>
    </xf>
    <xf numFmtId="0" fontId="8" fillId="0" borderId="0" xfId="2" applyFont="1" applyAlignment="1">
      <alignment horizontal="center"/>
    </xf>
    <xf numFmtId="0" fontId="12" fillId="2" borderId="23" xfId="2" applyFont="1" applyFill="1" applyBorder="1" applyAlignment="1">
      <alignment horizontal="center"/>
    </xf>
    <xf numFmtId="181" fontId="8" fillId="2" borderId="0" xfId="1" applyNumberFormat="1" applyFont="1" applyFill="1" applyBorder="1" applyAlignment="1">
      <alignment horizontal="right"/>
    </xf>
    <xf numFmtId="38" fontId="8" fillId="2" borderId="0" xfId="1" quotePrefix="1" applyFont="1" applyFill="1" applyBorder="1" applyAlignment="1">
      <alignment horizontal="right"/>
    </xf>
    <xf numFmtId="181" fontId="8" fillId="2" borderId="6" xfId="1" applyNumberFormat="1" applyFont="1" applyFill="1" applyBorder="1" applyAlignment="1">
      <alignment horizontal="right"/>
    </xf>
    <xf numFmtId="181" fontId="8" fillId="2" borderId="45" xfId="1" applyNumberFormat="1" applyFont="1" applyFill="1" applyBorder="1" applyAlignment="1">
      <alignment horizontal="right"/>
    </xf>
    <xf numFmtId="38" fontId="8" fillId="2" borderId="45" xfId="1" quotePrefix="1" applyFont="1" applyFill="1" applyBorder="1" applyAlignment="1">
      <alignment horizontal="right"/>
    </xf>
    <xf numFmtId="181" fontId="8" fillId="2" borderId="20" xfId="1" applyNumberFormat="1" applyFont="1" applyFill="1" applyBorder="1" applyAlignment="1">
      <alignment horizontal="right"/>
    </xf>
    <xf numFmtId="181" fontId="8" fillId="2" borderId="0" xfId="1" applyNumberFormat="1" applyFont="1" applyFill="1" applyBorder="1" applyAlignment="1" applyProtection="1">
      <alignment horizontal="right"/>
    </xf>
    <xf numFmtId="38" fontId="8" fillId="2" borderId="0" xfId="1" applyFont="1" applyFill="1" applyBorder="1" applyAlignment="1" applyProtection="1">
      <alignment horizontal="right"/>
    </xf>
    <xf numFmtId="181" fontId="8" fillId="0" borderId="5" xfId="1" applyNumberFormat="1" applyFont="1" applyBorder="1" applyAlignment="1"/>
    <xf numFmtId="38" fontId="8" fillId="0" borderId="0" xfId="1" applyFont="1" applyBorder="1" applyAlignment="1"/>
    <xf numFmtId="181" fontId="8" fillId="0" borderId="6" xfId="1" applyNumberFormat="1" applyFont="1" applyBorder="1" applyAlignment="1"/>
    <xf numFmtId="181" fontId="8" fillId="2" borderId="45" xfId="1" applyNumberFormat="1" applyFont="1" applyFill="1" applyBorder="1" applyAlignment="1" applyProtection="1">
      <alignment horizontal="right"/>
    </xf>
    <xf numFmtId="38" fontId="8" fillId="2" borderId="45" xfId="1" applyFont="1" applyFill="1" applyBorder="1" applyAlignment="1" applyProtection="1">
      <alignment horizontal="right"/>
    </xf>
    <xf numFmtId="181" fontId="8" fillId="0" borderId="19" xfId="1" applyNumberFormat="1" applyFont="1" applyBorder="1" applyAlignment="1"/>
    <xf numFmtId="181" fontId="8" fillId="0" borderId="45" xfId="1" applyNumberFormat="1" applyFont="1" applyBorder="1" applyAlignment="1"/>
    <xf numFmtId="38" fontId="8" fillId="0" borderId="45" xfId="1" applyFont="1" applyBorder="1" applyAlignment="1"/>
    <xf numFmtId="181" fontId="8" fillId="0" borderId="20" xfId="1" applyNumberFormat="1" applyFont="1" applyBorder="1" applyAlignment="1"/>
    <xf numFmtId="181" fontId="8" fillId="2" borderId="47" xfId="1" applyNumberFormat="1" applyFont="1" applyFill="1" applyBorder="1" applyAlignment="1" applyProtection="1">
      <alignment horizontal="right"/>
    </xf>
    <xf numFmtId="38" fontId="8" fillId="2" borderId="47" xfId="1" applyFont="1" applyFill="1" applyBorder="1" applyAlignment="1" applyProtection="1">
      <alignment horizontal="right"/>
    </xf>
    <xf numFmtId="181" fontId="8" fillId="2" borderId="11" xfId="1" applyNumberFormat="1" applyFont="1" applyFill="1" applyBorder="1" applyAlignment="1">
      <alignment horizontal="right"/>
    </xf>
    <xf numFmtId="181" fontId="8" fillId="0" borderId="10" xfId="1" applyNumberFormat="1" applyFont="1" applyBorder="1" applyAlignment="1"/>
    <xf numFmtId="181" fontId="8" fillId="0" borderId="47" xfId="1" applyNumberFormat="1" applyFont="1" applyBorder="1" applyAlignment="1"/>
    <xf numFmtId="38" fontId="8" fillId="0" borderId="47" xfId="1" applyFont="1" applyBorder="1" applyAlignment="1"/>
    <xf numFmtId="181" fontId="8" fillId="0" borderId="11" xfId="1" applyNumberFormat="1" applyFont="1" applyBorder="1" applyAlignment="1"/>
    <xf numFmtId="38" fontId="8" fillId="2" borderId="0" xfId="1" applyFont="1" applyFill="1" applyBorder="1" applyAlignment="1">
      <alignment horizontal="right"/>
    </xf>
    <xf numFmtId="181" fontId="8" fillId="2" borderId="45" xfId="1" applyNumberFormat="1" applyFont="1" applyFill="1" applyBorder="1" applyAlignment="1" applyProtection="1">
      <alignment horizontal="right" vertical="center"/>
    </xf>
    <xf numFmtId="38" fontId="8" fillId="2" borderId="45" xfId="1" applyFont="1" applyFill="1" applyBorder="1" applyAlignment="1">
      <alignment horizontal="right"/>
    </xf>
    <xf numFmtId="181" fontId="8" fillId="2" borderId="0" xfId="1" applyNumberFormat="1" applyFont="1" applyFill="1" applyBorder="1" applyAlignment="1" applyProtection="1">
      <alignment horizontal="right" vertical="center"/>
    </xf>
    <xf numFmtId="181" fontId="8" fillId="2" borderId="47" xfId="1" applyNumberFormat="1" applyFont="1" applyFill="1" applyBorder="1" applyAlignment="1" applyProtection="1">
      <alignment horizontal="right" vertical="center"/>
    </xf>
    <xf numFmtId="38" fontId="8" fillId="2" borderId="47" xfId="1" applyFont="1" applyFill="1" applyBorder="1" applyAlignment="1">
      <alignment horizontal="right"/>
    </xf>
    <xf numFmtId="181" fontId="8" fillId="2" borderId="47" xfId="1" applyNumberFormat="1" applyFont="1" applyFill="1" applyBorder="1" applyAlignment="1">
      <alignment horizontal="right"/>
    </xf>
    <xf numFmtId="0" fontId="8" fillId="0" borderId="10" xfId="2" quotePrefix="1" applyFont="1" applyBorder="1" applyAlignment="1">
      <alignment horizontal="left"/>
    </xf>
    <xf numFmtId="0" fontId="8" fillId="0" borderId="5" xfId="2" quotePrefix="1" applyFont="1" applyBorder="1" applyAlignment="1">
      <alignment horizontal="left"/>
    </xf>
    <xf numFmtId="181" fontId="8" fillId="0" borderId="47" xfId="1" applyNumberFormat="1" applyFont="1" applyBorder="1" applyAlignment="1">
      <alignment horizontal="right"/>
    </xf>
    <xf numFmtId="38" fontId="8" fillId="0" borderId="47" xfId="1" applyFont="1" applyBorder="1" applyAlignment="1">
      <alignment horizontal="right"/>
    </xf>
    <xf numFmtId="181" fontId="8" fillId="0" borderId="11" xfId="1" applyNumberFormat="1" applyFont="1" applyBorder="1" applyAlignment="1">
      <alignment horizontal="right"/>
    </xf>
    <xf numFmtId="181" fontId="8" fillId="0" borderId="0" xfId="1" applyNumberFormat="1" applyFont="1" applyBorder="1" applyAlignment="1">
      <alignment horizontal="right"/>
    </xf>
    <xf numFmtId="38" fontId="8" fillId="0" borderId="0" xfId="1" applyFont="1" applyBorder="1" applyAlignment="1">
      <alignment horizontal="right"/>
    </xf>
    <xf numFmtId="181" fontId="8" fillId="0" borderId="6" xfId="1" applyNumberFormat="1" applyFont="1" applyBorder="1" applyAlignment="1">
      <alignment horizontal="right"/>
    </xf>
    <xf numFmtId="181" fontId="8" fillId="0" borderId="45" xfId="1" applyNumberFormat="1" applyFont="1" applyBorder="1" applyAlignment="1">
      <alignment horizontal="right"/>
    </xf>
    <xf numFmtId="38" fontId="8" fillId="0" borderId="45" xfId="1" applyFont="1" applyBorder="1" applyAlignment="1">
      <alignment horizontal="right"/>
    </xf>
    <xf numFmtId="181" fontId="8" fillId="0" borderId="20" xfId="1" applyNumberFormat="1" applyFont="1" applyBorder="1" applyAlignment="1">
      <alignment horizontal="right"/>
    </xf>
    <xf numFmtId="40" fontId="8" fillId="0" borderId="6" xfId="1" applyNumberFormat="1" applyFont="1" applyBorder="1" applyAlignment="1"/>
    <xf numFmtId="0" fontId="8" fillId="0" borderId="23" xfId="2" applyFont="1" applyBorder="1"/>
    <xf numFmtId="0" fontId="8" fillId="0" borderId="24" xfId="2" applyFont="1" applyBorder="1" applyAlignment="1">
      <alignment horizontal="center"/>
    </xf>
    <xf numFmtId="40" fontId="8" fillId="0" borderId="11" xfId="1" applyNumberFormat="1" applyFont="1" applyBorder="1" applyAlignment="1"/>
    <xf numFmtId="40" fontId="8" fillId="0" borderId="20" xfId="1" applyNumberFormat="1" applyFont="1" applyBorder="1" applyAlignment="1"/>
    <xf numFmtId="40" fontId="8" fillId="0" borderId="12" xfId="1" applyNumberFormat="1" applyFont="1" applyBorder="1" applyAlignment="1"/>
    <xf numFmtId="181" fontId="8" fillId="0" borderId="31" xfId="1" applyNumberFormat="1" applyFont="1" applyBorder="1" applyAlignment="1"/>
    <xf numFmtId="40" fontId="8" fillId="0" borderId="1" xfId="1" applyNumberFormat="1" applyFont="1" applyBorder="1" applyAlignment="1"/>
    <xf numFmtId="181" fontId="8" fillId="0" borderId="2" xfId="1" applyNumberFormat="1" applyFont="1" applyBorder="1" applyAlignment="1"/>
    <xf numFmtId="40" fontId="8" fillId="0" borderId="21" xfId="1" applyNumberFormat="1" applyFont="1" applyBorder="1" applyAlignment="1"/>
    <xf numFmtId="181" fontId="8" fillId="0" borderId="32" xfId="1" applyNumberFormat="1" applyFont="1" applyBorder="1" applyAlignment="1"/>
    <xf numFmtId="0" fontId="12" fillId="2" borderId="31" xfId="2" applyFont="1" applyFill="1" applyBorder="1"/>
    <xf numFmtId="0" fontId="12" fillId="2" borderId="12" xfId="2" applyFont="1" applyFill="1" applyBorder="1"/>
    <xf numFmtId="0" fontId="12" fillId="2" borderId="47" xfId="2" applyFont="1" applyFill="1" applyBorder="1"/>
    <xf numFmtId="0" fontId="12" fillId="2" borderId="47" xfId="2" quotePrefix="1" applyFont="1" applyFill="1" applyBorder="1" applyAlignment="1">
      <alignment horizontal="left"/>
    </xf>
    <xf numFmtId="0" fontId="12" fillId="2" borderId="2" xfId="2" applyFont="1" applyFill="1" applyBorder="1" applyAlignment="1">
      <alignment horizontal="center"/>
    </xf>
    <xf numFmtId="0" fontId="12" fillId="2" borderId="1" xfId="2" applyFont="1" applyFill="1" applyBorder="1"/>
    <xf numFmtId="0" fontId="12" fillId="2" borderId="2" xfId="2" applyFont="1" applyFill="1" applyBorder="1"/>
    <xf numFmtId="0" fontId="12" fillId="2" borderId="0" xfId="3" applyFont="1" applyFill="1" applyAlignment="1">
      <alignment horizontal="center"/>
    </xf>
    <xf numFmtId="0" fontId="11" fillId="2" borderId="0" xfId="2" applyFont="1" applyFill="1"/>
    <xf numFmtId="0" fontId="12" fillId="2" borderId="32" xfId="2" applyFont="1" applyFill="1" applyBorder="1"/>
    <xf numFmtId="0" fontId="12" fillId="2" borderId="21" xfId="2" applyFont="1" applyFill="1" applyBorder="1"/>
    <xf numFmtId="0" fontId="12" fillId="2" borderId="45" xfId="2" applyFont="1" applyFill="1" applyBorder="1" applyAlignment="1">
      <alignment horizontal="center"/>
    </xf>
    <xf numFmtId="0" fontId="12" fillId="2" borderId="45" xfId="2" quotePrefix="1" applyFont="1" applyFill="1" applyBorder="1" applyAlignment="1">
      <alignment horizontal="center"/>
    </xf>
    <xf numFmtId="0" fontId="12" fillId="2" borderId="21" xfId="2" applyFont="1" applyFill="1" applyBorder="1" applyAlignment="1">
      <alignment horizontal="center"/>
    </xf>
    <xf numFmtId="0" fontId="8" fillId="2" borderId="1" xfId="2" applyFont="1" applyFill="1" applyBorder="1" applyAlignment="1">
      <alignment horizontal="center"/>
    </xf>
    <xf numFmtId="181" fontId="8" fillId="2" borderId="47" xfId="2" applyNumberFormat="1" applyFont="1" applyFill="1" applyBorder="1"/>
    <xf numFmtId="38" fontId="8" fillId="2" borderId="47" xfId="1" applyFont="1" applyFill="1" applyBorder="1" applyAlignment="1"/>
    <xf numFmtId="181" fontId="8" fillId="3" borderId="12" xfId="2" applyNumberFormat="1" applyFont="1" applyFill="1" applyBorder="1"/>
    <xf numFmtId="181" fontId="8" fillId="2" borderId="0" xfId="2" applyNumberFormat="1" applyFont="1" applyFill="1"/>
    <xf numFmtId="38" fontId="8" fillId="2" borderId="0" xfId="1" applyFont="1" applyFill="1" applyBorder="1" applyAlignment="1"/>
    <xf numFmtId="181" fontId="8" fillId="3" borderId="1" xfId="2" applyNumberFormat="1" applyFont="1" applyFill="1" applyBorder="1"/>
    <xf numFmtId="0" fontId="8" fillId="2" borderId="12" xfId="2" applyFont="1" applyFill="1" applyBorder="1" applyAlignment="1">
      <alignment horizontal="center"/>
    </xf>
    <xf numFmtId="181" fontId="8" fillId="2" borderId="1" xfId="2" applyNumberFormat="1" applyFont="1" applyFill="1" applyBorder="1"/>
    <xf numFmtId="181" fontId="8" fillId="2" borderId="12" xfId="2" applyNumberFormat="1" applyFont="1" applyFill="1" applyBorder="1"/>
    <xf numFmtId="56" fontId="8" fillId="0" borderId="1" xfId="2" quotePrefix="1" applyNumberFormat="1" applyFont="1" applyBorder="1"/>
    <xf numFmtId="181" fontId="8" fillId="0" borderId="0" xfId="2" applyNumberFormat="1" applyFont="1"/>
    <xf numFmtId="181" fontId="8" fillId="0" borderId="1" xfId="2" applyNumberFormat="1" applyFont="1" applyBorder="1"/>
    <xf numFmtId="0" fontId="8" fillId="2" borderId="2" xfId="2" applyFont="1" applyFill="1" applyBorder="1" applyAlignment="1">
      <alignment horizontal="left"/>
    </xf>
    <xf numFmtId="0" fontId="12" fillId="2" borderId="1" xfId="2" applyFont="1" applyFill="1" applyBorder="1" applyAlignment="1">
      <alignment horizontal="center"/>
    </xf>
    <xf numFmtId="38" fontId="18" fillId="2" borderId="0" xfId="0" applyNumberFormat="1" applyFont="1" applyFill="1" applyAlignment="1">
      <alignment vertical="center"/>
    </xf>
    <xf numFmtId="0" fontId="8" fillId="2" borderId="32" xfId="2" applyFont="1" applyFill="1" applyBorder="1" applyAlignment="1">
      <alignment horizontal="left"/>
    </xf>
    <xf numFmtId="181" fontId="8" fillId="2" borderId="45" xfId="2" applyNumberFormat="1" applyFont="1" applyFill="1" applyBorder="1"/>
    <xf numFmtId="38" fontId="8" fillId="2" borderId="45" xfId="1" applyFont="1" applyFill="1" applyBorder="1" applyAlignment="1"/>
    <xf numFmtId="181" fontId="8" fillId="2" borderId="21" xfId="2" applyNumberFormat="1" applyFont="1" applyFill="1" applyBorder="1"/>
    <xf numFmtId="0" fontId="8" fillId="2" borderId="0" xfId="2" applyFont="1" applyFill="1" applyAlignment="1">
      <alignment horizontal="left"/>
    </xf>
    <xf numFmtId="38" fontId="18" fillId="2" borderId="0" xfId="1" applyFont="1" applyFill="1" applyBorder="1" applyAlignment="1">
      <alignment vertical="center"/>
    </xf>
    <xf numFmtId="0" fontId="12" fillId="0" borderId="0" xfId="2" applyFont="1"/>
    <xf numFmtId="0" fontId="8" fillId="0" borderId="1" xfId="2" applyFont="1" applyBorder="1"/>
    <xf numFmtId="38" fontId="18" fillId="0" borderId="0" xfId="0" applyNumberFormat="1" applyFont="1" applyAlignment="1">
      <alignment vertical="center"/>
    </xf>
    <xf numFmtId="0" fontId="8" fillId="0" borderId="2" xfId="2" applyFont="1" applyBorder="1"/>
    <xf numFmtId="0" fontId="8" fillId="0" borderId="21" xfId="2" applyFont="1" applyBorder="1"/>
    <xf numFmtId="0" fontId="8" fillId="0" borderId="45" xfId="2" applyFont="1" applyBorder="1"/>
    <xf numFmtId="38" fontId="18" fillId="0" borderId="45" xfId="0" applyNumberFormat="1" applyFont="1" applyBorder="1" applyAlignment="1">
      <alignment vertical="center"/>
    </xf>
    <xf numFmtId="0" fontId="18" fillId="2" borderId="0" xfId="0" applyFont="1" applyFill="1" applyAlignment="1">
      <alignment vertical="center"/>
    </xf>
    <xf numFmtId="0" fontId="18" fillId="3" borderId="0" xfId="0" applyFont="1" applyFill="1" applyAlignment="1">
      <alignment vertical="center"/>
    </xf>
    <xf numFmtId="0" fontId="18" fillId="0" borderId="0" xfId="0" applyFont="1" applyAlignment="1">
      <alignment vertical="center"/>
    </xf>
    <xf numFmtId="0" fontId="18" fillId="2" borderId="38" xfId="0" applyFont="1" applyFill="1" applyBorder="1" applyAlignment="1">
      <alignment vertical="center"/>
    </xf>
    <xf numFmtId="0" fontId="0" fillId="3" borderId="38" xfId="0" applyFill="1" applyBorder="1" applyAlignment="1">
      <alignment vertical="center"/>
    </xf>
    <xf numFmtId="0" fontId="0" fillId="3" borderId="30" xfId="0" applyFill="1" applyBorder="1" applyAlignment="1">
      <alignment vertical="center"/>
    </xf>
    <xf numFmtId="0" fontId="18" fillId="2" borderId="29" xfId="0" applyFont="1" applyFill="1" applyBorder="1" applyAlignment="1">
      <alignment vertical="center"/>
    </xf>
    <xf numFmtId="0" fontId="18" fillId="4" borderId="31" xfId="0" applyFont="1" applyFill="1" applyBorder="1" applyAlignment="1">
      <alignment vertical="center"/>
    </xf>
    <xf numFmtId="0" fontId="18" fillId="4" borderId="47" xfId="0" applyFont="1" applyFill="1" applyBorder="1" applyAlignment="1">
      <alignment vertical="center"/>
    </xf>
    <xf numFmtId="0" fontId="18" fillId="4" borderId="12" xfId="0" applyFont="1" applyFill="1" applyBorder="1" applyAlignment="1">
      <alignment vertical="center"/>
    </xf>
    <xf numFmtId="0" fontId="18" fillId="2" borderId="5" xfId="0" applyFont="1" applyFill="1" applyBorder="1" applyAlignment="1">
      <alignment vertical="center"/>
    </xf>
    <xf numFmtId="0" fontId="18" fillId="4" borderId="2" xfId="0" applyFont="1" applyFill="1" applyBorder="1" applyAlignment="1">
      <alignment vertical="center"/>
    </xf>
    <xf numFmtId="0" fontId="18" fillId="4" borderId="0" xfId="0" applyFont="1" applyFill="1" applyAlignment="1">
      <alignment vertical="center"/>
    </xf>
    <xf numFmtId="0" fontId="18" fillId="4" borderId="1" xfId="0" applyFont="1" applyFill="1" applyBorder="1" applyAlignment="1">
      <alignment vertical="center"/>
    </xf>
    <xf numFmtId="0" fontId="18" fillId="5" borderId="0" xfId="0" applyFont="1" applyFill="1" applyAlignment="1">
      <alignment horizontal="center" vertical="center"/>
    </xf>
    <xf numFmtId="0" fontId="18" fillId="5" borderId="5" xfId="0" applyFont="1" applyFill="1" applyBorder="1" applyAlignment="1">
      <alignment horizontal="center" vertical="center"/>
    </xf>
    <xf numFmtId="0" fontId="0" fillId="5" borderId="0" xfId="0" applyFill="1" applyAlignment="1">
      <alignment horizontal="center" vertical="center"/>
    </xf>
    <xf numFmtId="0" fontId="18" fillId="4" borderId="32" xfId="0" applyFont="1" applyFill="1" applyBorder="1" applyAlignment="1">
      <alignment vertical="center"/>
    </xf>
    <xf numFmtId="0" fontId="18" fillId="4" borderId="45" xfId="0" applyFont="1" applyFill="1" applyBorder="1" applyAlignment="1">
      <alignment vertical="center"/>
    </xf>
    <xf numFmtId="0" fontId="18" fillId="4" borderId="21" xfId="0" applyFont="1" applyFill="1" applyBorder="1" applyAlignment="1">
      <alignment vertical="center"/>
    </xf>
    <xf numFmtId="0" fontId="18" fillId="2" borderId="50"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18" fillId="2" borderId="5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25" xfId="0" applyFont="1" applyFill="1" applyBorder="1" applyAlignment="1">
      <alignment horizontal="center" vertical="center"/>
    </xf>
    <xf numFmtId="181" fontId="18" fillId="2" borderId="0" xfId="1" applyNumberFormat="1" applyFont="1" applyFill="1" applyBorder="1" applyAlignment="1">
      <alignment horizontal="right" vertical="center"/>
    </xf>
    <xf numFmtId="38" fontId="18" fillId="2" borderId="0" xfId="1" applyFont="1" applyFill="1" applyBorder="1" applyAlignment="1">
      <alignment horizontal="right" vertical="center"/>
    </xf>
    <xf numFmtId="38" fontId="0" fillId="0" borderId="0" xfId="1" applyFont="1" applyBorder="1" applyAlignment="1">
      <alignment vertical="center"/>
    </xf>
    <xf numFmtId="40" fontId="18" fillId="2" borderId="0" xfId="1" applyNumberFormat="1" applyFont="1" applyFill="1" applyBorder="1" applyAlignment="1">
      <alignment horizontal="right" vertical="center"/>
    </xf>
    <xf numFmtId="40" fontId="0" fillId="4" borderId="0" xfId="1" applyNumberFormat="1" applyFont="1" applyFill="1" applyBorder="1" applyAlignment="1">
      <alignment vertical="center"/>
    </xf>
    <xf numFmtId="182" fontId="18" fillId="2" borderId="0" xfId="1" applyNumberFormat="1" applyFont="1" applyFill="1" applyBorder="1" applyAlignment="1">
      <alignment horizontal="right" vertical="center"/>
    </xf>
    <xf numFmtId="38" fontId="0" fillId="0" borderId="6" xfId="1" applyFont="1" applyBorder="1" applyAlignment="1">
      <alignment vertical="center"/>
    </xf>
    <xf numFmtId="181" fontId="18" fillId="2" borderId="5" xfId="1" applyNumberFormat="1" applyFont="1" applyFill="1" applyBorder="1" applyAlignment="1">
      <alignment horizontal="right" vertical="center"/>
    </xf>
    <xf numFmtId="181" fontId="18" fillId="4" borderId="2" xfId="1" applyNumberFormat="1" applyFont="1" applyFill="1" applyBorder="1" applyAlignment="1">
      <alignment horizontal="right" vertical="center"/>
    </xf>
    <xf numFmtId="38" fontId="18" fillId="4" borderId="0" xfId="1" applyFont="1" applyFill="1" applyBorder="1" applyAlignment="1">
      <alignment horizontal="right" vertical="center"/>
    </xf>
    <xf numFmtId="38" fontId="18" fillId="4" borderId="1" xfId="1" applyFont="1" applyFill="1" applyBorder="1" applyAlignment="1">
      <alignment horizontal="right" vertical="center"/>
    </xf>
    <xf numFmtId="181" fontId="18" fillId="4" borderId="0" xfId="1" applyNumberFormat="1" applyFont="1" applyFill="1" applyBorder="1" applyAlignment="1">
      <alignment horizontal="right" vertical="center"/>
    </xf>
    <xf numFmtId="181" fontId="18" fillId="2" borderId="45" xfId="1" applyNumberFormat="1" applyFont="1" applyFill="1" applyBorder="1" applyAlignment="1">
      <alignment horizontal="right" vertical="center"/>
    </xf>
    <xf numFmtId="38" fontId="18" fillId="2" borderId="45" xfId="1" applyFont="1" applyFill="1" applyBorder="1" applyAlignment="1">
      <alignment horizontal="right" vertical="center"/>
    </xf>
    <xf numFmtId="38" fontId="0" fillId="0" borderId="45" xfId="1" applyFont="1" applyBorder="1" applyAlignment="1">
      <alignment vertical="center"/>
    </xf>
    <xf numFmtId="40" fontId="18" fillId="2" borderId="45" xfId="1" applyNumberFormat="1" applyFont="1" applyFill="1" applyBorder="1" applyAlignment="1">
      <alignment horizontal="right" vertical="center"/>
    </xf>
    <xf numFmtId="40" fontId="0" fillId="4" borderId="45" xfId="1" applyNumberFormat="1" applyFont="1" applyFill="1" applyBorder="1" applyAlignment="1">
      <alignment vertical="center"/>
    </xf>
    <xf numFmtId="182" fontId="18" fillId="2" borderId="45" xfId="1" applyNumberFormat="1" applyFont="1" applyFill="1" applyBorder="1" applyAlignment="1">
      <alignment horizontal="right" vertical="center"/>
    </xf>
    <xf numFmtId="38" fontId="0" fillId="0" borderId="20" xfId="1" applyFont="1" applyBorder="1" applyAlignment="1">
      <alignment vertical="center"/>
    </xf>
    <xf numFmtId="181" fontId="18" fillId="2" borderId="19" xfId="1" applyNumberFormat="1" applyFont="1" applyFill="1" applyBorder="1" applyAlignment="1">
      <alignment horizontal="right" vertical="center"/>
    </xf>
    <xf numFmtId="181" fontId="18" fillId="4" borderId="32" xfId="1" applyNumberFormat="1" applyFont="1" applyFill="1" applyBorder="1" applyAlignment="1">
      <alignment horizontal="right" vertical="center"/>
    </xf>
    <xf numFmtId="38" fontId="18" fillId="4" borderId="45" xfId="1" applyFont="1" applyFill="1" applyBorder="1" applyAlignment="1">
      <alignment horizontal="right" vertical="center"/>
    </xf>
    <xf numFmtId="38" fontId="18" fillId="4" borderId="21" xfId="1" applyFont="1" applyFill="1" applyBorder="1" applyAlignment="1">
      <alignment horizontal="right" vertical="center"/>
    </xf>
    <xf numFmtId="181" fontId="18" fillId="4" borderId="45" xfId="1" applyNumberFormat="1" applyFont="1" applyFill="1" applyBorder="1" applyAlignment="1">
      <alignment horizontal="right" vertical="center"/>
    </xf>
    <xf numFmtId="181" fontId="18" fillId="0" borderId="0" xfId="1" applyNumberFormat="1" applyFont="1" applyBorder="1" applyAlignment="1">
      <alignment vertical="center"/>
    </xf>
    <xf numFmtId="38" fontId="18" fillId="0" borderId="0" xfId="1" applyFont="1" applyBorder="1" applyAlignment="1">
      <alignment vertical="center"/>
    </xf>
    <xf numFmtId="40" fontId="18" fillId="0" borderId="0" xfId="1" applyNumberFormat="1" applyFont="1" applyBorder="1" applyAlignment="1">
      <alignment vertical="center"/>
    </xf>
    <xf numFmtId="182" fontId="18" fillId="0" borderId="0" xfId="1" applyNumberFormat="1" applyFont="1" applyBorder="1" applyAlignment="1">
      <alignment vertical="center"/>
    </xf>
    <xf numFmtId="181" fontId="18" fillId="0" borderId="5" xfId="1" applyNumberFormat="1" applyFont="1" applyBorder="1" applyAlignment="1">
      <alignment vertical="center"/>
    </xf>
    <xf numFmtId="181" fontId="18" fillId="4" borderId="2" xfId="1" applyNumberFormat="1" applyFont="1" applyFill="1" applyBorder="1" applyAlignment="1">
      <alignment vertical="center"/>
    </xf>
    <xf numFmtId="38" fontId="18" fillId="4" borderId="0" xfId="1" applyFont="1" applyFill="1" applyBorder="1" applyAlignment="1">
      <alignment vertical="center"/>
    </xf>
    <xf numFmtId="38" fontId="18" fillId="4" borderId="1" xfId="1" applyFont="1" applyFill="1" applyBorder="1" applyAlignment="1">
      <alignment vertical="center"/>
    </xf>
    <xf numFmtId="181" fontId="18" fillId="4" borderId="0" xfId="1" applyNumberFormat="1" applyFont="1" applyFill="1" applyBorder="1" applyAlignment="1">
      <alignment vertical="center"/>
    </xf>
    <xf numFmtId="181" fontId="18" fillId="4" borderId="32" xfId="1" applyNumberFormat="1" applyFont="1" applyFill="1" applyBorder="1" applyAlignment="1">
      <alignment vertical="center"/>
    </xf>
    <xf numFmtId="38" fontId="18" fillId="4" borderId="45" xfId="1" applyFont="1" applyFill="1" applyBorder="1" applyAlignment="1">
      <alignment vertical="center"/>
    </xf>
    <xf numFmtId="38" fontId="18" fillId="4" borderId="21" xfId="1" applyFont="1" applyFill="1" applyBorder="1" applyAlignment="1">
      <alignment vertical="center"/>
    </xf>
    <xf numFmtId="181" fontId="18" fillId="4" borderId="45" xfId="1" applyNumberFormat="1" applyFont="1" applyFill="1" applyBorder="1" applyAlignment="1">
      <alignment vertical="center"/>
    </xf>
    <xf numFmtId="181" fontId="18" fillId="0" borderId="47" xfId="1" applyNumberFormat="1" applyFont="1" applyBorder="1" applyAlignment="1">
      <alignment vertical="center"/>
    </xf>
    <xf numFmtId="38" fontId="18" fillId="0" borderId="47" xfId="1" applyFont="1" applyBorder="1" applyAlignment="1">
      <alignment vertical="center"/>
    </xf>
    <xf numFmtId="38" fontId="0" fillId="0" borderId="47" xfId="1" applyFont="1" applyBorder="1" applyAlignment="1">
      <alignment vertical="center"/>
    </xf>
    <xf numFmtId="40" fontId="18" fillId="0" borderId="47" xfId="1" applyNumberFormat="1" applyFont="1" applyBorder="1" applyAlignment="1">
      <alignment vertical="center"/>
    </xf>
    <xf numFmtId="182" fontId="18" fillId="0" borderId="47" xfId="1" applyNumberFormat="1" applyFont="1" applyBorder="1" applyAlignment="1">
      <alignment vertical="center"/>
    </xf>
    <xf numFmtId="38" fontId="0" fillId="0" borderId="11" xfId="1" applyFont="1" applyBorder="1" applyAlignment="1">
      <alignment vertical="center"/>
    </xf>
    <xf numFmtId="181" fontId="18" fillId="0" borderId="10" xfId="1" applyNumberFormat="1" applyFont="1" applyBorder="1" applyAlignment="1">
      <alignment vertical="center"/>
    </xf>
    <xf numFmtId="181" fontId="18" fillId="0" borderId="45" xfId="1" applyNumberFormat="1" applyFont="1" applyBorder="1" applyAlignment="1">
      <alignment vertical="center"/>
    </xf>
    <xf numFmtId="38" fontId="18" fillId="0" borderId="45" xfId="1" applyFont="1" applyBorder="1" applyAlignment="1">
      <alignment vertical="center"/>
    </xf>
    <xf numFmtId="40" fontId="18" fillId="0" borderId="45" xfId="1" applyNumberFormat="1" applyFont="1" applyBorder="1" applyAlignment="1">
      <alignment vertical="center"/>
    </xf>
    <xf numFmtId="182" fontId="18" fillId="0" borderId="45" xfId="1" applyNumberFormat="1" applyFont="1" applyBorder="1" applyAlignment="1">
      <alignment vertical="center"/>
    </xf>
    <xf numFmtId="181" fontId="18" fillId="0" borderId="19" xfId="1" applyNumberFormat="1" applyFont="1" applyBorder="1" applyAlignment="1">
      <alignment vertical="center"/>
    </xf>
    <xf numFmtId="181" fontId="18" fillId="4" borderId="31" xfId="1" applyNumberFormat="1" applyFont="1" applyFill="1" applyBorder="1" applyAlignment="1">
      <alignment vertical="center"/>
    </xf>
    <xf numFmtId="38" fontId="18" fillId="4" borderId="47" xfId="1" applyFont="1" applyFill="1" applyBorder="1" applyAlignment="1">
      <alignment vertical="center"/>
    </xf>
    <xf numFmtId="38" fontId="18" fillId="4" borderId="12" xfId="1" applyFont="1" applyFill="1" applyBorder="1" applyAlignment="1">
      <alignment vertical="center"/>
    </xf>
    <xf numFmtId="181" fontId="18" fillId="4" borderId="47" xfId="1" applyNumberFormat="1" applyFont="1" applyFill="1" applyBorder="1" applyAlignment="1">
      <alignment vertical="center"/>
    </xf>
    <xf numFmtId="38" fontId="18" fillId="5" borderId="0" xfId="1" applyFont="1" applyFill="1" applyBorder="1" applyAlignment="1">
      <alignment vertical="center"/>
    </xf>
    <xf numFmtId="181" fontId="8" fillId="0" borderId="0" xfId="1" applyNumberFormat="1" applyFont="1" applyBorder="1" applyAlignment="1">
      <alignment vertical="center"/>
    </xf>
    <xf numFmtId="38" fontId="8" fillId="5" borderId="0" xfId="1" applyFont="1" applyFill="1" applyBorder="1" applyAlignment="1">
      <alignment vertical="center"/>
    </xf>
    <xf numFmtId="38" fontId="8" fillId="0" borderId="0" xfId="1" applyFont="1" applyBorder="1" applyAlignment="1">
      <alignment vertical="center"/>
    </xf>
    <xf numFmtId="40" fontId="8" fillId="0" borderId="0" xfId="1" applyNumberFormat="1" applyFont="1" applyBorder="1" applyAlignment="1">
      <alignment vertical="center"/>
    </xf>
    <xf numFmtId="182" fontId="8" fillId="0" borderId="0" xfId="1" applyNumberFormat="1" applyFont="1" applyBorder="1" applyAlignment="1">
      <alignment vertical="center"/>
    </xf>
    <xf numFmtId="38" fontId="8" fillId="0" borderId="6" xfId="1" applyFont="1" applyBorder="1" applyAlignment="1">
      <alignment vertical="center"/>
    </xf>
    <xf numFmtId="0" fontId="8" fillId="0" borderId="0" xfId="0" applyFont="1" applyAlignment="1">
      <alignment vertical="center"/>
    </xf>
    <xf numFmtId="181" fontId="8" fillId="0" borderId="5" xfId="1" applyNumberFormat="1" applyFont="1" applyBorder="1" applyAlignment="1">
      <alignment vertical="center"/>
    </xf>
    <xf numFmtId="181" fontId="8" fillId="4" borderId="2" xfId="1" applyNumberFormat="1" applyFont="1" applyFill="1" applyBorder="1" applyAlignment="1">
      <alignment vertical="center"/>
    </xf>
    <xf numFmtId="38" fontId="8" fillId="4" borderId="0" xfId="1" applyFont="1" applyFill="1" applyBorder="1" applyAlignment="1">
      <alignment vertical="center"/>
    </xf>
    <xf numFmtId="38" fontId="8" fillId="4" borderId="1" xfId="1" applyFont="1" applyFill="1" applyBorder="1" applyAlignment="1">
      <alignment vertical="center"/>
    </xf>
    <xf numFmtId="181" fontId="8" fillId="4" borderId="0" xfId="1" applyNumberFormat="1" applyFont="1" applyFill="1" applyBorder="1" applyAlignment="1">
      <alignment vertical="center"/>
    </xf>
    <xf numFmtId="38" fontId="18" fillId="5" borderId="47" xfId="1" applyFont="1" applyFill="1" applyBorder="1" applyAlignment="1">
      <alignment vertical="center"/>
    </xf>
    <xf numFmtId="38" fontId="18" fillId="5" borderId="45" xfId="1" applyFont="1" applyFill="1" applyBorder="1" applyAlignment="1">
      <alignment vertical="center"/>
    </xf>
    <xf numFmtId="182" fontId="18" fillId="2" borderId="0" xfId="1" applyNumberFormat="1" applyFont="1" applyFill="1" applyBorder="1" applyAlignment="1">
      <alignment vertical="center"/>
    </xf>
    <xf numFmtId="0" fontId="18" fillId="0" borderId="45" xfId="0" applyFont="1" applyBorder="1" applyAlignment="1">
      <alignment vertical="center"/>
    </xf>
    <xf numFmtId="0" fontId="18" fillId="0" borderId="47" xfId="0" applyFont="1" applyBorder="1" applyAlignment="1">
      <alignment vertical="center"/>
    </xf>
    <xf numFmtId="38" fontId="18" fillId="2" borderId="47" xfId="1" applyFont="1" applyFill="1" applyBorder="1" applyAlignment="1">
      <alignment vertical="center"/>
    </xf>
    <xf numFmtId="38" fontId="0" fillId="0" borderId="12" xfId="1" applyFont="1" applyBorder="1" applyAlignment="1">
      <alignment vertical="center"/>
    </xf>
    <xf numFmtId="181" fontId="18" fillId="0" borderId="31" xfId="1" applyNumberFormat="1" applyFont="1" applyBorder="1" applyAlignment="1">
      <alignment vertical="center"/>
    </xf>
    <xf numFmtId="181" fontId="18" fillId="2" borderId="47" xfId="1" applyNumberFormat="1" applyFont="1" applyFill="1" applyBorder="1" applyAlignment="1">
      <alignment vertical="center"/>
    </xf>
    <xf numFmtId="38" fontId="0" fillId="0" borderId="1" xfId="1" applyFont="1" applyBorder="1" applyAlignment="1">
      <alignment vertical="center"/>
    </xf>
    <xf numFmtId="181" fontId="18" fillId="0" borderId="2" xfId="1" applyNumberFormat="1" applyFont="1" applyBorder="1" applyAlignment="1">
      <alignment vertical="center"/>
    </xf>
    <xf numFmtId="181" fontId="18" fillId="2" borderId="0" xfId="1" applyNumberFormat="1" applyFont="1" applyFill="1" applyBorder="1" applyAlignment="1">
      <alignment vertical="center"/>
    </xf>
    <xf numFmtId="38" fontId="18" fillId="2" borderId="45" xfId="1" applyFont="1" applyFill="1" applyBorder="1" applyAlignment="1">
      <alignment vertical="center"/>
    </xf>
    <xf numFmtId="38" fontId="0" fillId="0" borderId="21" xfId="1" applyFont="1" applyBorder="1" applyAlignment="1">
      <alignment vertical="center"/>
    </xf>
    <xf numFmtId="181" fontId="18" fillId="0" borderId="32" xfId="1" applyNumberFormat="1" applyFont="1" applyBorder="1" applyAlignment="1">
      <alignment vertical="center"/>
    </xf>
    <xf numFmtId="181" fontId="18" fillId="2" borderId="45" xfId="1" applyNumberFormat="1" applyFont="1" applyFill="1" applyBorder="1" applyAlignment="1">
      <alignment vertical="center"/>
    </xf>
    <xf numFmtId="0" fontId="8" fillId="2" borderId="47" xfId="2" applyFont="1" applyFill="1" applyBorder="1" applyAlignment="1">
      <alignment horizontal="center"/>
    </xf>
    <xf numFmtId="182" fontId="18" fillId="2" borderId="47" xfId="1" applyNumberFormat="1" applyFont="1" applyFill="1" applyBorder="1" applyAlignment="1">
      <alignment vertical="center"/>
    </xf>
    <xf numFmtId="38" fontId="18" fillId="0" borderId="12" xfId="1" applyFont="1" applyBorder="1" applyAlignment="1">
      <alignment vertical="center"/>
    </xf>
    <xf numFmtId="38" fontId="18" fillId="0" borderId="1" xfId="1" applyFont="1" applyBorder="1" applyAlignment="1">
      <alignment vertical="center"/>
    </xf>
    <xf numFmtId="0" fontId="8" fillId="2" borderId="45" xfId="2" applyFont="1" applyFill="1" applyBorder="1" applyAlignment="1">
      <alignment horizontal="center"/>
    </xf>
    <xf numFmtId="182" fontId="18" fillId="2" borderId="45" xfId="1" applyNumberFormat="1" applyFont="1" applyFill="1" applyBorder="1" applyAlignment="1">
      <alignment vertical="center"/>
    </xf>
    <xf numFmtId="38" fontId="18" fillId="0" borderId="21" xfId="1" applyFont="1" applyBorder="1" applyAlignment="1">
      <alignment vertical="center"/>
    </xf>
    <xf numFmtId="38" fontId="18" fillId="0" borderId="0" xfId="1" applyFont="1" applyAlignment="1">
      <alignment vertical="center"/>
    </xf>
    <xf numFmtId="40" fontId="18" fillId="0" borderId="0" xfId="0" applyNumberFormat="1" applyFont="1" applyAlignment="1">
      <alignment vertical="center"/>
    </xf>
    <xf numFmtId="38" fontId="18" fillId="2" borderId="0" xfId="1" applyFont="1" applyFill="1" applyAlignment="1">
      <alignment vertical="center"/>
    </xf>
    <xf numFmtId="0" fontId="18" fillId="2" borderId="31" xfId="0" applyFont="1" applyFill="1" applyBorder="1" applyAlignment="1">
      <alignment vertical="center"/>
    </xf>
    <xf numFmtId="0" fontId="18" fillId="2" borderId="47"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horizontal="center" vertical="center"/>
    </xf>
    <xf numFmtId="0" fontId="18" fillId="2" borderId="0" xfId="0" applyFont="1" applyFill="1" applyAlignment="1">
      <alignment horizontal="center" vertical="center"/>
    </xf>
    <xf numFmtId="0" fontId="18" fillId="2" borderId="32"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21" xfId="0" applyFont="1" applyFill="1" applyBorder="1" applyAlignment="1">
      <alignment horizontal="center" vertical="center"/>
    </xf>
    <xf numFmtId="181" fontId="8" fillId="2" borderId="2" xfId="2" applyNumberFormat="1" applyFont="1" applyFill="1" applyBorder="1"/>
    <xf numFmtId="38" fontId="8" fillId="2" borderId="0" xfId="1" applyFont="1" applyFill="1" applyAlignment="1"/>
    <xf numFmtId="40" fontId="8" fillId="2" borderId="0" xfId="2" applyNumberFormat="1" applyFont="1" applyFill="1"/>
    <xf numFmtId="40" fontId="8" fillId="4" borderId="0" xfId="2" applyNumberFormat="1" applyFont="1" applyFill="1"/>
    <xf numFmtId="182" fontId="8" fillId="2" borderId="0" xfId="2" applyNumberFormat="1" applyFont="1" applyFill="1"/>
    <xf numFmtId="38" fontId="8" fillId="2" borderId="1" xfId="1" applyFont="1" applyFill="1" applyBorder="1" applyAlignment="1"/>
    <xf numFmtId="181" fontId="8" fillId="2" borderId="31" xfId="2" applyNumberFormat="1" applyFont="1" applyFill="1" applyBorder="1"/>
    <xf numFmtId="38" fontId="8" fillId="2" borderId="12" xfId="1" applyFont="1" applyFill="1" applyBorder="1" applyAlignment="1"/>
    <xf numFmtId="183" fontId="8" fillId="2" borderId="0" xfId="2" applyNumberFormat="1" applyFont="1" applyFill="1"/>
    <xf numFmtId="40" fontId="8" fillId="2" borderId="47" xfId="2" applyNumberFormat="1" applyFont="1" applyFill="1" applyBorder="1"/>
    <xf numFmtId="183" fontId="8" fillId="2" borderId="47" xfId="2" applyNumberFormat="1" applyFont="1" applyFill="1" applyBorder="1"/>
    <xf numFmtId="182" fontId="8" fillId="2" borderId="47" xfId="2" applyNumberFormat="1" applyFont="1" applyFill="1" applyBorder="1"/>
    <xf numFmtId="181" fontId="8" fillId="2" borderId="32" xfId="2" applyNumberFormat="1" applyFont="1" applyFill="1" applyBorder="1"/>
    <xf numFmtId="40" fontId="8" fillId="2" borderId="45" xfId="2" applyNumberFormat="1" applyFont="1" applyFill="1" applyBorder="1"/>
    <xf numFmtId="183" fontId="8" fillId="2" borderId="45" xfId="2" applyNumberFormat="1" applyFont="1" applyFill="1" applyBorder="1"/>
    <xf numFmtId="182" fontId="8" fillId="2" borderId="45" xfId="2" applyNumberFormat="1" applyFont="1" applyFill="1" applyBorder="1"/>
    <xf numFmtId="38" fontId="8" fillId="2" borderId="21" xfId="1" applyFont="1" applyFill="1" applyBorder="1" applyAlignment="1"/>
    <xf numFmtId="181" fontId="8" fillId="2" borderId="2" xfId="1" applyNumberFormat="1" applyFont="1" applyFill="1" applyBorder="1" applyAlignment="1"/>
    <xf numFmtId="40" fontId="8" fillId="2" borderId="0" xfId="1" applyNumberFormat="1" applyFont="1" applyFill="1" applyBorder="1" applyAlignment="1"/>
    <xf numFmtId="183" fontId="8" fillId="2" borderId="0" xfId="1" applyNumberFormat="1" applyFont="1" applyFill="1" applyBorder="1" applyAlignment="1"/>
    <xf numFmtId="182" fontId="8" fillId="2" borderId="0" xfId="1" applyNumberFormat="1" applyFont="1" applyFill="1" applyBorder="1" applyAlignment="1"/>
    <xf numFmtId="56" fontId="8" fillId="2" borderId="0" xfId="2" quotePrefix="1" applyNumberFormat="1" applyFont="1" applyFill="1"/>
    <xf numFmtId="38" fontId="8" fillId="3" borderId="0" xfId="1" applyFont="1" applyFill="1" applyBorder="1" applyAlignment="1"/>
    <xf numFmtId="38" fontId="18" fillId="2" borderId="1" xfId="0" applyNumberFormat="1" applyFont="1" applyFill="1" applyBorder="1" applyAlignment="1">
      <alignment vertical="center"/>
    </xf>
    <xf numFmtId="181" fontId="8" fillId="3" borderId="53" xfId="2" applyNumberFormat="1" applyFont="1" applyFill="1" applyBorder="1"/>
    <xf numFmtId="181" fontId="8" fillId="3" borderId="17" xfId="2" applyNumberFormat="1" applyFont="1" applyFill="1" applyBorder="1"/>
    <xf numFmtId="181" fontId="8" fillId="3" borderId="16" xfId="2" applyNumberFormat="1" applyFont="1" applyFill="1" applyBorder="1"/>
    <xf numFmtId="181" fontId="8" fillId="3" borderId="0" xfId="2" applyNumberFormat="1" applyFont="1" applyFill="1"/>
    <xf numFmtId="40" fontId="8" fillId="2" borderId="45" xfId="1" applyNumberFormat="1" applyFont="1" applyFill="1" applyBorder="1" applyAlignment="1"/>
    <xf numFmtId="183" fontId="8" fillId="2" borderId="45" xfId="1" applyNumberFormat="1" applyFont="1" applyFill="1" applyBorder="1" applyAlignment="1"/>
    <xf numFmtId="38" fontId="8" fillId="2" borderId="31" xfId="1" applyFont="1" applyFill="1" applyBorder="1" applyAlignment="1"/>
    <xf numFmtId="38" fontId="8" fillId="2" borderId="2" xfId="1" applyFont="1" applyFill="1" applyBorder="1" applyAlignment="1"/>
    <xf numFmtId="56" fontId="8" fillId="2" borderId="1" xfId="2" quotePrefix="1" applyNumberFormat="1" applyFont="1" applyFill="1" applyBorder="1"/>
    <xf numFmtId="38" fontId="8" fillId="0" borderId="1" xfId="1" applyFont="1" applyBorder="1" applyAlignment="1"/>
    <xf numFmtId="0" fontId="8" fillId="2" borderId="1" xfId="2" applyFont="1" applyFill="1" applyBorder="1"/>
    <xf numFmtId="38" fontId="18" fillId="0" borderId="1" xfId="0" applyNumberFormat="1" applyFont="1" applyBorder="1" applyAlignment="1">
      <alignment vertical="center"/>
    </xf>
    <xf numFmtId="0" fontId="18" fillId="2" borderId="32" xfId="0" applyFont="1" applyFill="1" applyBorder="1" applyAlignment="1">
      <alignment vertical="center"/>
    </xf>
    <xf numFmtId="38" fontId="18" fillId="2" borderId="45" xfId="0" applyNumberFormat="1" applyFont="1" applyFill="1" applyBorder="1" applyAlignment="1">
      <alignment vertical="center"/>
    </xf>
    <xf numFmtId="38" fontId="18" fillId="0" borderId="21" xfId="0" applyNumberFormat="1" applyFont="1" applyBorder="1" applyAlignment="1">
      <alignment vertical="center"/>
    </xf>
    <xf numFmtId="0" fontId="18" fillId="0" borderId="53" xfId="0" applyFont="1" applyBorder="1" applyAlignment="1">
      <alignment vertical="center"/>
    </xf>
    <xf numFmtId="38" fontId="18" fillId="0" borderId="17" xfId="0" applyNumberFormat="1" applyFont="1" applyBorder="1" applyAlignment="1">
      <alignment vertical="center"/>
    </xf>
    <xf numFmtId="38" fontId="18" fillId="0" borderId="16" xfId="0" applyNumberFormat="1" applyFont="1" applyBorder="1" applyAlignment="1">
      <alignment vertical="center"/>
    </xf>
    <xf numFmtId="0" fontId="20" fillId="2" borderId="38" xfId="0" applyFont="1" applyFill="1" applyBorder="1" applyAlignment="1">
      <alignment vertical="center"/>
    </xf>
    <xf numFmtId="0" fontId="18" fillId="2" borderId="30" xfId="0" applyFont="1" applyFill="1" applyBorder="1" applyAlignment="1">
      <alignment vertical="center"/>
    </xf>
    <xf numFmtId="0" fontId="18" fillId="2" borderId="6" xfId="0" applyFont="1" applyFill="1" applyBorder="1" applyAlignment="1">
      <alignment vertical="center"/>
    </xf>
    <xf numFmtId="0" fontId="18" fillId="2" borderId="45" xfId="0" applyFont="1" applyFill="1" applyBorder="1" applyAlignment="1">
      <alignment vertical="center"/>
    </xf>
    <xf numFmtId="0" fontId="18" fillId="5" borderId="45" xfId="0" applyFont="1" applyFill="1" applyBorder="1" applyAlignment="1">
      <alignment horizontal="center" vertical="center"/>
    </xf>
    <xf numFmtId="0" fontId="18" fillId="2" borderId="20" xfId="0" applyFont="1" applyFill="1" applyBorder="1" applyAlignment="1">
      <alignment vertical="center"/>
    </xf>
    <xf numFmtId="0" fontId="18" fillId="2" borderId="19" xfId="0" applyFont="1" applyFill="1" applyBorder="1" applyAlignment="1">
      <alignment vertical="center"/>
    </xf>
    <xf numFmtId="0" fontId="18" fillId="2" borderId="4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3" xfId="0" applyFont="1" applyFill="1" applyBorder="1" applyAlignment="1">
      <alignment horizontal="center" vertical="center"/>
    </xf>
    <xf numFmtId="181" fontId="18" fillId="2" borderId="29" xfId="1" applyNumberFormat="1" applyFont="1" applyFill="1" applyBorder="1" applyAlignment="1">
      <alignment horizontal="right" vertical="center"/>
    </xf>
    <xf numFmtId="181" fontId="18" fillId="2" borderId="38" xfId="1" applyNumberFormat="1" applyFont="1" applyFill="1" applyBorder="1" applyAlignment="1">
      <alignment horizontal="right" vertical="center"/>
    </xf>
    <xf numFmtId="38" fontId="18" fillId="2" borderId="38" xfId="1" applyFont="1" applyFill="1" applyBorder="1" applyAlignment="1">
      <alignment horizontal="right" vertical="center"/>
    </xf>
    <xf numFmtId="182" fontId="18" fillId="2" borderId="38" xfId="1" applyNumberFormat="1" applyFont="1" applyFill="1" applyBorder="1" applyAlignment="1">
      <alignment horizontal="right" vertical="center"/>
    </xf>
    <xf numFmtId="181" fontId="18" fillId="2" borderId="30" xfId="1" applyNumberFormat="1" applyFont="1" applyFill="1" applyBorder="1" applyAlignment="1">
      <alignment horizontal="right" vertical="center"/>
    </xf>
    <xf numFmtId="181" fontId="18" fillId="2" borderId="6" xfId="1" applyNumberFormat="1" applyFont="1" applyFill="1" applyBorder="1" applyAlignment="1">
      <alignment horizontal="right" vertical="center"/>
    </xf>
    <xf numFmtId="181" fontId="18" fillId="2" borderId="20" xfId="1" applyNumberFormat="1" applyFont="1" applyFill="1" applyBorder="1" applyAlignment="1">
      <alignment horizontal="right" vertical="center"/>
    </xf>
    <xf numFmtId="181" fontId="18" fillId="0" borderId="6" xfId="1" applyNumberFormat="1" applyFont="1" applyBorder="1" applyAlignment="1">
      <alignment vertical="center"/>
    </xf>
    <xf numFmtId="181" fontId="18" fillId="0" borderId="20" xfId="1" applyNumberFormat="1" applyFont="1" applyBorder="1" applyAlignment="1">
      <alignment vertical="center"/>
    </xf>
    <xf numFmtId="181" fontId="18" fillId="0" borderId="11" xfId="1" applyNumberFormat="1" applyFont="1" applyBorder="1" applyAlignment="1">
      <alignment vertical="center"/>
    </xf>
    <xf numFmtId="181" fontId="8" fillId="2" borderId="0" xfId="1" applyNumberFormat="1" applyFont="1" applyFill="1" applyBorder="1" applyAlignment="1">
      <alignment vertical="center"/>
    </xf>
    <xf numFmtId="181" fontId="8" fillId="0" borderId="6" xfId="1" applyNumberFormat="1" applyFont="1" applyBorder="1" applyAlignment="1">
      <alignment vertical="center"/>
    </xf>
    <xf numFmtId="181" fontId="18" fillId="0" borderId="23" xfId="1" applyNumberFormat="1" applyFont="1" applyBorder="1" applyAlignment="1">
      <alignment vertical="center"/>
    </xf>
    <xf numFmtId="181" fontId="18" fillId="2" borderId="43" xfId="1" applyNumberFormat="1" applyFont="1" applyFill="1" applyBorder="1" applyAlignment="1">
      <alignment vertical="center"/>
    </xf>
    <xf numFmtId="181" fontId="18" fillId="0" borderId="43" xfId="1" applyNumberFormat="1" applyFont="1" applyBorder="1" applyAlignment="1">
      <alignment vertical="center"/>
    </xf>
    <xf numFmtId="38" fontId="18" fillId="0" borderId="43" xfId="1" applyFont="1" applyBorder="1" applyAlignment="1">
      <alignment vertical="center"/>
    </xf>
    <xf numFmtId="182" fontId="18" fillId="0" borderId="43" xfId="1" applyNumberFormat="1" applyFont="1" applyBorder="1" applyAlignment="1">
      <alignment vertical="center"/>
    </xf>
    <xf numFmtId="181" fontId="18" fillId="0" borderId="24" xfId="1" applyNumberFormat="1" applyFont="1" applyBorder="1" applyAlignment="1">
      <alignment vertical="center"/>
    </xf>
    <xf numFmtId="181" fontId="18" fillId="0" borderId="29" xfId="1" applyNumberFormat="1" applyFont="1" applyBorder="1" applyAlignment="1">
      <alignment vertical="center"/>
    </xf>
    <xf numFmtId="181" fontId="18" fillId="2" borderId="38" xfId="1" applyNumberFormat="1" applyFont="1" applyFill="1" applyBorder="1" applyAlignment="1">
      <alignment vertical="center"/>
    </xf>
    <xf numFmtId="181" fontId="18" fillId="0" borderId="38" xfId="1" applyNumberFormat="1" applyFont="1" applyBorder="1" applyAlignment="1">
      <alignment vertical="center"/>
    </xf>
    <xf numFmtId="38" fontId="18" fillId="0" borderId="38" xfId="1" applyFont="1" applyBorder="1" applyAlignment="1">
      <alignment vertical="center"/>
    </xf>
    <xf numFmtId="182" fontId="18" fillId="0" borderId="38" xfId="1" applyNumberFormat="1" applyFont="1" applyBorder="1" applyAlignment="1">
      <alignment vertical="center"/>
    </xf>
    <xf numFmtId="181" fontId="18" fillId="0" borderId="30" xfId="1" applyNumberFormat="1" applyFont="1" applyBorder="1" applyAlignment="1">
      <alignment vertical="center"/>
    </xf>
    <xf numFmtId="0" fontId="8" fillId="2" borderId="23" xfId="2" applyFont="1" applyFill="1" applyBorder="1"/>
    <xf numFmtId="0" fontId="8" fillId="0" borderId="2" xfId="2" applyFont="1" applyBorder="1" applyAlignment="1">
      <alignment horizontal="center"/>
    </xf>
    <xf numFmtId="0" fontId="8" fillId="0" borderId="1" xfId="2" applyFont="1" applyBorder="1" applyAlignment="1">
      <alignment horizontal="center"/>
    </xf>
    <xf numFmtId="181" fontId="8" fillId="0" borderId="2" xfId="2" applyNumberFormat="1" applyFont="1" applyBorder="1"/>
    <xf numFmtId="182" fontId="8" fillId="0" borderId="0" xfId="1" applyNumberFormat="1" applyFont="1" applyBorder="1" applyAlignment="1"/>
    <xf numFmtId="0" fontId="8" fillId="0" borderId="31" xfId="2" applyFont="1" applyBorder="1" applyAlignment="1">
      <alignment horizontal="center"/>
    </xf>
    <xf numFmtId="0" fontId="8" fillId="0" borderId="12" xfId="2" applyFont="1" applyBorder="1" applyAlignment="1">
      <alignment horizontal="center"/>
    </xf>
    <xf numFmtId="181" fontId="8" fillId="0" borderId="31" xfId="2" applyNumberFormat="1" applyFont="1" applyBorder="1"/>
    <xf numFmtId="181" fontId="8" fillId="0" borderId="47" xfId="2" applyNumberFormat="1" applyFont="1" applyBorder="1"/>
    <xf numFmtId="182" fontId="8" fillId="0" borderId="47" xfId="1" applyNumberFormat="1" applyFont="1" applyBorder="1" applyAlignment="1"/>
    <xf numFmtId="181" fontId="8" fillId="0" borderId="12" xfId="2" applyNumberFormat="1" applyFont="1" applyBorder="1"/>
    <xf numFmtId="0" fontId="8" fillId="2" borderId="31" xfId="2" applyFont="1" applyFill="1" applyBorder="1" applyAlignment="1">
      <alignment horizontal="center"/>
    </xf>
    <xf numFmtId="182" fontId="8" fillId="2" borderId="47" xfId="1" applyNumberFormat="1" applyFont="1" applyFill="1" applyBorder="1" applyAlignment="1"/>
    <xf numFmtId="0" fontId="8" fillId="2" borderId="2" xfId="2" applyFont="1" applyFill="1" applyBorder="1" applyAlignment="1">
      <alignment horizontal="center"/>
    </xf>
    <xf numFmtId="0" fontId="8" fillId="2" borderId="32" xfId="2" applyFont="1" applyFill="1" applyBorder="1" applyAlignment="1">
      <alignment horizontal="center"/>
    </xf>
    <xf numFmtId="0" fontId="18" fillId="0" borderId="12" xfId="0" applyFont="1" applyBorder="1" applyAlignment="1">
      <alignment vertical="center"/>
    </xf>
    <xf numFmtId="0" fontId="18" fillId="0" borderId="1" xfId="0" applyFont="1" applyBorder="1" applyAlignment="1">
      <alignment vertical="center"/>
    </xf>
    <xf numFmtId="0" fontId="18" fillId="0" borderId="21" xfId="0" applyFont="1" applyBorder="1" applyAlignment="1">
      <alignment vertical="center"/>
    </xf>
    <xf numFmtId="184" fontId="12" fillId="0" borderId="0" xfId="2" applyNumberFormat="1" applyFont="1"/>
    <xf numFmtId="14" fontId="21" fillId="0" borderId="0" xfId="2" applyNumberFormat="1" applyFont="1"/>
    <xf numFmtId="38" fontId="12" fillId="0" borderId="0" xfId="1" applyFont="1" applyAlignment="1"/>
    <xf numFmtId="185" fontId="12" fillId="0" borderId="0" xfId="2" applyNumberFormat="1" applyFont="1"/>
    <xf numFmtId="0" fontId="12" fillId="0" borderId="31" xfId="5" applyFont="1" applyBorder="1"/>
    <xf numFmtId="0" fontId="12" fillId="0" borderId="47" xfId="5" applyFont="1" applyBorder="1"/>
    <xf numFmtId="0" fontId="12" fillId="0" borderId="12" xfId="5" applyFont="1" applyBorder="1"/>
    <xf numFmtId="0" fontId="12" fillId="0" borderId="40" xfId="2" quotePrefix="1" applyFont="1" applyBorder="1" applyAlignment="1">
      <alignment horizontal="center"/>
    </xf>
    <xf numFmtId="38" fontId="12" fillId="0" borderId="47" xfId="1" applyFont="1" applyBorder="1" applyAlignment="1">
      <alignment horizontal="center"/>
    </xf>
    <xf numFmtId="38" fontId="12" fillId="0" borderId="40" xfId="1" applyFont="1" applyBorder="1" applyAlignment="1">
      <alignment horizontal="center"/>
    </xf>
    <xf numFmtId="185" fontId="12" fillId="0" borderId="40" xfId="2" applyNumberFormat="1" applyFont="1" applyBorder="1" applyAlignment="1">
      <alignment horizontal="center"/>
    </xf>
    <xf numFmtId="0" fontId="12" fillId="0" borderId="2" xfId="5" applyFont="1" applyBorder="1" applyAlignment="1">
      <alignment horizontal="center"/>
    </xf>
    <xf numFmtId="0" fontId="12" fillId="0" borderId="0" xfId="5" applyFont="1" applyAlignment="1">
      <alignment horizontal="center"/>
    </xf>
    <xf numFmtId="0" fontId="12" fillId="0" borderId="1" xfId="5" applyFont="1" applyBorder="1" applyAlignment="1">
      <alignment horizontal="center"/>
    </xf>
    <xf numFmtId="0" fontId="12" fillId="0" borderId="7" xfId="2" applyFont="1" applyBorder="1" applyAlignment="1">
      <alignment horizontal="center" wrapText="1"/>
    </xf>
    <xf numFmtId="38" fontId="12" fillId="0" borderId="0" xfId="1" applyFont="1" applyBorder="1" applyAlignment="1">
      <alignment horizontal="center" vertical="center"/>
    </xf>
    <xf numFmtId="38" fontId="12" fillId="0" borderId="7" xfId="1" applyFont="1" applyFill="1" applyBorder="1" applyAlignment="1">
      <alignment horizontal="center" vertical="center"/>
    </xf>
    <xf numFmtId="185" fontId="12" fillId="0" borderId="7" xfId="2" quotePrefix="1" applyNumberFormat="1" applyFont="1" applyBorder="1" applyAlignment="1">
      <alignment horizontal="center" vertical="center"/>
    </xf>
    <xf numFmtId="0" fontId="12" fillId="0" borderId="2" xfId="5" applyFont="1" applyBorder="1"/>
    <xf numFmtId="0" fontId="12" fillId="0" borderId="0" xfId="5" applyFont="1"/>
    <xf numFmtId="0" fontId="12" fillId="0" borderId="1" xfId="5" applyFont="1" applyBorder="1"/>
    <xf numFmtId="38" fontId="12" fillId="0" borderId="0" xfId="1" applyFont="1" applyFill="1" applyBorder="1" applyAlignment="1"/>
    <xf numFmtId="38" fontId="12" fillId="0" borderId="7" xfId="1" applyFont="1" applyFill="1" applyBorder="1" applyAlignment="1"/>
    <xf numFmtId="185" fontId="12" fillId="0" borderId="7" xfId="2" applyNumberFormat="1" applyFont="1" applyBorder="1"/>
    <xf numFmtId="0" fontId="12" fillId="3" borderId="9" xfId="2" applyFont="1" applyFill="1" applyBorder="1" applyAlignment="1">
      <alignment horizontal="center"/>
    </xf>
    <xf numFmtId="38" fontId="12" fillId="3" borderId="45" xfId="1" quotePrefix="1" applyFont="1" applyFill="1" applyBorder="1" applyAlignment="1">
      <alignment horizontal="center"/>
    </xf>
    <xf numFmtId="38" fontId="12" fillId="3" borderId="9" xfId="1" quotePrefix="1" applyFont="1" applyFill="1" applyBorder="1" applyAlignment="1">
      <alignment horizontal="center"/>
    </xf>
    <xf numFmtId="185" fontId="12" fillId="3" borderId="9" xfId="2" quotePrefix="1" applyNumberFormat="1" applyFont="1" applyFill="1" applyBorder="1" applyAlignment="1">
      <alignment horizontal="center"/>
    </xf>
    <xf numFmtId="0" fontId="12" fillId="0" borderId="7" xfId="2" applyFont="1" applyBorder="1"/>
    <xf numFmtId="38" fontId="12" fillId="0" borderId="0" xfId="1" quotePrefix="1" applyFont="1" applyFill="1" applyBorder="1" applyAlignment="1">
      <alignment horizontal="left"/>
    </xf>
    <xf numFmtId="38" fontId="12" fillId="0" borderId="7" xfId="1" quotePrefix="1" applyFont="1" applyFill="1" applyBorder="1" applyAlignment="1">
      <alignment horizontal="left"/>
    </xf>
    <xf numFmtId="185" fontId="12" fillId="0" borderId="7" xfId="2" quotePrefix="1" applyNumberFormat="1" applyFont="1" applyBorder="1" applyAlignment="1">
      <alignment horizontal="left"/>
    </xf>
    <xf numFmtId="184" fontId="12" fillId="0" borderId="47" xfId="2" applyNumberFormat="1" applyFont="1" applyBorder="1"/>
    <xf numFmtId="0" fontId="12" fillId="0" borderId="47" xfId="2" applyFont="1" applyBorder="1" applyAlignment="1">
      <alignment horizontal="center"/>
    </xf>
    <xf numFmtId="0" fontId="12" fillId="0" borderId="0" xfId="2" applyFont="1" applyAlignment="1">
      <alignment horizontal="center"/>
    </xf>
    <xf numFmtId="38" fontId="12" fillId="0" borderId="0" xfId="2" applyNumberFormat="1" applyFont="1"/>
    <xf numFmtId="184" fontId="12" fillId="0" borderId="45" xfId="2" applyNumberFormat="1" applyFont="1" applyBorder="1"/>
    <xf numFmtId="0" fontId="12" fillId="0" borderId="45" xfId="2" applyFont="1" applyBorder="1" applyAlignment="1">
      <alignment horizontal="center"/>
    </xf>
    <xf numFmtId="181" fontId="12" fillId="0" borderId="0" xfId="1" applyNumberFormat="1" applyFont="1" applyAlignment="1"/>
    <xf numFmtId="38" fontId="12" fillId="0" borderId="0" xfId="1" applyFont="1" applyFill="1" applyBorder="1" applyAlignment="1" applyProtection="1"/>
    <xf numFmtId="38" fontId="12" fillId="0" borderId="7" xfId="1" applyFont="1" applyFill="1" applyBorder="1" applyAlignment="1" applyProtection="1"/>
    <xf numFmtId="38" fontId="12" fillId="0" borderId="47" xfId="1" applyFont="1" applyFill="1" applyBorder="1" applyAlignment="1" applyProtection="1"/>
    <xf numFmtId="38" fontId="12" fillId="0" borderId="40" xfId="1" applyFont="1" applyFill="1" applyBorder="1" applyAlignment="1" applyProtection="1"/>
    <xf numFmtId="38" fontId="12" fillId="0" borderId="45" xfId="1" applyFont="1" applyFill="1" applyBorder="1" applyAlignment="1" applyProtection="1"/>
    <xf numFmtId="38" fontId="12" fillId="0" borderId="9" xfId="1" applyFont="1" applyFill="1" applyBorder="1" applyAlignment="1" applyProtection="1"/>
    <xf numFmtId="38" fontId="12" fillId="0" borderId="47" xfId="1" applyFont="1" applyFill="1" applyBorder="1" applyAlignment="1"/>
    <xf numFmtId="38" fontId="12" fillId="0" borderId="40" xfId="1" applyFont="1" applyFill="1" applyBorder="1" applyAlignment="1"/>
    <xf numFmtId="38" fontId="12" fillId="0" borderId="45" xfId="1" applyFont="1" applyFill="1" applyBorder="1" applyAlignment="1"/>
    <xf numFmtId="38" fontId="12" fillId="0" borderId="9" xfId="1" applyFont="1" applyFill="1" applyBorder="1" applyAlignment="1"/>
    <xf numFmtId="0" fontId="12" fillId="0" borderId="0" xfId="2" quotePrefix="1" applyFont="1" applyAlignment="1">
      <alignment horizontal="center"/>
    </xf>
    <xf numFmtId="0" fontId="12" fillId="0" borderId="47" xfId="2" quotePrefix="1" applyFont="1" applyBorder="1" applyAlignment="1">
      <alignment horizontal="center"/>
    </xf>
    <xf numFmtId="38" fontId="12" fillId="5" borderId="45" xfId="1" applyFont="1" applyFill="1" applyBorder="1" applyAlignment="1"/>
    <xf numFmtId="38" fontId="12" fillId="2" borderId="47" xfId="1" applyFont="1" applyFill="1" applyBorder="1" applyAlignment="1"/>
    <xf numFmtId="38" fontId="12" fillId="2" borderId="40" xfId="1" applyFont="1" applyFill="1" applyBorder="1" applyAlignment="1"/>
    <xf numFmtId="38" fontId="12" fillId="2" borderId="0" xfId="1" applyFont="1" applyFill="1" applyBorder="1" applyAlignment="1"/>
    <xf numFmtId="38" fontId="12" fillId="2" borderId="7" xfId="1" applyFont="1" applyFill="1" applyBorder="1" applyAlignment="1"/>
    <xf numFmtId="181" fontId="12" fillId="2" borderId="2" xfId="1" applyNumberFormat="1" applyFont="1" applyFill="1" applyBorder="1" applyAlignment="1" applyProtection="1"/>
    <xf numFmtId="176" fontId="12" fillId="2" borderId="7" xfId="0" applyNumberFormat="1" applyFont="1" applyFill="1" applyBorder="1"/>
    <xf numFmtId="181" fontId="12" fillId="2" borderId="32" xfId="1" applyNumberFormat="1" applyFont="1" applyFill="1" applyBorder="1" applyAlignment="1" applyProtection="1"/>
    <xf numFmtId="176" fontId="12" fillId="2" borderId="9" xfId="0" applyNumberFormat="1" applyFont="1" applyFill="1" applyBorder="1"/>
    <xf numFmtId="38" fontId="12" fillId="2" borderId="45" xfId="1" applyFont="1" applyFill="1" applyBorder="1" applyAlignment="1"/>
    <xf numFmtId="38" fontId="12" fillId="2" borderId="9" xfId="1" applyFont="1" applyFill="1" applyBorder="1" applyAlignment="1"/>
    <xf numFmtId="181" fontId="12" fillId="2" borderId="31" xfId="1" applyNumberFormat="1" applyFont="1" applyFill="1" applyBorder="1" applyAlignment="1" applyProtection="1"/>
    <xf numFmtId="176" fontId="12" fillId="2" borderId="40" xfId="0" applyNumberFormat="1" applyFont="1" applyFill="1" applyBorder="1"/>
    <xf numFmtId="0" fontId="12" fillId="0" borderId="47" xfId="3" applyFont="1" applyBorder="1" applyAlignment="1">
      <alignment horizontal="center"/>
    </xf>
    <xf numFmtId="0" fontId="12" fillId="0" borderId="0" xfId="3" applyFont="1" applyAlignment="1">
      <alignment horizontal="center"/>
    </xf>
    <xf numFmtId="0" fontId="12" fillId="6" borderId="0" xfId="2" applyFont="1" applyFill="1" applyAlignment="1">
      <alignment horizontal="center"/>
    </xf>
    <xf numFmtId="38" fontId="12" fillId="2" borderId="47" xfId="1" applyFont="1" applyFill="1" applyBorder="1" applyAlignment="1" applyProtection="1">
      <alignment horizontal="right"/>
    </xf>
    <xf numFmtId="38" fontId="12" fillId="2" borderId="40" xfId="1" applyFont="1" applyFill="1" applyBorder="1" applyAlignment="1" applyProtection="1"/>
    <xf numFmtId="38" fontId="12" fillId="2" borderId="0" xfId="1" applyFont="1" applyFill="1" applyBorder="1" applyAlignment="1" applyProtection="1"/>
    <xf numFmtId="38" fontId="12" fillId="2" borderId="7" xfId="1" applyFont="1" applyFill="1" applyBorder="1" applyAlignment="1" applyProtection="1"/>
    <xf numFmtId="38" fontId="12" fillId="2" borderId="0" xfId="1" applyFont="1" applyFill="1" applyBorder="1" applyAlignment="1" applyProtection="1">
      <alignment horizontal="right"/>
    </xf>
    <xf numFmtId="186" fontId="12" fillId="0" borderId="45" xfId="2" applyNumberFormat="1" applyFont="1" applyBorder="1" applyAlignment="1">
      <alignment horizontal="center"/>
    </xf>
    <xf numFmtId="38" fontId="12" fillId="2" borderId="45" xfId="1" applyFont="1" applyFill="1" applyBorder="1" applyAlignment="1" applyProtection="1"/>
    <xf numFmtId="38" fontId="12" fillId="2" borderId="9" xfId="1" applyFont="1" applyFill="1" applyBorder="1" applyAlignment="1" applyProtection="1"/>
    <xf numFmtId="38" fontId="12" fillId="2" borderId="45" xfId="1" applyFont="1" applyFill="1" applyBorder="1" applyAlignment="1" applyProtection="1">
      <alignment horizontal="right"/>
    </xf>
    <xf numFmtId="38" fontId="12" fillId="2" borderId="47" xfId="1" applyFont="1" applyFill="1" applyBorder="1" applyAlignment="1" applyProtection="1"/>
    <xf numFmtId="38" fontId="12" fillId="2" borderId="40" xfId="1" applyFont="1" applyFill="1" applyBorder="1" applyAlignment="1" applyProtection="1">
      <alignment horizontal="right"/>
    </xf>
    <xf numFmtId="185" fontId="12" fillId="2" borderId="47" xfId="2" applyNumberFormat="1" applyFont="1" applyFill="1" applyBorder="1"/>
    <xf numFmtId="38" fontId="12" fillId="2" borderId="7" xfId="1" applyFont="1" applyFill="1" applyBorder="1" applyAlignment="1" applyProtection="1">
      <alignment horizontal="right"/>
    </xf>
    <xf numFmtId="185" fontId="12" fillId="2" borderId="0" xfId="2" applyNumberFormat="1" applyFont="1" applyFill="1"/>
    <xf numFmtId="38" fontId="12" fillId="2" borderId="9" xfId="1" applyFont="1" applyFill="1" applyBorder="1" applyAlignment="1" applyProtection="1">
      <alignment horizontal="right"/>
    </xf>
    <xf numFmtId="185" fontId="12" fillId="2" borderId="45" xfId="2" applyNumberFormat="1" applyFont="1" applyFill="1" applyBorder="1"/>
    <xf numFmtId="38" fontId="12" fillId="2" borderId="12" xfId="1" applyFont="1" applyFill="1" applyBorder="1" applyAlignment="1" applyProtection="1"/>
    <xf numFmtId="38" fontId="12" fillId="2" borderId="31" xfId="1" applyFont="1" applyFill="1" applyBorder="1" applyAlignment="1" applyProtection="1"/>
    <xf numFmtId="38" fontId="12" fillId="2" borderId="1" xfId="1" applyFont="1" applyFill="1" applyBorder="1" applyAlignment="1" applyProtection="1"/>
    <xf numFmtId="38" fontId="12" fillId="2" borderId="2" xfId="1" applyFont="1" applyFill="1" applyBorder="1" applyAlignment="1" applyProtection="1"/>
    <xf numFmtId="38" fontId="12" fillId="0" borderId="1" xfId="1" applyFont="1" applyFill="1" applyBorder="1" applyAlignment="1" applyProtection="1"/>
    <xf numFmtId="38" fontId="12" fillId="0" borderId="2" xfId="1" applyFont="1" applyFill="1" applyBorder="1" applyAlignment="1" applyProtection="1"/>
    <xf numFmtId="0" fontId="12" fillId="0" borderId="2" xfId="2" applyFont="1" applyBorder="1"/>
    <xf numFmtId="38" fontId="12" fillId="0" borderId="1" xfId="1" applyFont="1" applyBorder="1" applyAlignment="1"/>
    <xf numFmtId="38" fontId="12" fillId="0" borderId="2" xfId="1" applyFont="1" applyBorder="1" applyAlignment="1"/>
    <xf numFmtId="0" fontId="12" fillId="0" borderId="45" xfId="2" applyFont="1" applyBorder="1"/>
    <xf numFmtId="0" fontId="12" fillId="0" borderId="9" xfId="2" applyFont="1" applyBorder="1"/>
    <xf numFmtId="38" fontId="12" fillId="0" borderId="21" xfId="1" applyFont="1" applyBorder="1" applyAlignment="1"/>
    <xf numFmtId="38" fontId="12" fillId="0" borderId="32" xfId="1" applyFont="1" applyBorder="1" applyAlignment="1"/>
    <xf numFmtId="0" fontId="12" fillId="0" borderId="31" xfId="2" applyFont="1" applyBorder="1"/>
    <xf numFmtId="0" fontId="12" fillId="0" borderId="47" xfId="2" applyFont="1" applyBorder="1"/>
    <xf numFmtId="0" fontId="12" fillId="0" borderId="40" xfId="2" applyFont="1" applyBorder="1"/>
    <xf numFmtId="38" fontId="12" fillId="0" borderId="40" xfId="1" applyFont="1" applyBorder="1" applyAlignment="1"/>
    <xf numFmtId="38" fontId="12" fillId="0" borderId="47" xfId="1" applyFont="1" applyBorder="1" applyAlignment="1"/>
    <xf numFmtId="185" fontId="12" fillId="0" borderId="47" xfId="2" applyNumberFormat="1" applyFont="1" applyBorder="1"/>
    <xf numFmtId="184" fontId="12" fillId="0" borderId="2" xfId="2" applyNumberFormat="1" applyFont="1" applyBorder="1"/>
    <xf numFmtId="38" fontId="12" fillId="0" borderId="7" xfId="1" applyFont="1" applyBorder="1" applyAlignment="1"/>
    <xf numFmtId="38" fontId="12" fillId="0" borderId="0" xfId="1" applyFont="1" applyBorder="1" applyAlignment="1"/>
    <xf numFmtId="184" fontId="12" fillId="0" borderId="32" xfId="2" applyNumberFormat="1" applyFont="1" applyBorder="1"/>
    <xf numFmtId="38" fontId="12" fillId="0" borderId="9" xfId="1" applyFont="1" applyBorder="1" applyAlignment="1"/>
    <xf numFmtId="38" fontId="12" fillId="0" borderId="45" xfId="1" applyFont="1" applyBorder="1" applyAlignment="1"/>
    <xf numFmtId="185" fontId="12" fillId="0" borderId="45" xfId="2" applyNumberFormat="1" applyFont="1" applyBorder="1"/>
    <xf numFmtId="0" fontId="12" fillId="0" borderId="0" xfId="3" applyFont="1"/>
    <xf numFmtId="0" fontId="21" fillId="0" borderId="0" xfId="3" applyFont="1"/>
    <xf numFmtId="38" fontId="12" fillId="0" borderId="0" xfId="1" applyFont="1" applyFill="1" applyAlignment="1"/>
    <xf numFmtId="187" fontId="12" fillId="0" borderId="0" xfId="3" applyNumberFormat="1" applyFont="1"/>
    <xf numFmtId="0" fontId="12" fillId="2" borderId="0" xfId="3" applyFont="1" applyFill="1"/>
    <xf numFmtId="0" fontId="12" fillId="0" borderId="0" xfId="3" applyFont="1" applyAlignment="1">
      <alignment horizontal="left"/>
    </xf>
    <xf numFmtId="0" fontId="12" fillId="0" borderId="31" xfId="3" applyFont="1" applyBorder="1"/>
    <xf numFmtId="0" fontId="12" fillId="3" borderId="31" xfId="3" applyFont="1" applyFill="1" applyBorder="1"/>
    <xf numFmtId="0" fontId="12" fillId="3" borderId="12" xfId="3" applyFont="1" applyFill="1" applyBorder="1"/>
    <xf numFmtId="0" fontId="12" fillId="0" borderId="2" xfId="3" applyFont="1" applyBorder="1"/>
    <xf numFmtId="0" fontId="12" fillId="0" borderId="1" xfId="3" applyFont="1" applyBorder="1"/>
    <xf numFmtId="0" fontId="12" fillId="0" borderId="0" xfId="0" applyFont="1"/>
    <xf numFmtId="0" fontId="12" fillId="3" borderId="1" xfId="3" applyFont="1" applyFill="1" applyBorder="1" applyAlignment="1">
      <alignment horizontal="center"/>
    </xf>
    <xf numFmtId="0" fontId="12" fillId="3" borderId="1" xfId="3" applyFont="1" applyFill="1" applyBorder="1"/>
    <xf numFmtId="0" fontId="12" fillId="0" borderId="0" xfId="3" applyFont="1" applyAlignment="1">
      <alignment horizontal="right"/>
    </xf>
    <xf numFmtId="0" fontId="12" fillId="3" borderId="2" xfId="3" applyFont="1" applyFill="1" applyBorder="1"/>
    <xf numFmtId="0" fontId="12" fillId="0" borderId="1" xfId="3" applyFont="1" applyBorder="1" applyAlignment="1">
      <alignment horizontal="left"/>
    </xf>
    <xf numFmtId="0" fontId="12" fillId="3" borderId="2" xfId="3" quotePrefix="1" applyFont="1" applyFill="1" applyBorder="1" applyAlignment="1">
      <alignment horizontal="left"/>
    </xf>
    <xf numFmtId="0" fontId="12" fillId="3" borderId="1" xfId="3" applyFont="1" applyFill="1" applyBorder="1" applyAlignment="1">
      <alignment horizontal="left"/>
    </xf>
    <xf numFmtId="188" fontId="12" fillId="0" borderId="0" xfId="0" applyNumberFormat="1" applyFont="1"/>
    <xf numFmtId="0" fontId="12" fillId="0" borderId="32" xfId="5" applyFont="1" applyBorder="1"/>
    <xf numFmtId="0" fontId="12" fillId="0" borderId="32" xfId="3" applyFont="1" applyBorder="1"/>
    <xf numFmtId="0" fontId="12" fillId="0" borderId="45" xfId="3" applyFont="1" applyBorder="1" applyAlignment="1">
      <alignment shrinkToFit="1"/>
    </xf>
    <xf numFmtId="0" fontId="12" fillId="0" borderId="21" xfId="3" applyFont="1" applyBorder="1" applyAlignment="1">
      <alignment horizontal="left"/>
    </xf>
    <xf numFmtId="0" fontId="12" fillId="0" borderId="45" xfId="3" applyFont="1" applyBorder="1"/>
    <xf numFmtId="0" fontId="12" fillId="3" borderId="21" xfId="3" applyFont="1" applyFill="1" applyBorder="1"/>
    <xf numFmtId="0" fontId="12" fillId="3" borderId="21" xfId="3" applyFont="1" applyFill="1" applyBorder="1" applyAlignment="1">
      <alignment horizontal="center"/>
    </xf>
    <xf numFmtId="189" fontId="12" fillId="0" borderId="0" xfId="0" applyNumberFormat="1" applyFont="1"/>
    <xf numFmtId="177" fontId="12" fillId="0" borderId="7" xfId="3" applyNumberFormat="1" applyFont="1" applyBorder="1"/>
    <xf numFmtId="0" fontId="12" fillId="3" borderId="0" xfId="3" applyFont="1" applyFill="1"/>
    <xf numFmtId="37" fontId="12" fillId="2" borderId="0" xfId="3" applyNumberFormat="1" applyFont="1" applyFill="1"/>
    <xf numFmtId="0" fontId="12" fillId="4" borderId="12" xfId="3" applyFont="1" applyFill="1" applyBorder="1"/>
    <xf numFmtId="186" fontId="12" fillId="3" borderId="0" xfId="0" applyNumberFormat="1" applyFont="1" applyFill="1"/>
    <xf numFmtId="186" fontId="12" fillId="0" borderId="0" xfId="0" applyNumberFormat="1" applyFont="1"/>
    <xf numFmtId="186" fontId="12" fillId="0" borderId="0" xfId="3" applyNumberFormat="1" applyFont="1"/>
    <xf numFmtId="191" fontId="12" fillId="0" borderId="0" xfId="3" applyNumberFormat="1" applyFont="1"/>
    <xf numFmtId="0" fontId="12" fillId="4" borderId="1" xfId="3" applyFont="1" applyFill="1" applyBorder="1"/>
    <xf numFmtId="0" fontId="12" fillId="0" borderId="45" xfId="3" applyFont="1" applyBorder="1" applyAlignment="1">
      <alignment horizontal="center"/>
    </xf>
    <xf numFmtId="0" fontId="12" fillId="4" borderId="21" xfId="3" applyFont="1" applyFill="1" applyBorder="1"/>
    <xf numFmtId="3" fontId="12" fillId="2" borderId="0" xfId="3" applyNumberFormat="1" applyFont="1" applyFill="1"/>
    <xf numFmtId="37" fontId="12" fillId="2" borderId="0" xfId="2" applyNumberFormat="1" applyFont="1" applyFill="1"/>
    <xf numFmtId="177" fontId="12" fillId="2" borderId="7" xfId="3" applyNumberFormat="1" applyFont="1" applyFill="1" applyBorder="1"/>
    <xf numFmtId="187" fontId="12" fillId="2" borderId="0" xfId="3" applyNumberFormat="1" applyFont="1" applyFill="1"/>
    <xf numFmtId="37" fontId="12" fillId="2" borderId="47" xfId="2" applyNumberFormat="1" applyFont="1" applyFill="1" applyBorder="1"/>
    <xf numFmtId="177" fontId="12" fillId="2" borderId="40" xfId="3" applyNumberFormat="1" applyFont="1" applyFill="1" applyBorder="1"/>
    <xf numFmtId="187" fontId="12" fillId="2" borderId="47" xfId="3" applyNumberFormat="1" applyFont="1" applyFill="1" applyBorder="1"/>
    <xf numFmtId="176" fontId="12" fillId="0" borderId="0" xfId="3" applyNumberFormat="1" applyFont="1" applyAlignment="1">
      <alignment horizontal="center"/>
    </xf>
    <xf numFmtId="37" fontId="12" fillId="2" borderId="45" xfId="2" applyNumberFormat="1" applyFont="1" applyFill="1" applyBorder="1"/>
    <xf numFmtId="177" fontId="12" fillId="2" borderId="9" xfId="3" applyNumberFormat="1" applyFont="1" applyFill="1" applyBorder="1"/>
    <xf numFmtId="187" fontId="12" fillId="2" borderId="45" xfId="3" applyNumberFormat="1" applyFont="1" applyFill="1" applyBorder="1"/>
    <xf numFmtId="3" fontId="12" fillId="2" borderId="45" xfId="3" applyNumberFormat="1" applyFont="1" applyFill="1" applyBorder="1"/>
    <xf numFmtId="37" fontId="12" fillId="0" borderId="45" xfId="3" applyNumberFormat="1" applyFont="1" applyBorder="1"/>
    <xf numFmtId="177" fontId="12" fillId="0" borderId="0" xfId="3" applyNumberFormat="1" applyFont="1"/>
    <xf numFmtId="193" fontId="12" fillId="0" borderId="45" xfId="3" applyNumberFormat="1" applyFont="1" applyBorder="1"/>
    <xf numFmtId="0" fontId="12" fillId="0" borderId="0" xfId="3" quotePrefix="1" applyFont="1" applyAlignment="1">
      <alignment horizontal="center"/>
    </xf>
    <xf numFmtId="192" fontId="12" fillId="2" borderId="0" xfId="3" applyNumberFormat="1" applyFont="1" applyFill="1"/>
    <xf numFmtId="179" fontId="12" fillId="3" borderId="0" xfId="0" applyNumberFormat="1" applyFont="1" applyFill="1"/>
    <xf numFmtId="179" fontId="12" fillId="0" borderId="0" xfId="0" applyNumberFormat="1" applyFont="1"/>
    <xf numFmtId="177" fontId="12" fillId="3" borderId="7" xfId="3" applyNumberFormat="1" applyFont="1" applyFill="1" applyBorder="1"/>
    <xf numFmtId="177" fontId="12" fillId="3" borderId="2" xfId="3" applyNumberFormat="1" applyFont="1" applyFill="1" applyBorder="1"/>
    <xf numFmtId="177" fontId="12" fillId="3" borderId="0" xfId="3" applyNumberFormat="1" applyFont="1" applyFill="1"/>
    <xf numFmtId="177" fontId="12" fillId="3" borderId="40" xfId="3" applyNumberFormat="1" applyFont="1" applyFill="1" applyBorder="1"/>
    <xf numFmtId="177" fontId="12" fillId="3" borderId="31" xfId="3" applyNumberFormat="1" applyFont="1" applyFill="1" applyBorder="1"/>
    <xf numFmtId="177" fontId="12" fillId="3" borderId="9" xfId="3" applyNumberFormat="1" applyFont="1" applyFill="1" applyBorder="1"/>
    <xf numFmtId="177" fontId="12" fillId="3" borderId="32" xfId="3" applyNumberFormat="1" applyFont="1" applyFill="1" applyBorder="1"/>
    <xf numFmtId="182" fontId="12" fillId="0" borderId="0" xfId="1" applyNumberFormat="1" applyFont="1" applyAlignment="1"/>
    <xf numFmtId="192" fontId="12" fillId="0" borderId="45" xfId="3" applyNumberFormat="1" applyFont="1" applyBorder="1"/>
    <xf numFmtId="192" fontId="12" fillId="0" borderId="32" xfId="3" applyNumberFormat="1" applyFont="1" applyBorder="1"/>
    <xf numFmtId="194" fontId="12" fillId="0" borderId="45" xfId="3" applyNumberFormat="1" applyFont="1" applyBorder="1"/>
    <xf numFmtId="194" fontId="12" fillId="0" borderId="47" xfId="3" applyNumberFormat="1" applyFont="1" applyBorder="1"/>
    <xf numFmtId="192" fontId="12" fillId="0" borderId="0" xfId="3" applyNumberFormat="1" applyFont="1"/>
    <xf numFmtId="187" fontId="12" fillId="0" borderId="45" xfId="3" applyNumberFormat="1" applyFont="1" applyBorder="1"/>
    <xf numFmtId="177" fontId="12" fillId="2" borderId="47" xfId="3" applyNumberFormat="1" applyFont="1" applyFill="1" applyBorder="1"/>
    <xf numFmtId="187" fontId="12" fillId="0" borderId="40" xfId="3" applyNumberFormat="1" applyFont="1" applyBorder="1"/>
    <xf numFmtId="177" fontId="12" fillId="2" borderId="0" xfId="3" applyNumberFormat="1" applyFont="1" applyFill="1"/>
    <xf numFmtId="187" fontId="12" fillId="0" borderId="7" xfId="3" applyNumberFormat="1" applyFont="1" applyBorder="1"/>
    <xf numFmtId="177" fontId="12" fillId="2" borderId="45" xfId="3" applyNumberFormat="1" applyFont="1" applyFill="1" applyBorder="1"/>
    <xf numFmtId="187" fontId="12" fillId="0" borderId="9" xfId="3" applyNumberFormat="1" applyFont="1" applyBorder="1"/>
    <xf numFmtId="38" fontId="12" fillId="0" borderId="12" xfId="1" applyFont="1" applyFill="1" applyBorder="1" applyAlignment="1" applyProtection="1"/>
    <xf numFmtId="187" fontId="12" fillId="0" borderId="40" xfId="2" applyNumberFormat="1" applyFont="1" applyBorder="1"/>
    <xf numFmtId="187" fontId="12" fillId="0" borderId="7" xfId="2" applyNumberFormat="1" applyFont="1" applyBorder="1"/>
    <xf numFmtId="187" fontId="12" fillId="0" borderId="9" xfId="2" applyNumberFormat="1" applyFont="1" applyBorder="1"/>
    <xf numFmtId="0" fontId="21" fillId="0" borderId="0" xfId="5" applyFont="1"/>
    <xf numFmtId="0" fontId="12" fillId="0" borderId="38" xfId="5" applyFont="1" applyBorder="1"/>
    <xf numFmtId="0" fontId="12" fillId="0" borderId="0" xfId="5" applyFont="1" applyAlignment="1">
      <alignment horizontal="left"/>
    </xf>
    <xf numFmtId="0" fontId="12" fillId="0" borderId="31" xfId="5" applyFont="1" applyBorder="1" applyAlignment="1">
      <alignment horizontal="center"/>
    </xf>
    <xf numFmtId="0" fontId="12" fillId="0" borderId="47" xfId="5" applyFont="1" applyBorder="1" applyAlignment="1">
      <alignment horizontal="center"/>
    </xf>
    <xf numFmtId="0" fontId="12" fillId="3" borderId="31" xfId="5" applyFont="1" applyFill="1" applyBorder="1"/>
    <xf numFmtId="0" fontId="12" fillId="3" borderId="12" xfId="5" applyFont="1" applyFill="1" applyBorder="1"/>
    <xf numFmtId="0" fontId="12" fillId="0" borderId="0" xfId="5" quotePrefix="1" applyFont="1" applyAlignment="1">
      <alignment horizontal="center"/>
    </xf>
    <xf numFmtId="0" fontId="12" fillId="3" borderId="2" xfId="5" applyFont="1" applyFill="1" applyBorder="1"/>
    <xf numFmtId="0" fontId="12" fillId="3" borderId="1" xfId="5" applyFont="1" applyFill="1" applyBorder="1"/>
    <xf numFmtId="0" fontId="12" fillId="3" borderId="2" xfId="5" applyFont="1" applyFill="1" applyBorder="1" applyAlignment="1">
      <alignment horizontal="left"/>
    </xf>
    <xf numFmtId="0" fontId="12" fillId="0" borderId="45" xfId="5" applyFont="1" applyBorder="1"/>
    <xf numFmtId="0" fontId="12" fillId="3" borderId="32" xfId="5" applyFont="1" applyFill="1" applyBorder="1" applyAlignment="1">
      <alignment horizontal="center"/>
    </xf>
    <xf numFmtId="0" fontId="12" fillId="3" borderId="32" xfId="5" applyFont="1" applyFill="1" applyBorder="1"/>
    <xf numFmtId="0" fontId="12" fillId="3" borderId="21" xfId="5" applyFont="1" applyFill="1" applyBorder="1"/>
    <xf numFmtId="0" fontId="12" fillId="0" borderId="0" xfId="5" quotePrefix="1" applyFont="1" applyAlignment="1">
      <alignment horizontal="left"/>
    </xf>
    <xf numFmtId="37" fontId="12" fillId="0" borderId="1" xfId="5" applyNumberFormat="1" applyFont="1" applyBorder="1"/>
    <xf numFmtId="181" fontId="12" fillId="0" borderId="2" xfId="1" applyNumberFormat="1" applyFont="1" applyBorder="1" applyAlignment="1"/>
    <xf numFmtId="192" fontId="12" fillId="0" borderId="0" xfId="5" applyNumberFormat="1" applyFont="1"/>
    <xf numFmtId="192" fontId="12" fillId="0" borderId="1" xfId="5" applyNumberFormat="1" applyFont="1" applyBorder="1"/>
    <xf numFmtId="190" fontId="12" fillId="0" borderId="0" xfId="5" applyNumberFormat="1" applyFont="1"/>
    <xf numFmtId="0" fontId="12" fillId="0" borderId="45" xfId="5" applyFont="1" applyBorder="1" applyAlignment="1">
      <alignment horizontal="center"/>
    </xf>
    <xf numFmtId="197" fontId="12" fillId="2" borderId="31" xfId="5" applyNumberFormat="1" applyFont="1" applyFill="1" applyBorder="1"/>
    <xf numFmtId="196" fontId="12" fillId="2" borderId="0" xfId="5" applyNumberFormat="1" applyFont="1" applyFill="1"/>
    <xf numFmtId="197" fontId="12" fillId="2" borderId="2" xfId="5" applyNumberFormat="1" applyFont="1" applyFill="1" applyBorder="1"/>
    <xf numFmtId="196" fontId="12" fillId="2" borderId="47" xfId="5" applyNumberFormat="1" applyFont="1" applyFill="1" applyBorder="1"/>
    <xf numFmtId="197" fontId="12" fillId="2" borderId="32" xfId="5" applyNumberFormat="1" applyFont="1" applyFill="1" applyBorder="1"/>
    <xf numFmtId="196" fontId="12" fillId="2" borderId="45" xfId="5" applyNumberFormat="1" applyFont="1" applyFill="1" applyBorder="1"/>
    <xf numFmtId="186" fontId="12" fillId="2" borderId="2" xfId="5" applyNumberFormat="1" applyFont="1" applyFill="1" applyBorder="1"/>
    <xf numFmtId="0" fontId="12" fillId="0" borderId="47" xfId="5" quotePrefix="1" applyFont="1" applyBorder="1" applyAlignment="1">
      <alignment horizontal="center"/>
    </xf>
    <xf numFmtId="177" fontId="12" fillId="2" borderId="40" xfId="5" applyNumberFormat="1" applyFont="1" applyFill="1" applyBorder="1"/>
    <xf numFmtId="177" fontId="12" fillId="2" borderId="7" xfId="5" applyNumberFormat="1" applyFont="1" applyFill="1" applyBorder="1"/>
    <xf numFmtId="177" fontId="12" fillId="2" borderId="9" xfId="5" applyNumberFormat="1" applyFont="1" applyFill="1" applyBorder="1"/>
    <xf numFmtId="177" fontId="12" fillId="2" borderId="2" xfId="5" applyNumberFormat="1" applyFont="1" applyFill="1" applyBorder="1"/>
    <xf numFmtId="37" fontId="12" fillId="0" borderId="0" xfId="5" applyNumberFormat="1" applyFont="1"/>
    <xf numFmtId="190" fontId="12" fillId="0" borderId="47" xfId="5" applyNumberFormat="1" applyFont="1" applyBorder="1"/>
    <xf numFmtId="190" fontId="12" fillId="0" borderId="45" xfId="5" applyNumberFormat="1" applyFont="1" applyBorder="1"/>
    <xf numFmtId="196" fontId="12" fillId="2" borderId="0" xfId="1" applyNumberFormat="1" applyFont="1" applyFill="1" applyBorder="1" applyAlignment="1"/>
    <xf numFmtId="176" fontId="12" fillId="2" borderId="2" xfId="0" applyNumberFormat="1" applyFont="1" applyFill="1" applyBorder="1"/>
    <xf numFmtId="176" fontId="12" fillId="2" borderId="31" xfId="0" applyNumberFormat="1" applyFont="1" applyFill="1" applyBorder="1"/>
    <xf numFmtId="176" fontId="12" fillId="2" borderId="32" xfId="0" applyNumberFormat="1" applyFont="1" applyFill="1" applyBorder="1"/>
    <xf numFmtId="176" fontId="12" fillId="0" borderId="2" xfId="0" applyNumberFormat="1" applyFont="1" applyBorder="1"/>
    <xf numFmtId="177" fontId="12" fillId="0" borderId="7" xfId="5" applyNumberFormat="1" applyFont="1" applyBorder="1"/>
    <xf numFmtId="196" fontId="12" fillId="0" borderId="0" xfId="5" applyNumberFormat="1" applyFont="1"/>
    <xf numFmtId="176" fontId="12" fillId="0" borderId="32" xfId="0" applyNumberFormat="1" applyFont="1" applyBorder="1"/>
    <xf numFmtId="177" fontId="12" fillId="0" borderId="9" xfId="5" applyNumberFormat="1" applyFont="1" applyBorder="1"/>
    <xf numFmtId="196" fontId="12" fillId="0" borderId="45" xfId="5" applyNumberFormat="1" applyFont="1" applyBorder="1"/>
    <xf numFmtId="176" fontId="12" fillId="0" borderId="31" xfId="0" applyNumberFormat="1" applyFont="1" applyBorder="1"/>
    <xf numFmtId="177" fontId="12" fillId="0" borderId="40" xfId="5" applyNumberFormat="1" applyFont="1" applyBorder="1"/>
    <xf numFmtId="196" fontId="12" fillId="0" borderId="47" xfId="5" applyNumberFormat="1" applyFont="1" applyBorder="1"/>
    <xf numFmtId="0" fontId="12" fillId="2" borderId="47" xfId="5" applyFont="1" applyFill="1" applyBorder="1"/>
    <xf numFmtId="0" fontId="12" fillId="2" borderId="47" xfId="5" applyFont="1" applyFill="1" applyBorder="1" applyAlignment="1">
      <alignment horizontal="center"/>
    </xf>
    <xf numFmtId="0" fontId="12" fillId="2" borderId="47" xfId="2" applyFont="1" applyFill="1" applyBorder="1" applyAlignment="1">
      <alignment horizontal="center"/>
    </xf>
    <xf numFmtId="0" fontId="12" fillId="2" borderId="0" xfId="5" applyFont="1" applyFill="1"/>
    <xf numFmtId="0" fontId="12" fillId="2" borderId="0" xfId="5" applyFont="1" applyFill="1" applyAlignment="1">
      <alignment horizontal="center"/>
    </xf>
    <xf numFmtId="0" fontId="12" fillId="2" borderId="45" xfId="5" applyFont="1" applyFill="1" applyBorder="1"/>
    <xf numFmtId="0" fontId="12" fillId="2" borderId="45" xfId="5" applyFont="1" applyFill="1" applyBorder="1" applyAlignment="1">
      <alignment horizontal="center"/>
    </xf>
    <xf numFmtId="196" fontId="12" fillId="0" borderId="40" xfId="5" applyNumberFormat="1" applyFont="1" applyBorder="1"/>
    <xf numFmtId="196" fontId="12" fillId="0" borderId="7" xfId="5" applyNumberFormat="1" applyFont="1" applyBorder="1"/>
    <xf numFmtId="0" fontId="24" fillId="2" borderId="0" xfId="0" applyFont="1" applyFill="1"/>
    <xf numFmtId="0" fontId="13" fillId="2" borderId="0" xfId="0" applyFont="1" applyFill="1"/>
    <xf numFmtId="0" fontId="13" fillId="0" borderId="0" xfId="0" applyFont="1"/>
    <xf numFmtId="0" fontId="13" fillId="2" borderId="39" xfId="0" applyFont="1" applyFill="1" applyBorder="1"/>
    <xf numFmtId="0" fontId="13" fillId="2" borderId="41" xfId="0" applyFont="1" applyFill="1" applyBorder="1" applyAlignment="1">
      <alignment horizontal="center"/>
    </xf>
    <xf numFmtId="0" fontId="13" fillId="2" borderId="54" xfId="0" applyFont="1" applyFill="1" applyBorder="1" applyAlignment="1">
      <alignment horizontal="center"/>
    </xf>
    <xf numFmtId="0" fontId="13" fillId="2" borderId="40" xfId="0" applyFont="1" applyFill="1" applyBorder="1" applyAlignment="1">
      <alignment horizontal="center"/>
    </xf>
    <xf numFmtId="0" fontId="13" fillId="2" borderId="1" xfId="0" applyFont="1" applyFill="1" applyBorder="1" applyAlignment="1">
      <alignment horizontal="center"/>
    </xf>
    <xf numFmtId="0" fontId="13" fillId="0" borderId="54"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2" borderId="44" xfId="0" applyFont="1" applyFill="1" applyBorder="1"/>
    <xf numFmtId="0" fontId="13" fillId="2" borderId="55" xfId="0" applyFont="1" applyFill="1" applyBorder="1" applyAlignment="1">
      <alignment horizontal="center"/>
    </xf>
    <xf numFmtId="0" fontId="13" fillId="2" borderId="26" xfId="0" applyFont="1" applyFill="1" applyBorder="1" applyAlignment="1">
      <alignment horizontal="center"/>
    </xf>
    <xf numFmtId="0" fontId="13" fillId="2" borderId="25" xfId="0" applyFont="1" applyFill="1" applyBorder="1" applyAlignment="1">
      <alignment horizontal="center"/>
    </xf>
    <xf numFmtId="0" fontId="13" fillId="2" borderId="24" xfId="0" applyFont="1" applyFill="1" applyBorder="1" applyAlignment="1">
      <alignment horizontal="center"/>
    </xf>
    <xf numFmtId="0" fontId="13" fillId="2" borderId="43" xfId="0" applyFont="1" applyFill="1" applyBorder="1" applyAlignment="1">
      <alignment horizontal="center"/>
    </xf>
    <xf numFmtId="0" fontId="13" fillId="0" borderId="55"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24" xfId="0" applyFont="1" applyBorder="1" applyAlignment="1">
      <alignment horizontal="center"/>
    </xf>
    <xf numFmtId="0" fontId="13" fillId="0" borderId="43" xfId="0" applyFont="1" applyBorder="1" applyAlignment="1">
      <alignment horizontal="center"/>
    </xf>
    <xf numFmtId="0" fontId="13" fillId="0" borderId="56" xfId="0" applyFont="1" applyBorder="1" applyAlignment="1">
      <alignment horizontal="center"/>
    </xf>
    <xf numFmtId="0" fontId="13" fillId="0" borderId="51" xfId="0" applyFont="1" applyBorder="1" applyAlignment="1">
      <alignment horizontal="center"/>
    </xf>
    <xf numFmtId="0" fontId="13" fillId="2" borderId="41" xfId="0" applyFont="1" applyFill="1" applyBorder="1" applyAlignment="1" applyProtection="1">
      <alignment horizontal="center"/>
      <protection locked="0"/>
    </xf>
    <xf numFmtId="49" fontId="13" fillId="0" borderId="57" xfId="0" applyNumberFormat="1" applyFont="1" applyBorder="1" applyAlignment="1" applyProtection="1">
      <alignment horizontal="center"/>
      <protection locked="0"/>
    </xf>
    <xf numFmtId="49" fontId="13" fillId="0" borderId="7" xfId="0" applyNumberFormat="1" applyFont="1" applyBorder="1" applyAlignment="1" applyProtection="1">
      <alignment horizontal="center"/>
      <protection locked="0"/>
    </xf>
    <xf numFmtId="49" fontId="13" fillId="0" borderId="0" xfId="0" applyNumberFormat="1" applyFont="1" applyAlignment="1" applyProtection="1">
      <alignment horizontal="center"/>
      <protection locked="0"/>
    </xf>
    <xf numFmtId="198" fontId="13" fillId="0" borderId="7" xfId="0" applyNumberFormat="1" applyFont="1" applyBorder="1" applyAlignment="1" applyProtection="1">
      <alignment horizontal="center"/>
      <protection locked="0"/>
    </xf>
    <xf numFmtId="198" fontId="13" fillId="0" borderId="8" xfId="0" applyNumberFormat="1" applyFont="1" applyBorder="1" applyAlignment="1" applyProtection="1">
      <alignment horizontal="center"/>
      <protection locked="0"/>
    </xf>
    <xf numFmtId="198" fontId="13" fillId="0" borderId="2" xfId="0" applyNumberFormat="1" applyFont="1" applyBorder="1" applyAlignment="1" applyProtection="1">
      <alignment horizontal="center"/>
      <protection locked="0"/>
    </xf>
    <xf numFmtId="0" fontId="13" fillId="0" borderId="57" xfId="0" applyFont="1" applyBorder="1" applyAlignment="1">
      <alignment horizontal="center"/>
    </xf>
    <xf numFmtId="0" fontId="13" fillId="0" borderId="6" xfId="0" applyFont="1" applyBorder="1" applyAlignment="1">
      <alignment horizontal="center"/>
    </xf>
    <xf numFmtId="49" fontId="13" fillId="5" borderId="7" xfId="0" applyNumberFormat="1" applyFont="1" applyFill="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198" fontId="13" fillId="0" borderId="0" xfId="0" applyNumberFormat="1" applyFont="1" applyAlignment="1" applyProtection="1">
      <alignment horizontal="center" shrinkToFit="1"/>
      <protection locked="0"/>
    </xf>
    <xf numFmtId="49" fontId="13" fillId="0" borderId="7" xfId="0" applyNumberFormat="1" applyFont="1" applyBorder="1" applyAlignment="1" applyProtection="1">
      <alignment horizontal="center" shrinkToFit="1"/>
      <protection locked="0"/>
    </xf>
    <xf numFmtId="198" fontId="13" fillId="0" borderId="6" xfId="0" applyNumberFormat="1" applyFont="1" applyBorder="1" applyAlignment="1" applyProtection="1">
      <alignment horizontal="center" shrinkToFit="1"/>
      <protection locked="0"/>
    </xf>
    <xf numFmtId="198" fontId="13" fillId="0" borderId="7" xfId="0" applyNumberFormat="1" applyFont="1" applyBorder="1" applyAlignment="1" applyProtection="1">
      <alignment horizontal="center" shrinkToFit="1"/>
      <protection locked="0"/>
    </xf>
    <xf numFmtId="49" fontId="13" fillId="0" borderId="0" xfId="0" applyNumberFormat="1" applyFont="1" applyAlignment="1" applyProtection="1">
      <alignment horizontal="center" shrinkToFit="1"/>
      <protection locked="0"/>
    </xf>
    <xf numFmtId="198" fontId="13" fillId="0" borderId="8" xfId="0" applyNumberFormat="1" applyFont="1" applyBorder="1" applyAlignment="1" applyProtection="1">
      <alignment horizontal="center" shrinkToFit="1"/>
      <protection locked="0"/>
    </xf>
    <xf numFmtId="0" fontId="13" fillId="2" borderId="46" xfId="0" applyFont="1" applyFill="1" applyBorder="1" applyAlignment="1" applyProtection="1">
      <alignment horizontal="center"/>
      <protection locked="0"/>
    </xf>
    <xf numFmtId="49" fontId="13" fillId="0" borderId="19" xfId="0" applyNumberFormat="1" applyFont="1" applyBorder="1" applyAlignment="1" applyProtection="1">
      <alignment horizontal="center"/>
      <protection locked="0"/>
    </xf>
    <xf numFmtId="49" fontId="13" fillId="0" borderId="9" xfId="0" applyNumberFormat="1" applyFont="1" applyBorder="1" applyAlignment="1" applyProtection="1">
      <alignment horizontal="center"/>
      <protection locked="0"/>
    </xf>
    <xf numFmtId="198" fontId="13" fillId="0" borderId="9" xfId="0" applyNumberFormat="1" applyFont="1" applyBorder="1" applyAlignment="1" applyProtection="1">
      <alignment horizontal="center" shrinkToFit="1"/>
      <protection locked="0"/>
    </xf>
    <xf numFmtId="49" fontId="13" fillId="0" borderId="45" xfId="0" applyNumberFormat="1" applyFont="1" applyBorder="1" applyAlignment="1" applyProtection="1">
      <alignment horizontal="center" shrinkToFit="1"/>
      <protection locked="0"/>
    </xf>
    <xf numFmtId="198" fontId="13" fillId="0" borderId="22" xfId="0" applyNumberFormat="1" applyFont="1" applyBorder="1" applyAlignment="1" applyProtection="1">
      <alignment horizontal="center" shrinkToFit="1"/>
      <protection locked="0"/>
    </xf>
    <xf numFmtId="49" fontId="13" fillId="3" borderId="9" xfId="0" applyNumberFormat="1" applyFont="1" applyFill="1" applyBorder="1" applyAlignment="1" applyProtection="1">
      <alignment horizontal="center"/>
      <protection locked="0"/>
    </xf>
    <xf numFmtId="198" fontId="13" fillId="0" borderId="32" xfId="0" applyNumberFormat="1" applyFont="1" applyBorder="1" applyAlignment="1" applyProtection="1">
      <alignment horizontal="center" shrinkToFit="1"/>
      <protection locked="0"/>
    </xf>
    <xf numFmtId="198" fontId="13" fillId="0" borderId="2" xfId="0" applyNumberFormat="1" applyFont="1" applyBorder="1" applyAlignment="1" applyProtection="1">
      <alignment horizontal="center" shrinkToFit="1"/>
      <protection locked="0"/>
    </xf>
    <xf numFmtId="49" fontId="13" fillId="3" borderId="56" xfId="0" applyNumberFormat="1" applyFont="1" applyFill="1" applyBorder="1" applyAlignment="1" applyProtection="1">
      <alignment horizontal="center"/>
      <protection locked="0"/>
    </xf>
    <xf numFmtId="49" fontId="13" fillId="3" borderId="58" xfId="0" applyNumberFormat="1" applyFont="1" applyFill="1" applyBorder="1" applyAlignment="1" applyProtection="1">
      <alignment horizontal="center"/>
      <protection locked="0"/>
    </xf>
    <xf numFmtId="198" fontId="13" fillId="3" borderId="58" xfId="0" applyNumberFormat="1" applyFont="1" applyFill="1" applyBorder="1" applyAlignment="1" applyProtection="1">
      <alignment horizontal="center" shrinkToFit="1"/>
      <protection locked="0"/>
    </xf>
    <xf numFmtId="49" fontId="13" fillId="3" borderId="58" xfId="0" applyNumberFormat="1" applyFont="1" applyFill="1" applyBorder="1" applyAlignment="1" applyProtection="1">
      <alignment horizontal="center" shrinkToFit="1"/>
      <protection locked="0"/>
    </xf>
    <xf numFmtId="198" fontId="13" fillId="3" borderId="59" xfId="0" applyNumberFormat="1" applyFont="1" applyFill="1" applyBorder="1" applyAlignment="1" applyProtection="1">
      <alignment horizontal="center" shrinkToFit="1"/>
      <protection locked="0"/>
    </xf>
    <xf numFmtId="198" fontId="13" fillId="3" borderId="60" xfId="0" applyNumberFormat="1" applyFont="1" applyFill="1" applyBorder="1" applyAlignment="1" applyProtection="1">
      <alignment horizontal="center" shrinkToFit="1"/>
      <protection locked="0"/>
    </xf>
    <xf numFmtId="0" fontId="13" fillId="3" borderId="56" xfId="0" applyFont="1" applyFill="1" applyBorder="1" applyAlignment="1">
      <alignment horizontal="center"/>
    </xf>
    <xf numFmtId="0" fontId="13" fillId="3" borderId="51" xfId="0" applyFont="1" applyFill="1" applyBorder="1" applyAlignment="1">
      <alignment horizontal="center"/>
    </xf>
    <xf numFmtId="49" fontId="13" fillId="0" borderId="0" xfId="0" applyNumberFormat="1" applyFont="1"/>
    <xf numFmtId="49" fontId="13" fillId="0" borderId="0" xfId="0" applyNumberFormat="1" applyFont="1" applyAlignment="1">
      <alignment horizontal="right"/>
    </xf>
    <xf numFmtId="0" fontId="26" fillId="0" borderId="0" xfId="0" applyFont="1" applyAlignment="1">
      <alignment horizontal="left" vertical="center"/>
    </xf>
    <xf numFmtId="0" fontId="27" fillId="0" borderId="0" xfId="0" applyFont="1" applyAlignment="1">
      <alignment horizontal="left" vertical="center"/>
    </xf>
    <xf numFmtId="0" fontId="10" fillId="2" borderId="0" xfId="0" applyFont="1" applyFill="1"/>
    <xf numFmtId="0" fontId="0" fillId="2" borderId="47" xfId="0" applyFill="1" applyBorder="1" applyAlignment="1">
      <alignment horizontal="center"/>
    </xf>
    <xf numFmtId="0" fontId="12" fillId="2" borderId="45" xfId="0" applyFont="1" applyFill="1" applyBorder="1" applyAlignment="1">
      <alignment horizontal="center" vertical="center"/>
    </xf>
    <xf numFmtId="0" fontId="12" fillId="2" borderId="28" xfId="0" applyFont="1" applyFill="1" applyBorder="1" applyAlignment="1">
      <alignment vertical="top" wrapText="1"/>
    </xf>
    <xf numFmtId="0" fontId="12" fillId="2" borderId="32" xfId="0" applyFont="1" applyFill="1" applyBorder="1" applyAlignment="1">
      <alignment horizontal="center" vertical="center"/>
    </xf>
    <xf numFmtId="0" fontId="13" fillId="2" borderId="45" xfId="0" applyFont="1" applyFill="1" applyBorder="1" applyAlignment="1">
      <alignment horizontal="center" vertical="center"/>
    </xf>
    <xf numFmtId="0" fontId="12" fillId="2" borderId="28" xfId="0" applyFont="1" applyFill="1" applyBorder="1" applyAlignment="1">
      <alignment horizontal="center" vertical="center"/>
    </xf>
    <xf numFmtId="0" fontId="0" fillId="2" borderId="7" xfId="0" applyFill="1" applyBorder="1"/>
    <xf numFmtId="38" fontId="0" fillId="2" borderId="0" xfId="1" applyFont="1" applyFill="1" applyBorder="1" applyAlignment="1"/>
    <xf numFmtId="181" fontId="0" fillId="2" borderId="7" xfId="1" applyNumberFormat="1" applyFont="1" applyFill="1" applyBorder="1" applyAlignment="1"/>
    <xf numFmtId="38" fontId="0" fillId="2" borderId="2" xfId="1" applyFont="1" applyFill="1" applyBorder="1" applyAlignment="1"/>
    <xf numFmtId="55" fontId="0" fillId="2" borderId="0" xfId="0" applyNumberFormat="1" applyFill="1" applyAlignment="1">
      <alignment horizontal="center"/>
    </xf>
    <xf numFmtId="0" fontId="0" fillId="2" borderId="9" xfId="0" applyFill="1" applyBorder="1" applyAlignment="1">
      <alignment horizontal="center"/>
    </xf>
    <xf numFmtId="38" fontId="0" fillId="2" borderId="45" xfId="1" applyFont="1" applyFill="1" applyBorder="1" applyAlignment="1"/>
    <xf numFmtId="181" fontId="0" fillId="2" borderId="9" xfId="1" applyNumberFormat="1" applyFont="1" applyFill="1" applyBorder="1" applyAlignment="1"/>
    <xf numFmtId="38" fontId="0" fillId="2" borderId="32" xfId="1" applyFont="1" applyFill="1" applyBorder="1" applyAlignment="1"/>
    <xf numFmtId="55" fontId="0" fillId="2" borderId="45" xfId="0" applyNumberFormat="1" applyFill="1" applyBorder="1" applyAlignment="1">
      <alignment horizontal="center"/>
    </xf>
    <xf numFmtId="0" fontId="0" fillId="3" borderId="40" xfId="0" applyFill="1" applyBorder="1"/>
    <xf numFmtId="0" fontId="0" fillId="3" borderId="40" xfId="0" applyFill="1" applyBorder="1" applyAlignment="1">
      <alignment horizontal="center"/>
    </xf>
    <xf numFmtId="38" fontId="0" fillId="3" borderId="47" xfId="1" applyFont="1" applyFill="1" applyBorder="1" applyAlignment="1"/>
    <xf numFmtId="181" fontId="0" fillId="3" borderId="7" xfId="1" applyNumberFormat="1" applyFont="1" applyFill="1" applyBorder="1" applyAlignment="1"/>
    <xf numFmtId="38" fontId="0" fillId="3" borderId="31" xfId="1" applyFont="1" applyFill="1" applyBorder="1" applyAlignment="1"/>
    <xf numFmtId="55" fontId="0" fillId="3" borderId="47" xfId="0" applyNumberFormat="1" applyFill="1" applyBorder="1" applyAlignment="1">
      <alignment horizontal="center"/>
    </xf>
    <xf numFmtId="0" fontId="28" fillId="3" borderId="9" xfId="0" applyFont="1" applyFill="1" applyBorder="1" applyAlignment="1">
      <alignment horizontal="center"/>
    </xf>
    <xf numFmtId="38" fontId="0" fillId="3" borderId="45" xfId="1" applyFont="1" applyFill="1" applyBorder="1" applyAlignment="1"/>
    <xf numFmtId="181" fontId="0" fillId="3" borderId="9" xfId="1" applyNumberFormat="1" applyFont="1" applyFill="1" applyBorder="1" applyAlignment="1"/>
    <xf numFmtId="38" fontId="0" fillId="3" borderId="32" xfId="1" applyFont="1" applyFill="1" applyBorder="1" applyAlignment="1"/>
    <xf numFmtId="55" fontId="0" fillId="3" borderId="45" xfId="0" applyNumberFormat="1" applyFill="1" applyBorder="1" applyAlignment="1">
      <alignment horizontal="center"/>
    </xf>
    <xf numFmtId="0" fontId="28" fillId="2" borderId="12" xfId="0" applyFont="1" applyFill="1" applyBorder="1" applyAlignment="1">
      <alignment horizontal="center" wrapText="1"/>
    </xf>
    <xf numFmtId="0" fontId="11" fillId="2" borderId="28" xfId="0" applyFont="1" applyFill="1" applyBorder="1" applyAlignment="1">
      <alignment vertical="top" wrapText="1"/>
    </xf>
    <xf numFmtId="187" fontId="0" fillId="2" borderId="7" xfId="1" applyNumberFormat="1" applyFont="1" applyFill="1" applyBorder="1" applyAlignment="1"/>
    <xf numFmtId="187" fontId="0" fillId="2" borderId="9" xfId="1" applyNumberFormat="1" applyFont="1" applyFill="1" applyBorder="1" applyAlignment="1">
      <alignment horizontal="center"/>
    </xf>
    <xf numFmtId="187" fontId="0" fillId="3" borderId="7" xfId="1" applyNumberFormat="1" applyFont="1" applyFill="1" applyBorder="1" applyAlignment="1"/>
    <xf numFmtId="181" fontId="0" fillId="3" borderId="2" xfId="1" applyNumberFormat="1" applyFont="1" applyFill="1" applyBorder="1" applyAlignment="1"/>
    <xf numFmtId="187" fontId="0" fillId="3" borderId="9" xfId="1" applyNumberFormat="1" applyFont="1" applyFill="1" applyBorder="1" applyAlignment="1">
      <alignment horizontal="center"/>
    </xf>
    <xf numFmtId="181" fontId="0" fillId="3" borderId="32" xfId="1" applyNumberFormat="1" applyFont="1" applyFill="1" applyBorder="1" applyAlignment="1"/>
    <xf numFmtId="187" fontId="0" fillId="3" borderId="9" xfId="1" applyNumberFormat="1" applyFont="1" applyFill="1" applyBorder="1" applyAlignment="1"/>
    <xf numFmtId="0" fontId="0" fillId="2" borderId="0" xfId="0"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14" fontId="16" fillId="3" borderId="0" xfId="0" applyNumberFormat="1" applyFont="1" applyFill="1" applyAlignment="1">
      <alignment vertical="center"/>
    </xf>
    <xf numFmtId="0" fontId="34" fillId="2" borderId="0" xfId="0" applyFont="1" applyFill="1" applyAlignment="1">
      <alignment vertical="center"/>
    </xf>
    <xf numFmtId="0" fontId="33" fillId="0" borderId="0" xfId="0" applyFont="1" applyAlignment="1">
      <alignment vertical="center"/>
    </xf>
    <xf numFmtId="0" fontId="35" fillId="2" borderId="43" xfId="0" applyFont="1" applyFill="1" applyBorder="1" applyAlignment="1">
      <alignment horizontal="center" vertical="center"/>
    </xf>
    <xf numFmtId="0" fontId="35" fillId="2" borderId="0" xfId="0" applyFont="1" applyFill="1" applyAlignment="1">
      <alignment vertical="center"/>
    </xf>
    <xf numFmtId="0" fontId="36" fillId="2" borderId="0" xfId="0" applyFont="1" applyFill="1" applyAlignment="1">
      <alignment vertical="center"/>
    </xf>
    <xf numFmtId="0" fontId="33" fillId="2" borderId="29" xfId="0" applyFont="1" applyFill="1" applyBorder="1" applyAlignment="1">
      <alignment vertical="center"/>
    </xf>
    <xf numFmtId="0" fontId="33" fillId="2" borderId="29" xfId="0" applyFont="1" applyFill="1" applyBorder="1" applyAlignment="1">
      <alignment horizontal="center" vertical="center"/>
    </xf>
    <xf numFmtId="0" fontId="33" fillId="2" borderId="38" xfId="0" applyFont="1" applyFill="1" applyBorder="1" applyAlignment="1">
      <alignment vertical="center"/>
    </xf>
    <xf numFmtId="0" fontId="33" fillId="2" borderId="30" xfId="0" applyFont="1" applyFill="1" applyBorder="1" applyAlignment="1">
      <alignment vertical="center"/>
    </xf>
    <xf numFmtId="0" fontId="37" fillId="2" borderId="38" xfId="0" applyFont="1" applyFill="1" applyBorder="1" applyAlignment="1">
      <alignment vertical="center"/>
    </xf>
    <xf numFmtId="0" fontId="37" fillId="2" borderId="29" xfId="0" applyFont="1" applyFill="1" applyBorder="1" applyAlignment="1">
      <alignment vertical="center"/>
    </xf>
    <xf numFmtId="0" fontId="37" fillId="2" borderId="30" xfId="0" applyFont="1" applyFill="1" applyBorder="1" applyAlignment="1">
      <alignment vertical="center"/>
    </xf>
    <xf numFmtId="0" fontId="33" fillId="2" borderId="0" xfId="0" applyFont="1" applyFill="1" applyAlignment="1">
      <alignment horizontal="center" vertical="center"/>
    </xf>
    <xf numFmtId="0" fontId="33" fillId="2" borderId="39" xfId="0" applyFont="1" applyFill="1" applyBorder="1" applyAlignment="1">
      <alignment vertical="center"/>
    </xf>
    <xf numFmtId="0" fontId="33" fillId="2" borderId="23" xfId="0" applyFont="1" applyFill="1" applyBorder="1" applyAlignment="1">
      <alignment horizontal="center"/>
    </xf>
    <xf numFmtId="0" fontId="33" fillId="2" borderId="23" xfId="0" applyFont="1" applyFill="1" applyBorder="1" applyAlignment="1">
      <alignment horizontal="center" vertical="center"/>
    </xf>
    <xf numFmtId="0" fontId="35" fillId="2" borderId="58"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60" xfId="0" applyFont="1" applyFill="1" applyBorder="1" applyAlignment="1">
      <alignment horizontal="center" vertical="center"/>
    </xf>
    <xf numFmtId="0" fontId="35" fillId="2" borderId="23" xfId="0" applyFont="1" applyFill="1" applyBorder="1" applyAlignment="1">
      <alignment horizontal="center" vertical="center"/>
    </xf>
    <xf numFmtId="0" fontId="35" fillId="2" borderId="59"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44" xfId="0" applyFont="1" applyFill="1" applyBorder="1" applyAlignment="1">
      <alignment horizontal="center"/>
    </xf>
    <xf numFmtId="0" fontId="33" fillId="2" borderId="23" xfId="0" applyFont="1" applyFill="1" applyBorder="1" applyAlignment="1">
      <alignment vertical="center"/>
    </xf>
    <xf numFmtId="199" fontId="33" fillId="2" borderId="29" xfId="0" applyNumberFormat="1" applyFont="1" applyFill="1" applyBorder="1"/>
    <xf numFmtId="2" fontId="0" fillId="0" borderId="29" xfId="0" applyNumberFormat="1" applyBorder="1"/>
    <xf numFmtId="183" fontId="33" fillId="5" borderId="35" xfId="1" applyNumberFormat="1" applyFont="1" applyFill="1" applyBorder="1" applyAlignment="1"/>
    <xf numFmtId="183" fontId="33" fillId="5" borderId="30" xfId="1" applyNumberFormat="1" applyFont="1" applyFill="1" applyBorder="1" applyAlignment="1"/>
    <xf numFmtId="183" fontId="33" fillId="0" borderId="38" xfId="1" applyNumberFormat="1" applyFont="1" applyBorder="1" applyAlignment="1"/>
    <xf numFmtId="183" fontId="33" fillId="5" borderId="61" xfId="1" applyNumberFormat="1" applyFont="1" applyFill="1" applyBorder="1" applyAlignment="1"/>
    <xf numFmtId="183" fontId="33" fillId="0" borderId="62" xfId="1" applyNumberFormat="1" applyFont="1" applyBorder="1" applyAlignment="1"/>
    <xf numFmtId="183" fontId="33" fillId="0" borderId="38" xfId="1" applyNumberFormat="1" applyFont="1" applyBorder="1" applyAlignment="1">
      <alignment horizontal="center"/>
    </xf>
    <xf numFmtId="0" fontId="33" fillId="0" borderId="62" xfId="0" applyFont="1" applyBorder="1" applyAlignment="1">
      <alignment horizontal="center" vertical="center"/>
    </xf>
    <xf numFmtId="199" fontId="33" fillId="2" borderId="48" xfId="0" applyNumberFormat="1" applyFont="1" applyFill="1" applyBorder="1"/>
    <xf numFmtId="183" fontId="33" fillId="5" borderId="38" xfId="1" applyNumberFormat="1" applyFont="1" applyFill="1" applyBorder="1" applyAlignment="1"/>
    <xf numFmtId="183" fontId="33" fillId="2" borderId="10" xfId="1" applyNumberFormat="1" applyFont="1" applyFill="1" applyBorder="1" applyAlignment="1"/>
    <xf numFmtId="183" fontId="33" fillId="5" borderId="39" xfId="1" applyNumberFormat="1" applyFont="1" applyFill="1" applyBorder="1" applyAlignment="1"/>
    <xf numFmtId="183" fontId="33" fillId="0" borderId="47" xfId="1" applyNumberFormat="1" applyFont="1" applyBorder="1" applyAlignment="1"/>
    <xf numFmtId="183" fontId="33" fillId="5" borderId="29" xfId="1" applyNumberFormat="1" applyFont="1" applyFill="1" applyBorder="1" applyAlignment="1"/>
    <xf numFmtId="0" fontId="34" fillId="2" borderId="63" xfId="0" applyFont="1" applyFill="1" applyBorder="1" applyAlignment="1">
      <alignment horizontal="center" vertical="center"/>
    </xf>
    <xf numFmtId="0" fontId="34" fillId="2" borderId="18" xfId="0" applyFont="1" applyFill="1" applyBorder="1"/>
    <xf numFmtId="40" fontId="33" fillId="2" borderId="0" xfId="1" applyNumberFormat="1" applyFont="1" applyFill="1" applyAlignment="1">
      <alignment vertical="center"/>
    </xf>
    <xf numFmtId="199" fontId="33" fillId="2" borderId="5" xfId="0" applyNumberFormat="1" applyFont="1" applyFill="1" applyBorder="1"/>
    <xf numFmtId="2" fontId="0" fillId="0" borderId="5" xfId="0" applyNumberFormat="1" applyBorder="1"/>
    <xf numFmtId="183" fontId="33" fillId="0" borderId="7" xfId="7" applyNumberFormat="1" applyFont="1" applyBorder="1"/>
    <xf numFmtId="183" fontId="33" fillId="5" borderId="6" xfId="1" applyNumberFormat="1" applyFont="1" applyFill="1" applyBorder="1" applyAlignment="1"/>
    <xf numFmtId="183" fontId="33" fillId="0" borderId="0" xfId="1" applyNumberFormat="1" applyFont="1" applyBorder="1" applyAlignment="1"/>
    <xf numFmtId="183" fontId="33" fillId="0" borderId="2" xfId="1" applyNumberFormat="1" applyFont="1" applyBorder="1" applyAlignment="1"/>
    <xf numFmtId="183" fontId="33" fillId="0" borderId="57" xfId="1" applyNumberFormat="1" applyFont="1" applyBorder="1" applyAlignment="1"/>
    <xf numFmtId="183" fontId="33" fillId="0" borderId="6" xfId="1" applyNumberFormat="1" applyFont="1" applyBorder="1" applyAlignment="1"/>
    <xf numFmtId="183" fontId="33" fillId="0" borderId="0" xfId="1" applyNumberFormat="1" applyFont="1" applyBorder="1" applyAlignment="1">
      <alignment horizontal="center"/>
    </xf>
    <xf numFmtId="199" fontId="33" fillId="2" borderId="41" xfId="0" applyNumberFormat="1" applyFont="1" applyFill="1" applyBorder="1"/>
    <xf numFmtId="40" fontId="33" fillId="2" borderId="0" xfId="1" applyNumberFormat="1" applyFont="1" applyFill="1" applyBorder="1" applyAlignment="1">
      <alignment vertical="center"/>
    </xf>
    <xf numFmtId="183" fontId="33" fillId="2" borderId="7" xfId="7" applyNumberFormat="1" applyFont="1" applyFill="1" applyBorder="1"/>
    <xf numFmtId="183" fontId="33" fillId="5" borderId="0" xfId="1" applyNumberFormat="1" applyFont="1" applyFill="1" applyBorder="1" applyAlignment="1"/>
    <xf numFmtId="183" fontId="33" fillId="2" borderId="5" xfId="1" applyNumberFormat="1" applyFont="1" applyFill="1" applyBorder="1" applyAlignment="1"/>
    <xf numFmtId="183" fontId="33" fillId="2" borderId="8" xfId="1" applyNumberFormat="1" applyFont="1" applyFill="1" applyBorder="1" applyAlignment="1"/>
    <xf numFmtId="183" fontId="33" fillId="2" borderId="0" xfId="1" applyNumberFormat="1" applyFont="1" applyFill="1" applyBorder="1" applyAlignment="1"/>
    <xf numFmtId="183" fontId="33" fillId="2" borderId="2" xfId="1" applyNumberFormat="1" applyFont="1" applyFill="1" applyBorder="1" applyAlignment="1"/>
    <xf numFmtId="199" fontId="33" fillId="5" borderId="19" xfId="0" applyNumberFormat="1" applyFont="1" applyFill="1" applyBorder="1"/>
    <xf numFmtId="2" fontId="0" fillId="5" borderId="19" xfId="0" applyNumberFormat="1" applyFill="1" applyBorder="1"/>
    <xf numFmtId="183" fontId="33" fillId="5" borderId="9" xfId="7" applyNumberFormat="1" applyFont="1" applyFill="1" applyBorder="1"/>
    <xf numFmtId="183" fontId="33" fillId="5" borderId="20" xfId="1" applyNumberFormat="1" applyFont="1" applyFill="1" applyBorder="1" applyAlignment="1"/>
    <xf numFmtId="183" fontId="33" fillId="5" borderId="45" xfId="1" applyNumberFormat="1" applyFont="1" applyFill="1" applyBorder="1" applyAlignment="1"/>
    <xf numFmtId="183" fontId="33" fillId="5" borderId="32" xfId="1" applyNumberFormat="1" applyFont="1" applyFill="1" applyBorder="1" applyAlignment="1"/>
    <xf numFmtId="183" fontId="33" fillId="5" borderId="64" xfId="1" applyNumberFormat="1" applyFont="1" applyFill="1" applyBorder="1" applyAlignment="1"/>
    <xf numFmtId="183" fontId="33" fillId="5" borderId="45" xfId="1" applyNumberFormat="1" applyFont="1" applyFill="1" applyBorder="1" applyAlignment="1">
      <alignment horizontal="center"/>
    </xf>
    <xf numFmtId="0" fontId="0" fillId="0" borderId="22" xfId="0" applyBorder="1"/>
    <xf numFmtId="199" fontId="33" fillId="5" borderId="46" xfId="0" applyNumberFormat="1" applyFont="1" applyFill="1" applyBorder="1"/>
    <xf numFmtId="40" fontId="33" fillId="5" borderId="45" xfId="1" applyNumberFormat="1" applyFont="1" applyFill="1" applyBorder="1" applyAlignment="1">
      <alignment vertical="center"/>
    </xf>
    <xf numFmtId="183" fontId="33" fillId="5" borderId="22" xfId="1" applyNumberFormat="1" applyFont="1" applyFill="1" applyBorder="1" applyAlignment="1"/>
    <xf numFmtId="0" fontId="34" fillId="5" borderId="63" xfId="0" applyFont="1" applyFill="1" applyBorder="1" applyAlignment="1">
      <alignment horizontal="center" vertical="center"/>
    </xf>
    <xf numFmtId="0" fontId="34" fillId="5" borderId="18" xfId="0" applyFont="1" applyFill="1" applyBorder="1"/>
    <xf numFmtId="0" fontId="33" fillId="0" borderId="57" xfId="0" applyFont="1" applyBorder="1" applyAlignment="1">
      <alignment horizontal="center" vertical="center"/>
    </xf>
    <xf numFmtId="183" fontId="33" fillId="0" borderId="5" xfId="1" applyNumberFormat="1" applyFont="1" applyBorder="1" applyAlignment="1"/>
    <xf numFmtId="183" fontId="33" fillId="0" borderId="8" xfId="1" applyNumberFormat="1" applyFont="1" applyBorder="1" applyAlignment="1"/>
    <xf numFmtId="199" fontId="33" fillId="5" borderId="41" xfId="0" applyNumberFormat="1" applyFont="1" applyFill="1" applyBorder="1"/>
    <xf numFmtId="40" fontId="33" fillId="5" borderId="1" xfId="1" applyNumberFormat="1" applyFont="1" applyFill="1" applyBorder="1" applyAlignment="1">
      <alignment vertical="center"/>
    </xf>
    <xf numFmtId="183" fontId="33" fillId="5" borderId="1" xfId="7" applyNumberFormat="1" applyFont="1" applyFill="1" applyBorder="1"/>
    <xf numFmtId="183" fontId="33" fillId="5" borderId="2" xfId="1" applyNumberFormat="1" applyFont="1" applyFill="1" applyBorder="1" applyAlignment="1"/>
    <xf numFmtId="183" fontId="33" fillId="5" borderId="5" xfId="1" applyNumberFormat="1" applyFont="1" applyFill="1" applyBorder="1" applyAlignment="1"/>
    <xf numFmtId="183" fontId="33" fillId="5" borderId="8" xfId="1" applyNumberFormat="1" applyFont="1" applyFill="1" applyBorder="1" applyAlignment="1"/>
    <xf numFmtId="40" fontId="33" fillId="2" borderId="1" xfId="1" applyNumberFormat="1" applyFont="1" applyFill="1" applyBorder="1" applyAlignment="1">
      <alignment vertical="center"/>
    </xf>
    <xf numFmtId="183" fontId="33" fillId="2" borderId="1" xfId="7" applyNumberFormat="1" applyFont="1" applyFill="1" applyBorder="1"/>
    <xf numFmtId="199" fontId="33" fillId="2" borderId="19" xfId="0" applyNumberFormat="1" applyFont="1" applyFill="1" applyBorder="1"/>
    <xf numFmtId="2" fontId="0" fillId="0" borderId="19" xfId="0" applyNumberFormat="1" applyBorder="1"/>
    <xf numFmtId="183" fontId="33" fillId="0" borderId="9" xfId="7" applyNumberFormat="1" applyFont="1" applyBorder="1"/>
    <xf numFmtId="183" fontId="33" fillId="0" borderId="20" xfId="1" applyNumberFormat="1" applyFont="1" applyBorder="1" applyAlignment="1"/>
    <xf numFmtId="183" fontId="33" fillId="0" borderId="21" xfId="1" applyNumberFormat="1" applyFont="1" applyBorder="1" applyAlignment="1"/>
    <xf numFmtId="183" fontId="33" fillId="0" borderId="32" xfId="1" applyNumberFormat="1" applyFont="1" applyBorder="1" applyAlignment="1"/>
    <xf numFmtId="183" fontId="33" fillId="0" borderId="19" xfId="1" applyNumberFormat="1" applyFont="1" applyBorder="1" applyAlignment="1"/>
    <xf numFmtId="183" fontId="33" fillId="0" borderId="22" xfId="1" applyNumberFormat="1" applyFont="1" applyBorder="1" applyAlignment="1"/>
    <xf numFmtId="183" fontId="33" fillId="0" borderId="45" xfId="1" applyNumberFormat="1" applyFont="1" applyBorder="1" applyAlignment="1">
      <alignment horizontal="center"/>
    </xf>
    <xf numFmtId="183" fontId="33" fillId="2" borderId="32" xfId="1" applyNumberFormat="1" applyFont="1" applyFill="1" applyBorder="1" applyAlignment="1"/>
    <xf numFmtId="183" fontId="33" fillId="0" borderId="45" xfId="1" applyNumberFormat="1" applyFont="1" applyBorder="1" applyAlignment="1"/>
    <xf numFmtId="40" fontId="33" fillId="2" borderId="12" xfId="1" applyNumberFormat="1" applyFont="1" applyFill="1" applyBorder="1" applyAlignment="1">
      <alignment vertical="center"/>
    </xf>
    <xf numFmtId="183" fontId="33" fillId="2" borderId="12" xfId="7" applyNumberFormat="1" applyFont="1" applyFill="1" applyBorder="1"/>
    <xf numFmtId="183" fontId="33" fillId="2" borderId="13" xfId="1" applyNumberFormat="1" applyFont="1" applyFill="1" applyBorder="1" applyAlignment="1"/>
    <xf numFmtId="183" fontId="33" fillId="2" borderId="0" xfId="1" applyNumberFormat="1" applyFont="1" applyFill="1" applyBorder="1" applyAlignment="1">
      <alignment horizontal="center"/>
    </xf>
    <xf numFmtId="0" fontId="33" fillId="2" borderId="54" xfId="0" applyFont="1" applyFill="1" applyBorder="1" applyAlignment="1">
      <alignment horizontal="center" vertical="center"/>
    </xf>
    <xf numFmtId="199" fontId="33" fillId="2" borderId="46" xfId="0" applyNumberFormat="1" applyFont="1" applyFill="1" applyBorder="1"/>
    <xf numFmtId="40" fontId="33" fillId="2" borderId="45" xfId="1" applyNumberFormat="1" applyFont="1" applyFill="1" applyBorder="1" applyAlignment="1">
      <alignment vertical="center"/>
    </xf>
    <xf numFmtId="183" fontId="33" fillId="2" borderId="9" xfId="7" applyNumberFormat="1" applyFont="1" applyFill="1" applyBorder="1"/>
    <xf numFmtId="183" fontId="33" fillId="2" borderId="19" xfId="1" applyNumberFormat="1" applyFont="1" applyFill="1" applyBorder="1" applyAlignment="1"/>
    <xf numFmtId="183" fontId="33" fillId="2" borderId="22" xfId="1" applyNumberFormat="1" applyFont="1" applyFill="1" applyBorder="1" applyAlignment="1"/>
    <xf numFmtId="0" fontId="33" fillId="0" borderId="64" xfId="0" applyFont="1" applyBorder="1" applyAlignment="1">
      <alignment horizontal="center" vertical="center"/>
    </xf>
    <xf numFmtId="40" fontId="33" fillId="2" borderId="47" xfId="1" applyNumberFormat="1" applyFont="1" applyFill="1" applyBorder="1" applyAlignment="1">
      <alignment vertical="center"/>
    </xf>
    <xf numFmtId="183" fontId="33" fillId="2" borderId="40" xfId="7" applyNumberFormat="1" applyFont="1" applyFill="1" applyBorder="1"/>
    <xf numFmtId="183" fontId="33" fillId="2" borderId="6" xfId="1" applyNumberFormat="1" applyFont="1" applyFill="1" applyBorder="1" applyAlignment="1"/>
    <xf numFmtId="183" fontId="33" fillId="2" borderId="57" xfId="1" applyNumberFormat="1" applyFont="1" applyFill="1" applyBorder="1" applyAlignment="1"/>
    <xf numFmtId="0" fontId="34" fillId="2" borderId="15" xfId="0" applyFont="1" applyFill="1" applyBorder="1"/>
    <xf numFmtId="183" fontId="33" fillId="2" borderId="5" xfId="7" applyNumberFormat="1" applyFont="1" applyFill="1" applyBorder="1"/>
    <xf numFmtId="0" fontId="33" fillId="0" borderId="0" xfId="0" applyFont="1" applyAlignment="1">
      <alignment horizontal="center" vertical="center"/>
    </xf>
    <xf numFmtId="40" fontId="33" fillId="5" borderId="0" xfId="1" applyNumberFormat="1" applyFont="1" applyFill="1" applyBorder="1" applyAlignment="1">
      <alignment vertical="center"/>
    </xf>
    <xf numFmtId="183" fontId="33" fillId="5" borderId="7" xfId="7" applyNumberFormat="1" applyFont="1" applyFill="1" applyBorder="1"/>
    <xf numFmtId="0" fontId="34" fillId="5" borderId="15" xfId="0" applyFont="1" applyFill="1" applyBorder="1"/>
    <xf numFmtId="0" fontId="34" fillId="2" borderId="64" xfId="0" applyFont="1" applyFill="1" applyBorder="1" applyAlignment="1">
      <alignment horizontal="center" vertical="center"/>
    </xf>
    <xf numFmtId="0" fontId="34" fillId="2" borderId="20" xfId="0" applyFont="1" applyFill="1" applyBorder="1" applyAlignment="1">
      <alignment vertical="center"/>
    </xf>
    <xf numFmtId="199" fontId="34" fillId="2" borderId="10" xfId="0" applyNumberFormat="1" applyFont="1" applyFill="1" applyBorder="1"/>
    <xf numFmtId="183" fontId="34" fillId="2" borderId="10" xfId="7" applyNumberFormat="1" applyFont="1" applyFill="1" applyBorder="1"/>
    <xf numFmtId="183" fontId="34" fillId="2" borderId="40" xfId="7" applyNumberFormat="1" applyFont="1" applyFill="1" applyBorder="1"/>
    <xf numFmtId="183" fontId="34" fillId="2" borderId="13" xfId="1" applyNumberFormat="1" applyFont="1" applyFill="1" applyBorder="1" applyAlignment="1"/>
    <xf numFmtId="183" fontId="34" fillId="2" borderId="47" xfId="1" applyNumberFormat="1" applyFont="1" applyFill="1" applyBorder="1" applyAlignment="1"/>
    <xf numFmtId="183" fontId="34" fillId="2" borderId="31" xfId="1" applyNumberFormat="1" applyFont="1" applyFill="1" applyBorder="1" applyAlignment="1"/>
    <xf numFmtId="183" fontId="34" fillId="2" borderId="10" xfId="1" applyNumberFormat="1" applyFont="1" applyFill="1" applyBorder="1" applyAlignment="1"/>
    <xf numFmtId="0" fontId="34" fillId="2" borderId="47" xfId="0" applyFont="1" applyFill="1" applyBorder="1" applyAlignment="1">
      <alignment horizontal="center" vertical="center"/>
    </xf>
    <xf numFmtId="183" fontId="33" fillId="2" borderId="47" xfId="7" applyNumberFormat="1" applyFont="1" applyFill="1" applyBorder="1"/>
    <xf numFmtId="183" fontId="33" fillId="0" borderId="31" xfId="1" applyNumberFormat="1" applyFont="1" applyBorder="1" applyAlignment="1"/>
    <xf numFmtId="0" fontId="34" fillId="2" borderId="14" xfId="0" applyFont="1" applyFill="1" applyBorder="1" applyAlignment="1">
      <alignment horizontal="center" vertical="center"/>
    </xf>
    <xf numFmtId="0" fontId="34" fillId="2" borderId="18" xfId="0" applyFont="1" applyFill="1" applyBorder="1" applyAlignment="1">
      <alignment vertical="center"/>
    </xf>
    <xf numFmtId="199" fontId="34" fillId="2" borderId="5" xfId="0" applyNumberFormat="1" applyFont="1" applyFill="1" applyBorder="1"/>
    <xf numFmtId="183" fontId="34" fillId="2" borderId="8" xfId="1" applyNumberFormat="1" applyFont="1" applyFill="1" applyBorder="1" applyAlignment="1"/>
    <xf numFmtId="183" fontId="34" fillId="2" borderId="0" xfId="1" applyNumberFormat="1" applyFont="1" applyFill="1" applyBorder="1" applyAlignment="1"/>
    <xf numFmtId="183" fontId="34" fillId="2" borderId="2" xfId="1" applyNumberFormat="1" applyFont="1" applyFill="1" applyBorder="1" applyAlignment="1"/>
    <xf numFmtId="183" fontId="34" fillId="2" borderId="5" xfId="1" applyNumberFormat="1" applyFont="1" applyFill="1" applyBorder="1" applyAlignment="1"/>
    <xf numFmtId="0" fontId="34" fillId="2" borderId="0" xfId="0" applyFont="1" applyFill="1" applyAlignment="1">
      <alignment horizontal="center" vertical="center"/>
    </xf>
    <xf numFmtId="183" fontId="33" fillId="2" borderId="0" xfId="7" applyNumberFormat="1" applyFont="1" applyFill="1"/>
    <xf numFmtId="183" fontId="34" fillId="2" borderId="7" xfId="7" applyNumberFormat="1" applyFont="1" applyFill="1" applyBorder="1"/>
    <xf numFmtId="0" fontId="34" fillId="2" borderId="15" xfId="0" applyFont="1" applyFill="1" applyBorder="1" applyAlignment="1">
      <alignment vertical="center"/>
    </xf>
    <xf numFmtId="183" fontId="34" fillId="2" borderId="57" xfId="1" applyNumberFormat="1" applyFont="1" applyFill="1" applyBorder="1" applyAlignment="1"/>
    <xf numFmtId="183" fontId="34" fillId="2" borderId="6" xfId="1" applyNumberFormat="1" applyFont="1" applyFill="1" applyBorder="1" applyAlignment="1"/>
    <xf numFmtId="183" fontId="34" fillId="2" borderId="9" xfId="7" applyNumberFormat="1" applyFont="1" applyFill="1" applyBorder="1"/>
    <xf numFmtId="183" fontId="34" fillId="2" borderId="22" xfId="1" applyNumberFormat="1" applyFont="1" applyFill="1" applyBorder="1" applyAlignment="1"/>
    <xf numFmtId="183" fontId="34" fillId="2" borderId="21" xfId="1" applyNumberFormat="1" applyFont="1" applyFill="1" applyBorder="1" applyAlignment="1"/>
    <xf numFmtId="183" fontId="34" fillId="2" borderId="32" xfId="1" applyNumberFormat="1" applyFont="1" applyFill="1" applyBorder="1" applyAlignment="1"/>
    <xf numFmtId="183" fontId="34" fillId="2" borderId="64" xfId="1" applyNumberFormat="1" applyFont="1" applyFill="1" applyBorder="1" applyAlignment="1"/>
    <xf numFmtId="183" fontId="34" fillId="2" borderId="20" xfId="1" applyNumberFormat="1" applyFont="1" applyFill="1" applyBorder="1" applyAlignment="1"/>
    <xf numFmtId="0" fontId="34" fillId="2" borderId="45" xfId="0" applyFont="1" applyFill="1" applyBorder="1" applyAlignment="1">
      <alignment horizontal="center" vertical="center"/>
    </xf>
    <xf numFmtId="40" fontId="33" fillId="2" borderId="21" xfId="1" applyNumberFormat="1" applyFont="1" applyFill="1" applyBorder="1" applyAlignment="1">
      <alignment vertical="center"/>
    </xf>
    <xf numFmtId="183" fontId="33" fillId="2" borderId="45" xfId="1" applyNumberFormat="1" applyFont="1" applyFill="1" applyBorder="1" applyAlignment="1"/>
    <xf numFmtId="183" fontId="33" fillId="2" borderId="64" xfId="1" applyNumberFormat="1" applyFont="1" applyFill="1" applyBorder="1" applyAlignment="1"/>
    <xf numFmtId="2" fontId="0" fillId="0" borderId="10" xfId="0" applyNumberFormat="1" applyBorder="1"/>
    <xf numFmtId="183" fontId="34" fillId="2" borderId="11" xfId="1" applyNumberFormat="1" applyFont="1" applyFill="1" applyBorder="1" applyAlignment="1"/>
    <xf numFmtId="183" fontId="34" fillId="2" borderId="12" xfId="1" applyNumberFormat="1" applyFont="1" applyFill="1" applyBorder="1" applyAlignment="1"/>
    <xf numFmtId="183" fontId="34" fillId="2" borderId="54" xfId="1" applyNumberFormat="1" applyFont="1" applyFill="1" applyBorder="1" applyAlignment="1"/>
    <xf numFmtId="199" fontId="34" fillId="2" borderId="48" xfId="0" applyNumberFormat="1" applyFont="1" applyFill="1" applyBorder="1"/>
    <xf numFmtId="183" fontId="33" fillId="2" borderId="31" xfId="1" applyNumberFormat="1" applyFont="1" applyFill="1" applyBorder="1" applyAlignment="1"/>
    <xf numFmtId="183" fontId="33" fillId="2" borderId="47" xfId="1" applyNumberFormat="1" applyFont="1" applyFill="1" applyBorder="1" applyAlignment="1"/>
    <xf numFmtId="183" fontId="34" fillId="2" borderId="1" xfId="1" applyNumberFormat="1" applyFont="1" applyFill="1" applyBorder="1" applyAlignment="1"/>
    <xf numFmtId="199" fontId="34" fillId="2" borderId="41" xfId="0" applyNumberFormat="1" applyFont="1" applyFill="1" applyBorder="1"/>
    <xf numFmtId="2" fontId="0" fillId="2" borderId="5" xfId="0" applyNumberFormat="1" applyFill="1" applyBorder="1"/>
    <xf numFmtId="2" fontId="0" fillId="2" borderId="19" xfId="0" applyNumberFormat="1" applyFill="1" applyBorder="1"/>
    <xf numFmtId="0" fontId="33" fillId="2" borderId="45" xfId="0" applyFont="1" applyFill="1" applyBorder="1" applyAlignment="1">
      <alignment horizontal="center" vertical="center"/>
    </xf>
    <xf numFmtId="183" fontId="33" fillId="2" borderId="2" xfId="7" applyNumberFormat="1" applyFont="1" applyFill="1" applyBorder="1"/>
    <xf numFmtId="2" fontId="0" fillId="2" borderId="57" xfId="0" applyNumberFormat="1" applyFill="1" applyBorder="1"/>
    <xf numFmtId="183" fontId="33" fillId="2" borderId="31" xfId="7" applyNumberFormat="1" applyFont="1" applyFill="1" applyBorder="1"/>
    <xf numFmtId="183" fontId="33" fillId="2" borderId="12" xfId="1" applyNumberFormat="1" applyFont="1" applyFill="1" applyBorder="1" applyAlignment="1"/>
    <xf numFmtId="0" fontId="34" fillId="2" borderId="54" xfId="0" applyFont="1" applyFill="1" applyBorder="1" applyAlignment="1">
      <alignment horizontal="center" vertical="center"/>
    </xf>
    <xf numFmtId="0" fontId="34" fillId="2" borderId="11" xfId="0" applyFont="1" applyFill="1" applyBorder="1" applyAlignment="1">
      <alignment vertical="center"/>
    </xf>
    <xf numFmtId="183" fontId="33" fillId="2" borderId="1" xfId="1" applyNumberFormat="1" applyFont="1" applyFill="1" applyBorder="1" applyAlignment="1"/>
    <xf numFmtId="183" fontId="34" fillId="2" borderId="45" xfId="1" applyNumberFormat="1" applyFont="1" applyFill="1" applyBorder="1" applyAlignment="1"/>
    <xf numFmtId="183" fontId="33" fillId="2" borderId="32" xfId="7" applyNumberFormat="1" applyFont="1" applyFill="1" applyBorder="1"/>
    <xf numFmtId="183" fontId="33" fillId="2" borderId="21" xfId="1" applyNumberFormat="1" applyFont="1" applyFill="1" applyBorder="1" applyAlignment="1"/>
    <xf numFmtId="2" fontId="0" fillId="2" borderId="10" xfId="0" applyNumberFormat="1" applyFill="1" applyBorder="1"/>
    <xf numFmtId="183" fontId="33" fillId="2" borderId="54" xfId="1" applyNumberFormat="1" applyFont="1" applyFill="1" applyBorder="1" applyAlignment="1"/>
    <xf numFmtId="183" fontId="33" fillId="2" borderId="20" xfId="1" applyNumberFormat="1" applyFont="1" applyFill="1" applyBorder="1" applyAlignment="1"/>
    <xf numFmtId="0" fontId="33" fillId="2" borderId="57" xfId="0" applyFont="1" applyFill="1" applyBorder="1" applyAlignment="1">
      <alignment horizontal="center" vertical="center"/>
    </xf>
    <xf numFmtId="0" fontId="0" fillId="2" borderId="57" xfId="0" applyFill="1" applyBorder="1" applyAlignment="1">
      <alignment horizontal="center" vertical="center"/>
    </xf>
    <xf numFmtId="0" fontId="33" fillId="2" borderId="6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6" xfId="0" applyFont="1" applyFill="1" applyBorder="1" applyAlignment="1">
      <alignment vertical="center"/>
    </xf>
    <xf numFmtId="0" fontId="34" fillId="2" borderId="10" xfId="0" applyFont="1" applyFill="1" applyBorder="1" applyAlignment="1">
      <alignment horizontal="center" vertical="center"/>
    </xf>
    <xf numFmtId="0" fontId="34" fillId="2" borderId="13" xfId="0" applyFont="1" applyFill="1" applyBorder="1" applyAlignment="1">
      <alignment vertical="center"/>
    </xf>
    <xf numFmtId="0" fontId="34" fillId="2" borderId="5" xfId="0" applyFont="1" applyFill="1" applyBorder="1" applyAlignment="1">
      <alignment horizontal="center" vertical="center"/>
    </xf>
    <xf numFmtId="0" fontId="34" fillId="2" borderId="8" xfId="0" applyFont="1" applyFill="1" applyBorder="1" applyAlignment="1">
      <alignment vertical="center"/>
    </xf>
    <xf numFmtId="0" fontId="34" fillId="2" borderId="19" xfId="0" applyFont="1" applyFill="1" applyBorder="1" applyAlignment="1">
      <alignment horizontal="center" vertical="center"/>
    </xf>
    <xf numFmtId="0" fontId="34" fillId="2" borderId="22" xfId="0" applyFont="1" applyFill="1" applyBorder="1" applyAlignment="1">
      <alignment vertical="center"/>
    </xf>
    <xf numFmtId="2" fontId="0" fillId="2" borderId="54" xfId="0" applyNumberFormat="1" applyFill="1" applyBorder="1"/>
    <xf numFmtId="0" fontId="33" fillId="2" borderId="6" xfId="0" applyFont="1" applyFill="1" applyBorder="1" applyAlignment="1">
      <alignment horizontal="right" vertical="center"/>
    </xf>
    <xf numFmtId="2" fontId="0" fillId="2" borderId="64" xfId="0" applyNumberFormat="1" applyFill="1" applyBorder="1"/>
    <xf numFmtId="0" fontId="0" fillId="0" borderId="20" xfId="0" applyBorder="1"/>
    <xf numFmtId="0" fontId="33" fillId="2" borderId="20" xfId="0" applyFont="1" applyFill="1" applyBorder="1" applyAlignment="1">
      <alignment horizontal="right" vertical="center"/>
    </xf>
    <xf numFmtId="183" fontId="33" fillId="2" borderId="5" xfId="0" applyNumberFormat="1" applyFont="1" applyFill="1" applyBorder="1" applyAlignment="1">
      <alignment vertical="center"/>
    </xf>
    <xf numFmtId="0" fontId="33" fillId="2" borderId="5" xfId="0" applyFont="1" applyFill="1" applyBorder="1" applyAlignment="1">
      <alignment horizontal="center" vertical="center"/>
    </xf>
    <xf numFmtId="0" fontId="33" fillId="2" borderId="8" xfId="0" applyFont="1" applyFill="1" applyBorder="1" applyAlignment="1">
      <alignment horizontal="right" vertical="center"/>
    </xf>
    <xf numFmtId="0" fontId="34" fillId="0" borderId="5" xfId="0" applyFont="1" applyBorder="1" applyAlignment="1">
      <alignment horizontal="center" vertical="center"/>
    </xf>
    <xf numFmtId="0" fontId="34" fillId="0" borderId="8" xfId="0" applyFont="1" applyBorder="1" applyAlignment="1">
      <alignment vertical="center"/>
    </xf>
    <xf numFmtId="183" fontId="33" fillId="2" borderId="7" xfId="0" applyNumberFormat="1" applyFont="1" applyFill="1" applyBorder="1" applyAlignment="1">
      <alignment vertical="center"/>
    </xf>
    <xf numFmtId="183" fontId="33" fillId="2" borderId="6" xfId="0" applyNumberFormat="1" applyFont="1" applyFill="1" applyBorder="1" applyAlignment="1">
      <alignment vertical="center"/>
    </xf>
    <xf numFmtId="183" fontId="33" fillId="2" borderId="1" xfId="0" applyNumberFormat="1" applyFont="1" applyFill="1" applyBorder="1" applyAlignment="1">
      <alignment vertical="center"/>
    </xf>
    <xf numFmtId="183" fontId="33" fillId="2" borderId="0" xfId="0" applyNumberFormat="1" applyFont="1" applyFill="1" applyAlignment="1">
      <alignment vertical="center"/>
    </xf>
    <xf numFmtId="183" fontId="33" fillId="2" borderId="57" xfId="0" applyNumberFormat="1" applyFont="1" applyFill="1" applyBorder="1" applyAlignment="1">
      <alignment vertical="center"/>
    </xf>
    <xf numFmtId="0" fontId="33" fillId="2" borderId="57" xfId="0" applyFont="1" applyFill="1" applyBorder="1" applyAlignment="1">
      <alignment vertical="center"/>
    </xf>
    <xf numFmtId="0" fontId="0" fillId="2" borderId="6" xfId="0" applyFill="1" applyBorder="1"/>
    <xf numFmtId="199" fontId="33" fillId="2" borderId="23" xfId="0" applyNumberFormat="1" applyFont="1" applyFill="1" applyBorder="1"/>
    <xf numFmtId="183" fontId="33" fillId="2" borderId="23" xfId="0" applyNumberFormat="1" applyFont="1" applyFill="1" applyBorder="1" applyAlignment="1">
      <alignment vertical="center"/>
    </xf>
    <xf numFmtId="183" fontId="33" fillId="2" borderId="26" xfId="0" applyNumberFormat="1" applyFont="1" applyFill="1" applyBorder="1" applyAlignment="1">
      <alignment vertical="center"/>
    </xf>
    <xf numFmtId="183" fontId="33" fillId="2" borderId="24" xfId="0" applyNumberFormat="1" applyFont="1" applyFill="1" applyBorder="1" applyAlignment="1">
      <alignment vertical="center"/>
    </xf>
    <xf numFmtId="183" fontId="33" fillId="2" borderId="25" xfId="0" applyNumberFormat="1" applyFont="1" applyFill="1" applyBorder="1" applyAlignment="1">
      <alignment vertical="center"/>
    </xf>
    <xf numFmtId="183" fontId="33" fillId="2" borderId="43" xfId="0" applyNumberFormat="1" applyFont="1" applyFill="1" applyBorder="1" applyAlignment="1">
      <alignment vertical="center"/>
    </xf>
    <xf numFmtId="183" fontId="33" fillId="2" borderId="55" xfId="0" applyNumberFormat="1" applyFont="1" applyFill="1" applyBorder="1" applyAlignment="1">
      <alignment vertical="center"/>
    </xf>
    <xf numFmtId="0" fontId="33" fillId="2" borderId="55" xfId="0" applyFont="1" applyFill="1" applyBorder="1" applyAlignment="1">
      <alignment vertical="center"/>
    </xf>
    <xf numFmtId="0" fontId="0" fillId="2" borderId="24" xfId="0" applyFill="1" applyBorder="1"/>
    <xf numFmtId="0" fontId="33" fillId="2" borderId="27" xfId="0" applyFont="1" applyFill="1" applyBorder="1" applyAlignment="1">
      <alignment vertical="center"/>
    </xf>
    <xf numFmtId="0" fontId="34" fillId="0" borderId="0" xfId="0" applyFont="1" applyAlignment="1">
      <alignment vertical="center"/>
    </xf>
    <xf numFmtId="199" fontId="33" fillId="2" borderId="39" xfId="0" applyNumberFormat="1" applyFont="1" applyFill="1" applyBorder="1"/>
    <xf numFmtId="2" fontId="33" fillId="5" borderId="35" xfId="7" applyNumberFormat="1" applyFont="1" applyFill="1" applyBorder="1"/>
    <xf numFmtId="2" fontId="33" fillId="5" borderId="30" xfId="7" applyNumberFormat="1" applyFont="1" applyFill="1" applyBorder="1"/>
    <xf numFmtId="2" fontId="33" fillId="5" borderId="38" xfId="7" applyNumberFormat="1" applyFont="1" applyFill="1" applyBorder="1"/>
    <xf numFmtId="2" fontId="33" fillId="5" borderId="61" xfId="7" applyNumberFormat="1" applyFont="1" applyFill="1" applyBorder="1"/>
    <xf numFmtId="2" fontId="33" fillId="5" borderId="29" xfId="7" applyNumberFormat="1" applyFont="1" applyFill="1" applyBorder="1"/>
    <xf numFmtId="2" fontId="33" fillId="5" borderId="65" xfId="7" applyNumberFormat="1" applyFont="1" applyFill="1" applyBorder="1"/>
    <xf numFmtId="2" fontId="33" fillId="5" borderId="29" xfId="7" applyNumberFormat="1" applyFont="1" applyFill="1" applyBorder="1" applyAlignment="1">
      <alignment horizontal="center"/>
    </xf>
    <xf numFmtId="0" fontId="33" fillId="5" borderId="7" xfId="0" applyFont="1" applyFill="1" applyBorder="1" applyAlignment="1">
      <alignment vertical="center"/>
    </xf>
    <xf numFmtId="183" fontId="33" fillId="5" borderId="2" xfId="0" applyNumberFormat="1" applyFont="1" applyFill="1" applyBorder="1" applyAlignment="1">
      <alignment vertical="center"/>
    </xf>
    <xf numFmtId="0" fontId="33" fillId="5" borderId="5" xfId="0" applyFont="1" applyFill="1" applyBorder="1" applyAlignment="1">
      <alignment vertical="center"/>
    </xf>
    <xf numFmtId="0" fontId="33" fillId="5" borderId="8" xfId="0" applyFont="1" applyFill="1" applyBorder="1" applyAlignment="1">
      <alignment vertical="center"/>
    </xf>
    <xf numFmtId="2" fontId="33" fillId="5" borderId="2" xfId="7" applyNumberFormat="1" applyFont="1" applyFill="1" applyBorder="1"/>
    <xf numFmtId="0" fontId="34" fillId="2" borderId="6" xfId="0" applyFont="1" applyFill="1" applyBorder="1"/>
    <xf numFmtId="40" fontId="33" fillId="0" borderId="0" xfId="1" applyNumberFormat="1" applyFont="1" applyAlignment="1">
      <alignment vertical="center"/>
    </xf>
    <xf numFmtId="183" fontId="33" fillId="5" borderId="6" xfId="7" applyNumberFormat="1" applyFont="1" applyFill="1" applyBorder="1"/>
    <xf numFmtId="183" fontId="33" fillId="5" borderId="0" xfId="7" applyNumberFormat="1" applyFont="1" applyFill="1"/>
    <xf numFmtId="183" fontId="33" fillId="5" borderId="2" xfId="7" applyNumberFormat="1" applyFont="1" applyFill="1" applyBorder="1"/>
    <xf numFmtId="183" fontId="33" fillId="5" borderId="5" xfId="7" applyNumberFormat="1" applyFont="1" applyFill="1" applyBorder="1"/>
    <xf numFmtId="183" fontId="33" fillId="5" borderId="8" xfId="7" applyNumberFormat="1" applyFont="1" applyFill="1" applyBorder="1"/>
    <xf numFmtId="183" fontId="33" fillId="5" borderId="5" xfId="7" applyNumberFormat="1" applyFont="1" applyFill="1" applyBorder="1" applyAlignment="1">
      <alignment horizontal="center"/>
    </xf>
    <xf numFmtId="183" fontId="33" fillId="0" borderId="5" xfId="7" applyNumberFormat="1" applyFont="1" applyBorder="1" applyAlignment="1">
      <alignment horizontal="center"/>
    </xf>
    <xf numFmtId="183" fontId="33" fillId="0" borderId="5" xfId="1" applyNumberFormat="1" applyFont="1" applyBorder="1" applyAlignment="1">
      <alignment horizontal="center"/>
    </xf>
    <xf numFmtId="183" fontId="33" fillId="5" borderId="20" xfId="7" applyNumberFormat="1" applyFont="1" applyFill="1" applyBorder="1"/>
    <xf numFmtId="183" fontId="33" fillId="0" borderId="19" xfId="1" applyNumberFormat="1" applyFont="1" applyBorder="1" applyAlignment="1">
      <alignment horizontal="center"/>
    </xf>
    <xf numFmtId="183" fontId="33" fillId="5" borderId="32" xfId="0" applyNumberFormat="1" applyFont="1" applyFill="1" applyBorder="1" applyAlignment="1">
      <alignment vertical="center"/>
    </xf>
    <xf numFmtId="0" fontId="34" fillId="2" borderId="20" xfId="0" applyFont="1" applyFill="1" applyBorder="1"/>
    <xf numFmtId="187" fontId="33" fillId="0" borderId="6" xfId="1" applyNumberFormat="1" applyFont="1" applyBorder="1" applyAlignment="1"/>
    <xf numFmtId="183" fontId="33" fillId="0" borderId="40" xfId="7" applyNumberFormat="1" applyFont="1" applyBorder="1"/>
    <xf numFmtId="187" fontId="33" fillId="0" borderId="11" xfId="1" applyNumberFormat="1" applyFont="1" applyBorder="1" applyAlignment="1"/>
    <xf numFmtId="183" fontId="33" fillId="0" borderId="10" xfId="1" applyNumberFormat="1" applyFont="1" applyBorder="1" applyAlignment="1"/>
    <xf numFmtId="183" fontId="33" fillId="0" borderId="13" xfId="1" applyNumberFormat="1" applyFont="1" applyBorder="1" applyAlignment="1"/>
    <xf numFmtId="183" fontId="33" fillId="0" borderId="10" xfId="1" applyNumberFormat="1" applyFont="1" applyBorder="1" applyAlignment="1">
      <alignment horizontal="center"/>
    </xf>
    <xf numFmtId="0" fontId="34" fillId="5" borderId="54" xfId="0" applyFont="1" applyFill="1" applyBorder="1" applyAlignment="1">
      <alignment horizontal="center" vertical="center"/>
    </xf>
    <xf numFmtId="0" fontId="34" fillId="5" borderId="6" xfId="0" applyFont="1" applyFill="1" applyBorder="1"/>
    <xf numFmtId="187" fontId="33" fillId="5" borderId="6" xfId="1" applyNumberFormat="1" applyFont="1" applyFill="1" applyBorder="1" applyAlignment="1"/>
    <xf numFmtId="183" fontId="33" fillId="5" borderId="5" xfId="1" applyNumberFormat="1" applyFont="1" applyFill="1" applyBorder="1" applyAlignment="1">
      <alignment horizontal="center"/>
    </xf>
    <xf numFmtId="199" fontId="33" fillId="0" borderId="41" xfId="0" applyNumberFormat="1" applyFont="1" applyBorder="1"/>
    <xf numFmtId="187" fontId="33" fillId="0" borderId="6" xfId="1" applyNumberFormat="1" applyFont="1" applyFill="1" applyBorder="1" applyAlignment="1"/>
    <xf numFmtId="183" fontId="33" fillId="0" borderId="0" xfId="1" applyNumberFormat="1" applyFont="1" applyFill="1" applyBorder="1" applyAlignment="1"/>
    <xf numFmtId="183" fontId="33" fillId="0" borderId="2" xfId="1" applyNumberFormat="1" applyFont="1" applyFill="1" applyBorder="1" applyAlignment="1"/>
    <xf numFmtId="183" fontId="33" fillId="0" borderId="5" xfId="1" applyNumberFormat="1" applyFont="1" applyFill="1" applyBorder="1" applyAlignment="1"/>
    <xf numFmtId="183" fontId="33" fillId="0" borderId="8" xfId="1" applyNumberFormat="1" applyFont="1" applyFill="1" applyBorder="1" applyAlignment="1"/>
    <xf numFmtId="183" fontId="33" fillId="0" borderId="5" xfId="1" applyNumberFormat="1" applyFont="1" applyFill="1" applyBorder="1" applyAlignment="1">
      <alignment horizontal="center"/>
    </xf>
    <xf numFmtId="187" fontId="33" fillId="0" borderId="20" xfId="1" applyNumberFormat="1" applyFont="1" applyBorder="1" applyAlignment="1"/>
    <xf numFmtId="0" fontId="34" fillId="2" borderId="22" xfId="0" applyFont="1" applyFill="1" applyBorder="1"/>
    <xf numFmtId="187" fontId="33" fillId="5" borderId="20" xfId="1" applyNumberFormat="1" applyFont="1" applyFill="1" applyBorder="1" applyAlignment="1"/>
    <xf numFmtId="183" fontId="33" fillId="5" borderId="19" xfId="1" applyNumberFormat="1" applyFont="1" applyFill="1" applyBorder="1" applyAlignment="1"/>
    <xf numFmtId="183" fontId="33" fillId="5" borderId="19" xfId="1" applyNumberFormat="1" applyFont="1" applyFill="1" applyBorder="1" applyAlignment="1">
      <alignment horizontal="center"/>
    </xf>
    <xf numFmtId="187" fontId="33" fillId="2" borderId="6" xfId="1" applyNumberFormat="1" applyFont="1" applyFill="1" applyBorder="1" applyAlignment="1"/>
    <xf numFmtId="183" fontId="33" fillId="2" borderId="5" xfId="1" applyNumberFormat="1" applyFont="1" applyFill="1" applyBorder="1" applyAlignment="1">
      <alignment horizontal="center"/>
    </xf>
    <xf numFmtId="183" fontId="33" fillId="0" borderId="11" xfId="1" applyNumberFormat="1" applyFont="1" applyBorder="1" applyAlignment="1"/>
    <xf numFmtId="183" fontId="33" fillId="0" borderId="1" xfId="1" applyNumberFormat="1" applyFont="1" applyBorder="1" applyAlignment="1"/>
    <xf numFmtId="183" fontId="33" fillId="0" borderId="54" xfId="1" applyNumberFormat="1" applyFont="1" applyBorder="1" applyAlignment="1"/>
    <xf numFmtId="183" fontId="33" fillId="5" borderId="57" xfId="1" applyNumberFormat="1" applyFont="1" applyFill="1" applyBorder="1" applyAlignment="1"/>
    <xf numFmtId="0" fontId="33" fillId="0" borderId="5" xfId="0" applyFont="1" applyBorder="1" applyAlignment="1">
      <alignment horizontal="center" vertical="center"/>
    </xf>
    <xf numFmtId="183" fontId="33" fillId="0" borderId="64" xfId="1" applyNumberFormat="1" applyFont="1" applyBorder="1" applyAlignment="1"/>
    <xf numFmtId="0" fontId="33" fillId="0" borderId="19" xfId="0" applyFont="1" applyBorder="1" applyAlignment="1">
      <alignment horizontal="center" vertical="center"/>
    </xf>
    <xf numFmtId="199" fontId="34" fillId="5" borderId="41" xfId="0" applyNumberFormat="1" applyFont="1" applyFill="1" applyBorder="1"/>
    <xf numFmtId="183" fontId="34" fillId="5" borderId="7" xfId="7" applyNumberFormat="1" applyFont="1" applyFill="1" applyBorder="1"/>
    <xf numFmtId="183" fontId="34" fillId="5" borderId="8" xfId="1" applyNumberFormat="1" applyFont="1" applyFill="1" applyBorder="1" applyAlignment="1"/>
    <xf numFmtId="183" fontId="34" fillId="5" borderId="0" xfId="1" applyNumberFormat="1" applyFont="1" applyFill="1" applyBorder="1" applyAlignment="1"/>
    <xf numFmtId="183" fontId="34" fillId="5" borderId="2" xfId="1" applyNumberFormat="1" applyFont="1" applyFill="1" applyBorder="1" applyAlignment="1"/>
    <xf numFmtId="183" fontId="34" fillId="5" borderId="5" xfId="1" applyNumberFormat="1" applyFont="1" applyFill="1" applyBorder="1" applyAlignment="1"/>
    <xf numFmtId="0" fontId="34" fillId="5" borderId="5" xfId="0" applyFont="1" applyFill="1" applyBorder="1" applyAlignment="1">
      <alignment horizontal="center" vertical="center"/>
    </xf>
    <xf numFmtId="0" fontId="33" fillId="2" borderId="19" xfId="0" applyFont="1" applyFill="1" applyBorder="1" applyAlignment="1">
      <alignment horizontal="center" vertical="center"/>
    </xf>
    <xf numFmtId="183" fontId="33" fillId="2" borderId="40" xfId="1" applyNumberFormat="1" applyFont="1" applyFill="1" applyBorder="1" applyAlignment="1"/>
    <xf numFmtId="183" fontId="33" fillId="2" borderId="7" xfId="1" applyNumberFormat="1" applyFont="1" applyFill="1" applyBorder="1" applyAlignment="1"/>
    <xf numFmtId="199" fontId="33" fillId="4" borderId="41" xfId="0" applyNumberFormat="1" applyFont="1" applyFill="1" applyBorder="1"/>
    <xf numFmtId="40" fontId="33" fillId="4" borderId="0" xfId="1" applyNumberFormat="1" applyFont="1" applyFill="1" applyBorder="1" applyAlignment="1">
      <alignment vertical="center"/>
    </xf>
    <xf numFmtId="183" fontId="33" fillId="4" borderId="2" xfId="7" applyNumberFormat="1" applyFont="1" applyFill="1" applyBorder="1"/>
    <xf numFmtId="183" fontId="33" fillId="4" borderId="7" xfId="1" applyNumberFormat="1" applyFont="1" applyFill="1" applyBorder="1" applyAlignment="1"/>
    <xf numFmtId="183" fontId="33" fillId="4" borderId="0" xfId="1" applyNumberFormat="1" applyFont="1" applyFill="1" applyBorder="1" applyAlignment="1"/>
    <xf numFmtId="0" fontId="34" fillId="4" borderId="15" xfId="0" applyFont="1" applyFill="1" applyBorder="1" applyAlignment="1">
      <alignment vertical="center"/>
    </xf>
    <xf numFmtId="0" fontId="33" fillId="4" borderId="6" xfId="0" applyFont="1" applyFill="1" applyBorder="1" applyAlignment="1">
      <alignment horizontal="center" vertical="center"/>
    </xf>
    <xf numFmtId="199" fontId="33" fillId="4" borderId="46" xfId="0" applyNumberFormat="1" applyFont="1" applyFill="1" applyBorder="1"/>
    <xf numFmtId="40" fontId="33" fillId="4" borderId="45" xfId="1" applyNumberFormat="1" applyFont="1" applyFill="1" applyBorder="1" applyAlignment="1">
      <alignment vertical="center"/>
    </xf>
    <xf numFmtId="183" fontId="33" fillId="4" borderId="32" xfId="7" applyNumberFormat="1" applyFont="1" applyFill="1" applyBorder="1"/>
    <xf numFmtId="183" fontId="33" fillId="4" borderId="9" xfId="1" applyNumberFormat="1" applyFont="1" applyFill="1" applyBorder="1" applyAlignment="1"/>
    <xf numFmtId="183" fontId="33" fillId="4" borderId="45" xfId="1" applyNumberFormat="1" applyFont="1" applyFill="1" applyBorder="1" applyAlignment="1"/>
    <xf numFmtId="0" fontId="34" fillId="4" borderId="20" xfId="0" applyFont="1" applyFill="1" applyBorder="1" applyAlignment="1">
      <alignment vertical="center"/>
    </xf>
    <xf numFmtId="0" fontId="33" fillId="2" borderId="10" xfId="0" applyFont="1" applyFill="1" applyBorder="1" applyAlignment="1">
      <alignment horizontal="center" vertical="center"/>
    </xf>
    <xf numFmtId="183" fontId="33" fillId="4" borderId="40" xfId="7" applyNumberFormat="1" applyFont="1" applyFill="1" applyBorder="1"/>
    <xf numFmtId="183" fontId="33" fillId="4" borderId="47" xfId="1" applyNumberFormat="1" applyFont="1" applyFill="1" applyBorder="1" applyAlignment="1"/>
    <xf numFmtId="183" fontId="33" fillId="4" borderId="40" xfId="1" applyNumberFormat="1" applyFont="1" applyFill="1" applyBorder="1" applyAlignment="1"/>
    <xf numFmtId="183" fontId="33" fillId="4" borderId="7" xfId="7" applyNumberFormat="1" applyFont="1" applyFill="1" applyBorder="1"/>
    <xf numFmtId="183" fontId="34" fillId="2" borderId="0" xfId="7" applyNumberFormat="1" applyFont="1" applyFill="1"/>
    <xf numFmtId="183" fontId="34" fillId="2" borderId="2" xfId="7" applyNumberFormat="1" applyFont="1" applyFill="1" applyBorder="1"/>
    <xf numFmtId="183" fontId="34" fillId="2" borderId="47" xfId="7" applyNumberFormat="1" applyFont="1" applyFill="1" applyBorder="1"/>
    <xf numFmtId="0" fontId="33" fillId="0" borderId="45" xfId="0" applyFont="1" applyBorder="1" applyAlignment="1">
      <alignment vertical="center"/>
    </xf>
    <xf numFmtId="14" fontId="33" fillId="3" borderId="0" xfId="0" applyNumberFormat="1" applyFont="1" applyFill="1" applyAlignment="1">
      <alignment vertical="center"/>
    </xf>
    <xf numFmtId="0" fontId="33" fillId="0" borderId="0" xfId="0" applyFont="1"/>
    <xf numFmtId="0" fontId="33" fillId="2" borderId="66" xfId="0" applyFont="1" applyFill="1" applyBorder="1" applyAlignment="1">
      <alignment vertical="center"/>
    </xf>
    <xf numFmtId="0" fontId="33" fillId="2" borderId="68"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4" xfId="0" applyFont="1" applyFill="1" applyBorder="1" applyAlignment="1">
      <alignment horizontal="center" vertical="center"/>
    </xf>
    <xf numFmtId="0" fontId="33" fillId="0" borderId="5" xfId="0" applyFont="1" applyBorder="1"/>
    <xf numFmtId="0" fontId="43" fillId="0" borderId="6" xfId="9" applyFont="1" applyBorder="1"/>
    <xf numFmtId="0" fontId="33" fillId="3" borderId="7" xfId="0" applyFont="1" applyFill="1" applyBorder="1" applyAlignment="1">
      <alignment horizontal="center"/>
    </xf>
    <xf numFmtId="0" fontId="33" fillId="3" borderId="9" xfId="0" applyFont="1" applyFill="1" applyBorder="1" applyAlignment="1">
      <alignment horizontal="center"/>
    </xf>
    <xf numFmtId="0" fontId="33" fillId="0" borderId="10" xfId="0" applyFont="1" applyBorder="1"/>
    <xf numFmtId="0" fontId="43" fillId="0" borderId="11" xfId="9" applyFont="1" applyBorder="1"/>
    <xf numFmtId="0" fontId="33" fillId="0" borderId="19" xfId="0" applyFont="1" applyBorder="1"/>
    <xf numFmtId="0" fontId="43" fillId="0" borderId="20" xfId="9" applyFont="1" applyBorder="1"/>
    <xf numFmtId="0" fontId="33" fillId="0" borderId="23" xfId="0" applyFont="1" applyBorder="1"/>
    <xf numFmtId="0" fontId="43" fillId="0" borderId="24" xfId="9" applyFont="1" applyBorder="1"/>
    <xf numFmtId="0" fontId="33" fillId="3" borderId="26" xfId="0" applyFont="1" applyFill="1" applyBorder="1" applyAlignment="1">
      <alignment horizontal="center"/>
    </xf>
    <xf numFmtId="49" fontId="0" fillId="2" borderId="0" xfId="0" applyNumberFormat="1" applyFill="1" applyAlignment="1">
      <alignment horizontal="center"/>
    </xf>
    <xf numFmtId="0" fontId="44" fillId="2" borderId="0" xfId="0" applyFont="1" applyFill="1" applyAlignment="1">
      <alignment vertical="center"/>
    </xf>
    <xf numFmtId="38" fontId="12" fillId="3" borderId="47" xfId="1" applyFont="1" applyFill="1" applyBorder="1" applyAlignment="1" applyProtection="1"/>
    <xf numFmtId="38" fontId="12" fillId="3" borderId="40" xfId="1" applyFont="1" applyFill="1" applyBorder="1" applyAlignment="1" applyProtection="1"/>
    <xf numFmtId="38" fontId="12" fillId="3" borderId="0" xfId="1" applyFont="1" applyFill="1" applyBorder="1" applyAlignment="1" applyProtection="1"/>
    <xf numFmtId="38" fontId="12" fillId="3" borderId="7" xfId="1" applyFont="1" applyFill="1" applyBorder="1" applyAlignment="1" applyProtection="1"/>
    <xf numFmtId="38" fontId="12" fillId="3" borderId="45" xfId="1" applyFont="1" applyFill="1" applyBorder="1" applyAlignment="1" applyProtection="1"/>
    <xf numFmtId="38" fontId="12" fillId="3" borderId="9" xfId="1" applyFont="1" applyFill="1" applyBorder="1" applyAlignment="1" applyProtection="1"/>
    <xf numFmtId="37" fontId="12" fillId="3" borderId="47" xfId="2" applyNumberFormat="1" applyFont="1" applyFill="1" applyBorder="1"/>
    <xf numFmtId="187" fontId="12" fillId="3" borderId="47" xfId="3" applyNumberFormat="1" applyFont="1" applyFill="1" applyBorder="1"/>
    <xf numFmtId="37" fontId="12" fillId="3" borderId="0" xfId="2" applyNumberFormat="1" applyFont="1" applyFill="1"/>
    <xf numFmtId="187" fontId="12" fillId="3" borderId="0" xfId="3" applyNumberFormat="1" applyFont="1" applyFill="1"/>
    <xf numFmtId="37" fontId="12" fillId="3" borderId="45" xfId="2" applyNumberFormat="1" applyFont="1" applyFill="1" applyBorder="1"/>
    <xf numFmtId="187" fontId="12" fillId="3" borderId="45" xfId="3" applyNumberFormat="1" applyFont="1" applyFill="1" applyBorder="1"/>
    <xf numFmtId="196" fontId="12" fillId="3" borderId="47" xfId="5" applyNumberFormat="1" applyFont="1" applyFill="1" applyBorder="1"/>
    <xf numFmtId="196" fontId="12" fillId="3" borderId="0" xfId="5" applyNumberFormat="1" applyFont="1" applyFill="1"/>
    <xf numFmtId="196" fontId="12" fillId="3" borderId="45" xfId="5" applyNumberFormat="1" applyFont="1" applyFill="1" applyBorder="1"/>
    <xf numFmtId="197" fontId="12" fillId="3" borderId="2" xfId="5" applyNumberFormat="1" applyFont="1" applyFill="1" applyBorder="1"/>
    <xf numFmtId="197" fontId="12" fillId="3" borderId="31" xfId="5" applyNumberFormat="1" applyFont="1" applyFill="1" applyBorder="1"/>
    <xf numFmtId="197" fontId="12" fillId="3" borderId="32" xfId="5" applyNumberFormat="1" applyFont="1" applyFill="1" applyBorder="1"/>
    <xf numFmtId="0" fontId="10" fillId="2" borderId="28" xfId="8" applyFont="1" applyFill="1" applyBorder="1" applyAlignment="1">
      <alignment vertical="center" wrapText="1"/>
    </xf>
    <xf numFmtId="0" fontId="8" fillId="2" borderId="0" xfId="8" applyFont="1" applyFill="1">
      <alignment vertical="center"/>
    </xf>
    <xf numFmtId="0" fontId="8" fillId="2" borderId="0" xfId="8" applyFont="1" applyFill="1" applyAlignment="1">
      <alignment horizontal="center" vertical="center"/>
    </xf>
    <xf numFmtId="0" fontId="8" fillId="2" borderId="47" xfId="8" applyFont="1" applyFill="1" applyBorder="1">
      <alignment vertical="center"/>
    </xf>
    <xf numFmtId="0" fontId="8" fillId="2" borderId="47" xfId="8" applyFont="1" applyFill="1" applyBorder="1" applyAlignment="1">
      <alignment horizontal="center" vertical="center"/>
    </xf>
    <xf numFmtId="0" fontId="10" fillId="2" borderId="47" xfId="8" applyFont="1" applyFill="1" applyBorder="1">
      <alignment vertical="center"/>
    </xf>
    <xf numFmtId="0" fontId="8" fillId="2" borderId="45" xfId="8" applyFont="1" applyFill="1" applyBorder="1">
      <alignment vertical="center"/>
    </xf>
    <xf numFmtId="0" fontId="8" fillId="2" borderId="0" xfId="8" applyFont="1" applyFill="1" applyAlignment="1">
      <alignment vertical="center" shrinkToFit="1"/>
    </xf>
    <xf numFmtId="0" fontId="8" fillId="2" borderId="2" xfId="8" applyFont="1" applyFill="1" applyBorder="1" applyAlignment="1">
      <alignment horizontal="left" vertical="center"/>
    </xf>
    <xf numFmtId="0" fontId="8" fillId="2" borderId="16" xfId="8" applyFont="1" applyFill="1" applyBorder="1">
      <alignment vertical="center"/>
    </xf>
    <xf numFmtId="0" fontId="8" fillId="2" borderId="45" xfId="8" applyFont="1" applyFill="1" applyBorder="1" applyAlignment="1">
      <alignment horizontal="center" vertical="center"/>
    </xf>
    <xf numFmtId="0" fontId="8" fillId="2" borderId="28" xfId="8" applyFont="1" applyFill="1" applyBorder="1" applyAlignment="1">
      <alignment horizontal="center" vertical="center"/>
    </xf>
    <xf numFmtId="0" fontId="8" fillId="2" borderId="28" xfId="8" applyFont="1" applyFill="1" applyBorder="1">
      <alignment vertical="center"/>
    </xf>
    <xf numFmtId="0" fontId="8" fillId="2" borderId="40" xfId="8" applyFont="1" applyFill="1" applyBorder="1">
      <alignment vertical="center"/>
    </xf>
    <xf numFmtId="0" fontId="8" fillId="2" borderId="2" xfId="8" applyFont="1" applyFill="1" applyBorder="1">
      <alignment vertical="center"/>
    </xf>
    <xf numFmtId="0" fontId="8" fillId="2" borderId="2" xfId="8" applyFont="1" applyFill="1" applyBorder="1" applyAlignment="1">
      <alignment horizontal="left" vertical="center" shrinkToFit="1"/>
    </xf>
    <xf numFmtId="187" fontId="8" fillId="2" borderId="47" xfId="8" applyNumberFormat="1" applyFont="1" applyFill="1" applyBorder="1">
      <alignment vertical="center"/>
    </xf>
    <xf numFmtId="183" fontId="8" fillId="2" borderId="47" xfId="8" applyNumberFormat="1" applyFont="1" applyFill="1" applyBorder="1">
      <alignment vertical="center"/>
    </xf>
    <xf numFmtId="0" fontId="8" fillId="2" borderId="28" xfId="8" applyFont="1" applyFill="1" applyBorder="1" applyAlignment="1">
      <alignment vertical="center" wrapText="1"/>
    </xf>
    <xf numFmtId="187" fontId="8" fillId="2" borderId="0" xfId="8" applyNumberFormat="1" applyFont="1" applyFill="1">
      <alignment vertical="center"/>
    </xf>
    <xf numFmtId="183" fontId="8" fillId="2" borderId="0" xfId="8" applyNumberFormat="1" applyFont="1" applyFill="1">
      <alignment vertical="center"/>
    </xf>
    <xf numFmtId="187" fontId="8" fillId="2" borderId="45" xfId="8" applyNumberFormat="1" applyFont="1" applyFill="1" applyBorder="1">
      <alignment vertical="center"/>
    </xf>
    <xf numFmtId="183" fontId="8" fillId="2" borderId="45" xfId="8" applyNumberFormat="1" applyFont="1" applyFill="1" applyBorder="1">
      <alignment vertical="center"/>
    </xf>
    <xf numFmtId="0" fontId="8" fillId="2" borderId="4" xfId="8" applyFont="1" applyFill="1" applyBorder="1" applyAlignment="1">
      <alignment vertical="center" wrapText="1"/>
    </xf>
    <xf numFmtId="0" fontId="8" fillId="2" borderId="0" xfId="8" applyFont="1" applyFill="1" applyAlignment="1">
      <alignment vertical="center" wrapText="1" shrinkToFit="1"/>
    </xf>
    <xf numFmtId="0" fontId="8" fillId="2" borderId="1" xfId="8" applyFont="1" applyFill="1" applyBorder="1">
      <alignment vertical="center"/>
    </xf>
    <xf numFmtId="0" fontId="8" fillId="2" borderId="28" xfId="8" applyFont="1" applyFill="1" applyBorder="1" applyAlignment="1">
      <alignment horizontal="center" vertical="center" wrapText="1"/>
    </xf>
    <xf numFmtId="0" fontId="8" fillId="2" borderId="28" xfId="8" applyFont="1" applyFill="1" applyBorder="1" applyAlignment="1">
      <alignment vertical="center" wrapText="1" shrinkToFit="1"/>
    </xf>
    <xf numFmtId="0" fontId="8" fillId="3" borderId="0" xfId="8" applyFont="1" applyFill="1">
      <alignment vertical="center"/>
    </xf>
    <xf numFmtId="200" fontId="8" fillId="3" borderId="0" xfId="1" applyNumberFormat="1" applyFont="1" applyFill="1">
      <alignment vertical="center"/>
    </xf>
    <xf numFmtId="0" fontId="8" fillId="2" borderId="16" xfId="8" applyFont="1" applyFill="1" applyBorder="1" applyAlignment="1">
      <alignment horizontal="center" vertical="center"/>
    </xf>
    <xf numFmtId="0" fontId="10" fillId="2" borderId="0" xfId="8" applyFont="1" applyFill="1">
      <alignment vertical="center"/>
    </xf>
    <xf numFmtId="0" fontId="8" fillId="4" borderId="9" xfId="8" applyFont="1" applyFill="1" applyBorder="1" applyAlignment="1">
      <alignment horizontal="center" vertical="center" shrinkToFit="1"/>
    </xf>
    <xf numFmtId="0" fontId="43" fillId="0" borderId="0" xfId="9" applyFont="1"/>
    <xf numFmtId="0" fontId="0" fillId="2" borderId="45" xfId="8" applyFont="1" applyFill="1" applyBorder="1">
      <alignment vertical="center"/>
    </xf>
    <xf numFmtId="0" fontId="13" fillId="3" borderId="44" xfId="0" applyFont="1" applyFill="1" applyBorder="1" applyAlignment="1" applyProtection="1">
      <alignment horizontal="center"/>
      <protection locked="0"/>
    </xf>
    <xf numFmtId="0" fontId="33" fillId="3" borderId="40" xfId="0" applyFont="1" applyFill="1" applyBorder="1" applyAlignment="1">
      <alignment horizontal="center"/>
    </xf>
    <xf numFmtId="38" fontId="12" fillId="0" borderId="7" xfId="1" applyFont="1" applyBorder="1" applyAlignment="1">
      <alignment horizontal="center"/>
    </xf>
    <xf numFmtId="38" fontId="12" fillId="0" borderId="7" xfId="1" quotePrefix="1" applyFont="1" applyBorder="1" applyAlignment="1">
      <alignment horizontal="left"/>
    </xf>
    <xf numFmtId="38" fontId="12" fillId="3" borderId="40" xfId="1" applyFont="1" applyFill="1" applyBorder="1" applyAlignment="1"/>
    <xf numFmtId="38" fontId="12" fillId="3" borderId="7" xfId="1" applyFont="1" applyFill="1" applyBorder="1" applyAlignment="1"/>
    <xf numFmtId="38" fontId="12" fillId="3" borderId="9" xfId="1" applyFont="1" applyFill="1" applyBorder="1" applyAlignment="1"/>
    <xf numFmtId="38" fontId="12" fillId="2" borderId="0" xfId="1" applyFont="1" applyFill="1" applyAlignment="1"/>
    <xf numFmtId="38" fontId="12" fillId="3" borderId="12" xfId="1" applyFont="1" applyFill="1" applyBorder="1" applyAlignment="1"/>
    <xf numFmtId="38" fontId="12" fillId="3" borderId="1" xfId="1" applyFont="1" applyFill="1" applyBorder="1" applyAlignment="1"/>
    <xf numFmtId="38" fontId="12" fillId="3" borderId="21" xfId="1" applyFont="1" applyFill="1" applyBorder="1" applyAlignment="1"/>
    <xf numFmtId="38" fontId="12" fillId="2" borderId="1" xfId="1" applyFont="1" applyFill="1" applyBorder="1" applyAlignment="1"/>
    <xf numFmtId="38" fontId="12" fillId="2" borderId="12" xfId="1" applyFont="1" applyFill="1" applyBorder="1" applyAlignment="1"/>
    <xf numFmtId="38" fontId="12" fillId="2" borderId="21" xfId="1" applyFont="1" applyFill="1" applyBorder="1" applyAlignment="1"/>
    <xf numFmtId="38" fontId="12" fillId="0" borderId="12" xfId="1" applyFont="1" applyBorder="1" applyAlignment="1"/>
    <xf numFmtId="177" fontId="12" fillId="0" borderId="0" xfId="2" applyNumberFormat="1" applyFont="1"/>
    <xf numFmtId="177" fontId="12" fillId="0" borderId="31" xfId="2" applyNumberFormat="1" applyFont="1" applyBorder="1" applyAlignment="1">
      <alignment horizontal="center"/>
    </xf>
    <xf numFmtId="177" fontId="12" fillId="0" borderId="2" xfId="2" applyNumberFormat="1" applyFont="1" applyBorder="1" applyAlignment="1">
      <alignment horizontal="center" wrapText="1"/>
    </xf>
    <xf numFmtId="177" fontId="12" fillId="3" borderId="32" xfId="2" applyNumberFormat="1" applyFont="1" applyFill="1" applyBorder="1" applyAlignment="1">
      <alignment horizontal="center"/>
    </xf>
    <xf numFmtId="177" fontId="12" fillId="0" borderId="2" xfId="2" applyNumberFormat="1" applyFont="1" applyBorder="1"/>
    <xf numFmtId="177" fontId="12" fillId="0" borderId="40" xfId="2" applyNumberFormat="1" applyFont="1" applyBorder="1"/>
    <xf numFmtId="177" fontId="12" fillId="0" borderId="7" xfId="2" applyNumberFormat="1" applyFont="1" applyBorder="1"/>
    <xf numFmtId="177" fontId="12" fillId="0" borderId="9" xfId="2" applyNumberFormat="1" applyFont="1" applyBorder="1"/>
    <xf numFmtId="196" fontId="12" fillId="0" borderId="0" xfId="2" applyNumberFormat="1" applyFont="1"/>
    <xf numFmtId="196" fontId="12" fillId="0" borderId="12" xfId="2" applyNumberFormat="1" applyFont="1" applyBorder="1" applyAlignment="1">
      <alignment horizontal="center"/>
    </xf>
    <xf numFmtId="196" fontId="12" fillId="0" borderId="1" xfId="2" applyNumberFormat="1" applyFont="1" applyBorder="1" applyAlignment="1">
      <alignment horizontal="center" vertical="center"/>
    </xf>
    <xf numFmtId="196" fontId="12" fillId="0" borderId="1" xfId="2" applyNumberFormat="1" applyFont="1" applyBorder="1"/>
    <xf numFmtId="196" fontId="12" fillId="3" borderId="21" xfId="2" applyNumberFormat="1" applyFont="1" applyFill="1" applyBorder="1" applyAlignment="1">
      <alignment horizontal="center"/>
    </xf>
    <xf numFmtId="196" fontId="12" fillId="0" borderId="7" xfId="2" applyNumberFormat="1" applyFont="1" applyBorder="1"/>
    <xf numFmtId="177" fontId="12" fillId="3" borderId="47" xfId="3" applyNumberFormat="1" applyFont="1" applyFill="1" applyBorder="1"/>
    <xf numFmtId="177" fontId="12" fillId="3" borderId="45" xfId="3" applyNumberFormat="1" applyFont="1" applyFill="1" applyBorder="1"/>
    <xf numFmtId="177" fontId="12" fillId="2" borderId="0" xfId="0" applyNumberFormat="1" applyFont="1" applyFill="1" applyAlignment="1">
      <alignment vertical="center"/>
    </xf>
    <xf numFmtId="177" fontId="12" fillId="2" borderId="0" xfId="0" applyNumberFormat="1" applyFont="1" applyFill="1"/>
    <xf numFmtId="177" fontId="12" fillId="2" borderId="45" xfId="0" applyNumberFormat="1" applyFont="1" applyFill="1" applyBorder="1"/>
    <xf numFmtId="177" fontId="12" fillId="2" borderId="31" xfId="3" applyNumberFormat="1" applyFont="1" applyFill="1" applyBorder="1"/>
    <xf numFmtId="177" fontId="12" fillId="2" borderId="2" xfId="3" applyNumberFormat="1" applyFont="1" applyFill="1" applyBorder="1"/>
    <xf numFmtId="177" fontId="12" fillId="0" borderId="31" xfId="2" applyNumberFormat="1" applyFont="1" applyBorder="1"/>
    <xf numFmtId="177" fontId="12" fillId="0" borderId="2" xfId="3" applyNumberFormat="1" applyFont="1" applyBorder="1"/>
    <xf numFmtId="177" fontId="12" fillId="0" borderId="32" xfId="3" applyNumberFormat="1" applyFont="1" applyBorder="1"/>
    <xf numFmtId="177" fontId="12" fillId="0" borderId="9" xfId="3" applyNumberFormat="1" applyFont="1" applyBorder="1"/>
    <xf numFmtId="177" fontId="12" fillId="0" borderId="47" xfId="1" applyNumberFormat="1" applyFont="1" applyBorder="1" applyAlignment="1"/>
    <xf numFmtId="177" fontId="12" fillId="0" borderId="0" xfId="1" applyNumberFormat="1" applyFont="1" applyBorder="1" applyAlignment="1"/>
    <xf numFmtId="177" fontId="12" fillId="0" borderId="45" xfId="1" applyNumberFormat="1" applyFont="1" applyBorder="1" applyAlignment="1"/>
    <xf numFmtId="201" fontId="12" fillId="0" borderId="0" xfId="3" applyNumberFormat="1" applyFont="1"/>
    <xf numFmtId="201" fontId="12" fillId="0" borderId="7" xfId="3" applyNumberFormat="1" applyFont="1" applyBorder="1"/>
    <xf numFmtId="201" fontId="12" fillId="3" borderId="40" xfId="1" applyNumberFormat="1" applyFont="1" applyFill="1" applyBorder="1" applyAlignment="1"/>
    <xf numFmtId="201" fontId="12" fillId="3" borderId="7" xfId="1" applyNumberFormat="1" applyFont="1" applyFill="1" applyBorder="1" applyAlignment="1"/>
    <xf numFmtId="201" fontId="12" fillId="3" borderId="9" xfId="1" applyNumberFormat="1" applyFont="1" applyFill="1" applyBorder="1" applyAlignment="1"/>
    <xf numFmtId="201" fontId="12" fillId="2" borderId="7" xfId="1" applyNumberFormat="1" applyFont="1" applyFill="1" applyBorder="1" applyAlignment="1"/>
    <xf numFmtId="201" fontId="12" fillId="2" borderId="40" xfId="1" applyNumberFormat="1" applyFont="1" applyFill="1" applyBorder="1" applyAlignment="1"/>
    <xf numFmtId="201" fontId="12" fillId="2" borderId="9" xfId="1" applyNumberFormat="1" applyFont="1" applyFill="1" applyBorder="1" applyAlignment="1"/>
    <xf numFmtId="201" fontId="12" fillId="2" borderId="47" xfId="1" applyNumberFormat="1" applyFont="1" applyFill="1" applyBorder="1" applyAlignment="1"/>
    <xf numFmtId="201" fontId="12" fillId="2" borderId="0" xfId="1" applyNumberFormat="1" applyFont="1" applyFill="1" applyBorder="1" applyAlignment="1"/>
    <xf numFmtId="201" fontId="12" fillId="2" borderId="45" xfId="1" applyNumberFormat="1" applyFont="1" applyFill="1" applyBorder="1" applyAlignment="1"/>
    <xf numFmtId="201" fontId="12" fillId="2" borderId="31" xfId="3" applyNumberFormat="1" applyFont="1" applyFill="1" applyBorder="1" applyAlignment="1">
      <alignment horizontal="right"/>
    </xf>
    <xf numFmtId="201" fontId="12" fillId="2" borderId="2" xfId="3" applyNumberFormat="1" applyFont="1" applyFill="1" applyBorder="1" applyAlignment="1">
      <alignment horizontal="right"/>
    </xf>
    <xf numFmtId="201" fontId="12" fillId="2" borderId="2" xfId="3" applyNumberFormat="1" applyFont="1" applyFill="1" applyBorder="1"/>
    <xf numFmtId="201" fontId="12" fillId="0" borderId="2" xfId="3" applyNumberFormat="1" applyFont="1" applyBorder="1"/>
    <xf numFmtId="201" fontId="12" fillId="0" borderId="32" xfId="3" applyNumberFormat="1" applyFont="1" applyBorder="1"/>
    <xf numFmtId="201" fontId="12" fillId="0" borderId="47" xfId="2" applyNumberFormat="1" applyFont="1" applyBorder="1"/>
    <xf numFmtId="201" fontId="12" fillId="0" borderId="0" xfId="2" applyNumberFormat="1" applyFont="1"/>
    <xf numFmtId="201" fontId="12" fillId="0" borderId="45" xfId="2" applyNumberFormat="1" applyFont="1" applyBorder="1"/>
    <xf numFmtId="196" fontId="12" fillId="0" borderId="0" xfId="3" applyNumberFormat="1" applyFont="1"/>
    <xf numFmtId="196" fontId="12" fillId="0" borderId="7" xfId="3" applyNumberFormat="1" applyFont="1" applyBorder="1"/>
    <xf numFmtId="196" fontId="12" fillId="3" borderId="40" xfId="3" applyNumberFormat="1" applyFont="1" applyFill="1" applyBorder="1"/>
    <xf numFmtId="196" fontId="12" fillId="3" borderId="7" xfId="3" applyNumberFormat="1" applyFont="1" applyFill="1" applyBorder="1"/>
    <xf numFmtId="196" fontId="12" fillId="3" borderId="9" xfId="3" applyNumberFormat="1" applyFont="1" applyFill="1" applyBorder="1"/>
    <xf numFmtId="196" fontId="12" fillId="2" borderId="7" xfId="3" applyNumberFormat="1" applyFont="1" applyFill="1" applyBorder="1"/>
    <xf numFmtId="196" fontId="12" fillId="2" borderId="40" xfId="3" applyNumberFormat="1" applyFont="1" applyFill="1" applyBorder="1"/>
    <xf numFmtId="196" fontId="12" fillId="2" borderId="9" xfId="3" applyNumberFormat="1" applyFont="1" applyFill="1" applyBorder="1"/>
    <xf numFmtId="196" fontId="12" fillId="0" borderId="9" xfId="3" applyNumberFormat="1" applyFont="1" applyBorder="1"/>
    <xf numFmtId="196" fontId="12" fillId="0" borderId="47" xfId="3" applyNumberFormat="1" applyFont="1" applyBorder="1"/>
    <xf numFmtId="196" fontId="12" fillId="0" borderId="45" xfId="3" applyNumberFormat="1" applyFont="1" applyBorder="1"/>
    <xf numFmtId="196" fontId="12" fillId="0" borderId="12" xfId="3" applyNumberFormat="1" applyFont="1" applyBorder="1"/>
    <xf numFmtId="196" fontId="12" fillId="0" borderId="1" xfId="3" applyNumberFormat="1" applyFont="1" applyBorder="1"/>
    <xf numFmtId="196" fontId="12" fillId="0" borderId="21" xfId="3" applyNumberFormat="1" applyFont="1" applyBorder="1"/>
    <xf numFmtId="196" fontId="12" fillId="0" borderId="40" xfId="3" applyNumberFormat="1" applyFont="1" applyBorder="1"/>
    <xf numFmtId="196" fontId="12" fillId="0" borderId="38" xfId="5" applyNumberFormat="1" applyFont="1" applyBorder="1"/>
    <xf numFmtId="196" fontId="11" fillId="0" borderId="47" xfId="5" applyNumberFormat="1" applyFont="1" applyBorder="1" applyAlignment="1">
      <alignment horizontal="center"/>
    </xf>
    <xf numFmtId="196" fontId="11" fillId="0" borderId="0" xfId="5" applyNumberFormat="1" applyFont="1" applyAlignment="1">
      <alignment horizontal="center"/>
    </xf>
    <xf numFmtId="196" fontId="12" fillId="0" borderId="0" xfId="5" applyNumberFormat="1" applyFont="1" applyAlignment="1">
      <alignment horizontal="center"/>
    </xf>
    <xf numFmtId="196" fontId="12" fillId="3" borderId="45" xfId="5" applyNumberFormat="1" applyFont="1" applyFill="1" applyBorder="1" applyAlignment="1">
      <alignment horizontal="center"/>
    </xf>
    <xf numFmtId="196" fontId="12" fillId="0" borderId="9" xfId="5" applyNumberFormat="1" applyFont="1" applyBorder="1"/>
    <xf numFmtId="196" fontId="12" fillId="0" borderId="47" xfId="5" applyNumberFormat="1" applyFont="1" applyBorder="1" applyAlignment="1">
      <alignment horizontal="center"/>
    </xf>
    <xf numFmtId="196" fontId="12" fillId="0" borderId="47" xfId="2" applyNumberFormat="1" applyFont="1" applyBorder="1"/>
    <xf numFmtId="196" fontId="12" fillId="0" borderId="45" xfId="2" applyNumberFormat="1" applyFont="1" applyBorder="1"/>
    <xf numFmtId="177" fontId="12" fillId="0" borderId="38" xfId="5" applyNumberFormat="1" applyFont="1" applyBorder="1"/>
    <xf numFmtId="177" fontId="12" fillId="0" borderId="47" xfId="5" applyNumberFormat="1" applyFont="1" applyBorder="1" applyAlignment="1">
      <alignment horizontal="center"/>
    </xf>
    <xf numFmtId="177" fontId="12" fillId="0" borderId="0" xfId="5" quotePrefix="1" applyNumberFormat="1" applyFont="1" applyAlignment="1">
      <alignment horizontal="center"/>
    </xf>
    <xf numFmtId="177" fontId="12" fillId="3" borderId="45" xfId="5" applyNumberFormat="1" applyFont="1" applyFill="1" applyBorder="1" applyAlignment="1">
      <alignment horizontal="center"/>
    </xf>
    <xf numFmtId="177" fontId="12" fillId="0" borderId="47" xfId="5" applyNumberFormat="1" applyFont="1" applyBorder="1"/>
    <xf numFmtId="177" fontId="12" fillId="0" borderId="0" xfId="5" applyNumberFormat="1" applyFont="1"/>
    <xf numFmtId="177" fontId="12" fillId="3" borderId="47" xfId="5" applyNumberFormat="1" applyFont="1" applyFill="1" applyBorder="1"/>
    <xf numFmtId="177" fontId="12" fillId="3" borderId="0" xfId="5" applyNumberFormat="1" applyFont="1" applyFill="1"/>
    <xf numFmtId="177" fontId="12" fillId="3" borderId="45" xfId="5" applyNumberFormat="1" applyFont="1" applyFill="1" applyBorder="1"/>
    <xf numFmtId="177" fontId="12" fillId="2" borderId="0" xfId="5" applyNumberFormat="1" applyFont="1" applyFill="1"/>
    <xf numFmtId="177" fontId="12" fillId="2" borderId="47" xfId="5" applyNumberFormat="1" applyFont="1" applyFill="1" applyBorder="1"/>
    <xf numFmtId="177" fontId="12" fillId="2" borderId="45" xfId="5" applyNumberFormat="1" applyFont="1" applyFill="1" applyBorder="1"/>
    <xf numFmtId="177" fontId="12" fillId="0" borderId="45" xfId="5" applyNumberFormat="1" applyFont="1" applyBorder="1"/>
    <xf numFmtId="196" fontId="12" fillId="0" borderId="40" xfId="5" applyNumberFormat="1" applyFont="1" applyBorder="1" applyAlignment="1">
      <alignment horizontal="center"/>
    </xf>
    <xf numFmtId="196" fontId="12" fillId="0" borderId="7" xfId="5" applyNumberFormat="1" applyFont="1" applyBorder="1" applyAlignment="1">
      <alignment horizontal="center"/>
    </xf>
    <xf numFmtId="196" fontId="11" fillId="0" borderId="7" xfId="5" applyNumberFormat="1" applyFont="1" applyBorder="1" applyAlignment="1">
      <alignment horizontal="center"/>
    </xf>
    <xf numFmtId="196" fontId="12" fillId="3" borderId="9" xfId="5" applyNumberFormat="1" applyFont="1" applyFill="1" applyBorder="1" applyAlignment="1">
      <alignment horizontal="center"/>
    </xf>
    <xf numFmtId="196" fontId="12" fillId="3" borderId="40" xfId="5" applyNumberFormat="1" applyFont="1" applyFill="1" applyBorder="1"/>
    <xf numFmtId="196" fontId="12" fillId="3" borderId="7" xfId="5" applyNumberFormat="1" applyFont="1" applyFill="1" applyBorder="1"/>
    <xf numFmtId="38" fontId="12" fillId="0" borderId="38" xfId="1" applyFont="1" applyBorder="1" applyAlignment="1"/>
    <xf numFmtId="38" fontId="11" fillId="0" borderId="40" xfId="1" applyFont="1" applyBorder="1" applyAlignment="1">
      <alignment horizontal="center"/>
    </xf>
    <xf numFmtId="38" fontId="11" fillId="0" borderId="7" xfId="1" applyFont="1" applyBorder="1" applyAlignment="1">
      <alignment horizontal="center"/>
    </xf>
    <xf numFmtId="38" fontId="12" fillId="3" borderId="9" xfId="1" applyFont="1" applyFill="1" applyBorder="1" applyAlignment="1">
      <alignment horizontal="center"/>
    </xf>
    <xf numFmtId="38" fontId="12" fillId="0" borderId="38" xfId="1" quotePrefix="1" applyFont="1" applyBorder="1" applyAlignment="1">
      <alignment horizontal="left"/>
    </xf>
    <xf numFmtId="177" fontId="12" fillId="0" borderId="40" xfId="5" applyNumberFormat="1" applyFont="1" applyBorder="1" applyAlignment="1">
      <alignment horizontal="center"/>
    </xf>
    <xf numFmtId="177" fontId="12" fillId="0" borderId="7" xfId="5" applyNumberFormat="1" applyFont="1" applyBorder="1" applyAlignment="1">
      <alignment horizontal="center"/>
    </xf>
    <xf numFmtId="177" fontId="12" fillId="3" borderId="9" xfId="5" applyNumberFormat="1" applyFont="1" applyFill="1" applyBorder="1" applyAlignment="1">
      <alignment horizontal="center"/>
    </xf>
    <xf numFmtId="177" fontId="12" fillId="3" borderId="40" xfId="5" applyNumberFormat="1" applyFont="1" applyFill="1" applyBorder="1"/>
    <xf numFmtId="177" fontId="12" fillId="3" borderId="7" xfId="5" applyNumberFormat="1" applyFont="1" applyFill="1" applyBorder="1"/>
    <xf numFmtId="177" fontId="12" fillId="3" borderId="9" xfId="5" applyNumberFormat="1" applyFont="1" applyFill="1" applyBorder="1"/>
    <xf numFmtId="177" fontId="12" fillId="0" borderId="40" xfId="1" applyNumberFormat="1" applyFont="1" applyBorder="1" applyAlignment="1"/>
    <xf numFmtId="177" fontId="12" fillId="0" borderId="7" xfId="1" applyNumberFormat="1" applyFont="1" applyBorder="1" applyAlignment="1"/>
    <xf numFmtId="177" fontId="12" fillId="0" borderId="9" xfId="1" applyNumberFormat="1" applyFont="1" applyBorder="1" applyAlignment="1"/>
    <xf numFmtId="2" fontId="33" fillId="0" borderId="1" xfId="0" applyNumberFormat="1" applyFont="1" applyBorder="1" applyAlignment="1">
      <alignment vertical="center"/>
    </xf>
    <xf numFmtId="199" fontId="34" fillId="2" borderId="13" xfId="0" applyNumberFormat="1" applyFont="1" applyFill="1" applyBorder="1"/>
    <xf numFmtId="199" fontId="34" fillId="2" borderId="8" xfId="0" applyNumberFormat="1" applyFont="1" applyFill="1" applyBorder="1"/>
    <xf numFmtId="199" fontId="33" fillId="2" borderId="8" xfId="0" applyNumberFormat="1" applyFont="1" applyFill="1" applyBorder="1"/>
    <xf numFmtId="38" fontId="18" fillId="0" borderId="11" xfId="1" applyFont="1" applyBorder="1" applyAlignment="1">
      <alignment vertical="center"/>
    </xf>
    <xf numFmtId="38" fontId="18" fillId="0" borderId="6" xfId="1" applyFont="1" applyBorder="1" applyAlignment="1">
      <alignment vertical="center"/>
    </xf>
    <xf numFmtId="38" fontId="18" fillId="0" borderId="20" xfId="1" applyFont="1" applyBorder="1" applyAlignment="1">
      <alignment vertical="center"/>
    </xf>
    <xf numFmtId="38" fontId="18" fillId="2" borderId="38" xfId="1" applyFont="1" applyFill="1" applyBorder="1" applyAlignment="1">
      <alignment vertical="center"/>
    </xf>
    <xf numFmtId="38" fontId="18" fillId="2" borderId="50" xfId="1" applyFont="1" applyFill="1" applyBorder="1" applyAlignment="1">
      <alignment horizontal="center" vertical="center"/>
    </xf>
    <xf numFmtId="38" fontId="18" fillId="2" borderId="43" xfId="1" applyFont="1" applyFill="1" applyBorder="1" applyAlignment="1">
      <alignment horizontal="center" vertical="center"/>
    </xf>
    <xf numFmtId="38" fontId="8" fillId="2" borderId="0" xfId="1" applyFont="1" applyFill="1" applyBorder="1" applyAlignment="1">
      <alignment vertical="center"/>
    </xf>
    <xf numFmtId="38" fontId="18" fillId="2" borderId="43" xfId="1" applyFont="1" applyFill="1" applyBorder="1" applyAlignment="1">
      <alignment vertical="center"/>
    </xf>
    <xf numFmtId="38" fontId="18" fillId="0" borderId="0" xfId="1" applyFont="1" applyFill="1" applyBorder="1" applyAlignment="1">
      <alignment vertical="center"/>
    </xf>
    <xf numFmtId="182" fontId="18" fillId="0" borderId="0" xfId="1" applyNumberFormat="1" applyFont="1" applyFill="1" applyBorder="1" applyAlignment="1">
      <alignment vertical="center"/>
    </xf>
    <xf numFmtId="182" fontId="18" fillId="0" borderId="45" xfId="1" applyNumberFormat="1" applyFont="1" applyFill="1" applyBorder="1" applyAlignment="1">
      <alignment vertical="center"/>
    </xf>
    <xf numFmtId="38" fontId="8" fillId="3" borderId="45" xfId="1" applyFont="1" applyFill="1" applyBorder="1" applyAlignment="1"/>
    <xf numFmtId="187" fontId="0" fillId="0" borderId="7" xfId="1" applyNumberFormat="1" applyFont="1" applyFill="1" applyBorder="1" applyAlignment="1"/>
    <xf numFmtId="0" fontId="12" fillId="0" borderId="32" xfId="0" applyFont="1" applyBorder="1" applyAlignment="1">
      <alignment horizontal="center" vertical="center"/>
    </xf>
    <xf numFmtId="0" fontId="12" fillId="0" borderId="28" xfId="0" applyFont="1" applyBorder="1" applyAlignment="1">
      <alignment vertical="top" wrapText="1"/>
    </xf>
    <xf numFmtId="38" fontId="0" fillId="0" borderId="2" xfId="1" applyFont="1" applyFill="1" applyBorder="1" applyAlignment="1"/>
    <xf numFmtId="181" fontId="0" fillId="0" borderId="2" xfId="1" applyNumberFormat="1" applyFont="1" applyFill="1" applyBorder="1" applyAlignment="1"/>
    <xf numFmtId="38" fontId="0" fillId="0" borderId="32" xfId="1" applyFont="1" applyFill="1" applyBorder="1" applyAlignment="1"/>
    <xf numFmtId="187" fontId="0" fillId="0" borderId="9" xfId="1" applyNumberFormat="1" applyFont="1" applyFill="1" applyBorder="1" applyAlignment="1">
      <alignment horizontal="center"/>
    </xf>
    <xf numFmtId="181" fontId="0" fillId="0" borderId="32" xfId="1" applyNumberFormat="1" applyFont="1" applyFill="1" applyBorder="1" applyAlignment="1"/>
    <xf numFmtId="38" fontId="0" fillId="0" borderId="40" xfId="1" applyFont="1" applyFill="1" applyBorder="1" applyAlignment="1"/>
    <xf numFmtId="187" fontId="0" fillId="0" borderId="2" xfId="1" applyNumberFormat="1" applyFont="1" applyFill="1" applyBorder="1" applyAlignment="1"/>
    <xf numFmtId="181" fontId="0" fillId="3" borderId="31" xfId="1" applyNumberFormat="1" applyFont="1" applyFill="1" applyBorder="1" applyAlignment="1"/>
    <xf numFmtId="187" fontId="0" fillId="3" borderId="31" xfId="1" applyNumberFormat="1" applyFont="1" applyFill="1" applyBorder="1" applyAlignment="1"/>
    <xf numFmtId="187" fontId="0" fillId="3" borderId="32" xfId="1" applyNumberFormat="1" applyFont="1" applyFill="1" applyBorder="1" applyAlignment="1"/>
    <xf numFmtId="0" fontId="28" fillId="2" borderId="9" xfId="0" applyFont="1" applyFill="1" applyBorder="1" applyAlignment="1">
      <alignment horizontal="left"/>
    </xf>
    <xf numFmtId="181" fontId="0" fillId="0" borderId="0" xfId="1" applyNumberFormat="1" applyFont="1" applyFill="1" applyBorder="1" applyAlignment="1">
      <alignment vertical="center"/>
    </xf>
    <xf numFmtId="181" fontId="0" fillId="0" borderId="7" xfId="1" applyNumberFormat="1" applyFont="1" applyFill="1" applyBorder="1" applyAlignment="1">
      <alignment vertical="center"/>
    </xf>
    <xf numFmtId="181" fontId="0" fillId="0" borderId="45" xfId="1" applyNumberFormat="1" applyFont="1" applyFill="1" applyBorder="1" applyAlignment="1">
      <alignment vertical="center"/>
    </xf>
    <xf numFmtId="181" fontId="0" fillId="0" borderId="9" xfId="1" applyNumberFormat="1" applyFont="1" applyFill="1" applyBorder="1" applyAlignment="1">
      <alignment vertical="center"/>
    </xf>
    <xf numFmtId="0" fontId="0" fillId="2" borderId="31" xfId="2" applyFont="1" applyFill="1" applyBorder="1"/>
    <xf numFmtId="38" fontId="12" fillId="3" borderId="31" xfId="1" applyFont="1" applyFill="1" applyBorder="1" applyAlignment="1"/>
    <xf numFmtId="38" fontId="12" fillId="3" borderId="2" xfId="1" applyFont="1" applyFill="1" applyBorder="1" applyAlignment="1"/>
    <xf numFmtId="38" fontId="12" fillId="3" borderId="32" xfId="1" applyFont="1" applyFill="1" applyBorder="1" applyAlignment="1"/>
    <xf numFmtId="38" fontId="12" fillId="0" borderId="2" xfId="1" applyFont="1" applyBorder="1" applyAlignment="1">
      <alignment horizontal="center"/>
    </xf>
    <xf numFmtId="38" fontId="12" fillId="0" borderId="0" xfId="1" applyFont="1" applyBorder="1" applyAlignment="1">
      <alignment horizontal="center"/>
    </xf>
    <xf numFmtId="38" fontId="12" fillId="0" borderId="2" xfId="1" applyFont="1" applyFill="1" applyBorder="1" applyAlignment="1"/>
    <xf numFmtId="0" fontId="20" fillId="5" borderId="45" xfId="0" applyFont="1" applyFill="1" applyBorder="1" applyAlignment="1">
      <alignment horizontal="center" vertical="center"/>
    </xf>
    <xf numFmtId="177" fontId="20" fillId="5" borderId="45" xfId="0" applyNumberFormat="1" applyFont="1" applyFill="1" applyBorder="1" applyAlignment="1">
      <alignment horizontal="center" vertical="center"/>
    </xf>
    <xf numFmtId="177" fontId="12" fillId="3" borderId="12" xfId="3" applyNumberFormat="1" applyFont="1" applyFill="1" applyBorder="1"/>
    <xf numFmtId="177" fontId="12" fillId="3" borderId="1" xfId="3" quotePrefix="1" applyNumberFormat="1" applyFont="1" applyFill="1" applyBorder="1" applyAlignment="1">
      <alignment horizontal="left"/>
    </xf>
    <xf numFmtId="177" fontId="12" fillId="3" borderId="1" xfId="3" applyNumberFormat="1" applyFont="1" applyFill="1" applyBorder="1" applyAlignment="1">
      <alignment horizontal="center"/>
    </xf>
    <xf numFmtId="177" fontId="12" fillId="0" borderId="1" xfId="3" applyNumberFormat="1" applyFont="1" applyBorder="1"/>
    <xf numFmtId="177" fontId="12" fillId="3" borderId="12" xfId="0" applyNumberFormat="1" applyFont="1" applyFill="1" applyBorder="1"/>
    <xf numFmtId="177" fontId="12" fillId="3" borderId="1" xfId="0" applyNumberFormat="1" applyFont="1" applyFill="1" applyBorder="1"/>
    <xf numFmtId="177" fontId="12" fillId="3" borderId="21" xfId="0" applyNumberFormat="1" applyFont="1" applyFill="1" applyBorder="1"/>
    <xf numFmtId="177" fontId="12" fillId="3" borderId="1" xfId="3" applyNumberFormat="1" applyFont="1" applyFill="1" applyBorder="1"/>
    <xf numFmtId="177" fontId="12" fillId="3" borderId="21" xfId="3" applyNumberFormat="1" applyFont="1" applyFill="1" applyBorder="1"/>
    <xf numFmtId="38" fontId="18" fillId="0" borderId="45" xfId="1" applyFont="1" applyFill="1" applyBorder="1" applyAlignment="1">
      <alignment vertical="center"/>
    </xf>
    <xf numFmtId="38" fontId="18" fillId="0" borderId="47" xfId="1" applyFont="1" applyFill="1" applyBorder="1" applyAlignment="1">
      <alignment vertical="center"/>
    </xf>
    <xf numFmtId="38" fontId="18" fillId="0" borderId="0" xfId="1" applyFont="1" applyFill="1" applyAlignment="1">
      <alignment vertical="center"/>
    </xf>
    <xf numFmtId="188" fontId="0" fillId="0" borderId="0" xfId="0" applyNumberFormat="1" applyAlignment="1">
      <alignment vertical="center"/>
    </xf>
    <xf numFmtId="188" fontId="0" fillId="3" borderId="38" xfId="0" applyNumberFormat="1" applyFill="1" applyBorder="1" applyAlignment="1">
      <alignment vertical="center"/>
    </xf>
    <xf numFmtId="188" fontId="0" fillId="3" borderId="0" xfId="0" applyNumberFormat="1" applyFill="1" applyAlignment="1">
      <alignment vertical="center"/>
    </xf>
    <xf numFmtId="188" fontId="18" fillId="3" borderId="50" xfId="0" applyNumberFormat="1" applyFont="1" applyFill="1" applyBorder="1" applyAlignment="1">
      <alignment horizontal="center" vertical="center"/>
    </xf>
    <xf numFmtId="188" fontId="0" fillId="4" borderId="0" xfId="1" applyNumberFormat="1" applyFont="1" applyFill="1" applyBorder="1" applyAlignment="1">
      <alignment vertical="center"/>
    </xf>
    <xf numFmtId="188" fontId="0" fillId="4" borderId="45" xfId="1" applyNumberFormat="1" applyFont="1" applyFill="1" applyBorder="1" applyAlignment="1">
      <alignment vertical="center"/>
    </xf>
    <xf numFmtId="188" fontId="0" fillId="0" borderId="47" xfId="1" applyNumberFormat="1" applyFont="1" applyBorder="1" applyAlignment="1">
      <alignment vertical="center"/>
    </xf>
    <xf numFmtId="188" fontId="0" fillId="0" borderId="0" xfId="1" applyNumberFormat="1" applyFont="1" applyBorder="1" applyAlignment="1">
      <alignment vertical="center"/>
    </xf>
    <xf numFmtId="188" fontId="0" fillId="0" borderId="45" xfId="1" applyNumberFormat="1" applyFont="1" applyBorder="1" applyAlignment="1">
      <alignment vertical="center"/>
    </xf>
    <xf numFmtId="188" fontId="8" fillId="0" borderId="0" xfId="1" applyNumberFormat="1" applyFont="1" applyBorder="1" applyAlignment="1">
      <alignment vertical="center"/>
    </xf>
    <xf numFmtId="188" fontId="0" fillId="0" borderId="0" xfId="1" applyNumberFormat="1" applyFont="1" applyAlignment="1">
      <alignment vertical="center"/>
    </xf>
    <xf numFmtId="188" fontId="0" fillId="0" borderId="47" xfId="0" applyNumberFormat="1" applyBorder="1" applyAlignment="1">
      <alignment vertical="center"/>
    </xf>
    <xf numFmtId="188" fontId="0" fillId="0" borderId="45" xfId="0" applyNumberFormat="1" applyBorder="1" applyAlignment="1">
      <alignment vertical="center"/>
    </xf>
    <xf numFmtId="188" fontId="18" fillId="0" borderId="47" xfId="1" applyNumberFormat="1" applyFont="1" applyBorder="1" applyAlignment="1">
      <alignment vertical="center"/>
    </xf>
    <xf numFmtId="188" fontId="18" fillId="0" borderId="0" xfId="1" applyNumberFormat="1" applyFont="1" applyBorder="1" applyAlignment="1">
      <alignment vertical="center"/>
    </xf>
    <xf numFmtId="188" fontId="18" fillId="0" borderId="45" xfId="1" applyNumberFormat="1" applyFont="1" applyBorder="1" applyAlignment="1">
      <alignment vertical="center"/>
    </xf>
    <xf numFmtId="188" fontId="12" fillId="3" borderId="0" xfId="0" applyNumberFormat="1" applyFont="1" applyFill="1" applyAlignment="1">
      <alignment vertical="center"/>
    </xf>
    <xf numFmtId="38" fontId="8" fillId="0" borderId="0" xfId="1" applyFont="1" applyFill="1" applyBorder="1" applyAlignment="1">
      <alignment vertical="center"/>
    </xf>
    <xf numFmtId="38" fontId="8" fillId="0" borderId="0" xfId="1" applyFont="1" applyAlignment="1">
      <alignment vertical="center"/>
    </xf>
    <xf numFmtId="193" fontId="18" fillId="0" borderId="0" xfId="0" applyNumberFormat="1" applyFont="1" applyAlignment="1">
      <alignment vertical="center"/>
    </xf>
    <xf numFmtId="0" fontId="46" fillId="2" borderId="6" xfId="0" applyFont="1" applyFill="1" applyBorder="1" applyAlignment="1">
      <alignment vertical="center"/>
    </xf>
    <xf numFmtId="38" fontId="8" fillId="0" borderId="45" xfId="1" applyFont="1" applyBorder="1" applyAlignment="1">
      <alignment vertical="center"/>
    </xf>
    <xf numFmtId="38" fontId="8" fillId="0" borderId="47" xfId="1" applyFont="1" applyBorder="1" applyAlignment="1">
      <alignment vertical="center"/>
    </xf>
    <xf numFmtId="2" fontId="0" fillId="0" borderId="38" xfId="0" applyNumberFormat="1" applyBorder="1"/>
    <xf numFmtId="2" fontId="0" fillId="0" borderId="0" xfId="0" applyNumberFormat="1"/>
    <xf numFmtId="2" fontId="0" fillId="0" borderId="2" xfId="0" applyNumberFormat="1" applyBorder="1"/>
    <xf numFmtId="2" fontId="0" fillId="0" borderId="32" xfId="0" applyNumberFormat="1" applyBorder="1"/>
    <xf numFmtId="2" fontId="0" fillId="0" borderId="40" xfId="0" applyNumberFormat="1" applyBorder="1"/>
    <xf numFmtId="2" fontId="0" fillId="0" borderId="7" xfId="0" applyNumberFormat="1" applyBorder="1"/>
    <xf numFmtId="2" fontId="0" fillId="0" borderId="9" xfId="0" applyNumberFormat="1" applyBorder="1"/>
    <xf numFmtId="2" fontId="33" fillId="0" borderId="9" xfId="0" applyNumberFormat="1" applyFont="1" applyBorder="1" applyAlignment="1">
      <alignment vertical="center"/>
    </xf>
    <xf numFmtId="183" fontId="34" fillId="2" borderId="32" xfId="7" applyNumberFormat="1" applyFont="1" applyFill="1" applyBorder="1"/>
    <xf numFmtId="0" fontId="33" fillId="0" borderId="35" xfId="0" applyFont="1" applyBorder="1" applyAlignment="1">
      <alignment horizontal="center" vertical="center"/>
    </xf>
    <xf numFmtId="0" fontId="33" fillId="0" borderId="40" xfId="0" applyFont="1" applyBorder="1" applyAlignment="1">
      <alignment horizontal="center" vertical="center"/>
    </xf>
    <xf numFmtId="0" fontId="33" fillId="0" borderId="7" xfId="0" applyFont="1" applyBorder="1" applyAlignment="1">
      <alignment horizontal="center" vertical="center"/>
    </xf>
    <xf numFmtId="0" fontId="33" fillId="2" borderId="4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188" fontId="0" fillId="2" borderId="0" xfId="0" applyNumberFormat="1" applyFill="1"/>
    <xf numFmtId="14" fontId="33" fillId="0" borderId="0" xfId="0" applyNumberFormat="1" applyFont="1" applyAlignment="1">
      <alignment vertical="center"/>
    </xf>
    <xf numFmtId="0" fontId="33" fillId="3" borderId="0" xfId="0" applyFont="1" applyFill="1" applyAlignment="1">
      <alignment vertical="center"/>
    </xf>
    <xf numFmtId="2" fontId="33" fillId="0" borderId="47" xfId="0" applyNumberFormat="1" applyFont="1" applyBorder="1" applyAlignment="1">
      <alignment vertical="center"/>
    </xf>
    <xf numFmtId="199" fontId="34" fillId="2" borderId="22" xfId="0" applyNumberFormat="1" applyFont="1" applyFill="1" applyBorder="1"/>
    <xf numFmtId="14" fontId="35" fillId="0" borderId="0" xfId="0" applyNumberFormat="1" applyFont="1" applyAlignment="1">
      <alignment vertical="center"/>
    </xf>
    <xf numFmtId="0" fontId="33" fillId="0" borderId="30" xfId="0" applyFont="1" applyBorder="1" applyAlignment="1">
      <alignment horizontal="center" vertical="center"/>
    </xf>
    <xf numFmtId="0" fontId="33" fillId="0" borderId="24" xfId="0" applyFont="1" applyBorder="1" applyAlignment="1">
      <alignment horizontal="center" vertical="center"/>
    </xf>
    <xf numFmtId="0" fontId="0" fillId="0" borderId="45" xfId="0" applyBorder="1"/>
    <xf numFmtId="0" fontId="33" fillId="0" borderId="39" xfId="0" applyFont="1" applyBorder="1" applyAlignment="1">
      <alignment horizontal="center" vertical="center"/>
    </xf>
    <xf numFmtId="0" fontId="33" fillId="0" borderId="44" xfId="0" applyFont="1" applyBorder="1" applyAlignment="1">
      <alignment horizontal="center" vertical="center"/>
    </xf>
    <xf numFmtId="0" fontId="33" fillId="0" borderId="39"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33" fillId="0" borderId="48" xfId="0" applyFont="1" applyBorder="1" applyAlignment="1">
      <alignment vertical="center"/>
    </xf>
    <xf numFmtId="0" fontId="35" fillId="2" borderId="29" xfId="0" applyFont="1" applyFill="1" applyBorder="1" applyAlignment="1">
      <alignment vertical="center"/>
    </xf>
    <xf numFmtId="0" fontId="35" fillId="2" borderId="30" xfId="0" applyFont="1" applyFill="1" applyBorder="1" applyAlignment="1">
      <alignment vertical="center"/>
    </xf>
    <xf numFmtId="0" fontId="35" fillId="2" borderId="38" xfId="0" applyFont="1" applyFill="1" applyBorder="1" applyAlignment="1">
      <alignment vertical="center"/>
    </xf>
    <xf numFmtId="0" fontId="33" fillId="0" borderId="38" xfId="0" applyFont="1" applyBorder="1" applyAlignment="1">
      <alignment vertical="center"/>
    </xf>
    <xf numFmtId="0" fontId="33" fillId="0" borderId="43" xfId="0" applyFont="1" applyBorder="1" applyAlignment="1">
      <alignment horizontal="center" vertical="center"/>
    </xf>
    <xf numFmtId="177" fontId="8" fillId="2" borderId="0" xfId="8" applyNumberFormat="1" applyFont="1" applyFill="1">
      <alignment vertical="center"/>
    </xf>
    <xf numFmtId="177" fontId="8" fillId="3" borderId="0" xfId="8" applyNumberFormat="1" applyFont="1" applyFill="1">
      <alignment vertical="center"/>
    </xf>
    <xf numFmtId="177" fontId="8" fillId="2" borderId="47" xfId="8" applyNumberFormat="1" applyFont="1" applyFill="1" applyBorder="1">
      <alignment vertical="center"/>
    </xf>
    <xf numFmtId="177" fontId="8" fillId="2" borderId="45" xfId="8" applyNumberFormat="1" applyFont="1" applyFill="1" applyBorder="1">
      <alignment vertical="center"/>
    </xf>
    <xf numFmtId="177" fontId="8" fillId="7" borderId="0" xfId="8" applyNumberFormat="1" applyFont="1" applyFill="1">
      <alignment vertical="center"/>
    </xf>
    <xf numFmtId="177" fontId="8" fillId="7" borderId="45" xfId="8" applyNumberFormat="1" applyFont="1" applyFill="1" applyBorder="1">
      <alignment vertical="center"/>
    </xf>
    <xf numFmtId="177" fontId="8" fillId="7" borderId="47" xfId="8" applyNumberFormat="1" applyFont="1" applyFill="1" applyBorder="1">
      <alignment vertical="center"/>
    </xf>
    <xf numFmtId="201" fontId="8" fillId="7" borderId="0" xfId="8" applyNumberFormat="1" applyFont="1" applyFill="1">
      <alignment vertical="center"/>
    </xf>
    <xf numFmtId="201" fontId="8" fillId="7" borderId="45" xfId="8" applyNumberFormat="1" applyFont="1" applyFill="1" applyBorder="1">
      <alignment vertical="center"/>
    </xf>
    <xf numFmtId="201" fontId="8" fillId="7" borderId="47" xfId="8" applyNumberFormat="1" applyFont="1" applyFill="1" applyBorder="1">
      <alignment vertical="center"/>
    </xf>
    <xf numFmtId="0" fontId="7" fillId="0" borderId="9" xfId="8" applyFont="1" applyBorder="1" applyAlignment="1">
      <alignment horizontal="center" vertical="center" shrinkToFit="1"/>
    </xf>
    <xf numFmtId="0" fontId="7" fillId="0" borderId="28" xfId="8" applyFont="1" applyBorder="1" applyAlignment="1">
      <alignment horizontal="center" vertical="center"/>
    </xf>
    <xf numFmtId="0" fontId="7" fillId="0" borderId="28" xfId="8" applyFont="1" applyBorder="1" applyAlignment="1">
      <alignment horizontal="center" vertical="center" shrinkToFit="1"/>
    </xf>
    <xf numFmtId="0" fontId="7" fillId="0" borderId="40" xfId="8" applyFont="1" applyBorder="1" applyAlignment="1">
      <alignment horizontal="center" vertical="center" shrinkToFit="1"/>
    </xf>
    <xf numFmtId="0" fontId="7" fillId="8" borderId="28" xfId="8" applyFont="1" applyFill="1" applyBorder="1" applyAlignment="1">
      <alignment horizontal="center" vertical="center" shrinkToFit="1"/>
    </xf>
    <xf numFmtId="0" fontId="7" fillId="9" borderId="28" xfId="8" applyFont="1" applyFill="1" applyBorder="1" applyAlignment="1">
      <alignment horizontal="center" vertical="center"/>
    </xf>
    <xf numFmtId="0" fontId="48" fillId="9" borderId="28" xfId="8" applyFont="1" applyFill="1" applyBorder="1" applyAlignment="1">
      <alignment horizontal="left" vertical="center" wrapText="1"/>
    </xf>
    <xf numFmtId="0" fontId="49" fillId="9" borderId="28" xfId="8" applyFont="1" applyFill="1" applyBorder="1" applyAlignment="1">
      <alignment horizontal="left" vertical="center" wrapText="1" shrinkToFit="1"/>
    </xf>
    <xf numFmtId="0" fontId="7" fillId="9" borderId="28" xfId="8" applyFont="1" applyFill="1" applyBorder="1" applyAlignment="1">
      <alignment horizontal="center" vertical="center" shrinkToFit="1"/>
    </xf>
    <xf numFmtId="0" fontId="48" fillId="9" borderId="28" xfId="8" applyFont="1" applyFill="1" applyBorder="1" applyAlignment="1">
      <alignment horizontal="left" vertical="center" wrapText="1" shrinkToFit="1"/>
    </xf>
    <xf numFmtId="0" fontId="49" fillId="0" borderId="28" xfId="8" applyFont="1" applyBorder="1" applyAlignment="1">
      <alignment horizontal="left" vertical="center" wrapText="1" shrinkToFit="1"/>
    </xf>
    <xf numFmtId="0" fontId="49" fillId="0" borderId="28" xfId="8" applyFont="1" applyBorder="1" applyAlignment="1">
      <alignment horizontal="center" vertical="center" wrapText="1" shrinkToFit="1"/>
    </xf>
    <xf numFmtId="0" fontId="7" fillId="0" borderId="28" xfId="8" applyFont="1" applyBorder="1" applyAlignment="1">
      <alignment horizontal="center" vertical="center" wrapText="1" shrinkToFit="1"/>
    </xf>
    <xf numFmtId="0" fontId="31" fillId="0" borderId="28" xfId="8" applyBorder="1" applyAlignment="1">
      <alignment horizontal="center" vertical="center"/>
    </xf>
    <xf numFmtId="0" fontId="50" fillId="0" borderId="28" xfId="8" applyFont="1" applyBorder="1" applyAlignment="1">
      <alignment horizontal="center" vertical="center"/>
    </xf>
    <xf numFmtId="0" fontId="0" fillId="2" borderId="0" xfId="8" applyFont="1" applyFill="1">
      <alignment vertical="center"/>
    </xf>
    <xf numFmtId="0" fontId="33" fillId="2" borderId="24" xfId="0" applyFont="1" applyFill="1" applyBorder="1" applyAlignment="1">
      <alignment horizontal="center" vertical="center"/>
    </xf>
    <xf numFmtId="0" fontId="0" fillId="0" borderId="8" xfId="0" applyBorder="1"/>
    <xf numFmtId="0" fontId="33"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34" fillId="2" borderId="7" xfId="0" applyFont="1" applyFill="1" applyBorder="1" applyAlignment="1">
      <alignment horizontal="center" vertical="center"/>
    </xf>
    <xf numFmtId="0" fontId="33" fillId="0" borderId="9" xfId="0" applyFont="1" applyBorder="1" applyAlignment="1">
      <alignment horizontal="center" vertical="center"/>
    </xf>
    <xf numFmtId="0" fontId="33" fillId="5" borderId="9" xfId="0" applyFont="1" applyFill="1" applyBorder="1" applyAlignment="1">
      <alignment horizontal="center" vertical="center"/>
    </xf>
    <xf numFmtId="0" fontId="0" fillId="0" borderId="6" xfId="0" applyBorder="1"/>
    <xf numFmtId="0" fontId="33" fillId="3" borderId="57" xfId="0" applyFont="1" applyFill="1" applyBorder="1" applyAlignment="1">
      <alignment horizontal="center" vertical="center"/>
    </xf>
    <xf numFmtId="0" fontId="33" fillId="5" borderId="64" xfId="0" applyFont="1" applyFill="1" applyBorder="1" applyAlignment="1">
      <alignment horizontal="center" vertical="center"/>
    </xf>
    <xf numFmtId="0" fontId="34" fillId="2" borderId="41" xfId="0" applyFont="1" applyFill="1" applyBorder="1" applyAlignment="1">
      <alignment horizontal="center" vertical="center"/>
    </xf>
    <xf numFmtId="183" fontId="33" fillId="2" borderId="19" xfId="0" applyNumberFormat="1" applyFont="1" applyFill="1" applyBorder="1" applyAlignment="1">
      <alignment vertical="center"/>
    </xf>
    <xf numFmtId="0" fontId="0" fillId="2" borderId="20" xfId="0" applyFill="1" applyBorder="1"/>
    <xf numFmtId="2" fontId="0" fillId="5" borderId="7" xfId="0" applyNumberFormat="1" applyFill="1" applyBorder="1"/>
    <xf numFmtId="2" fontId="0" fillId="5" borderId="9" xfId="0" applyNumberFormat="1" applyFill="1" applyBorder="1"/>
    <xf numFmtId="2" fontId="0" fillId="0" borderId="64" xfId="0" applyNumberFormat="1" applyBorder="1"/>
    <xf numFmtId="2" fontId="0" fillId="5" borderId="64" xfId="0" applyNumberFormat="1" applyFill="1" applyBorder="1"/>
    <xf numFmtId="0" fontId="33" fillId="2" borderId="30" xfId="0" applyFont="1" applyFill="1" applyBorder="1" applyAlignment="1">
      <alignment horizontal="center" vertical="center"/>
    </xf>
    <xf numFmtId="0" fontId="33" fillId="2" borderId="6" xfId="0" applyFont="1" applyFill="1" applyBorder="1" applyAlignment="1">
      <alignment vertical="center"/>
    </xf>
    <xf numFmtId="0" fontId="33" fillId="3" borderId="6"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6" xfId="0" applyFont="1" applyFill="1" applyBorder="1" applyAlignment="1">
      <alignment vertical="center"/>
    </xf>
    <xf numFmtId="0" fontId="33" fillId="3" borderId="20" xfId="0" applyFont="1" applyFill="1" applyBorder="1" applyAlignment="1">
      <alignment horizontal="center" vertical="center"/>
    </xf>
    <xf numFmtId="0" fontId="33" fillId="4" borderId="20" xfId="0" applyFont="1" applyFill="1" applyBorder="1" applyAlignment="1">
      <alignment horizontal="center" vertical="center"/>
    </xf>
    <xf numFmtId="0" fontId="34" fillId="4" borderId="63" xfId="0" applyFont="1" applyFill="1" applyBorder="1" applyAlignment="1">
      <alignment horizontal="center" vertical="center"/>
    </xf>
    <xf numFmtId="0" fontId="34" fillId="4" borderId="64" xfId="0" applyFont="1" applyFill="1" applyBorder="1" applyAlignment="1">
      <alignment horizontal="center" vertical="center"/>
    </xf>
    <xf numFmtId="0" fontId="34" fillId="4" borderId="54" xfId="0" applyFont="1" applyFill="1" applyBorder="1" applyAlignment="1">
      <alignment horizontal="center" vertical="center"/>
    </xf>
    <xf numFmtId="0" fontId="34" fillId="4" borderId="11" xfId="0" applyFont="1" applyFill="1" applyBorder="1" applyAlignment="1">
      <alignment vertical="center"/>
    </xf>
    <xf numFmtId="0" fontId="34" fillId="4" borderId="57" xfId="0" applyFont="1" applyFill="1" applyBorder="1" applyAlignment="1">
      <alignment horizontal="center" vertical="center"/>
    </xf>
    <xf numFmtId="0" fontId="34" fillId="4" borderId="6" xfId="0" applyFont="1" applyFill="1" applyBorder="1" applyAlignment="1">
      <alignment vertical="center"/>
    </xf>
    <xf numFmtId="0" fontId="34" fillId="4" borderId="55" xfId="0" applyFont="1" applyFill="1" applyBorder="1" applyAlignment="1">
      <alignment horizontal="center" vertical="center"/>
    </xf>
    <xf numFmtId="0" fontId="34" fillId="4" borderId="24" xfId="0" applyFont="1" applyFill="1" applyBorder="1" applyAlignment="1">
      <alignment vertical="center"/>
    </xf>
    <xf numFmtId="2" fontId="33" fillId="5" borderId="0" xfId="7" applyNumberFormat="1" applyFont="1" applyFill="1"/>
    <xf numFmtId="0" fontId="33" fillId="4" borderId="11" xfId="0" applyFont="1" applyFill="1" applyBorder="1" applyAlignment="1">
      <alignment horizontal="center" vertical="center"/>
    </xf>
    <xf numFmtId="183" fontId="33" fillId="4" borderId="26" xfId="7" applyNumberFormat="1" applyFont="1" applyFill="1" applyBorder="1"/>
    <xf numFmtId="183" fontId="33" fillId="4" borderId="43" xfId="1" applyNumberFormat="1" applyFont="1" applyFill="1" applyBorder="1" applyAlignment="1"/>
    <xf numFmtId="183" fontId="33" fillId="4" borderId="26" xfId="1" applyNumberFormat="1" applyFont="1" applyFill="1" applyBorder="1" applyAlignment="1"/>
    <xf numFmtId="0" fontId="33" fillId="4" borderId="24" xfId="0" applyFont="1" applyFill="1" applyBorder="1" applyAlignment="1">
      <alignment horizontal="center" vertical="center"/>
    </xf>
    <xf numFmtId="40" fontId="33" fillId="4" borderId="47" xfId="1" applyNumberFormat="1" applyFont="1" applyFill="1" applyBorder="1" applyAlignment="1">
      <alignment vertical="center"/>
    </xf>
    <xf numFmtId="40" fontId="33" fillId="4" borderId="43" xfId="1" applyNumberFormat="1" applyFont="1" applyFill="1" applyBorder="1" applyAlignment="1">
      <alignment vertical="center"/>
    </xf>
    <xf numFmtId="199" fontId="34" fillId="4" borderId="48" xfId="0" applyNumberFormat="1" applyFont="1" applyFill="1" applyBorder="1"/>
    <xf numFmtId="199" fontId="34" fillId="4" borderId="41" xfId="0" applyNumberFormat="1" applyFont="1" applyFill="1" applyBorder="1"/>
    <xf numFmtId="199" fontId="33" fillId="4" borderId="44" xfId="0" applyNumberFormat="1" applyFont="1" applyFill="1" applyBorder="1"/>
    <xf numFmtId="177" fontId="8" fillId="0" borderId="0" xfId="2" applyNumberFormat="1" applyFont="1"/>
    <xf numFmtId="177" fontId="0" fillId="0" borderId="0" xfId="2" applyNumberFormat="1" applyFont="1"/>
    <xf numFmtId="177" fontId="0" fillId="0" borderId="0" xfId="0" applyNumberFormat="1" applyAlignment="1">
      <alignment vertical="center"/>
    </xf>
    <xf numFmtId="181" fontId="8" fillId="3" borderId="57" xfId="1" applyNumberFormat="1" applyFont="1" applyFill="1" applyBorder="1" applyAlignment="1" applyProtection="1"/>
    <xf numFmtId="181" fontId="8" fillId="3" borderId="64" xfId="1" applyNumberFormat="1" applyFont="1" applyFill="1" applyBorder="1" applyAlignment="1" applyProtection="1"/>
    <xf numFmtId="181" fontId="8" fillId="3" borderId="54" xfId="1" applyNumberFormat="1" applyFont="1" applyFill="1" applyBorder="1" applyAlignment="1" applyProtection="1"/>
    <xf numFmtId="181" fontId="8" fillId="5" borderId="57" xfId="1" applyNumberFormat="1" applyFont="1" applyFill="1" applyBorder="1" applyAlignment="1" applyProtection="1"/>
    <xf numFmtId="181" fontId="8" fillId="3" borderId="62" xfId="1" applyNumberFormat="1" applyFont="1" applyFill="1" applyBorder="1" applyAlignment="1" applyProtection="1"/>
    <xf numFmtId="181" fontId="8" fillId="2" borderId="5" xfId="1" applyNumberFormat="1" applyFont="1" applyFill="1" applyBorder="1" applyAlignment="1"/>
    <xf numFmtId="181" fontId="8" fillId="3" borderId="5" xfId="1" applyNumberFormat="1" applyFont="1" applyFill="1" applyBorder="1" applyAlignment="1"/>
    <xf numFmtId="178" fontId="0" fillId="0" borderId="11" xfId="0" applyNumberFormat="1" applyBorder="1" applyAlignment="1">
      <alignment vertical="center"/>
    </xf>
    <xf numFmtId="178" fontId="0" fillId="0" borderId="6" xfId="0" applyNumberFormat="1" applyBorder="1" applyAlignment="1">
      <alignment vertical="center"/>
    </xf>
    <xf numFmtId="178" fontId="0" fillId="0" borderId="20" xfId="0" applyNumberFormat="1" applyBorder="1" applyAlignment="1">
      <alignment vertical="center"/>
    </xf>
    <xf numFmtId="177" fontId="12" fillId="3" borderId="2" xfId="0" applyNumberFormat="1" applyFont="1" applyFill="1" applyBorder="1"/>
    <xf numFmtId="177" fontId="12" fillId="3" borderId="32" xfId="0" applyNumberFormat="1" applyFont="1" applyFill="1" applyBorder="1"/>
    <xf numFmtId="177" fontId="12" fillId="3" borderId="31" xfId="0" applyNumberFormat="1" applyFont="1" applyFill="1" applyBorder="1"/>
    <xf numFmtId="177" fontId="12" fillId="3" borderId="2" xfId="0" applyNumberFormat="1" applyFont="1" applyFill="1" applyBorder="1" applyAlignment="1">
      <alignment vertical="center"/>
    </xf>
    <xf numFmtId="177" fontId="12" fillId="3" borderId="32" xfId="0" applyNumberFormat="1" applyFont="1" applyFill="1" applyBorder="1" applyAlignment="1">
      <alignment vertical="center"/>
    </xf>
    <xf numFmtId="191" fontId="12" fillId="0" borderId="0" xfId="1" applyNumberFormat="1" applyFont="1" applyAlignment="1"/>
    <xf numFmtId="177" fontId="12" fillId="3" borderId="45" xfId="0" applyNumberFormat="1" applyFont="1" applyFill="1" applyBorder="1"/>
    <xf numFmtId="0" fontId="12" fillId="3" borderId="45" xfId="3" applyFont="1" applyFill="1" applyBorder="1"/>
    <xf numFmtId="0" fontId="8" fillId="2" borderId="47" xfId="2" applyFont="1" applyFill="1" applyBorder="1"/>
    <xf numFmtId="0" fontId="8" fillId="2" borderId="45" xfId="2" applyFont="1" applyFill="1" applyBorder="1"/>
    <xf numFmtId="177" fontId="0" fillId="0" borderId="41" xfId="0" applyNumberFormat="1" applyBorder="1" applyAlignment="1">
      <alignment vertical="center"/>
    </xf>
    <xf numFmtId="181" fontId="0" fillId="0" borderId="13" xfId="1" applyNumberFormat="1" applyFont="1" applyBorder="1" applyAlignment="1">
      <alignment vertical="center"/>
    </xf>
    <xf numFmtId="181" fontId="0" fillId="0" borderId="8" xfId="1" applyNumberFormat="1" applyFont="1" applyBorder="1" applyAlignment="1">
      <alignment vertical="center"/>
    </xf>
    <xf numFmtId="181" fontId="0" fillId="0" borderId="8" xfId="1" applyNumberFormat="1" applyFont="1" applyFill="1" applyBorder="1" applyAlignment="1">
      <alignment vertical="center"/>
    </xf>
    <xf numFmtId="181" fontId="0" fillId="0" borderId="22" xfId="1" applyNumberFormat="1" applyFont="1" applyFill="1" applyBorder="1" applyAlignment="1">
      <alignment vertical="center"/>
    </xf>
    <xf numFmtId="0" fontId="18" fillId="5" borderId="7" xfId="0" applyFont="1" applyFill="1" applyBorder="1" applyAlignment="1">
      <alignment horizontal="center" vertical="center"/>
    </xf>
    <xf numFmtId="38" fontId="12" fillId="0" borderId="9" xfId="1" applyFont="1" applyBorder="1" applyAlignment="1">
      <alignment horizontal="center"/>
    </xf>
    <xf numFmtId="177" fontId="12" fillId="0" borderId="7" xfId="5" quotePrefix="1" applyNumberFormat="1" applyFont="1" applyBorder="1" applyAlignment="1">
      <alignment horizontal="center"/>
    </xf>
    <xf numFmtId="177" fontId="12" fillId="0" borderId="7" xfId="3" applyNumberFormat="1" applyFont="1" applyBorder="1" applyAlignment="1">
      <alignment horizontal="center"/>
    </xf>
    <xf numFmtId="181" fontId="8" fillId="3" borderId="5" xfId="1" applyNumberFormat="1" applyFont="1" applyFill="1" applyBorder="1" applyAlignment="1">
      <alignment vertical="center"/>
    </xf>
    <xf numFmtId="181" fontId="8" fillId="0" borderId="5" xfId="1" applyNumberFormat="1" applyFont="1" applyFill="1" applyBorder="1" applyAlignment="1">
      <alignment vertical="center"/>
    </xf>
    <xf numFmtId="181" fontId="8" fillId="0" borderId="19" xfId="1" applyNumberFormat="1" applyFont="1" applyFill="1" applyBorder="1" applyAlignment="1">
      <alignment vertical="center"/>
    </xf>
    <xf numFmtId="181" fontId="8" fillId="0" borderId="0" xfId="1" applyNumberFormat="1" applyFont="1" applyFill="1" applyBorder="1" applyAlignment="1">
      <alignment vertical="center"/>
    </xf>
    <xf numFmtId="181" fontId="8" fillId="3" borderId="7" xfId="1" applyNumberFormat="1" applyFont="1" applyFill="1" applyBorder="1" applyAlignment="1">
      <alignment vertical="center"/>
    </xf>
    <xf numFmtId="181" fontId="8" fillId="0" borderId="7" xfId="1" applyNumberFormat="1" applyFont="1" applyFill="1" applyBorder="1" applyAlignment="1">
      <alignment vertical="center"/>
    </xf>
    <xf numFmtId="181" fontId="8" fillId="0" borderId="9" xfId="1" applyNumberFormat="1" applyFont="1" applyFill="1" applyBorder="1" applyAlignment="1">
      <alignment vertical="center"/>
    </xf>
    <xf numFmtId="181" fontId="8" fillId="3" borderId="0" xfId="1" applyNumberFormat="1" applyFont="1" applyFill="1" applyBorder="1" applyAlignment="1">
      <alignment vertical="center"/>
    </xf>
    <xf numFmtId="181" fontId="8" fillId="0" borderId="45" xfId="1" applyNumberFormat="1" applyFont="1" applyFill="1" applyBorder="1" applyAlignment="1">
      <alignment vertical="center"/>
    </xf>
    <xf numFmtId="0" fontId="0" fillId="0" borderId="6" xfId="0" applyFill="1" applyBorder="1" applyAlignment="1">
      <alignment vertical="center"/>
    </xf>
    <xf numFmtId="0" fontId="0" fillId="0" borderId="41" xfId="0" applyFill="1" applyBorder="1" applyAlignment="1">
      <alignment vertical="center"/>
    </xf>
    <xf numFmtId="0" fontId="0" fillId="0" borderId="0" xfId="0" applyFill="1" applyAlignment="1">
      <alignment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16" fillId="0" borderId="7" xfId="0" applyFont="1" applyFill="1" applyBorder="1" applyAlignment="1">
      <alignment vertical="center"/>
    </xf>
    <xf numFmtId="0" fontId="12" fillId="0" borderId="0" xfId="0" applyFont="1" applyFill="1" applyAlignment="1">
      <alignment vertical="center"/>
    </xf>
    <xf numFmtId="0" fontId="12" fillId="0" borderId="40" xfId="0" applyFont="1" applyFill="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12" fillId="0" borderId="7" xfId="2" applyFont="1" applyFill="1" applyBorder="1" applyAlignment="1">
      <alignment horizontal="center"/>
    </xf>
    <xf numFmtId="181" fontId="12" fillId="0" borderId="7" xfId="1" applyNumberFormat="1" applyFont="1" applyFill="1" applyBorder="1" applyAlignment="1">
      <alignment horizontal="center"/>
    </xf>
    <xf numFmtId="181" fontId="12" fillId="0" borderId="9" xfId="1" applyNumberFormat="1" applyFont="1" applyFill="1" applyBorder="1" applyAlignment="1">
      <alignment horizontal="center"/>
    </xf>
    <xf numFmtId="181" fontId="12" fillId="0" borderId="40" xfId="1" applyNumberFormat="1" applyFont="1" applyFill="1" applyBorder="1" applyAlignment="1">
      <alignment horizontal="center"/>
    </xf>
    <xf numFmtId="0" fontId="12" fillId="0" borderId="40" xfId="2" applyFont="1" applyFill="1" applyBorder="1" applyAlignment="1">
      <alignment horizontal="center"/>
    </xf>
    <xf numFmtId="0" fontId="12" fillId="0" borderId="9" xfId="2" applyFont="1" applyFill="1" applyBorder="1" applyAlignment="1">
      <alignment horizontal="center"/>
    </xf>
    <xf numFmtId="0" fontId="16" fillId="0" borderId="9" xfId="0" applyFont="1" applyFill="1" applyBorder="1" applyAlignment="1">
      <alignment vertical="center"/>
    </xf>
    <xf numFmtId="0" fontId="8" fillId="0" borderId="6" xfId="2" applyFont="1" applyFill="1" applyBorder="1"/>
    <xf numFmtId="0" fontId="8" fillId="0" borderId="11" xfId="2" applyFont="1" applyFill="1" applyBorder="1"/>
    <xf numFmtId="0" fontId="12" fillId="0" borderId="6" xfId="2" applyFont="1" applyFill="1" applyBorder="1" applyAlignment="1">
      <alignment horizontal="center"/>
    </xf>
    <xf numFmtId="0" fontId="0" fillId="0" borderId="20" xfId="0" applyFill="1" applyBorder="1" applyAlignment="1">
      <alignment vertical="center"/>
    </xf>
    <xf numFmtId="0" fontId="8" fillId="0" borderId="5" xfId="2" applyFont="1" applyFill="1" applyBorder="1"/>
    <xf numFmtId="0" fontId="8" fillId="0" borderId="6" xfId="2" applyFont="1" applyFill="1" applyBorder="1" applyAlignment="1">
      <alignment horizontal="center"/>
    </xf>
    <xf numFmtId="0" fontId="8" fillId="0" borderId="19" xfId="2" applyFont="1" applyFill="1" applyBorder="1"/>
    <xf numFmtId="0" fontId="8" fillId="0" borderId="20" xfId="2" applyFont="1" applyFill="1" applyBorder="1" applyAlignment="1">
      <alignment horizontal="center"/>
    </xf>
    <xf numFmtId="0" fontId="8" fillId="0" borderId="10" xfId="2" applyFont="1" applyFill="1" applyBorder="1"/>
    <xf numFmtId="0" fontId="8" fillId="0" borderId="11" xfId="2" applyFont="1" applyFill="1" applyBorder="1" applyAlignment="1">
      <alignment horizontal="center"/>
    </xf>
    <xf numFmtId="0" fontId="8" fillId="0" borderId="10" xfId="2" quotePrefix="1" applyFont="1" applyFill="1" applyBorder="1" applyAlignment="1">
      <alignment horizontal="left"/>
    </xf>
    <xf numFmtId="0" fontId="8" fillId="0" borderId="5" xfId="2" quotePrefix="1" applyFont="1" applyFill="1" applyBorder="1" applyAlignment="1">
      <alignment horizontal="left"/>
    </xf>
    <xf numFmtId="0" fontId="0" fillId="0" borderId="10" xfId="2" applyFont="1" applyFill="1" applyBorder="1"/>
    <xf numFmtId="0" fontId="8" fillId="0" borderId="23" xfId="2" applyFont="1" applyFill="1" applyBorder="1"/>
    <xf numFmtId="0" fontId="8" fillId="0" borderId="24" xfId="2" applyFont="1" applyFill="1" applyBorder="1" applyAlignment="1">
      <alignment horizontal="center"/>
    </xf>
    <xf numFmtId="181" fontId="8" fillId="0" borderId="57" xfId="1" applyNumberFormat="1" applyFont="1" applyFill="1" applyBorder="1" applyAlignment="1">
      <alignment vertical="center"/>
    </xf>
    <xf numFmtId="181" fontId="8" fillId="0" borderId="10" xfId="1" applyNumberFormat="1" applyFont="1" applyFill="1" applyBorder="1" applyAlignment="1">
      <alignment vertical="center"/>
    </xf>
    <xf numFmtId="181" fontId="8" fillId="0" borderId="40" xfId="1" applyNumberFormat="1" applyFont="1" applyFill="1" applyBorder="1" applyAlignment="1">
      <alignment vertical="center"/>
    </xf>
    <xf numFmtId="181" fontId="8" fillId="0" borderId="47" xfId="1" applyNumberFormat="1" applyFont="1" applyFill="1" applyBorder="1" applyAlignment="1">
      <alignment vertical="center"/>
    </xf>
    <xf numFmtId="181" fontId="8" fillId="0" borderId="54" xfId="1" applyNumberFormat="1" applyFont="1" applyFill="1" applyBorder="1" applyAlignment="1">
      <alignment vertical="center"/>
    </xf>
    <xf numFmtId="181" fontId="8" fillId="0" borderId="10" xfId="1" applyNumberFormat="1" applyFont="1" applyFill="1" applyBorder="1" applyAlignment="1"/>
    <xf numFmtId="181" fontId="8" fillId="0" borderId="40" xfId="1" applyNumberFormat="1" applyFont="1" applyFill="1" applyBorder="1" applyAlignment="1"/>
    <xf numFmtId="181" fontId="8" fillId="0" borderId="47" xfId="1" applyNumberFormat="1" applyFont="1" applyFill="1" applyBorder="1" applyAlignment="1"/>
    <xf numFmtId="181" fontId="8" fillId="0" borderId="5" xfId="1" applyNumberFormat="1" applyFont="1" applyFill="1" applyBorder="1" applyAlignment="1"/>
    <xf numFmtId="181" fontId="8" fillId="0" borderId="7" xfId="1" applyNumberFormat="1" applyFont="1" applyFill="1" applyBorder="1" applyAlignment="1"/>
    <xf numFmtId="181" fontId="8" fillId="0" borderId="0" xfId="1" applyNumberFormat="1" applyFont="1" applyFill="1" applyBorder="1" applyAlignment="1"/>
    <xf numFmtId="181" fontId="8" fillId="0" borderId="64" xfId="1" applyNumberFormat="1" applyFont="1" applyFill="1" applyBorder="1" applyAlignment="1" applyProtection="1"/>
    <xf numFmtId="181" fontId="8" fillId="0" borderId="9" xfId="1" applyNumberFormat="1" applyFont="1" applyFill="1" applyBorder="1" applyAlignment="1" applyProtection="1"/>
    <xf numFmtId="181" fontId="8" fillId="0" borderId="45" xfId="1" applyNumberFormat="1" applyFont="1" applyFill="1" applyBorder="1" applyAlignment="1" applyProtection="1"/>
    <xf numFmtId="181" fontId="8" fillId="0" borderId="57" xfId="1" applyNumberFormat="1" applyFont="1" applyFill="1" applyBorder="1" applyAlignment="1" applyProtection="1"/>
    <xf numFmtId="181" fontId="8" fillId="0" borderId="7" xfId="1" applyNumberFormat="1" applyFont="1" applyFill="1" applyBorder="1" applyAlignment="1" applyProtection="1"/>
    <xf numFmtId="181" fontId="8" fillId="0" borderId="0" xfId="1" applyNumberFormat="1" applyFont="1" applyFill="1" applyBorder="1" applyAlignment="1" applyProtection="1"/>
    <xf numFmtId="181" fontId="8" fillId="0" borderId="57" xfId="1" applyNumberFormat="1" applyFont="1" applyFill="1" applyBorder="1" applyAlignment="1"/>
    <xf numFmtId="181" fontId="8" fillId="0" borderId="7" xfId="1" applyNumberFormat="1" applyFont="1" applyFill="1" applyBorder="1" applyAlignment="1" applyProtection="1">
      <alignment vertical="center"/>
    </xf>
    <xf numFmtId="181" fontId="8" fillId="0" borderId="54" xfId="1" applyNumberFormat="1" applyFont="1" applyFill="1" applyBorder="1" applyAlignment="1" applyProtection="1"/>
    <xf numFmtId="181" fontId="8" fillId="0" borderId="40" xfId="1" applyNumberFormat="1" applyFont="1" applyFill="1" applyBorder="1" applyAlignment="1" applyProtection="1">
      <alignment vertical="center"/>
    </xf>
    <xf numFmtId="181" fontId="8" fillId="0" borderId="47" xfId="1" applyNumberFormat="1" applyFont="1" applyFill="1" applyBorder="1" applyAlignment="1" applyProtection="1"/>
    <xf numFmtId="181" fontId="8" fillId="0" borderId="9" xfId="1" applyNumberFormat="1" applyFont="1" applyFill="1" applyBorder="1" applyAlignment="1" applyProtection="1">
      <alignment vertical="center"/>
    </xf>
    <xf numFmtId="181" fontId="8" fillId="0" borderId="54" xfId="1" applyNumberFormat="1" applyFont="1" applyFill="1" applyBorder="1" applyAlignment="1"/>
    <xf numFmtId="181" fontId="8" fillId="0" borderId="40" xfId="1" applyNumberFormat="1" applyFont="1" applyFill="1" applyBorder="1" applyAlignment="1" applyProtection="1"/>
    <xf numFmtId="181" fontId="8" fillId="0" borderId="64" xfId="1" applyNumberFormat="1" applyFont="1" applyFill="1" applyBorder="1" applyAlignment="1"/>
    <xf numFmtId="181" fontId="8" fillId="0" borderId="45" xfId="1" applyNumberFormat="1" applyFont="1" applyFill="1" applyBorder="1" applyAlignment="1"/>
    <xf numFmtId="181" fontId="8" fillId="0" borderId="57" xfId="1" applyNumberFormat="1" applyFont="1" applyFill="1" applyBorder="1" applyAlignment="1" applyProtection="1">
      <alignment vertical="center"/>
    </xf>
    <xf numFmtId="181" fontId="8" fillId="0" borderId="0" xfId="1" applyNumberFormat="1" applyFont="1" applyFill="1" applyBorder="1" applyAlignment="1" applyProtection="1">
      <alignment vertical="center"/>
    </xf>
    <xf numFmtId="181" fontId="8" fillId="0" borderId="9" xfId="1" applyNumberFormat="1" applyFont="1" applyFill="1" applyBorder="1" applyAlignment="1"/>
    <xf numFmtId="182" fontId="18" fillId="0" borderId="47" xfId="1" applyNumberFormat="1" applyFont="1" applyFill="1" applyBorder="1" applyAlignment="1">
      <alignment vertical="center"/>
    </xf>
    <xf numFmtId="182" fontId="8" fillId="0" borderId="0" xfId="1" applyNumberFormat="1" applyFont="1" applyFill="1" applyBorder="1" applyAlignment="1">
      <alignment vertical="center"/>
    </xf>
    <xf numFmtId="0" fontId="12" fillId="0" borderId="47" xfId="3" applyFont="1" applyBorder="1" applyAlignment="1">
      <alignment horizontal="center"/>
    </xf>
    <xf numFmtId="40" fontId="33" fillId="2" borderId="49" xfId="1" applyNumberFormat="1" applyFont="1" applyFill="1" applyBorder="1">
      <alignment vertical="center"/>
    </xf>
    <xf numFmtId="40" fontId="33" fillId="2" borderId="0" xfId="1" applyNumberFormat="1" applyFont="1" applyFill="1" applyBorder="1">
      <alignment vertical="center"/>
    </xf>
    <xf numFmtId="40" fontId="33" fillId="5" borderId="45" xfId="1" applyNumberFormat="1" applyFont="1" applyFill="1" applyBorder="1">
      <alignment vertical="center"/>
    </xf>
    <xf numFmtId="0" fontId="33" fillId="2" borderId="20" xfId="0" applyFont="1" applyFill="1" applyBorder="1" applyAlignment="1">
      <alignment vertical="center"/>
    </xf>
    <xf numFmtId="40" fontId="33" fillId="5" borderId="1" xfId="1" applyNumberFormat="1" applyFont="1" applyFill="1" applyBorder="1">
      <alignment vertical="center"/>
    </xf>
    <xf numFmtId="40" fontId="33" fillId="2" borderId="1" xfId="1" applyNumberFormat="1" applyFont="1" applyFill="1" applyBorder="1">
      <alignment vertical="center"/>
    </xf>
    <xf numFmtId="40" fontId="33" fillId="2" borderId="12" xfId="1" applyNumberFormat="1" applyFont="1" applyFill="1" applyBorder="1">
      <alignment vertical="center"/>
    </xf>
    <xf numFmtId="40" fontId="33" fillId="2" borderId="45" xfId="1" applyNumberFormat="1" applyFont="1" applyFill="1" applyBorder="1">
      <alignment vertical="center"/>
    </xf>
    <xf numFmtId="40" fontId="33" fillId="2" borderId="47" xfId="1" applyNumberFormat="1" applyFont="1" applyFill="1" applyBorder="1">
      <alignment vertical="center"/>
    </xf>
    <xf numFmtId="40" fontId="33" fillId="5" borderId="0" xfId="1" applyNumberFormat="1" applyFont="1" applyFill="1" applyBorder="1">
      <alignment vertical="center"/>
    </xf>
    <xf numFmtId="40" fontId="33" fillId="2" borderId="21" xfId="1" applyNumberFormat="1" applyFont="1" applyFill="1" applyBorder="1">
      <alignment vertical="center"/>
    </xf>
    <xf numFmtId="40" fontId="0" fillId="3" borderId="0" xfId="1" applyNumberFormat="1" applyFont="1" applyFill="1" applyBorder="1" applyAlignment="1"/>
    <xf numFmtId="40" fontId="0" fillId="3" borderId="45" xfId="1" applyNumberFormat="1" applyFont="1" applyFill="1" applyBorder="1" applyAlignment="1"/>
    <xf numFmtId="40" fontId="33" fillId="3" borderId="0" xfId="1" applyNumberFormat="1" applyFont="1" applyFill="1" applyBorder="1">
      <alignment vertical="center"/>
    </xf>
    <xf numFmtId="40" fontId="33" fillId="3" borderId="43" xfId="1" applyNumberFormat="1" applyFont="1" applyFill="1" applyBorder="1">
      <alignment vertical="center"/>
    </xf>
    <xf numFmtId="183" fontId="33" fillId="2" borderId="26" xfId="7" applyNumberFormat="1" applyFont="1" applyFill="1" applyBorder="1"/>
    <xf numFmtId="183" fontId="33" fillId="2" borderId="43" xfId="1" applyNumberFormat="1" applyFont="1" applyFill="1" applyBorder="1" applyAlignment="1"/>
    <xf numFmtId="183" fontId="33" fillId="2" borderId="23" xfId="1" applyNumberFormat="1" applyFont="1" applyFill="1" applyBorder="1" applyAlignment="1"/>
    <xf numFmtId="183" fontId="33" fillId="2" borderId="27" xfId="1" applyNumberFormat="1" applyFont="1" applyFill="1" applyBorder="1" applyAlignment="1"/>
    <xf numFmtId="183" fontId="33" fillId="2" borderId="42" xfId="1" applyNumberFormat="1" applyFont="1" applyFill="1" applyBorder="1" applyAlignment="1"/>
    <xf numFmtId="0" fontId="33" fillId="3" borderId="24" xfId="0" applyFont="1" applyFill="1" applyBorder="1" applyAlignment="1">
      <alignment horizontal="center" vertical="center"/>
    </xf>
    <xf numFmtId="0" fontId="34" fillId="0" borderId="29" xfId="0" applyFont="1" applyBorder="1" applyAlignment="1">
      <alignment horizontal="center" vertical="center"/>
    </xf>
    <xf numFmtId="0" fontId="33" fillId="3" borderId="30" xfId="0" applyFont="1" applyFill="1" applyBorder="1" applyAlignment="1">
      <alignment horizontal="center" vertical="center"/>
    </xf>
    <xf numFmtId="181" fontId="8" fillId="0" borderId="5" xfId="1" applyNumberFormat="1" applyFont="1" applyFill="1" applyBorder="1" applyAlignment="1">
      <alignment horizontal="right"/>
    </xf>
    <xf numFmtId="181" fontId="8" fillId="0" borderId="0" xfId="1" applyNumberFormat="1" applyFont="1" applyFill="1" applyBorder="1" applyAlignment="1">
      <alignment horizontal="right"/>
    </xf>
    <xf numFmtId="38" fontId="8" fillId="0" borderId="0" xfId="1" quotePrefix="1" applyFont="1" applyFill="1" applyBorder="1" applyAlignment="1">
      <alignment horizontal="right"/>
    </xf>
    <xf numFmtId="0" fontId="8" fillId="0" borderId="0" xfId="2" quotePrefix="1" applyFont="1" applyFill="1" applyAlignment="1">
      <alignment horizontal="right"/>
    </xf>
    <xf numFmtId="181" fontId="8" fillId="0" borderId="6" xfId="1" applyNumberFormat="1" applyFont="1" applyFill="1" applyBorder="1" applyAlignment="1">
      <alignment horizontal="right"/>
    </xf>
    <xf numFmtId="181" fontId="8" fillId="0" borderId="19" xfId="1" applyNumberFormat="1" applyFont="1" applyFill="1" applyBorder="1" applyAlignment="1">
      <alignment horizontal="right"/>
    </xf>
    <xf numFmtId="181" fontId="8" fillId="0" borderId="45" xfId="1" applyNumberFormat="1" applyFont="1" applyFill="1" applyBorder="1" applyAlignment="1">
      <alignment horizontal="right"/>
    </xf>
    <xf numFmtId="38" fontId="8" fillId="0" borderId="45" xfId="1" quotePrefix="1" applyFont="1" applyFill="1" applyBorder="1" applyAlignment="1">
      <alignment horizontal="right"/>
    </xf>
    <xf numFmtId="0" fontId="8" fillId="0" borderId="45" xfId="2" quotePrefix="1" applyFont="1" applyFill="1" applyBorder="1" applyAlignment="1">
      <alignment horizontal="right"/>
    </xf>
    <xf numFmtId="181" fontId="8" fillId="0" borderId="20" xfId="1" applyNumberFormat="1" applyFont="1" applyFill="1" applyBorder="1" applyAlignment="1">
      <alignment horizontal="right"/>
    </xf>
    <xf numFmtId="0" fontId="33" fillId="0" borderId="0" xfId="0" applyFont="1" applyFill="1"/>
    <xf numFmtId="180" fontId="33" fillId="0" borderId="0" xfId="0" applyNumberFormat="1" applyFont="1" applyFill="1"/>
    <xf numFmtId="0" fontId="33" fillId="0" borderId="1" xfId="0" applyFont="1" applyFill="1" applyBorder="1"/>
    <xf numFmtId="0" fontId="33" fillId="0" borderId="0" xfId="0" applyFont="1" applyFill="1" applyAlignment="1">
      <alignment horizontal="center"/>
    </xf>
    <xf numFmtId="0" fontId="33" fillId="0" borderId="7" xfId="0" applyFont="1" applyFill="1" applyBorder="1" applyAlignment="1">
      <alignment horizontal="center"/>
    </xf>
    <xf numFmtId="0" fontId="33" fillId="0" borderId="6" xfId="0" applyFont="1" applyFill="1" applyBorder="1"/>
    <xf numFmtId="0" fontId="33" fillId="0" borderId="12" xfId="0" applyFont="1" applyFill="1" applyBorder="1"/>
    <xf numFmtId="0" fontId="33" fillId="0" borderId="47" xfId="0" applyFont="1" applyFill="1" applyBorder="1" applyAlignment="1">
      <alignment horizontal="center"/>
    </xf>
    <xf numFmtId="0" fontId="33" fillId="0" borderId="11" xfId="0" applyFont="1" applyFill="1" applyBorder="1"/>
    <xf numFmtId="0" fontId="33" fillId="0" borderId="40" xfId="0" applyFont="1" applyFill="1" applyBorder="1" applyAlignment="1">
      <alignment horizontal="center"/>
    </xf>
    <xf numFmtId="0" fontId="33" fillId="0" borderId="21" xfId="0" applyFont="1" applyFill="1" applyBorder="1"/>
    <xf numFmtId="0" fontId="33" fillId="0" borderId="45" xfId="0" applyFont="1" applyFill="1" applyBorder="1" applyAlignment="1">
      <alignment horizontal="center"/>
    </xf>
    <xf numFmtId="0" fontId="33" fillId="0" borderId="20" xfId="0" applyFont="1" applyFill="1" applyBorder="1"/>
    <xf numFmtId="0" fontId="33" fillId="0" borderId="6" xfId="0" applyFont="1" applyFill="1" applyBorder="1" applyAlignment="1">
      <alignment horizontal="left"/>
    </xf>
    <xf numFmtId="0" fontId="33" fillId="0" borderId="25" xfId="0" applyFont="1" applyFill="1" applyBorder="1"/>
    <xf numFmtId="0" fontId="33" fillId="0" borderId="43" xfId="0" applyFont="1" applyFill="1" applyBorder="1" applyAlignment="1">
      <alignment horizontal="center"/>
    </xf>
    <xf numFmtId="0" fontId="33" fillId="0" borderId="24" xfId="0" applyFont="1" applyFill="1" applyBorder="1"/>
    <xf numFmtId="38" fontId="12" fillId="2" borderId="0" xfId="3" applyNumberFormat="1" applyFont="1" applyFill="1"/>
    <xf numFmtId="38" fontId="12" fillId="2" borderId="45" xfId="3" applyNumberFormat="1" applyFont="1" applyFill="1" applyBorder="1"/>
    <xf numFmtId="38" fontId="12" fillId="2" borderId="47" xfId="3" applyNumberFormat="1" applyFont="1" applyFill="1" applyBorder="1"/>
    <xf numFmtId="38" fontId="12" fillId="2" borderId="40" xfId="3" applyNumberFormat="1" applyFont="1" applyFill="1" applyBorder="1"/>
    <xf numFmtId="38" fontId="12" fillId="2" borderId="7" xfId="3" applyNumberFormat="1" applyFont="1" applyFill="1" applyBorder="1"/>
    <xf numFmtId="38" fontId="12" fillId="2" borderId="9" xfId="3" applyNumberFormat="1" applyFont="1" applyFill="1" applyBorder="1"/>
    <xf numFmtId="38" fontId="12" fillId="2" borderId="47" xfId="1" applyNumberFormat="1" applyFont="1" applyFill="1" applyBorder="1" applyAlignment="1" applyProtection="1"/>
    <xf numFmtId="38" fontId="12" fillId="2" borderId="0" xfId="1" applyNumberFormat="1" applyFont="1" applyFill="1" applyBorder="1" applyAlignment="1" applyProtection="1"/>
    <xf numFmtId="38" fontId="12" fillId="0" borderId="0" xfId="3" applyNumberFormat="1" applyFont="1"/>
    <xf numFmtId="38" fontId="12" fillId="0" borderId="45" xfId="3" applyNumberFormat="1" applyFont="1" applyBorder="1"/>
    <xf numFmtId="38" fontId="12" fillId="0" borderId="40" xfId="1" applyNumberFormat="1" applyFont="1" applyBorder="1" applyAlignment="1"/>
    <xf numFmtId="38" fontId="12" fillId="0" borderId="7" xfId="1" applyNumberFormat="1" applyFont="1" applyBorder="1" applyAlignment="1"/>
    <xf numFmtId="38" fontId="12" fillId="0" borderId="9" xfId="1" applyNumberFormat="1" applyFont="1" applyBorder="1" applyAlignment="1"/>
    <xf numFmtId="195" fontId="12" fillId="5" borderId="45" xfId="3" applyNumberFormat="1" applyFont="1" applyFill="1" applyBorder="1"/>
    <xf numFmtId="193" fontId="12" fillId="3" borderId="45" xfId="3" applyNumberFormat="1" applyFont="1" applyFill="1" applyBorder="1"/>
    <xf numFmtId="38" fontId="12" fillId="3" borderId="0" xfId="1" applyFont="1" applyFill="1" applyAlignment="1"/>
    <xf numFmtId="38" fontId="12" fillId="3" borderId="45" xfId="1" applyFont="1" applyFill="1" applyBorder="1" applyAlignment="1"/>
    <xf numFmtId="0" fontId="12" fillId="5" borderId="1" xfId="3" applyFont="1" applyFill="1" applyBorder="1"/>
    <xf numFmtId="190" fontId="12" fillId="5" borderId="1" xfId="3" applyNumberFormat="1" applyFont="1" applyFill="1" applyBorder="1"/>
    <xf numFmtId="190" fontId="12" fillId="5" borderId="21" xfId="3" applyNumberFormat="1" applyFont="1" applyFill="1" applyBorder="1"/>
    <xf numFmtId="190" fontId="12" fillId="5" borderId="12" xfId="3" applyNumberFormat="1" applyFont="1" applyFill="1" applyBorder="1"/>
    <xf numFmtId="190" fontId="12" fillId="5" borderId="40" xfId="3" applyNumberFormat="1" applyFont="1" applyFill="1" applyBorder="1"/>
    <xf numFmtId="190" fontId="12" fillId="5" borderId="7" xfId="3" applyNumberFormat="1" applyFont="1" applyFill="1" applyBorder="1"/>
    <xf numFmtId="190" fontId="12" fillId="5" borderId="9" xfId="3" applyNumberFormat="1" applyFont="1" applyFill="1" applyBorder="1"/>
    <xf numFmtId="38" fontId="12" fillId="3" borderId="47" xfId="1" applyFont="1" applyFill="1" applyBorder="1" applyAlignment="1"/>
    <xf numFmtId="38" fontId="12" fillId="3" borderId="2" xfId="1" applyFont="1" applyFill="1" applyBorder="1" applyAlignment="1">
      <alignment horizontal="center"/>
    </xf>
    <xf numFmtId="38" fontId="12" fillId="3" borderId="0" xfId="1" applyFont="1" applyFill="1" applyAlignment="1">
      <alignment horizontal="center"/>
    </xf>
    <xf numFmtId="38" fontId="20" fillId="3" borderId="2" xfId="1" applyFont="1" applyFill="1" applyBorder="1" applyAlignment="1"/>
    <xf numFmtId="38" fontId="20" fillId="3" borderId="31" xfId="1" applyFont="1" applyFill="1" applyBorder="1" applyAlignment="1"/>
    <xf numFmtId="38" fontId="20" fillId="3" borderId="32" xfId="1" applyFont="1" applyFill="1" applyBorder="1" applyAlignment="1"/>
    <xf numFmtId="190" fontId="12" fillId="5" borderId="1" xfId="5" applyNumberFormat="1" applyFont="1" applyFill="1" applyBorder="1"/>
    <xf numFmtId="190" fontId="20" fillId="5" borderId="1" xfId="5" applyNumberFormat="1" applyFont="1" applyFill="1" applyBorder="1"/>
    <xf numFmtId="190" fontId="20" fillId="5" borderId="12" xfId="5" applyNumberFormat="1" applyFont="1" applyFill="1" applyBorder="1"/>
    <xf numFmtId="190" fontId="20" fillId="5" borderId="21" xfId="5" applyNumberFormat="1" applyFont="1" applyFill="1" applyBorder="1"/>
    <xf numFmtId="192" fontId="12" fillId="5" borderId="1" xfId="5" applyNumberFormat="1" applyFont="1" applyFill="1" applyBorder="1"/>
    <xf numFmtId="192" fontId="12" fillId="5" borderId="12" xfId="5" applyNumberFormat="1" applyFont="1" applyFill="1" applyBorder="1"/>
    <xf numFmtId="192" fontId="12" fillId="5" borderId="21" xfId="5" applyNumberFormat="1" applyFont="1" applyFill="1" applyBorder="1"/>
    <xf numFmtId="181" fontId="12" fillId="3" borderId="2" xfId="1" applyNumberFormat="1" applyFont="1" applyFill="1" applyBorder="1" applyAlignment="1"/>
    <xf numFmtId="181" fontId="20" fillId="3" borderId="2" xfId="1" applyNumberFormat="1" applyFont="1" applyFill="1" applyBorder="1" applyAlignment="1"/>
    <xf numFmtId="181" fontId="20" fillId="3" borderId="31" xfId="1" applyNumberFormat="1" applyFont="1" applyFill="1" applyBorder="1" applyAlignment="1"/>
    <xf numFmtId="181" fontId="20" fillId="3" borderId="32" xfId="1" applyNumberFormat="1" applyFont="1" applyFill="1" applyBorder="1" applyAlignment="1"/>
    <xf numFmtId="0" fontId="12" fillId="3" borderId="40" xfId="5" applyFont="1" applyFill="1" applyBorder="1"/>
    <xf numFmtId="0" fontId="12" fillId="3" borderId="9" xfId="5" applyFont="1" applyFill="1" applyBorder="1"/>
    <xf numFmtId="193" fontId="12" fillId="3" borderId="0" xfId="5" applyNumberFormat="1" applyFont="1" applyFill="1"/>
    <xf numFmtId="3" fontId="12" fillId="3" borderId="0" xfId="6" applyNumberFormat="1" applyFont="1" applyFill="1"/>
    <xf numFmtId="0" fontId="12" fillId="3" borderId="0" xfId="5" applyFont="1" applyFill="1" applyBorder="1"/>
    <xf numFmtId="0" fontId="12" fillId="3" borderId="7" xfId="5" applyFont="1" applyFill="1" applyBorder="1"/>
    <xf numFmtId="182" fontId="12" fillId="3" borderId="7" xfId="5" applyNumberFormat="1" applyFont="1" applyFill="1" applyBorder="1"/>
    <xf numFmtId="182" fontId="12" fillId="3" borderId="9" xfId="5" applyNumberFormat="1" applyFont="1" applyFill="1" applyBorder="1"/>
    <xf numFmtId="182" fontId="12" fillId="3" borderId="40" xfId="5" applyNumberFormat="1" applyFont="1" applyFill="1" applyBorder="1"/>
    <xf numFmtId="182" fontId="12" fillId="2" borderId="7" xfId="5" applyNumberFormat="1" applyFont="1" applyFill="1" applyBorder="1"/>
    <xf numFmtId="182" fontId="12" fillId="2" borderId="9" xfId="5" applyNumberFormat="1" applyFont="1" applyFill="1" applyBorder="1"/>
    <xf numFmtId="182" fontId="12" fillId="2" borderId="40" xfId="5" applyNumberFormat="1" applyFont="1" applyFill="1" applyBorder="1"/>
    <xf numFmtId="182" fontId="12" fillId="0" borderId="7" xfId="5" applyNumberFormat="1" applyFont="1" applyBorder="1"/>
    <xf numFmtId="182" fontId="12" fillId="0" borderId="9" xfId="5" applyNumberFormat="1" applyFont="1" applyBorder="1"/>
    <xf numFmtId="182" fontId="12" fillId="0" borderId="40" xfId="5" applyNumberFormat="1" applyFont="1" applyBorder="1"/>
    <xf numFmtId="182" fontId="12" fillId="0" borderId="12" xfId="5" applyNumberFormat="1" applyFont="1" applyBorder="1"/>
    <xf numFmtId="182" fontId="12" fillId="0" borderId="1" xfId="5" applyNumberFormat="1" applyFont="1" applyBorder="1"/>
    <xf numFmtId="182" fontId="12" fillId="0" borderId="21" xfId="5" applyNumberFormat="1" applyFont="1" applyBorder="1"/>
    <xf numFmtId="177" fontId="12" fillId="0" borderId="31" xfId="3" applyNumberFormat="1" applyFont="1" applyBorder="1" applyAlignment="1">
      <alignment horizontal="center"/>
    </xf>
    <xf numFmtId="177" fontId="8" fillId="2" borderId="47" xfId="0" applyNumberFormat="1" applyFont="1" applyFill="1" applyBorder="1" applyAlignment="1">
      <alignment vertical="center"/>
    </xf>
    <xf numFmtId="0" fontId="0" fillId="3" borderId="47" xfId="0" applyFill="1" applyBorder="1" applyAlignment="1">
      <alignment vertical="center"/>
    </xf>
    <xf numFmtId="201" fontId="18" fillId="2" borderId="47" xfId="0" applyNumberFormat="1" applyFont="1" applyFill="1" applyBorder="1" applyAlignment="1">
      <alignment vertical="center"/>
    </xf>
    <xf numFmtId="196" fontId="18" fillId="2" borderId="47" xfId="0" applyNumberFormat="1" applyFont="1" applyFill="1" applyBorder="1" applyAlignment="1">
      <alignment vertical="center"/>
    </xf>
    <xf numFmtId="38" fontId="0" fillId="3" borderId="12" xfId="1" applyFont="1" applyFill="1" applyBorder="1" applyAlignment="1">
      <alignment vertical="center"/>
    </xf>
    <xf numFmtId="177" fontId="12" fillId="0" borderId="2" xfId="3" applyNumberFormat="1" applyFont="1" applyBorder="1" applyAlignment="1">
      <alignment horizontal="center"/>
    </xf>
    <xf numFmtId="0" fontId="12" fillId="0" borderId="0" xfId="3" applyFont="1" applyBorder="1" applyAlignment="1">
      <alignment horizontal="center"/>
    </xf>
    <xf numFmtId="177" fontId="8" fillId="2" borderId="0" xfId="0" applyNumberFormat="1" applyFont="1" applyFill="1" applyBorder="1" applyAlignment="1">
      <alignment vertical="center"/>
    </xf>
    <xf numFmtId="0" fontId="0" fillId="3" borderId="0" xfId="0" applyFill="1" applyBorder="1" applyAlignment="1">
      <alignment vertical="center"/>
    </xf>
    <xf numFmtId="201" fontId="18" fillId="2" borderId="0" xfId="0" applyNumberFormat="1" applyFont="1" applyFill="1" applyBorder="1" applyAlignment="1">
      <alignment vertical="center"/>
    </xf>
    <xf numFmtId="196" fontId="18" fillId="2" borderId="0" xfId="0" applyNumberFormat="1" applyFont="1" applyFill="1" applyBorder="1" applyAlignment="1">
      <alignment vertical="center"/>
    </xf>
    <xf numFmtId="38" fontId="0" fillId="3" borderId="1" xfId="1" applyFont="1" applyFill="1" applyBorder="1" applyAlignment="1">
      <alignment vertical="center"/>
    </xf>
    <xf numFmtId="0" fontId="18" fillId="5" borderId="2" xfId="0" applyFont="1" applyFill="1" applyBorder="1" applyAlignment="1">
      <alignment horizontal="center" vertical="center"/>
    </xf>
    <xf numFmtId="177" fontId="12" fillId="0" borderId="0" xfId="3" applyNumberFormat="1" applyFont="1" applyBorder="1" applyAlignment="1">
      <alignment horizontal="center"/>
    </xf>
    <xf numFmtId="177" fontId="12" fillId="0" borderId="32" xfId="3" applyNumberFormat="1" applyFont="1" applyBorder="1" applyAlignment="1">
      <alignment horizontal="center"/>
    </xf>
    <xf numFmtId="177" fontId="8" fillId="5" borderId="0" xfId="0" applyNumberFormat="1" applyFont="1" applyFill="1" applyBorder="1" applyAlignment="1">
      <alignment horizontal="center" vertical="center"/>
    </xf>
    <xf numFmtId="0" fontId="0" fillId="5" borderId="0" xfId="0" applyFill="1" applyBorder="1" applyAlignment="1">
      <alignment horizontal="center" vertical="center"/>
    </xf>
    <xf numFmtId="177" fontId="12" fillId="3" borderId="32" xfId="3" applyNumberFormat="1" applyFont="1" applyFill="1" applyBorder="1" applyAlignment="1">
      <alignment horizontal="center" vertical="center"/>
    </xf>
    <xf numFmtId="38" fontId="12" fillId="3" borderId="9" xfId="1" quotePrefix="1" applyFont="1" applyFill="1" applyBorder="1" applyAlignment="1">
      <alignment horizontal="center" vertical="center"/>
    </xf>
    <xf numFmtId="0" fontId="12" fillId="3" borderId="45" xfId="3" applyFont="1" applyFill="1" applyBorder="1" applyAlignment="1">
      <alignment horizontal="center" vertical="center"/>
    </xf>
    <xf numFmtId="177" fontId="8" fillId="2" borderId="17" xfId="0" applyNumberFormat="1" applyFont="1" applyFill="1" applyBorder="1" applyAlignment="1">
      <alignment horizontal="center" vertical="center"/>
    </xf>
    <xf numFmtId="0" fontId="18" fillId="3" borderId="17" xfId="0" applyFont="1" applyFill="1" applyBorder="1" applyAlignment="1">
      <alignment horizontal="center" vertical="center"/>
    </xf>
    <xf numFmtId="201" fontId="18" fillId="2" borderId="17" xfId="0" applyNumberFormat="1" applyFont="1" applyFill="1" applyBorder="1" applyAlignment="1">
      <alignment horizontal="center" vertical="center"/>
    </xf>
    <xf numFmtId="196" fontId="18" fillId="2" borderId="17" xfId="0" applyNumberFormat="1" applyFont="1" applyFill="1" applyBorder="1" applyAlignment="1">
      <alignment horizontal="center" vertical="center"/>
    </xf>
    <xf numFmtId="38" fontId="18" fillId="3" borderId="16" xfId="1" applyFont="1" applyFill="1" applyBorder="1" applyAlignment="1">
      <alignment horizontal="center" vertical="center"/>
    </xf>
    <xf numFmtId="0" fontId="12" fillId="10" borderId="0" xfId="2" applyFont="1" applyFill="1"/>
    <xf numFmtId="0" fontId="12" fillId="10" borderId="0" xfId="2" applyFont="1" applyFill="1" applyAlignment="1">
      <alignment horizontal="left"/>
    </xf>
    <xf numFmtId="37" fontId="12" fillId="10" borderId="0" xfId="2" applyNumberFormat="1" applyFont="1" applyFill="1"/>
    <xf numFmtId="38" fontId="12" fillId="10" borderId="0" xfId="1" applyFont="1" applyFill="1" applyBorder="1" applyAlignment="1"/>
    <xf numFmtId="38" fontId="12" fillId="10" borderId="45" xfId="1" applyFont="1" applyFill="1" applyBorder="1" applyAlignment="1"/>
    <xf numFmtId="38" fontId="12" fillId="10" borderId="47" xfId="1" applyFont="1" applyFill="1" applyBorder="1" applyAlignment="1"/>
    <xf numFmtId="0" fontId="12" fillId="0" borderId="0" xfId="2" applyFont="1" applyFill="1"/>
    <xf numFmtId="38" fontId="12" fillId="0" borderId="0" xfId="2" applyNumberFormat="1" applyFont="1" applyFill="1"/>
    <xf numFmtId="185" fontId="12" fillId="3" borderId="31" xfId="2" applyNumberFormat="1" applyFont="1" applyFill="1" applyBorder="1"/>
    <xf numFmtId="185" fontId="12" fillId="3" borderId="2" xfId="2" applyNumberFormat="1" applyFont="1" applyFill="1" applyBorder="1"/>
    <xf numFmtId="185" fontId="12" fillId="3" borderId="32" xfId="2" applyNumberFormat="1" applyFont="1" applyFill="1" applyBorder="1"/>
    <xf numFmtId="185" fontId="12" fillId="0" borderId="2" xfId="2" applyNumberFormat="1" applyFont="1" applyBorder="1"/>
    <xf numFmtId="185" fontId="12" fillId="0" borderId="31" xfId="2" applyNumberFormat="1" applyFont="1" applyBorder="1"/>
    <xf numFmtId="185" fontId="12" fillId="0" borderId="32" xfId="2" applyNumberFormat="1" applyFont="1" applyBorder="1"/>
    <xf numFmtId="185" fontId="12" fillId="0" borderId="2" xfId="1" applyNumberFormat="1" applyFont="1" applyFill="1" applyBorder="1" applyAlignment="1"/>
    <xf numFmtId="185" fontId="12" fillId="0" borderId="31" xfId="1" applyNumberFormat="1" applyFont="1" applyFill="1" applyBorder="1" applyAlignment="1"/>
    <xf numFmtId="185" fontId="12" fillId="0" borderId="32" xfId="1" applyNumberFormat="1" applyFont="1" applyFill="1" applyBorder="1" applyAlignment="1"/>
    <xf numFmtId="185" fontId="12" fillId="2" borderId="31" xfId="1" applyNumberFormat="1" applyFont="1" applyFill="1" applyBorder="1" applyAlignment="1"/>
    <xf numFmtId="185" fontId="12" fillId="2" borderId="2" xfId="1" applyNumberFormat="1" applyFont="1" applyFill="1" applyBorder="1" applyAlignment="1"/>
    <xf numFmtId="185" fontId="12" fillId="2" borderId="32" xfId="1" applyNumberFormat="1" applyFont="1" applyFill="1" applyBorder="1" applyAlignment="1"/>
    <xf numFmtId="185" fontId="12" fillId="2" borderId="31" xfId="2" applyNumberFormat="1" applyFont="1" applyFill="1" applyBorder="1"/>
    <xf numFmtId="185" fontId="12" fillId="2" borderId="2" xfId="2" applyNumberFormat="1" applyFont="1" applyFill="1" applyBorder="1"/>
    <xf numFmtId="185" fontId="12" fillId="2" borderId="32" xfId="2" applyNumberFormat="1" applyFont="1" applyFill="1" applyBorder="1"/>
    <xf numFmtId="0" fontId="12" fillId="0" borderId="1" xfId="2" applyFont="1" applyBorder="1"/>
    <xf numFmtId="196" fontId="12" fillId="3" borderId="9" xfId="2" applyNumberFormat="1" applyFont="1" applyFill="1" applyBorder="1" applyAlignment="1">
      <alignment horizontal="center"/>
    </xf>
    <xf numFmtId="196" fontId="12" fillId="3" borderId="40" xfId="1" applyNumberFormat="1" applyFont="1" applyFill="1" applyBorder="1" applyAlignment="1"/>
    <xf numFmtId="196" fontId="12" fillId="3" borderId="7" xfId="1" applyNumberFormat="1" applyFont="1" applyFill="1" applyBorder="1" applyAlignment="1"/>
    <xf numFmtId="196" fontId="12" fillId="3" borderId="9" xfId="1" applyNumberFormat="1" applyFont="1" applyFill="1" applyBorder="1" applyAlignment="1"/>
    <xf numFmtId="196" fontId="12" fillId="3" borderId="32" xfId="2" applyNumberFormat="1" applyFont="1" applyFill="1" applyBorder="1" applyAlignment="1">
      <alignment horizontal="center"/>
    </xf>
    <xf numFmtId="181" fontId="12" fillId="5" borderId="1" xfId="1" applyNumberFormat="1" applyFont="1" applyFill="1" applyBorder="1" applyAlignment="1"/>
    <xf numFmtId="181" fontId="12" fillId="5" borderId="40" xfId="1" applyNumberFormat="1" applyFont="1" applyFill="1" applyBorder="1" applyAlignment="1"/>
    <xf numFmtId="181" fontId="12" fillId="5" borderId="7" xfId="1" applyNumberFormat="1" applyFont="1" applyFill="1" applyBorder="1" applyAlignment="1"/>
    <xf numFmtId="181" fontId="12" fillId="5" borderId="9" xfId="1" applyNumberFormat="1" applyFont="1" applyFill="1" applyBorder="1" applyAlignment="1"/>
    <xf numFmtId="0" fontId="12" fillId="5" borderId="1" xfId="2" applyFont="1" applyFill="1" applyBorder="1"/>
    <xf numFmtId="0" fontId="12" fillId="5" borderId="21" xfId="2" applyFont="1" applyFill="1" applyBorder="1"/>
    <xf numFmtId="196" fontId="12" fillId="3" borderId="7" xfId="1" applyNumberFormat="1" applyFont="1" applyFill="1" applyBorder="1" applyAlignment="1">
      <alignment horizontal="right"/>
    </xf>
    <xf numFmtId="196" fontId="12" fillId="3" borderId="40" xfId="2" applyNumberFormat="1" applyFont="1" applyFill="1" applyBorder="1"/>
    <xf numFmtId="196" fontId="12" fillId="3" borderId="7" xfId="2" applyNumberFormat="1" applyFont="1" applyFill="1" applyBorder="1"/>
    <xf numFmtId="196" fontId="12" fillId="3" borderId="9" xfId="2" applyNumberFormat="1" applyFont="1" applyFill="1" applyBorder="1"/>
    <xf numFmtId="181" fontId="12" fillId="0" borderId="7" xfId="2" applyNumberFormat="1" applyFont="1" applyBorder="1"/>
    <xf numFmtId="181" fontId="12" fillId="0" borderId="40" xfId="2" applyNumberFormat="1" applyFont="1" applyBorder="1"/>
    <xf numFmtId="181" fontId="12" fillId="0" borderId="9" xfId="2" applyNumberFormat="1" applyFont="1" applyBorder="1"/>
    <xf numFmtId="0" fontId="12" fillId="3" borderId="40" xfId="2" applyFont="1" applyFill="1" applyBorder="1"/>
    <xf numFmtId="0" fontId="12" fillId="3" borderId="7" xfId="2" applyFont="1" applyFill="1" applyBorder="1"/>
    <xf numFmtId="0" fontId="12" fillId="3" borderId="9" xfId="2" applyFont="1" applyFill="1" applyBorder="1"/>
    <xf numFmtId="181" fontId="12" fillId="3" borderId="7" xfId="2" applyNumberFormat="1" applyFont="1" applyFill="1" applyBorder="1"/>
    <xf numFmtId="181" fontId="12" fillId="3" borderId="40" xfId="2" applyNumberFormat="1" applyFont="1" applyFill="1" applyBorder="1"/>
    <xf numFmtId="181" fontId="12" fillId="3" borderId="9" xfId="2" applyNumberFormat="1" applyFont="1" applyFill="1" applyBorder="1"/>
    <xf numFmtId="196" fontId="12" fillId="3" borderId="31" xfId="2" applyNumberFormat="1" applyFont="1" applyFill="1" applyBorder="1" applyAlignment="1"/>
    <xf numFmtId="0" fontId="12" fillId="3" borderId="12" xfId="2" applyFont="1" applyFill="1" applyBorder="1"/>
    <xf numFmtId="196" fontId="12" fillId="3" borderId="2" xfId="2" applyNumberFormat="1" applyFont="1" applyFill="1" applyBorder="1" applyAlignment="1">
      <alignment horizontal="center" vertical="center"/>
    </xf>
    <xf numFmtId="0" fontId="12" fillId="3" borderId="1" xfId="2" applyFont="1" applyFill="1" applyBorder="1" applyAlignment="1">
      <alignment horizontal="center" vertical="center" wrapText="1"/>
    </xf>
    <xf numFmtId="196" fontId="12" fillId="3" borderId="2" xfId="2" applyNumberFormat="1" applyFont="1" applyFill="1" applyBorder="1"/>
    <xf numFmtId="0" fontId="12" fillId="3" borderId="1" xfId="2" applyFont="1" applyFill="1" applyBorder="1"/>
    <xf numFmtId="0" fontId="12" fillId="10" borderId="0" xfId="2" applyFont="1" applyFill="1" applyAlignment="1">
      <alignment vertical="top"/>
    </xf>
    <xf numFmtId="38" fontId="12" fillId="0" borderId="0" xfId="1" applyFont="1" applyFill="1" applyAlignment="1">
      <alignment vertical="center"/>
    </xf>
    <xf numFmtId="0" fontId="18" fillId="0" borderId="0" xfId="0" applyFont="1" applyFill="1" applyAlignment="1">
      <alignment vertical="center"/>
    </xf>
    <xf numFmtId="181" fontId="18" fillId="0" borderId="0" xfId="1" applyNumberFormat="1" applyFont="1" applyFill="1" applyBorder="1" applyAlignment="1">
      <alignment vertical="center"/>
    </xf>
    <xf numFmtId="181" fontId="18" fillId="0" borderId="45" xfId="1" applyNumberFormat="1" applyFont="1" applyFill="1" applyBorder="1" applyAlignment="1">
      <alignment vertical="center"/>
    </xf>
    <xf numFmtId="181" fontId="18" fillId="0" borderId="47" xfId="1" applyNumberFormat="1" applyFont="1" applyFill="1" applyBorder="1" applyAlignment="1">
      <alignment vertical="center"/>
    </xf>
    <xf numFmtId="0" fontId="33" fillId="3" borderId="41" xfId="0" applyFont="1" applyFill="1" applyBorder="1" applyAlignment="1">
      <alignment horizontal="center" vertical="center"/>
    </xf>
    <xf numFmtId="0" fontId="33" fillId="3" borderId="46" xfId="0" applyFont="1" applyFill="1" applyBorder="1" applyAlignment="1">
      <alignment horizontal="center" vertical="center"/>
    </xf>
    <xf numFmtId="0" fontId="33" fillId="3" borderId="41" xfId="0" applyFont="1" applyFill="1" applyBorder="1" applyAlignment="1">
      <alignment vertical="center"/>
    </xf>
    <xf numFmtId="0" fontId="33" fillId="3" borderId="48" xfId="0" applyFont="1" applyFill="1" applyBorder="1" applyAlignment="1">
      <alignment horizontal="center" vertical="center"/>
    </xf>
    <xf numFmtId="0" fontId="33" fillId="3" borderId="44" xfId="0" applyFont="1" applyFill="1" applyBorder="1" applyAlignment="1">
      <alignment horizontal="center" vertical="center"/>
    </xf>
    <xf numFmtId="0" fontId="31" fillId="0" borderId="0" xfId="8">
      <alignment vertical="center"/>
    </xf>
    <xf numFmtId="0" fontId="49" fillId="0" borderId="28" xfId="8" applyFont="1" applyBorder="1" applyAlignment="1">
      <alignment vertical="center" wrapText="1" shrinkToFit="1"/>
    </xf>
    <xf numFmtId="0" fontId="33" fillId="2" borderId="43" xfId="0" applyFont="1" applyFill="1" applyBorder="1" applyAlignment="1">
      <alignment horizontal="center" vertical="center"/>
    </xf>
    <xf numFmtId="2" fontId="33" fillId="0" borderId="64" xfId="0" applyNumberFormat="1" applyFont="1" applyBorder="1" applyAlignment="1">
      <alignment vertical="center"/>
    </xf>
    <xf numFmtId="183" fontId="34" fillId="2" borderId="45" xfId="7" applyNumberFormat="1" applyFont="1" applyFill="1" applyBorder="1"/>
    <xf numFmtId="0" fontId="12" fillId="0" borderId="7" xfId="2" applyFont="1" applyFill="1" applyBorder="1"/>
    <xf numFmtId="0" fontId="12" fillId="0" borderId="9" xfId="2" applyFont="1" applyFill="1" applyBorder="1"/>
    <xf numFmtId="0" fontId="12" fillId="0" borderId="9" xfId="0" applyFont="1" applyFill="1" applyBorder="1" applyAlignment="1">
      <alignment vertical="center"/>
    </xf>
    <xf numFmtId="0" fontId="12" fillId="3" borderId="7" xfId="0" applyFont="1" applyFill="1" applyBorder="1" applyAlignment="1">
      <alignment vertical="center"/>
    </xf>
    <xf numFmtId="0" fontId="12" fillId="0" borderId="47" xfId="0" applyFont="1" applyFill="1" applyBorder="1" applyAlignment="1">
      <alignment vertical="center"/>
    </xf>
    <xf numFmtId="0" fontId="40" fillId="0" borderId="28" xfId="8" applyFont="1" applyBorder="1" applyAlignment="1">
      <alignment vertical="center" wrapText="1" shrinkToFit="1"/>
    </xf>
    <xf numFmtId="0" fontId="49" fillId="0" borderId="28" xfId="8" applyFont="1" applyBorder="1" applyAlignment="1">
      <alignment vertical="center" wrapText="1"/>
    </xf>
    <xf numFmtId="0" fontId="0" fillId="0" borderId="0" xfId="0" applyFill="1"/>
    <xf numFmtId="49" fontId="0" fillId="0" borderId="0" xfId="0" applyNumberFormat="1" applyFill="1" applyAlignment="1">
      <alignment horizontal="center"/>
    </xf>
    <xf numFmtId="188" fontId="0" fillId="0" borderId="0" xfId="0" applyNumberFormat="1" applyFill="1"/>
    <xf numFmtId="0" fontId="0" fillId="0" borderId="17" xfId="0" applyFill="1" applyBorder="1"/>
    <xf numFmtId="49" fontId="0" fillId="0" borderId="17" xfId="0" applyNumberFormat="1" applyFill="1" applyBorder="1" applyAlignment="1">
      <alignment horizontal="center"/>
    </xf>
    <xf numFmtId="0" fontId="10" fillId="0" borderId="0" xfId="0" applyFont="1" applyFill="1" applyAlignment="1">
      <alignment horizontal="center"/>
    </xf>
    <xf numFmtId="0" fontId="0" fillId="0" borderId="16" xfId="0" applyFill="1" applyBorder="1"/>
    <xf numFmtId="0" fontId="0" fillId="0" borderId="17" xfId="0" applyFill="1" applyBorder="1" applyAlignment="1">
      <alignment horizontal="center" wrapText="1"/>
    </xf>
    <xf numFmtId="0" fontId="0" fillId="0" borderId="16" xfId="0" applyFill="1" applyBorder="1" applyAlignment="1">
      <alignment horizontal="center" wrapText="1"/>
    </xf>
    <xf numFmtId="0" fontId="0" fillId="0" borderId="17" xfId="0" applyFill="1" applyBorder="1" applyAlignment="1">
      <alignment horizontal="center"/>
    </xf>
    <xf numFmtId="0" fontId="0" fillId="0" borderId="16" xfId="0" applyFill="1" applyBorder="1" applyAlignment="1">
      <alignment horizontal="center"/>
    </xf>
    <xf numFmtId="188" fontId="0" fillId="0" borderId="17" xfId="0" applyNumberFormat="1" applyFill="1" applyBorder="1" applyAlignment="1">
      <alignment horizontal="center"/>
    </xf>
    <xf numFmtId="188" fontId="0" fillId="0" borderId="16" xfId="0" applyNumberFormat="1" applyFill="1" applyBorder="1" applyAlignment="1">
      <alignment horizontal="center"/>
    </xf>
    <xf numFmtId="0" fontId="0" fillId="0" borderId="53" xfId="0" applyFill="1" applyBorder="1" applyAlignment="1">
      <alignment horizontal="center"/>
    </xf>
    <xf numFmtId="0" fontId="0" fillId="0" borderId="0" xfId="0" applyFill="1" applyAlignment="1">
      <alignment horizontal="center"/>
    </xf>
    <xf numFmtId="0" fontId="0" fillId="0" borderId="0" xfId="0" applyFill="1" applyAlignment="1">
      <alignment wrapText="1"/>
    </xf>
    <xf numFmtId="0" fontId="0" fillId="0" borderId="0" xfId="0" quotePrefix="1" applyFill="1" applyAlignment="1">
      <alignment horizontal="center"/>
    </xf>
    <xf numFmtId="0" fontId="0" fillId="0" borderId="1" xfId="0" quotePrefix="1" applyFill="1" applyBorder="1" applyAlignment="1">
      <alignment horizontal="center"/>
    </xf>
    <xf numFmtId="176" fontId="0" fillId="0" borderId="0" xfId="0" applyNumberFormat="1" applyFill="1"/>
    <xf numFmtId="176" fontId="0" fillId="0" borderId="1" xfId="0" applyNumberFormat="1" applyFill="1" applyBorder="1"/>
    <xf numFmtId="179" fontId="0" fillId="0" borderId="0" xfId="0" applyNumberFormat="1" applyFill="1"/>
    <xf numFmtId="179" fontId="0" fillId="0" borderId="1" xfId="0" applyNumberFormat="1" applyFill="1" applyBorder="1"/>
    <xf numFmtId="188" fontId="0" fillId="0" borderId="1" xfId="0" applyNumberFormat="1" applyFill="1" applyBorder="1"/>
    <xf numFmtId="177" fontId="0" fillId="0" borderId="2" xfId="0" applyNumberFormat="1" applyFill="1" applyBorder="1"/>
    <xf numFmtId="177" fontId="0" fillId="0" borderId="0" xfId="0" applyNumberFormat="1" applyFill="1"/>
    <xf numFmtId="177" fontId="0" fillId="0" borderId="1" xfId="0" applyNumberFormat="1" applyFill="1" applyBorder="1"/>
    <xf numFmtId="179" fontId="0" fillId="0" borderId="2" xfId="0" applyNumberFormat="1" applyFill="1" applyBorder="1"/>
    <xf numFmtId="49" fontId="0" fillId="0" borderId="0" xfId="0" applyNumberFormat="1" applyFill="1" applyAlignment="1">
      <alignment horizontal="center" wrapText="1"/>
    </xf>
    <xf numFmtId="0" fontId="0" fillId="0" borderId="1" xfId="0" applyFill="1" applyBorder="1" applyAlignment="1">
      <alignment horizontal="center"/>
    </xf>
    <xf numFmtId="0" fontId="0" fillId="0" borderId="1" xfId="0" applyFill="1" applyBorder="1"/>
    <xf numFmtId="178" fontId="0" fillId="0" borderId="2" xfId="0" applyNumberFormat="1" applyFill="1" applyBorder="1"/>
    <xf numFmtId="178" fontId="0" fillId="0" borderId="0" xfId="0" applyNumberFormat="1" applyFill="1"/>
    <xf numFmtId="178" fontId="0" fillId="0" borderId="1" xfId="0" applyNumberFormat="1" applyFill="1" applyBorder="1"/>
    <xf numFmtId="0" fontId="0" fillId="0" borderId="1" xfId="0" applyFill="1" applyBorder="1" applyAlignment="1">
      <alignment vertical="center"/>
    </xf>
    <xf numFmtId="178" fontId="0" fillId="0" borderId="0" xfId="0" applyNumberFormat="1" applyFill="1" applyAlignment="1">
      <alignment vertical="center"/>
    </xf>
    <xf numFmtId="0" fontId="0" fillId="0" borderId="0" xfId="0" quotePrefix="1" applyFill="1" applyAlignment="1">
      <alignment horizontal="center" vertical="center"/>
    </xf>
    <xf numFmtId="188" fontId="0" fillId="0" borderId="2" xfId="0" applyNumberFormat="1" applyFill="1" applyBorder="1"/>
    <xf numFmtId="0" fontId="0" fillId="0" borderId="2" xfId="0" applyFill="1" applyBorder="1"/>
    <xf numFmtId="199" fontId="33" fillId="2" borderId="44" xfId="0" applyNumberFormat="1" applyFont="1" applyFill="1" applyBorder="1"/>
    <xf numFmtId="0" fontId="3" fillId="0" borderId="0" xfId="0" applyFont="1"/>
    <xf numFmtId="0" fontId="0" fillId="0" borderId="0" xfId="0"/>
    <xf numFmtId="0" fontId="33" fillId="2" borderId="23" xfId="0" applyFont="1" applyFill="1" applyBorder="1" applyAlignment="1">
      <alignment horizontal="center" vertical="center"/>
    </xf>
    <xf numFmtId="181" fontId="0" fillId="0" borderId="43" xfId="1" applyNumberFormat="1" applyFont="1" applyFill="1" applyBorder="1" applyAlignment="1">
      <alignment vertical="center"/>
    </xf>
    <xf numFmtId="181" fontId="0" fillId="0" borderId="26" xfId="1" applyNumberFormat="1" applyFont="1" applyFill="1" applyBorder="1" applyAlignment="1">
      <alignment vertical="center"/>
    </xf>
    <xf numFmtId="0" fontId="12" fillId="0" borderId="26" xfId="0" applyFont="1" applyFill="1" applyBorder="1" applyAlignment="1">
      <alignment vertical="center"/>
    </xf>
    <xf numFmtId="0" fontId="0" fillId="0" borderId="24" xfId="0" applyFill="1" applyBorder="1" applyAlignment="1">
      <alignment vertical="center"/>
    </xf>
    <xf numFmtId="181" fontId="0" fillId="0" borderId="27" xfId="1" applyNumberFormat="1" applyFont="1" applyFill="1" applyBorder="1" applyAlignment="1">
      <alignment vertical="center"/>
    </xf>
    <xf numFmtId="0" fontId="0" fillId="0" borderId="44" xfId="0" applyFill="1" applyBorder="1" applyAlignment="1">
      <alignment vertical="center"/>
    </xf>
    <xf numFmtId="40" fontId="33" fillId="0" borderId="0" xfId="0" applyNumberFormat="1" applyFont="1" applyAlignment="1">
      <alignment vertical="center"/>
    </xf>
    <xf numFmtId="40" fontId="33" fillId="2" borderId="7" xfId="0" applyNumberFormat="1" applyFont="1" applyFill="1" applyBorder="1" applyAlignment="1">
      <alignment vertical="center"/>
    </xf>
    <xf numFmtId="40" fontId="33" fillId="2" borderId="6" xfId="0" applyNumberFormat="1" applyFont="1" applyFill="1" applyBorder="1" applyAlignment="1">
      <alignment vertical="center"/>
    </xf>
    <xf numFmtId="40" fontId="33" fillId="2" borderId="1" xfId="0" applyNumberFormat="1" applyFont="1" applyFill="1" applyBorder="1" applyAlignment="1">
      <alignment vertical="center"/>
    </xf>
    <xf numFmtId="40" fontId="33" fillId="2" borderId="0" xfId="0" applyNumberFormat="1" applyFont="1" applyFill="1" applyAlignment="1">
      <alignment vertical="center"/>
    </xf>
    <xf numFmtId="40" fontId="33" fillId="2" borderId="57" xfId="0" applyNumberFormat="1" applyFont="1" applyFill="1" applyBorder="1" applyAlignment="1">
      <alignment vertical="center"/>
    </xf>
    <xf numFmtId="0" fontId="31" fillId="0" borderId="28" xfId="8" applyFont="1" applyBorder="1" applyAlignment="1">
      <alignment horizontal="center" vertical="center" wrapText="1"/>
    </xf>
    <xf numFmtId="0" fontId="8" fillId="0" borderId="0" xfId="2" applyFont="1" applyBorder="1"/>
    <xf numFmtId="0" fontId="0" fillId="0" borderId="5" xfId="2" applyFont="1" applyFill="1" applyBorder="1"/>
    <xf numFmtId="181" fontId="8" fillId="2" borderId="0" xfId="2" applyNumberFormat="1" applyFont="1" applyFill="1" applyBorder="1"/>
    <xf numFmtId="0" fontId="0" fillId="2" borderId="2" xfId="2" applyFont="1" applyFill="1" applyBorder="1" applyAlignment="1">
      <alignment horizontal="left"/>
    </xf>
    <xf numFmtId="0" fontId="0" fillId="2" borderId="32" xfId="2" applyFont="1" applyFill="1" applyBorder="1" applyAlignment="1">
      <alignment horizontal="left"/>
    </xf>
    <xf numFmtId="38" fontId="18" fillId="0" borderId="0" xfId="0" applyNumberFormat="1" applyFont="1" applyBorder="1" applyAlignment="1">
      <alignment vertical="center"/>
    </xf>
    <xf numFmtId="0" fontId="0" fillId="0" borderId="2" xfId="2" applyFont="1" applyBorder="1"/>
    <xf numFmtId="0" fontId="0" fillId="0" borderId="32" xfId="2" applyFont="1" applyBorder="1"/>
    <xf numFmtId="181" fontId="18" fillId="0" borderId="2" xfId="1" applyNumberFormat="1" applyFont="1" applyFill="1" applyBorder="1" applyAlignment="1">
      <alignment vertical="center"/>
    </xf>
    <xf numFmtId="40" fontId="18" fillId="0" borderId="0" xfId="1" applyNumberFormat="1" applyFont="1" applyFill="1" applyBorder="1" applyAlignment="1">
      <alignment vertical="center"/>
    </xf>
    <xf numFmtId="188" fontId="18" fillId="0" borderId="0" xfId="1" applyNumberFormat="1" applyFont="1" applyFill="1" applyBorder="1" applyAlignment="1">
      <alignment vertical="center"/>
    </xf>
    <xf numFmtId="38" fontId="18" fillId="0" borderId="6" xfId="1" applyFont="1" applyFill="1" applyBorder="1" applyAlignment="1">
      <alignment vertical="center"/>
    </xf>
    <xf numFmtId="181" fontId="18" fillId="0" borderId="32" xfId="1" applyNumberFormat="1" applyFont="1" applyFill="1" applyBorder="1" applyAlignment="1">
      <alignment vertical="center"/>
    </xf>
    <xf numFmtId="188" fontId="18" fillId="0" borderId="45" xfId="1" applyNumberFormat="1" applyFont="1" applyFill="1" applyBorder="1" applyAlignment="1">
      <alignment vertical="center"/>
    </xf>
    <xf numFmtId="38" fontId="18" fillId="0" borderId="20" xfId="1" applyFont="1" applyFill="1" applyBorder="1" applyAlignment="1">
      <alignment vertical="center"/>
    </xf>
    <xf numFmtId="182" fontId="8" fillId="2" borderId="0" xfId="2" applyNumberFormat="1" applyFont="1" applyFill="1" applyBorder="1"/>
    <xf numFmtId="0" fontId="18" fillId="0" borderId="0" xfId="0" applyFont="1" applyBorder="1" applyAlignment="1">
      <alignment vertical="center"/>
    </xf>
    <xf numFmtId="0" fontId="0" fillId="0" borderId="0" xfId="0" applyBorder="1" applyAlignment="1">
      <alignment vertical="center"/>
    </xf>
    <xf numFmtId="187" fontId="0" fillId="0" borderId="47" xfId="1" applyNumberFormat="1" applyFont="1" applyBorder="1" applyAlignment="1">
      <alignment vertical="center"/>
    </xf>
    <xf numFmtId="187" fontId="0" fillId="0" borderId="0" xfId="1" applyNumberFormat="1" applyFont="1" applyBorder="1" applyAlignment="1">
      <alignment vertical="center"/>
    </xf>
    <xf numFmtId="187" fontId="0" fillId="0" borderId="45" xfId="1" applyNumberFormat="1" applyFont="1" applyBorder="1" applyAlignment="1">
      <alignment vertical="center"/>
    </xf>
    <xf numFmtId="187" fontId="8" fillId="0" borderId="0" xfId="1" applyNumberFormat="1" applyFont="1" applyBorder="1" applyAlignment="1">
      <alignment vertical="center"/>
    </xf>
    <xf numFmtId="187" fontId="18" fillId="0" borderId="47" xfId="1" applyNumberFormat="1" applyFont="1" applyBorder="1" applyAlignment="1">
      <alignment vertical="center"/>
    </xf>
    <xf numFmtId="187" fontId="18" fillId="0" borderId="0" xfId="1" applyNumberFormat="1" applyFont="1" applyBorder="1" applyAlignment="1">
      <alignment vertical="center"/>
    </xf>
    <xf numFmtId="187" fontId="18" fillId="0" borderId="45" xfId="1" applyNumberFormat="1" applyFont="1" applyBorder="1" applyAlignment="1">
      <alignment vertical="center"/>
    </xf>
    <xf numFmtId="0" fontId="18" fillId="2" borderId="0" xfId="0" applyFont="1" applyFill="1" applyBorder="1" applyAlignment="1">
      <alignment vertical="center"/>
    </xf>
    <xf numFmtId="0" fontId="18" fillId="5" borderId="0" xfId="0" applyFont="1" applyFill="1" applyBorder="1" applyAlignment="1">
      <alignment horizontal="center" vertical="center"/>
    </xf>
    <xf numFmtId="196" fontId="11" fillId="0" borderId="0" xfId="5" applyNumberFormat="1" applyFont="1" applyBorder="1" applyAlignment="1">
      <alignment horizontal="center"/>
    </xf>
    <xf numFmtId="38" fontId="18" fillId="0" borderId="43" xfId="1" applyFont="1" applyFill="1" applyBorder="1" applyAlignment="1">
      <alignment vertical="center"/>
    </xf>
    <xf numFmtId="182" fontId="18" fillId="0" borderId="43" xfId="1" applyNumberFormat="1" applyFont="1" applyFill="1" applyBorder="1" applyAlignment="1">
      <alignment vertical="center"/>
    </xf>
    <xf numFmtId="0" fontId="20" fillId="2" borderId="0" xfId="0" applyFont="1" applyFill="1" applyBorder="1" applyAlignment="1">
      <alignment vertical="center"/>
    </xf>
    <xf numFmtId="0" fontId="0" fillId="2" borderId="10" xfId="2" applyFont="1" applyFill="1" applyBorder="1"/>
    <xf numFmtId="181" fontId="18" fillId="0" borderId="43" xfId="1" applyNumberFormat="1" applyFont="1" applyFill="1" applyBorder="1" applyAlignment="1">
      <alignment vertical="center"/>
    </xf>
    <xf numFmtId="182" fontId="18" fillId="2" borderId="43" xfId="1" applyNumberFormat="1" applyFont="1" applyFill="1" applyBorder="1" applyAlignment="1">
      <alignment vertical="center"/>
    </xf>
    <xf numFmtId="0" fontId="0" fillId="2" borderId="2" xfId="2" applyFont="1" applyFill="1" applyBorder="1" applyAlignment="1">
      <alignment horizontal="center"/>
    </xf>
    <xf numFmtId="0" fontId="0" fillId="2" borderId="32" xfId="2" applyFont="1" applyFill="1" applyBorder="1" applyAlignment="1">
      <alignment horizontal="center"/>
    </xf>
    <xf numFmtId="0" fontId="8" fillId="0" borderId="53" xfId="2" applyFont="1" applyBorder="1" applyAlignment="1">
      <alignment horizontal="center"/>
    </xf>
    <xf numFmtId="0" fontId="8" fillId="0" borderId="16" xfId="2" applyFont="1" applyBorder="1" applyAlignment="1">
      <alignment horizontal="center"/>
    </xf>
    <xf numFmtId="181" fontId="8" fillId="0" borderId="53" xfId="2" applyNumberFormat="1" applyFont="1" applyBorder="1"/>
    <xf numFmtId="181" fontId="8" fillId="0" borderId="17" xfId="2" applyNumberFormat="1" applyFont="1" applyBorder="1"/>
    <xf numFmtId="38" fontId="8" fillId="2" borderId="17" xfId="1" applyFont="1" applyFill="1" applyBorder="1" applyAlignment="1"/>
    <xf numFmtId="182" fontId="8" fillId="0" borderId="17" xfId="1" applyNumberFormat="1" applyFont="1" applyBorder="1" applyAlignment="1"/>
    <xf numFmtId="181" fontId="8" fillId="0" borderId="16" xfId="2" applyNumberFormat="1" applyFont="1" applyBorder="1"/>
    <xf numFmtId="181" fontId="12" fillId="3" borderId="31" xfId="1" applyNumberFormat="1" applyFont="1" applyFill="1" applyBorder="1" applyAlignment="1" applyProtection="1"/>
    <xf numFmtId="181" fontId="12" fillId="3" borderId="2" xfId="1" applyNumberFormat="1" applyFont="1" applyFill="1" applyBorder="1" applyAlignment="1" applyProtection="1"/>
    <xf numFmtId="181" fontId="12" fillId="3" borderId="32" xfId="1" applyNumberFormat="1" applyFont="1" applyFill="1" applyBorder="1" applyAlignment="1" applyProtection="1"/>
    <xf numFmtId="181" fontId="12" fillId="0" borderId="2" xfId="1" applyNumberFormat="1" applyFont="1" applyFill="1" applyBorder="1" applyAlignment="1" applyProtection="1"/>
    <xf numFmtId="181" fontId="12" fillId="0" borderId="31" xfId="1" applyNumberFormat="1" applyFont="1" applyFill="1" applyBorder="1" applyAlignment="1" applyProtection="1"/>
    <xf numFmtId="181" fontId="12" fillId="0" borderId="32" xfId="1" applyNumberFormat="1" applyFont="1" applyFill="1" applyBorder="1" applyAlignment="1" applyProtection="1"/>
    <xf numFmtId="181" fontId="12" fillId="0" borderId="2" xfId="1" applyNumberFormat="1" applyFont="1" applyFill="1" applyBorder="1" applyAlignment="1"/>
    <xf numFmtId="181" fontId="12" fillId="0" borderId="9" xfId="2" applyNumberFormat="1" applyFont="1" applyBorder="1" applyAlignment="1">
      <alignment vertical="center"/>
    </xf>
    <xf numFmtId="181" fontId="12" fillId="0" borderId="7" xfId="2" applyNumberFormat="1" applyFont="1" applyBorder="1" applyAlignment="1">
      <alignment vertical="center"/>
    </xf>
    <xf numFmtId="181" fontId="12" fillId="0" borderId="40" xfId="2" applyNumberFormat="1" applyFont="1" applyBorder="1" applyAlignment="1">
      <alignment vertical="center"/>
    </xf>
    <xf numFmtId="181" fontId="12" fillId="0" borderId="32" xfId="1" applyNumberFormat="1" applyFont="1" applyFill="1" applyBorder="1" applyAlignment="1"/>
    <xf numFmtId="181" fontId="12" fillId="0" borderId="31" xfId="1" applyNumberFormat="1" applyFont="1" applyFill="1" applyBorder="1" applyAlignment="1"/>
    <xf numFmtId="181" fontId="12" fillId="2" borderId="31" xfId="1" applyNumberFormat="1" applyFont="1" applyFill="1" applyBorder="1" applyAlignment="1" applyProtection="1">
      <alignment vertical="center"/>
    </xf>
    <xf numFmtId="181" fontId="12" fillId="2" borderId="40" xfId="0" applyNumberFormat="1" applyFont="1" applyFill="1" applyBorder="1" applyAlignment="1">
      <alignment vertical="center"/>
    </xf>
    <xf numFmtId="181" fontId="12" fillId="2" borderId="2" xfId="1" applyNumberFormat="1" applyFont="1" applyFill="1" applyBorder="1" applyAlignment="1" applyProtection="1">
      <alignment vertical="center"/>
    </xf>
    <xf numFmtId="181" fontId="12" fillId="2" borderId="7" xfId="0" applyNumberFormat="1" applyFont="1" applyFill="1" applyBorder="1" applyAlignment="1">
      <alignment vertical="center"/>
    </xf>
    <xf numFmtId="181" fontId="12" fillId="2" borderId="7" xfId="0" applyNumberFormat="1" applyFont="1" applyFill="1" applyBorder="1"/>
    <xf numFmtId="181" fontId="12" fillId="2" borderId="9" xfId="0" applyNumberFormat="1" applyFont="1" applyFill="1" applyBorder="1"/>
    <xf numFmtId="181" fontId="12" fillId="2" borderId="2" xfId="1" applyNumberFormat="1" applyFont="1" applyFill="1" applyBorder="1" applyAlignment="1"/>
    <xf numFmtId="181" fontId="12" fillId="2" borderId="7" xfId="2" applyNumberFormat="1" applyFont="1" applyFill="1" applyBorder="1"/>
    <xf numFmtId="181" fontId="12" fillId="2" borderId="40" xfId="0" applyNumberFormat="1" applyFont="1" applyFill="1" applyBorder="1"/>
    <xf numFmtId="181" fontId="12" fillId="2" borderId="32" xfId="1" applyNumberFormat="1" applyFont="1" applyFill="1" applyBorder="1" applyAlignment="1"/>
    <xf numFmtId="181" fontId="12" fillId="2" borderId="9" xfId="2" applyNumberFormat="1" applyFont="1" applyFill="1" applyBorder="1"/>
    <xf numFmtId="181" fontId="12" fillId="2" borderId="31" xfId="1" applyNumberFormat="1" applyFont="1" applyFill="1" applyBorder="1" applyAlignment="1"/>
    <xf numFmtId="181" fontId="12" fillId="2" borderId="40" xfId="2" applyNumberFormat="1" applyFont="1" applyFill="1" applyBorder="1"/>
    <xf numFmtId="181" fontId="12" fillId="2" borderId="31" xfId="2" applyNumberFormat="1" applyFont="1" applyFill="1" applyBorder="1"/>
    <xf numFmtId="181" fontId="12" fillId="2" borderId="2" xfId="2" applyNumberFormat="1" applyFont="1" applyFill="1" applyBorder="1"/>
    <xf numFmtId="181" fontId="12" fillId="2" borderId="32" xfId="2" applyNumberFormat="1" applyFont="1" applyFill="1" applyBorder="1"/>
    <xf numFmtId="181" fontId="12" fillId="2" borderId="47" xfId="2" applyNumberFormat="1" applyFont="1" applyFill="1" applyBorder="1"/>
    <xf numFmtId="181" fontId="12" fillId="2" borderId="0" xfId="2" applyNumberFormat="1" applyFont="1" applyFill="1"/>
    <xf numFmtId="181" fontId="12" fillId="2" borderId="45" xfId="2" applyNumberFormat="1" applyFont="1" applyFill="1" applyBorder="1"/>
    <xf numFmtId="181" fontId="12" fillId="0" borderId="2" xfId="2" applyNumberFormat="1" applyFont="1" applyBorder="1"/>
    <xf numFmtId="181" fontId="12" fillId="0" borderId="32" xfId="2" applyNumberFormat="1" applyFont="1" applyBorder="1"/>
    <xf numFmtId="181" fontId="12" fillId="0" borderId="47" xfId="2" applyNumberFormat="1" applyFont="1" applyBorder="1"/>
    <xf numFmtId="181" fontId="12" fillId="0" borderId="0" xfId="2" applyNumberFormat="1" applyFont="1"/>
    <xf numFmtId="181" fontId="12" fillId="0" borderId="45" xfId="2" applyNumberFormat="1" applyFont="1" applyBorder="1"/>
    <xf numFmtId="181" fontId="12" fillId="5" borderId="1" xfId="2" applyNumberFormat="1" applyFont="1" applyFill="1" applyBorder="1"/>
    <xf numFmtId="181" fontId="12" fillId="5" borderId="21" xfId="2" applyNumberFormat="1" applyFont="1" applyFill="1" applyBorder="1"/>
    <xf numFmtId="177" fontId="12" fillId="3" borderId="0" xfId="3" applyNumberFormat="1" applyFont="1" applyFill="1" applyBorder="1"/>
    <xf numFmtId="0" fontId="12" fillId="3" borderId="17" xfId="3" applyFont="1" applyFill="1" applyBorder="1"/>
    <xf numFmtId="177" fontId="12" fillId="3" borderId="17" xfId="3" applyNumberFormat="1" applyFont="1" applyFill="1" applyBorder="1"/>
    <xf numFmtId="0" fontId="12" fillId="0" borderId="0" xfId="3" applyFont="1" applyBorder="1"/>
    <xf numFmtId="0" fontId="12" fillId="3" borderId="0" xfId="3" applyFont="1" applyFill="1" applyBorder="1"/>
    <xf numFmtId="0" fontId="12" fillId="0" borderId="0" xfId="3" applyFont="1" applyBorder="1" applyAlignment="1">
      <alignment horizontal="right"/>
    </xf>
    <xf numFmtId="177" fontId="12" fillId="3" borderId="0" xfId="3" quotePrefix="1" applyNumberFormat="1" applyFont="1" applyFill="1" applyBorder="1" applyAlignment="1">
      <alignment horizontal="left"/>
    </xf>
    <xf numFmtId="0" fontId="12" fillId="3" borderId="0" xfId="3" applyFont="1" applyFill="1" applyBorder="1" applyAlignment="1">
      <alignment horizontal="center"/>
    </xf>
    <xf numFmtId="177" fontId="12" fillId="3" borderId="0" xfId="3" applyNumberFormat="1" applyFont="1" applyFill="1" applyBorder="1" applyAlignment="1">
      <alignment horizontal="center"/>
    </xf>
    <xf numFmtId="0" fontId="20" fillId="5" borderId="0" xfId="0" applyFont="1" applyFill="1" applyBorder="1" applyAlignment="1">
      <alignment horizontal="center" vertical="center"/>
    </xf>
    <xf numFmtId="177" fontId="20" fillId="5" borderId="0" xfId="0" applyNumberFormat="1" applyFont="1" applyFill="1" applyBorder="1" applyAlignment="1">
      <alignment horizontal="center" vertical="center"/>
    </xf>
    <xf numFmtId="177" fontId="12" fillId="0" borderId="0" xfId="3" applyNumberFormat="1" applyFont="1" applyBorder="1"/>
    <xf numFmtId="37" fontId="12" fillId="0" borderId="2" xfId="3" applyNumberFormat="1" applyFont="1" applyBorder="1"/>
    <xf numFmtId="37" fontId="12" fillId="0" borderId="0" xfId="3" applyNumberFormat="1" applyFont="1" applyBorder="1"/>
    <xf numFmtId="177" fontId="12" fillId="3" borderId="0" xfId="0" applyNumberFormat="1" applyFont="1" applyFill="1" applyBorder="1"/>
    <xf numFmtId="37" fontId="12" fillId="0" borderId="32" xfId="3" applyNumberFormat="1" applyFont="1" applyBorder="1"/>
    <xf numFmtId="193" fontId="12" fillId="0" borderId="2" xfId="3" applyNumberFormat="1" applyFont="1" applyBorder="1"/>
    <xf numFmtId="193" fontId="12" fillId="0" borderId="0" xfId="3" applyNumberFormat="1" applyFont="1" applyBorder="1"/>
    <xf numFmtId="193" fontId="12" fillId="0" borderId="32" xfId="3" applyNumberFormat="1" applyFont="1" applyBorder="1"/>
    <xf numFmtId="177" fontId="12" fillId="3" borderId="0" xfId="3" applyNumberFormat="1" applyFont="1" applyFill="1" applyBorder="1" applyAlignment="1">
      <alignment horizontal="right"/>
    </xf>
    <xf numFmtId="176" fontId="12" fillId="0" borderId="2" xfId="3" applyNumberFormat="1" applyFont="1" applyBorder="1"/>
    <xf numFmtId="176" fontId="12" fillId="0" borderId="0" xfId="3" applyNumberFormat="1" applyFont="1" applyBorder="1"/>
    <xf numFmtId="194" fontId="12" fillId="0" borderId="2" xfId="3" applyNumberFormat="1" applyFont="1" applyBorder="1"/>
    <xf numFmtId="194" fontId="12" fillId="0" borderId="0" xfId="3" applyNumberFormat="1" applyFont="1" applyBorder="1"/>
    <xf numFmtId="194" fontId="12" fillId="0" borderId="32" xfId="3" applyNumberFormat="1" applyFont="1" applyBorder="1"/>
    <xf numFmtId="195" fontId="12" fillId="3" borderId="2" xfId="3" applyNumberFormat="1" applyFont="1" applyFill="1" applyBorder="1"/>
    <xf numFmtId="195" fontId="12" fillId="5" borderId="0" xfId="3" applyNumberFormat="1" applyFont="1" applyFill="1" applyBorder="1"/>
    <xf numFmtId="193" fontId="12" fillId="3" borderId="0" xfId="3" applyNumberFormat="1" applyFont="1" applyFill="1" applyBorder="1"/>
    <xf numFmtId="195" fontId="12" fillId="3" borderId="32" xfId="3" applyNumberFormat="1" applyFont="1" applyFill="1" applyBorder="1"/>
    <xf numFmtId="3" fontId="12" fillId="3" borderId="2" xfId="3" applyNumberFormat="1" applyFont="1" applyFill="1" applyBorder="1"/>
    <xf numFmtId="38" fontId="12" fillId="3" borderId="0" xfId="1" applyFont="1" applyFill="1" applyBorder="1" applyAlignment="1"/>
    <xf numFmtId="38" fontId="12" fillId="5" borderId="0" xfId="1" applyFont="1" applyFill="1" applyBorder="1" applyAlignment="1"/>
    <xf numFmtId="195" fontId="12" fillId="0" borderId="2" xfId="3" applyNumberFormat="1" applyFont="1" applyFill="1" applyBorder="1"/>
    <xf numFmtId="193" fontId="12" fillId="0" borderId="0" xfId="3" applyNumberFormat="1" applyFont="1" applyFill="1" applyBorder="1"/>
    <xf numFmtId="3" fontId="12" fillId="0" borderId="2" xfId="3" applyNumberFormat="1" applyFont="1" applyFill="1" applyBorder="1"/>
    <xf numFmtId="193" fontId="12" fillId="0" borderId="2" xfId="3" applyNumberFormat="1" applyFont="1" applyFill="1" applyBorder="1"/>
    <xf numFmtId="195" fontId="12" fillId="0" borderId="32" xfId="3" applyNumberFormat="1" applyFont="1" applyFill="1" applyBorder="1"/>
    <xf numFmtId="193" fontId="12" fillId="0" borderId="45" xfId="3" applyNumberFormat="1" applyFont="1" applyFill="1" applyBorder="1"/>
    <xf numFmtId="38" fontId="12" fillId="0" borderId="32" xfId="1" applyFont="1" applyFill="1" applyBorder="1" applyAlignment="1"/>
    <xf numFmtId="0" fontId="12" fillId="0" borderId="2" xfId="3" applyFont="1" applyFill="1" applyBorder="1"/>
    <xf numFmtId="0" fontId="12" fillId="0" borderId="0" xfId="3" applyFont="1" applyFill="1" applyBorder="1"/>
    <xf numFmtId="0" fontId="12" fillId="0" borderId="32" xfId="3" applyFont="1" applyFill="1" applyBorder="1"/>
    <xf numFmtId="0" fontId="12" fillId="0" borderId="45" xfId="3" applyFont="1" applyFill="1" applyBorder="1"/>
    <xf numFmtId="177" fontId="12" fillId="0" borderId="2" xfId="3" applyNumberFormat="1" applyFont="1" applyFill="1" applyBorder="1"/>
    <xf numFmtId="177" fontId="12" fillId="0" borderId="32" xfId="3" applyNumberFormat="1" applyFont="1" applyFill="1" applyBorder="1"/>
    <xf numFmtId="177" fontId="12" fillId="0" borderId="40" xfId="3" applyNumberFormat="1" applyFont="1" applyFill="1" applyBorder="1"/>
    <xf numFmtId="177" fontId="12" fillId="0" borderId="7" xfId="3" applyNumberFormat="1" applyFont="1" applyFill="1" applyBorder="1"/>
    <xf numFmtId="177" fontId="12" fillId="0" borderId="9" xfId="3" applyNumberFormat="1" applyFont="1" applyFill="1" applyBorder="1"/>
    <xf numFmtId="178" fontId="31" fillId="11" borderId="0" xfId="8" applyNumberFormat="1" applyFill="1">
      <alignment vertical="center"/>
    </xf>
    <xf numFmtId="178" fontId="31" fillId="0" borderId="0" xfId="8" applyNumberFormat="1">
      <alignment vertical="center"/>
    </xf>
    <xf numFmtId="0" fontId="31" fillId="0" borderId="0" xfId="8" applyAlignment="1">
      <alignment horizontal="center" vertical="center"/>
    </xf>
    <xf numFmtId="202" fontId="31" fillId="11" borderId="0" xfId="8" applyNumberFormat="1" applyFill="1">
      <alignment vertical="center"/>
    </xf>
    <xf numFmtId="202" fontId="31" fillId="0" borderId="0" xfId="8" applyNumberFormat="1">
      <alignment vertical="center"/>
    </xf>
    <xf numFmtId="49" fontId="3" fillId="0" borderId="0" xfId="0" applyNumberFormat="1" applyFont="1" applyAlignment="1">
      <alignment horizontal="center" wrapText="1"/>
    </xf>
    <xf numFmtId="49" fontId="3" fillId="0" borderId="0" xfId="0" applyNumberFormat="1" applyFont="1" applyAlignment="1">
      <alignment horizontal="center"/>
    </xf>
    <xf numFmtId="0" fontId="0" fillId="0" borderId="53" xfId="0" applyFill="1" applyBorder="1" applyAlignment="1">
      <alignment horizontal="center" wrapText="1"/>
    </xf>
    <xf numFmtId="176" fontId="0" fillId="0" borderId="2" xfId="0" applyNumberFormat="1" applyFill="1" applyBorder="1"/>
    <xf numFmtId="183" fontId="33" fillId="2" borderId="29" xfId="1" applyNumberFormat="1" applyFont="1" applyFill="1" applyBorder="1" applyAlignment="1"/>
    <xf numFmtId="0" fontId="34" fillId="2" borderId="69" xfId="0" applyFont="1" applyFill="1" applyBorder="1" applyAlignment="1">
      <alignment horizontal="center" vertical="center"/>
    </xf>
    <xf numFmtId="0" fontId="34" fillId="2" borderId="70" xfId="0" applyFont="1" applyFill="1" applyBorder="1"/>
    <xf numFmtId="40" fontId="0" fillId="2" borderId="0" xfId="1" applyNumberFormat="1" applyFont="1" applyFill="1" applyBorder="1" applyAlignment="1"/>
    <xf numFmtId="0" fontId="34" fillId="0" borderId="65" xfId="0" applyFont="1" applyBorder="1" applyAlignment="1">
      <alignment vertical="center"/>
    </xf>
    <xf numFmtId="0" fontId="33" fillId="0" borderId="8" xfId="0" applyFont="1" applyBorder="1" applyAlignment="1">
      <alignment vertical="center"/>
    </xf>
    <xf numFmtId="40" fontId="33" fillId="3" borderId="45" xfId="1" applyNumberFormat="1" applyFont="1" applyFill="1" applyBorder="1">
      <alignment vertical="center"/>
    </xf>
    <xf numFmtId="183" fontId="33" fillId="2" borderId="9" xfId="1" applyNumberFormat="1" applyFont="1" applyFill="1" applyBorder="1" applyAlignment="1"/>
    <xf numFmtId="0" fontId="33" fillId="0" borderId="22" xfId="0" applyFont="1" applyBorder="1" applyAlignment="1">
      <alignment vertical="center"/>
    </xf>
    <xf numFmtId="0" fontId="33" fillId="2" borderId="3" xfId="0" applyFont="1" applyFill="1" applyBorder="1" applyAlignment="1">
      <alignment horizontal="center" vertical="center"/>
    </xf>
    <xf numFmtId="0" fontId="12" fillId="2" borderId="38" xfId="3" applyFont="1" applyFill="1" applyBorder="1" applyAlignment="1">
      <alignment horizontal="center" vertical="center"/>
    </xf>
    <xf numFmtId="0" fontId="12" fillId="2" borderId="0" xfId="3" applyFont="1" applyFill="1" applyAlignment="1">
      <alignment horizontal="center" vertical="center"/>
    </xf>
    <xf numFmtId="0" fontId="12" fillId="2" borderId="54" xfId="3" applyFont="1" applyFill="1" applyBorder="1" applyAlignment="1">
      <alignment horizontal="center" vertical="center"/>
    </xf>
    <xf numFmtId="0" fontId="12" fillId="2" borderId="55" xfId="3" applyFont="1" applyFill="1" applyBorder="1" applyAlignment="1">
      <alignment horizontal="center" vertical="center"/>
    </xf>
    <xf numFmtId="0" fontId="12" fillId="3" borderId="40" xfId="3" applyFont="1" applyFill="1" applyBorder="1" applyAlignment="1">
      <alignment horizontal="center" vertical="center"/>
    </xf>
    <xf numFmtId="0" fontId="12" fillId="3" borderId="26"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26"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25" xfId="3" applyFont="1" applyFill="1" applyBorder="1" applyAlignment="1">
      <alignment horizontal="center" vertical="center"/>
    </xf>
    <xf numFmtId="0" fontId="12" fillId="4" borderId="40"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42"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24" xfId="3" applyFont="1" applyFill="1" applyBorder="1" applyAlignment="1">
      <alignment horizontal="center" vertical="center"/>
    </xf>
    <xf numFmtId="0" fontId="12" fillId="3" borderId="36" xfId="2" applyFont="1" applyFill="1" applyBorder="1" applyAlignment="1">
      <alignment horizontal="center" wrapText="1"/>
    </xf>
    <xf numFmtId="0" fontId="12" fillId="3" borderId="33" xfId="2" applyFont="1" applyFill="1" applyBorder="1" applyAlignment="1">
      <alignment horizontal="center" wrapText="1"/>
    </xf>
    <xf numFmtId="0" fontId="12" fillId="3" borderId="34" xfId="2" applyFont="1" applyFill="1" applyBorder="1" applyAlignment="1">
      <alignment horizontal="center" wrapText="1"/>
    </xf>
    <xf numFmtId="0" fontId="12" fillId="2" borderId="35" xfId="3" applyFont="1" applyFill="1" applyBorder="1" applyAlignment="1">
      <alignment horizontal="center" vertical="center"/>
    </xf>
    <xf numFmtId="0" fontId="12" fillId="2" borderId="7" xfId="3" applyFont="1" applyFill="1" applyBorder="1" applyAlignment="1">
      <alignment horizontal="center" vertical="center"/>
    </xf>
    <xf numFmtId="0" fontId="12" fillId="4" borderId="33" xfId="2" applyFont="1" applyFill="1" applyBorder="1" applyAlignment="1">
      <alignment horizontal="center" wrapText="1"/>
    </xf>
    <xf numFmtId="0" fontId="12" fillId="3" borderId="37" xfId="2" applyFont="1" applyFill="1" applyBorder="1" applyAlignment="1">
      <alignment horizontal="center" wrapText="1"/>
    </xf>
    <xf numFmtId="0" fontId="12" fillId="0" borderId="31" xfId="3" applyFont="1" applyBorder="1" applyAlignment="1">
      <alignment horizontal="center"/>
    </xf>
    <xf numFmtId="0" fontId="12" fillId="0" borderId="47" xfId="3" applyFont="1" applyBorder="1" applyAlignment="1">
      <alignment horizontal="center"/>
    </xf>
    <xf numFmtId="0" fontId="12" fillId="0" borderId="12" xfId="3" applyFont="1" applyBorder="1" applyAlignment="1">
      <alignment horizontal="center"/>
    </xf>
    <xf numFmtId="0" fontId="13" fillId="0" borderId="36" xfId="0" applyFont="1" applyBorder="1" applyAlignment="1">
      <alignment horizontal="center" vertical="center"/>
    </xf>
    <xf numFmtId="0" fontId="13"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2" borderId="53" xfId="0" applyFont="1" applyFill="1" applyBorder="1" applyAlignment="1">
      <alignment horizontal="center"/>
    </xf>
    <xf numFmtId="0" fontId="13" fillId="2" borderId="17" xfId="0" applyFont="1" applyFill="1" applyBorder="1" applyAlignment="1">
      <alignment horizontal="center"/>
    </xf>
    <xf numFmtId="0" fontId="13" fillId="2" borderId="15" xfId="0" applyFont="1" applyFill="1" applyBorder="1" applyAlignment="1">
      <alignment horizontal="center"/>
    </xf>
    <xf numFmtId="0" fontId="13" fillId="0" borderId="53"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lignment horizontal="center"/>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0" borderId="37" xfId="0" applyFont="1" applyBorder="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0" fillId="2" borderId="40" xfId="0" applyFill="1" applyBorder="1" applyAlignment="1">
      <alignment horizontal="center" vertical="center"/>
    </xf>
    <xf numFmtId="0" fontId="0" fillId="2" borderId="9" xfId="0" applyFill="1" applyBorder="1" applyAlignment="1">
      <alignment horizontal="center" vertical="center"/>
    </xf>
    <xf numFmtId="0" fontId="28" fillId="2" borderId="31" xfId="0" applyFont="1" applyFill="1" applyBorder="1" applyAlignment="1">
      <alignment horizontal="center" vertical="center"/>
    </xf>
    <xf numFmtId="0" fontId="16" fillId="2" borderId="12" xfId="0" applyFont="1" applyFill="1" applyBorder="1" applyAlignment="1">
      <alignment horizontal="center" vertical="center"/>
    </xf>
    <xf numFmtId="0" fontId="0" fillId="2" borderId="31" xfId="0" applyFill="1" applyBorder="1" applyAlignment="1">
      <alignment horizontal="center" vertical="center"/>
    </xf>
    <xf numFmtId="0" fontId="0" fillId="2" borderId="12" xfId="0" applyFill="1"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xf numFmtId="0" fontId="28"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8"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8" fillId="2" borderId="2" xfId="8" applyFont="1" applyFill="1" applyBorder="1" applyAlignment="1">
      <alignment vertical="center" wrapText="1"/>
    </xf>
    <xf numFmtId="0" fontId="0" fillId="2" borderId="40" xfId="8" applyFont="1" applyFill="1" applyBorder="1" applyAlignment="1">
      <alignment horizontal="center" vertical="center" wrapText="1"/>
    </xf>
    <xf numFmtId="0" fontId="0" fillId="2" borderId="9" xfId="8" applyFont="1" applyFill="1" applyBorder="1" applyAlignment="1">
      <alignment horizontal="center" vertical="center" wrapText="1"/>
    </xf>
    <xf numFmtId="0" fontId="10" fillId="0" borderId="53" xfId="0" applyFont="1" applyFill="1" applyBorder="1" applyAlignment="1">
      <alignment horizontal="center"/>
    </xf>
    <xf numFmtId="0" fontId="10" fillId="0" borderId="17" xfId="0" applyFont="1" applyFill="1" applyBorder="1" applyAlignment="1">
      <alignment horizontal="center"/>
    </xf>
    <xf numFmtId="0" fontId="10" fillId="0" borderId="16" xfId="0" applyFont="1" applyFill="1" applyBorder="1" applyAlignment="1">
      <alignment horizontal="center"/>
    </xf>
    <xf numFmtId="0" fontId="10" fillId="0" borderId="53" xfId="0" applyFont="1" applyFill="1" applyBorder="1" applyAlignment="1">
      <alignment horizontal="center" wrapText="1"/>
    </xf>
    <xf numFmtId="0" fontId="10" fillId="0" borderId="17" xfId="0" applyFont="1" applyFill="1" applyBorder="1" applyAlignment="1">
      <alignment horizontal="center" wrapText="1"/>
    </xf>
    <xf numFmtId="0" fontId="10" fillId="0" borderId="16" xfId="0" applyFont="1" applyFill="1" applyBorder="1" applyAlignment="1">
      <alignment horizontal="center" wrapText="1"/>
    </xf>
    <xf numFmtId="0" fontId="45" fillId="0" borderId="53" xfId="0" applyFont="1" applyFill="1" applyBorder="1" applyAlignment="1">
      <alignment horizontal="center"/>
    </xf>
    <xf numFmtId="0" fontId="45" fillId="0" borderId="17" xfId="0" applyFont="1" applyFill="1" applyBorder="1" applyAlignment="1">
      <alignment horizontal="center"/>
    </xf>
    <xf numFmtId="188" fontId="10" fillId="0" borderId="17" xfId="0" applyNumberFormat="1" applyFont="1" applyFill="1" applyBorder="1" applyAlignment="1">
      <alignment horizontal="center"/>
    </xf>
    <xf numFmtId="188" fontId="10" fillId="0" borderId="16" xfId="0" applyNumberFormat="1" applyFont="1" applyFill="1" applyBorder="1" applyAlignment="1">
      <alignment horizontal="center"/>
    </xf>
    <xf numFmtId="0" fontId="3" fillId="0" borderId="0" xfId="0" applyFont="1"/>
    <xf numFmtId="0" fontId="0" fillId="0" borderId="0" xfId="0"/>
    <xf numFmtId="0" fontId="34" fillId="2" borderId="29"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24" xfId="0" applyFont="1" applyFill="1" applyBorder="1" applyAlignment="1">
      <alignment horizontal="center" vertical="center"/>
    </xf>
    <xf numFmtId="0" fontId="35" fillId="2" borderId="43" xfId="0" applyFont="1" applyFill="1" applyBorder="1" applyAlignment="1">
      <alignment horizontal="center" vertical="center"/>
    </xf>
    <xf numFmtId="0" fontId="33" fillId="2" borderId="38" xfId="0" applyFont="1" applyFill="1" applyBorder="1" applyAlignment="1">
      <alignment horizontal="center" vertical="center"/>
    </xf>
    <xf numFmtId="0" fontId="33" fillId="2" borderId="4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47" fillId="2" borderId="23" xfId="0" applyFont="1" applyFill="1" applyBorder="1" applyAlignment="1">
      <alignment horizontal="center" vertical="center"/>
    </xf>
    <xf numFmtId="0" fontId="47" fillId="2" borderId="43" xfId="0" applyFont="1" applyFill="1" applyBorder="1" applyAlignment="1">
      <alignment horizontal="center" vertical="center"/>
    </xf>
    <xf numFmtId="0" fontId="33" fillId="2" borderId="29"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38" xfId="0" applyFont="1" applyFill="1" applyBorder="1" applyAlignment="1">
      <alignment horizontal="center" vertical="center"/>
    </xf>
  </cellXfs>
  <cellStyles count="10">
    <cellStyle name="ハイパーリンク" xfId="9" builtinId="8"/>
    <cellStyle name="桁区切り" xfId="1" builtinId="6"/>
    <cellStyle name="標準" xfId="0" builtinId="0"/>
    <cellStyle name="標準 2" xfId="7" xr:uid="{00000000-0005-0000-0000-000003000000}"/>
    <cellStyle name="標準_a101" xfId="6" xr:uid="{00000000-0005-0000-0000-000004000000}"/>
    <cellStyle name="標準_一致原99最新現在" xfId="3" xr:uid="{00000000-0005-0000-0000-000005000000}"/>
    <cellStyle name="標準_新方式の基調判断" xfId="8" xr:uid="{00000000-0005-0000-0000-000006000000}"/>
    <cellStyle name="標準_先行DI99現在" xfId="4" xr:uid="{00000000-0005-0000-0000-000007000000}"/>
    <cellStyle name="標準_先行原99最新現在" xfId="2" xr:uid="{00000000-0005-0000-0000-000008000000}"/>
    <cellStyle name="標準_遅行原99最新現在" xfId="5" xr:uid="{00000000-0005-0000-0000-000009000000}"/>
  </cellStyles>
  <dxfs count="2">
    <dxf>
      <fill>
        <patternFill>
          <bgColor indexed="13"/>
        </patternFill>
      </fill>
    </dxf>
    <dxf>
      <fill>
        <patternFill>
          <bgColor indexed="1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11273486430062E-2"/>
          <c:y val="0.10497237569060773"/>
          <c:w val="0.93841379952766868"/>
          <c:h val="0.67127071823204421"/>
        </c:manualLayout>
      </c:layout>
      <c:barChart>
        <c:barDir val="col"/>
        <c:grouping val="clustered"/>
        <c:varyColors val="0"/>
        <c:ser>
          <c:idx val="1"/>
          <c:order val="1"/>
          <c:spPr>
            <a:solidFill>
              <a:srgbClr val="CCCCFF"/>
            </a:solidFill>
            <a:ln w="25400">
              <a:noFill/>
            </a:ln>
          </c:spPr>
          <c:invertIfNegative val="0"/>
          <c:cat>
            <c:strRef>
              <c:f>'11グラフデータ'!$AD$268:$AE$495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26F2-4879-B7A5-D888CDE2F1FD}"/>
            </c:ext>
          </c:extLst>
        </c:ser>
        <c:dLbls>
          <c:showLegendKey val="0"/>
          <c:showVal val="0"/>
          <c:showCatName val="0"/>
          <c:showSerName val="0"/>
          <c:showPercent val="0"/>
          <c:showBubbleSize val="0"/>
        </c:dLbls>
        <c:gapWidth val="0"/>
        <c:axId val="667276911"/>
        <c:axId val="1"/>
      </c:barChart>
      <c:lineChart>
        <c:grouping val="standard"/>
        <c:varyColors val="0"/>
        <c:ser>
          <c:idx val="0"/>
          <c:order val="0"/>
          <c:tx>
            <c:v>系列１</c:v>
          </c:tx>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'11グラフデータ'!$E$280:$E$519</c:f>
              <c:numCache>
                <c:formatCode>0.0</c:formatCode>
                <c:ptCount val="240"/>
                <c:pt idx="0">
                  <c:v>126.54</c:v>
                </c:pt>
                <c:pt idx="1">
                  <c:v>129.87</c:v>
                </c:pt>
                <c:pt idx="2">
                  <c:v>126.05</c:v>
                </c:pt>
                <c:pt idx="3">
                  <c:v>124.06</c:v>
                </c:pt>
                <c:pt idx="4">
                  <c:v>128.49</c:v>
                </c:pt>
                <c:pt idx="5">
                  <c:v>120.56</c:v>
                </c:pt>
                <c:pt idx="6">
                  <c:v>124.74</c:v>
                </c:pt>
                <c:pt idx="7">
                  <c:v>122.69</c:v>
                </c:pt>
                <c:pt idx="8">
                  <c:v>118.03</c:v>
                </c:pt>
                <c:pt idx="9">
                  <c:v>122.95</c:v>
                </c:pt>
                <c:pt idx="10">
                  <c:v>118.76</c:v>
                </c:pt>
                <c:pt idx="11">
                  <c:v>116.46</c:v>
                </c:pt>
                <c:pt idx="12">
                  <c:v>116.11</c:v>
                </c:pt>
                <c:pt idx="13">
                  <c:v>121.39</c:v>
                </c:pt>
                <c:pt idx="14">
                  <c:v>116.37</c:v>
                </c:pt>
                <c:pt idx="15">
                  <c:v>123.9</c:v>
                </c:pt>
                <c:pt idx="16">
                  <c:v>120.88</c:v>
                </c:pt>
                <c:pt idx="17">
                  <c:v>119.42</c:v>
                </c:pt>
                <c:pt idx="18">
                  <c:v>116.37</c:v>
                </c:pt>
                <c:pt idx="19">
                  <c:v>113.06</c:v>
                </c:pt>
                <c:pt idx="20">
                  <c:v>108.68</c:v>
                </c:pt>
                <c:pt idx="21">
                  <c:v>102.85</c:v>
                </c:pt>
                <c:pt idx="22">
                  <c:v>91.73</c:v>
                </c:pt>
                <c:pt idx="23">
                  <c:v>85.64</c:v>
                </c:pt>
                <c:pt idx="24">
                  <c:v>73.89</c:v>
                </c:pt>
                <c:pt idx="25">
                  <c:v>69.489999999999995</c:v>
                </c:pt>
                <c:pt idx="26">
                  <c:v>77.83</c:v>
                </c:pt>
                <c:pt idx="27">
                  <c:v>77.89</c:v>
                </c:pt>
                <c:pt idx="28">
                  <c:v>75.28</c:v>
                </c:pt>
                <c:pt idx="29">
                  <c:v>80.22</c:v>
                </c:pt>
                <c:pt idx="30">
                  <c:v>85.42</c:v>
                </c:pt>
                <c:pt idx="31">
                  <c:v>86.61</c:v>
                </c:pt>
                <c:pt idx="32">
                  <c:v>94.73</c:v>
                </c:pt>
                <c:pt idx="33">
                  <c:v>98.64</c:v>
                </c:pt>
                <c:pt idx="34">
                  <c:v>108.21</c:v>
                </c:pt>
                <c:pt idx="35">
                  <c:v>106.97</c:v>
                </c:pt>
                <c:pt idx="36">
                  <c:v>113.36</c:v>
                </c:pt>
                <c:pt idx="37">
                  <c:v>116.94</c:v>
                </c:pt>
                <c:pt idx="38">
                  <c:v>121.06</c:v>
                </c:pt>
                <c:pt idx="39">
                  <c:v>122.22</c:v>
                </c:pt>
                <c:pt idx="40">
                  <c:v>122.06</c:v>
                </c:pt>
                <c:pt idx="41">
                  <c:v>117.94</c:v>
                </c:pt>
                <c:pt idx="42">
                  <c:v>121.2</c:v>
                </c:pt>
                <c:pt idx="43">
                  <c:v>118.61</c:v>
                </c:pt>
                <c:pt idx="44">
                  <c:v>122.15</c:v>
                </c:pt>
                <c:pt idx="45">
                  <c:v>114.58</c:v>
                </c:pt>
                <c:pt idx="46">
                  <c:v>114.39</c:v>
                </c:pt>
                <c:pt idx="47">
                  <c:v>120.42</c:v>
                </c:pt>
                <c:pt idx="48">
                  <c:v>125.68</c:v>
                </c:pt>
                <c:pt idx="49">
                  <c:v>128.35</c:v>
                </c:pt>
                <c:pt idx="50">
                  <c:v>122.33</c:v>
                </c:pt>
                <c:pt idx="51">
                  <c:v>117.13</c:v>
                </c:pt>
                <c:pt idx="52">
                  <c:v>118.81</c:v>
                </c:pt>
                <c:pt idx="53">
                  <c:v>123.98</c:v>
                </c:pt>
                <c:pt idx="54">
                  <c:v>122.66</c:v>
                </c:pt>
                <c:pt idx="55">
                  <c:v>130.1</c:v>
                </c:pt>
                <c:pt idx="56">
                  <c:v>121.34</c:v>
                </c:pt>
                <c:pt idx="57">
                  <c:v>121.5</c:v>
                </c:pt>
                <c:pt idx="58">
                  <c:v>122.73</c:v>
                </c:pt>
                <c:pt idx="59">
                  <c:v>119.8</c:v>
                </c:pt>
                <c:pt idx="60">
                  <c:v>123.35</c:v>
                </c:pt>
                <c:pt idx="61">
                  <c:v>122.12</c:v>
                </c:pt>
                <c:pt idx="62">
                  <c:v>124.28</c:v>
                </c:pt>
                <c:pt idx="63">
                  <c:v>119.06</c:v>
                </c:pt>
                <c:pt idx="64">
                  <c:v>121.18</c:v>
                </c:pt>
                <c:pt idx="65">
                  <c:v>118.73</c:v>
                </c:pt>
                <c:pt idx="66">
                  <c:v>116.69</c:v>
                </c:pt>
                <c:pt idx="67">
                  <c:v>114.06</c:v>
                </c:pt>
                <c:pt idx="68">
                  <c:v>117.28</c:v>
                </c:pt>
                <c:pt idx="69">
                  <c:v>113.45</c:v>
                </c:pt>
                <c:pt idx="70">
                  <c:v>113.64</c:v>
                </c:pt>
                <c:pt idx="71">
                  <c:v>112.46</c:v>
                </c:pt>
                <c:pt idx="72">
                  <c:v>115.44</c:v>
                </c:pt>
                <c:pt idx="73">
                  <c:v>119.46</c:v>
                </c:pt>
                <c:pt idx="74">
                  <c:v>121.85</c:v>
                </c:pt>
                <c:pt idx="75">
                  <c:v>121.78</c:v>
                </c:pt>
                <c:pt idx="76">
                  <c:v>127.07</c:v>
                </c:pt>
                <c:pt idx="77">
                  <c:v>125.77</c:v>
                </c:pt>
                <c:pt idx="78">
                  <c:v>126.38</c:v>
                </c:pt>
                <c:pt idx="79">
                  <c:v>126.67</c:v>
                </c:pt>
                <c:pt idx="80">
                  <c:v>127.8</c:v>
                </c:pt>
                <c:pt idx="81">
                  <c:v>133.11000000000001</c:v>
                </c:pt>
                <c:pt idx="82">
                  <c:v>135.02000000000001</c:v>
                </c:pt>
                <c:pt idx="83">
                  <c:v>137.94</c:v>
                </c:pt>
                <c:pt idx="84">
                  <c:v>134.52000000000001</c:v>
                </c:pt>
                <c:pt idx="85">
                  <c:v>130.56</c:v>
                </c:pt>
                <c:pt idx="86">
                  <c:v>125.43</c:v>
                </c:pt>
                <c:pt idx="87">
                  <c:v>121.47</c:v>
                </c:pt>
                <c:pt idx="88">
                  <c:v>119.58</c:v>
                </c:pt>
                <c:pt idx="89">
                  <c:v>118.58</c:v>
                </c:pt>
                <c:pt idx="90">
                  <c:v>116.65</c:v>
                </c:pt>
                <c:pt idx="91">
                  <c:v>117.99</c:v>
                </c:pt>
                <c:pt idx="92">
                  <c:v>115.34</c:v>
                </c:pt>
                <c:pt idx="93">
                  <c:v>115.3</c:v>
                </c:pt>
                <c:pt idx="94">
                  <c:v>113.52</c:v>
                </c:pt>
                <c:pt idx="95">
                  <c:v>108.54</c:v>
                </c:pt>
                <c:pt idx="96">
                  <c:v>113.25</c:v>
                </c:pt>
                <c:pt idx="97">
                  <c:v>109.02</c:v>
                </c:pt>
                <c:pt idx="98">
                  <c:v>109.08</c:v>
                </c:pt>
                <c:pt idx="99">
                  <c:v>106.81</c:v>
                </c:pt>
                <c:pt idx="100">
                  <c:v>110.2</c:v>
                </c:pt>
                <c:pt idx="101">
                  <c:v>109.45</c:v>
                </c:pt>
                <c:pt idx="102">
                  <c:v>109.2</c:v>
                </c:pt>
                <c:pt idx="103">
                  <c:v>107.68</c:v>
                </c:pt>
                <c:pt idx="104">
                  <c:v>105.03</c:v>
                </c:pt>
                <c:pt idx="105">
                  <c:v>106.41</c:v>
                </c:pt>
                <c:pt idx="106">
                  <c:v>102.58</c:v>
                </c:pt>
                <c:pt idx="107">
                  <c:v>102.16</c:v>
                </c:pt>
                <c:pt idx="108">
                  <c:v>108.78</c:v>
                </c:pt>
                <c:pt idx="109">
                  <c:v>98.8</c:v>
                </c:pt>
                <c:pt idx="110">
                  <c:v>103.24</c:v>
                </c:pt>
                <c:pt idx="111">
                  <c:v>103.49</c:v>
                </c:pt>
                <c:pt idx="112">
                  <c:v>103.52</c:v>
                </c:pt>
                <c:pt idx="113">
                  <c:v>105.13</c:v>
                </c:pt>
                <c:pt idx="114">
                  <c:v>108.3</c:v>
                </c:pt>
                <c:pt idx="115">
                  <c:v>109.67</c:v>
                </c:pt>
                <c:pt idx="116">
                  <c:v>112.52</c:v>
                </c:pt>
                <c:pt idx="117">
                  <c:v>109.66</c:v>
                </c:pt>
                <c:pt idx="118">
                  <c:v>117.43</c:v>
                </c:pt>
                <c:pt idx="119">
                  <c:v>120.13</c:v>
                </c:pt>
                <c:pt idx="120">
                  <c:v>125.25</c:v>
                </c:pt>
                <c:pt idx="121">
                  <c:v>127.33</c:v>
                </c:pt>
                <c:pt idx="122">
                  <c:v>123.75</c:v>
                </c:pt>
                <c:pt idx="123">
                  <c:v>124.04</c:v>
                </c:pt>
                <c:pt idx="124">
                  <c:v>123.99</c:v>
                </c:pt>
                <c:pt idx="125">
                  <c:v>124.12</c:v>
                </c:pt>
                <c:pt idx="126">
                  <c:v>120.18</c:v>
                </c:pt>
                <c:pt idx="127">
                  <c:v>124.75</c:v>
                </c:pt>
                <c:pt idx="128">
                  <c:v>124.85</c:v>
                </c:pt>
                <c:pt idx="129">
                  <c:v>122.78</c:v>
                </c:pt>
                <c:pt idx="130">
                  <c:v>123.39</c:v>
                </c:pt>
                <c:pt idx="131">
                  <c:v>123.87</c:v>
                </c:pt>
                <c:pt idx="132">
                  <c:v>112.65</c:v>
                </c:pt>
                <c:pt idx="133">
                  <c:v>115.27</c:v>
                </c:pt>
                <c:pt idx="134">
                  <c:v>115.9</c:v>
                </c:pt>
                <c:pt idx="135">
                  <c:v>117.87</c:v>
                </c:pt>
                <c:pt idx="136">
                  <c:v>120.28</c:v>
                </c:pt>
                <c:pt idx="137">
                  <c:v>122.35</c:v>
                </c:pt>
                <c:pt idx="138">
                  <c:v>117.5</c:v>
                </c:pt>
                <c:pt idx="139">
                  <c:v>118.76</c:v>
                </c:pt>
                <c:pt idx="140">
                  <c:v>114.13</c:v>
                </c:pt>
                <c:pt idx="141">
                  <c:v>115.97</c:v>
                </c:pt>
                <c:pt idx="142">
                  <c:v>113.85</c:v>
                </c:pt>
                <c:pt idx="143">
                  <c:v>111.9</c:v>
                </c:pt>
                <c:pt idx="144">
                  <c:v>107.35</c:v>
                </c:pt>
                <c:pt idx="145">
                  <c:v>113.01</c:v>
                </c:pt>
                <c:pt idx="146">
                  <c:v>104.96</c:v>
                </c:pt>
                <c:pt idx="147">
                  <c:v>110.71</c:v>
                </c:pt>
                <c:pt idx="148">
                  <c:v>111.02</c:v>
                </c:pt>
                <c:pt idx="149">
                  <c:v>109.19</c:v>
                </c:pt>
                <c:pt idx="150">
                  <c:v>107.87</c:v>
                </c:pt>
                <c:pt idx="151">
                  <c:v>100.09</c:v>
                </c:pt>
                <c:pt idx="152">
                  <c:v>106.33</c:v>
                </c:pt>
                <c:pt idx="153">
                  <c:v>98.53</c:v>
                </c:pt>
                <c:pt idx="154">
                  <c:v>103.58</c:v>
                </c:pt>
                <c:pt idx="155">
                  <c:v>105.84</c:v>
                </c:pt>
                <c:pt idx="156">
                  <c:v>106</c:v>
                </c:pt>
                <c:pt idx="157">
                  <c:v>101.7</c:v>
                </c:pt>
                <c:pt idx="158">
                  <c:v>103.57</c:v>
                </c:pt>
                <c:pt idx="159">
                  <c:v>85.51</c:v>
                </c:pt>
                <c:pt idx="160">
                  <c:v>80.680000000000007</c:v>
                </c:pt>
                <c:pt idx="161">
                  <c:v>88.96</c:v>
                </c:pt>
                <c:pt idx="162">
                  <c:v>94.43</c:v>
                </c:pt>
                <c:pt idx="163">
                  <c:v>98.67</c:v>
                </c:pt>
                <c:pt idx="164">
                  <c:v>109.38</c:v>
                </c:pt>
                <c:pt idx="165">
                  <c:v>108.68</c:v>
                </c:pt>
                <c:pt idx="166">
                  <c:v>108.69</c:v>
                </c:pt>
                <c:pt idx="167">
                  <c:v>113.72</c:v>
                </c:pt>
                <c:pt idx="168">
                  <c:v>113.12</c:v>
                </c:pt>
                <c:pt idx="169">
                  <c:v>117.3</c:v>
                </c:pt>
                <c:pt idx="170">
                  <c:v>122.3</c:v>
                </c:pt>
                <c:pt idx="171">
                  <c:v>127.7</c:v>
                </c:pt>
                <c:pt idx="172">
                  <c:v>126.03</c:v>
                </c:pt>
                <c:pt idx="173">
                  <c:v>125.18</c:v>
                </c:pt>
                <c:pt idx="174">
                  <c:v>125.32</c:v>
                </c:pt>
                <c:pt idx="175">
                  <c:v>121.85</c:v>
                </c:pt>
                <c:pt idx="176">
                  <c:v>116.61</c:v>
                </c:pt>
                <c:pt idx="177">
                  <c:v>119.18</c:v>
                </c:pt>
                <c:pt idx="178">
                  <c:v>121.28</c:v>
                </c:pt>
                <c:pt idx="179">
                  <c:v>121.4</c:v>
                </c:pt>
                <c:pt idx="180">
                  <c:v>121.52</c:v>
                </c:pt>
                <c:pt idx="181">
                  <c:v>117.61</c:v>
                </c:pt>
                <c:pt idx="182">
                  <c:v>125.1</c:v>
                </c:pt>
                <c:pt idx="183">
                  <c:v>125.78</c:v>
                </c:pt>
                <c:pt idx="184">
                  <c:v>115.9</c:v>
                </c:pt>
                <c:pt idx="185">
                  <c:v>120.73</c:v>
                </c:pt>
                <c:pt idx="186">
                  <c:v>115.21</c:v>
                </c:pt>
                <c:pt idx="187">
                  <c:v>114.64</c:v>
                </c:pt>
                <c:pt idx="188">
                  <c:v>110.8</c:v>
                </c:pt>
                <c:pt idx="189">
                  <c:v>110.01</c:v>
                </c:pt>
                <c:pt idx="190">
                  <c:v>111.69</c:v>
                </c:pt>
                <c:pt idx="191">
                  <c:v>108.33</c:v>
                </c:pt>
                <c:pt idx="192">
                  <c:v>104.82</c:v>
                </c:pt>
                <c:pt idx="193">
                  <c:v>104.11</c:v>
                </c:pt>
                <c:pt idx="194">
                  <c:v>102.2</c:v>
                </c:pt>
                <c:pt idx="195">
                  <c:v>103.17</c:v>
                </c:pt>
                <c:pt idx="196">
                  <c:v>102.35</c:v>
                </c:pt>
                <c:pt idx="197">
                  <c:v>100.21</c:v>
                </c:pt>
                <c:pt idx="198">
                  <c:v>104.28</c:v>
                </c:pt>
                <c:pt idx="199">
                  <c:v>100.35</c:v>
                </c:pt>
                <c:pt idx="200">
                  <c:v>100.43</c:v>
                </c:pt>
                <c:pt idx="201">
                  <c:v>101.12</c:v>
                </c:pt>
                <c:pt idx="202">
                  <c:v>95.61</c:v>
                </c:pt>
                <c:pt idx="203">
                  <c:v>97.95</c:v>
                </c:pt>
                <c:pt idx="204">
                  <c:v>94.02</c:v>
                </c:pt>
                <c:pt idx="205">
                  <c:v>92.78</c:v>
                </c:pt>
                <c:pt idx="206">
                  <c:v>94.33</c:v>
                </c:pt>
                <c:pt idx="207">
                  <c:v>96.05</c:v>
                </c:pt>
                <c:pt idx="208">
                  <c:v>102.23</c:v>
                </c:pt>
                <c:pt idx="209">
                  <c:v>99.93</c:v>
                </c:pt>
                <c:pt idx="210">
                  <c:v>102.82</c:v>
                </c:pt>
                <c:pt idx="211">
                  <c:v>96.49</c:v>
                </c:pt>
                <c:pt idx="212">
                  <c:v>101.29</c:v>
                </c:pt>
                <c:pt idx="213">
                  <c:v>95.62</c:v>
                </c:pt>
                <c:pt idx="214">
                  <c:v>92.42</c:v>
                </c:pt>
                <c:pt idx="215">
                  <c:v>93.25</c:v>
                </c:pt>
                <c:pt idx="216">
                  <c:v>95.36</c:v>
                </c:pt>
                <c:pt idx="217">
                  <c:v>96.41</c:v>
                </c:pt>
                <c:pt idx="218">
                  <c:v>92.07</c:v>
                </c:pt>
                <c:pt idx="219">
                  <c:v>87.23</c:v>
                </c:pt>
                <c:pt idx="220">
                  <c:v>90.41</c:v>
                </c:pt>
                <c:pt idx="221">
                  <c:v>90.9</c:v>
                </c:pt>
                <c:pt idx="222">
                  <c:v>90.92</c:v>
                </c:pt>
                <c:pt idx="223">
                  <c:v>86.77</c:v>
                </c:pt>
                <c:pt idx="224">
                  <c:v>90.74</c:v>
                </c:pt>
                <c:pt idx="225">
                  <c:v>89.46</c:v>
                </c:pt>
                <c:pt idx="226">
                  <c:v>87.57</c:v>
                </c:pt>
                <c:pt idx="227">
                  <c:v>87.86</c:v>
                </c:pt>
                <c:pt idx="228">
                  <c:v>89.23</c:v>
                </c:pt>
              </c:numCache>
            </c:numRef>
          </c:val>
          <c:smooth val="0"/>
          <c:extLst>
            <c:ext xmlns:c16="http://schemas.microsoft.com/office/drawing/2014/chart" uri="{C3380CC4-5D6E-409C-BE32-E72D297353CC}">
              <c16:uniqueId val="{00000001-26F2-4879-B7A5-D888CDE2F1FD}"/>
            </c:ext>
          </c:extLst>
        </c:ser>
        <c:dLbls>
          <c:showLegendKey val="0"/>
          <c:showVal val="0"/>
          <c:showCatName val="0"/>
          <c:showSerName val="0"/>
          <c:showPercent val="0"/>
          <c:showBubbleSize val="0"/>
        </c:dLbls>
        <c:marker val="1"/>
        <c:smooth val="0"/>
        <c:axId val="667276911"/>
        <c:axId val="1"/>
      </c:lineChart>
      <c:catAx>
        <c:axId val="667276911"/>
        <c:scaling>
          <c:orientation val="minMax"/>
        </c:scaling>
        <c:delete val="0"/>
        <c:axPos val="b"/>
        <c:numFmt formatCode="General" sourceLinked="0"/>
        <c:majorTickMark val="in"/>
        <c:minorTickMark val="none"/>
        <c:tickLblPos val="nextTo"/>
        <c:spPr>
          <a:ln w="3175">
            <a:solidFill>
              <a:sysClr val="windowText" lastClr="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7276911"/>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358696514348172E-2"/>
          <c:y val="4.6647296725948556E-2"/>
          <c:w val="0.94198411907372337"/>
          <c:h val="0.74758087974916843"/>
        </c:manualLayout>
      </c:layout>
      <c:barChart>
        <c:barDir val="col"/>
        <c:grouping val="clustered"/>
        <c:varyColors val="0"/>
        <c:ser>
          <c:idx val="3"/>
          <c:order val="2"/>
          <c:spPr>
            <a:solidFill>
              <a:srgbClr val="CCCCFF"/>
            </a:solidFill>
            <a:ln w="25400">
              <a:noFill/>
            </a:ln>
          </c:spPr>
          <c:invertIfNegative val="0"/>
          <c:cat>
            <c:strRef>
              <c:f>[1]Sheet1!$AD$327:$AD$518</c:f>
              <c:strCache>
                <c:ptCount val="192"/>
                <c:pt idx="0">
                  <c:v>H23
2011</c:v>
                </c:pt>
                <c:pt idx="12">
                  <c:v>H24
2012</c:v>
                </c:pt>
                <c:pt idx="24">
                  <c:v>H25
2013</c:v>
                </c:pt>
                <c:pt idx="36">
                  <c:v>H26
2014</c:v>
                </c:pt>
                <c:pt idx="48">
                  <c:v>H27
2015</c:v>
                </c:pt>
                <c:pt idx="60">
                  <c:v>H28
2016</c:v>
                </c:pt>
                <c:pt idx="72">
                  <c:v>H29
2017</c:v>
                </c:pt>
                <c:pt idx="84">
                  <c:v>H30
2018</c:v>
                </c:pt>
                <c:pt idx="96">
                  <c:v>H31 R1
2019</c:v>
                </c:pt>
                <c:pt idx="108">
                  <c:v>R2
2020</c:v>
                </c:pt>
                <c:pt idx="120">
                  <c:v>R3
2021</c:v>
                </c:pt>
                <c:pt idx="132">
                  <c:v>R4
2022</c:v>
                </c:pt>
                <c:pt idx="144">
                  <c:v>R5
2023</c:v>
                </c:pt>
                <c:pt idx="156">
                  <c:v>R6
2024</c:v>
                </c:pt>
                <c:pt idx="168">
                  <c:v>R7
2025</c:v>
                </c:pt>
                <c:pt idx="180">
                  <c:v>R8
2026</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9C68-4242-AEE7-C4FC1B06B700}"/>
            </c:ext>
          </c:extLst>
        </c:ser>
        <c:dLbls>
          <c:showLegendKey val="0"/>
          <c:showVal val="0"/>
          <c:showCatName val="0"/>
          <c:showSerName val="0"/>
          <c:showPercent val="0"/>
          <c:showBubbleSize val="0"/>
        </c:dLbls>
        <c:gapWidth val="0"/>
        <c:axId val="1549880399"/>
        <c:axId val="1"/>
      </c:barChart>
      <c:lineChart>
        <c:grouping val="standard"/>
        <c:varyColors val="0"/>
        <c:ser>
          <c:idx val="2"/>
          <c:order val="0"/>
          <c:tx>
            <c:v>兵庫県</c:v>
          </c:tx>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'11グラフデータ'!$K$280:$K$519</c:f>
              <c:numCache>
                <c:formatCode>0.0</c:formatCode>
                <c:ptCount val="240"/>
                <c:pt idx="0">
                  <c:v>118.87</c:v>
                </c:pt>
                <c:pt idx="1">
                  <c:v>120.53</c:v>
                </c:pt>
                <c:pt idx="2">
                  <c:v>119.43</c:v>
                </c:pt>
                <c:pt idx="3">
                  <c:v>123.75</c:v>
                </c:pt>
                <c:pt idx="4">
                  <c:v>126.59</c:v>
                </c:pt>
                <c:pt idx="5">
                  <c:v>124.19</c:v>
                </c:pt>
                <c:pt idx="6">
                  <c:v>129.32</c:v>
                </c:pt>
                <c:pt idx="7">
                  <c:v>127.77</c:v>
                </c:pt>
                <c:pt idx="8">
                  <c:v>126.84</c:v>
                </c:pt>
                <c:pt idx="9">
                  <c:v>127.57</c:v>
                </c:pt>
                <c:pt idx="10">
                  <c:v>125.63</c:v>
                </c:pt>
                <c:pt idx="11">
                  <c:v>125.33</c:v>
                </c:pt>
                <c:pt idx="12">
                  <c:v>126.43</c:v>
                </c:pt>
                <c:pt idx="13">
                  <c:v>124.3</c:v>
                </c:pt>
                <c:pt idx="14">
                  <c:v>130.85</c:v>
                </c:pt>
                <c:pt idx="15">
                  <c:v>129.76</c:v>
                </c:pt>
                <c:pt idx="16">
                  <c:v>127.5</c:v>
                </c:pt>
                <c:pt idx="17">
                  <c:v>126.6</c:v>
                </c:pt>
                <c:pt idx="18">
                  <c:v>128.05000000000001</c:v>
                </c:pt>
                <c:pt idx="19">
                  <c:v>127.88</c:v>
                </c:pt>
                <c:pt idx="20">
                  <c:v>128.55000000000001</c:v>
                </c:pt>
                <c:pt idx="21">
                  <c:v>125.42</c:v>
                </c:pt>
                <c:pt idx="22">
                  <c:v>124.86</c:v>
                </c:pt>
                <c:pt idx="23">
                  <c:v>121.44</c:v>
                </c:pt>
                <c:pt idx="24">
                  <c:v>115.87</c:v>
                </c:pt>
                <c:pt idx="25">
                  <c:v>113.06</c:v>
                </c:pt>
                <c:pt idx="26">
                  <c:v>106.41</c:v>
                </c:pt>
                <c:pt idx="27">
                  <c:v>104.42</c:v>
                </c:pt>
                <c:pt idx="28">
                  <c:v>101.59</c:v>
                </c:pt>
                <c:pt idx="29">
                  <c:v>99.57</c:v>
                </c:pt>
                <c:pt idx="30">
                  <c:v>94.84</c:v>
                </c:pt>
                <c:pt idx="31">
                  <c:v>93.05</c:v>
                </c:pt>
                <c:pt idx="32">
                  <c:v>92.13</c:v>
                </c:pt>
                <c:pt idx="33">
                  <c:v>93.36</c:v>
                </c:pt>
                <c:pt idx="34">
                  <c:v>93.02</c:v>
                </c:pt>
                <c:pt idx="35">
                  <c:v>92.96</c:v>
                </c:pt>
                <c:pt idx="36">
                  <c:v>93.54</c:v>
                </c:pt>
                <c:pt idx="37">
                  <c:v>94.24</c:v>
                </c:pt>
                <c:pt idx="38">
                  <c:v>93.87</c:v>
                </c:pt>
                <c:pt idx="39">
                  <c:v>91.52</c:v>
                </c:pt>
                <c:pt idx="40">
                  <c:v>92.9</c:v>
                </c:pt>
                <c:pt idx="41">
                  <c:v>94.26</c:v>
                </c:pt>
                <c:pt idx="42">
                  <c:v>94.37</c:v>
                </c:pt>
                <c:pt idx="43">
                  <c:v>96.36</c:v>
                </c:pt>
                <c:pt idx="44">
                  <c:v>95.57</c:v>
                </c:pt>
                <c:pt idx="45">
                  <c:v>99.17</c:v>
                </c:pt>
                <c:pt idx="46">
                  <c:v>96.25</c:v>
                </c:pt>
                <c:pt idx="47">
                  <c:v>95.16</c:v>
                </c:pt>
                <c:pt idx="48">
                  <c:v>95.49</c:v>
                </c:pt>
                <c:pt idx="49">
                  <c:v>98.61</c:v>
                </c:pt>
                <c:pt idx="50">
                  <c:v>95.53</c:v>
                </c:pt>
                <c:pt idx="51">
                  <c:v>97.4</c:v>
                </c:pt>
                <c:pt idx="52">
                  <c:v>100.67</c:v>
                </c:pt>
                <c:pt idx="53">
                  <c:v>100.6</c:v>
                </c:pt>
                <c:pt idx="54">
                  <c:v>102.51</c:v>
                </c:pt>
                <c:pt idx="55">
                  <c:v>103.7</c:v>
                </c:pt>
                <c:pt idx="56">
                  <c:v>100.8</c:v>
                </c:pt>
                <c:pt idx="57">
                  <c:v>101.22</c:v>
                </c:pt>
                <c:pt idx="58">
                  <c:v>101.31</c:v>
                </c:pt>
                <c:pt idx="59">
                  <c:v>100.63</c:v>
                </c:pt>
                <c:pt idx="60">
                  <c:v>104.37</c:v>
                </c:pt>
                <c:pt idx="61">
                  <c:v>102.78</c:v>
                </c:pt>
                <c:pt idx="62">
                  <c:v>100.18</c:v>
                </c:pt>
                <c:pt idx="63">
                  <c:v>99.95</c:v>
                </c:pt>
                <c:pt idx="64">
                  <c:v>97.73</c:v>
                </c:pt>
                <c:pt idx="65">
                  <c:v>96.89</c:v>
                </c:pt>
                <c:pt idx="66">
                  <c:v>97.61</c:v>
                </c:pt>
                <c:pt idx="67">
                  <c:v>97.26</c:v>
                </c:pt>
                <c:pt idx="68">
                  <c:v>97.74</c:v>
                </c:pt>
                <c:pt idx="69">
                  <c:v>95.94</c:v>
                </c:pt>
                <c:pt idx="70">
                  <c:v>96.19</c:v>
                </c:pt>
                <c:pt idx="71">
                  <c:v>95.69</c:v>
                </c:pt>
                <c:pt idx="72">
                  <c:v>95.91</c:v>
                </c:pt>
                <c:pt idx="73">
                  <c:v>95.66</c:v>
                </c:pt>
                <c:pt idx="74">
                  <c:v>95.35</c:v>
                </c:pt>
                <c:pt idx="75">
                  <c:v>95.37</c:v>
                </c:pt>
                <c:pt idx="76">
                  <c:v>95.32</c:v>
                </c:pt>
                <c:pt idx="77">
                  <c:v>95.75</c:v>
                </c:pt>
                <c:pt idx="78">
                  <c:v>97.63</c:v>
                </c:pt>
                <c:pt idx="79">
                  <c:v>99.6</c:v>
                </c:pt>
                <c:pt idx="80">
                  <c:v>100.52</c:v>
                </c:pt>
                <c:pt idx="81">
                  <c:v>102.02</c:v>
                </c:pt>
                <c:pt idx="82">
                  <c:v>103.04</c:v>
                </c:pt>
                <c:pt idx="83">
                  <c:v>102.62</c:v>
                </c:pt>
                <c:pt idx="84">
                  <c:v>103.08</c:v>
                </c:pt>
                <c:pt idx="85">
                  <c:v>102.24</c:v>
                </c:pt>
                <c:pt idx="86">
                  <c:v>103.91</c:v>
                </c:pt>
                <c:pt idx="87">
                  <c:v>105.85</c:v>
                </c:pt>
                <c:pt idx="88">
                  <c:v>106.64</c:v>
                </c:pt>
                <c:pt idx="89">
                  <c:v>105.83</c:v>
                </c:pt>
                <c:pt idx="90">
                  <c:v>102.99</c:v>
                </c:pt>
                <c:pt idx="91">
                  <c:v>104.52</c:v>
                </c:pt>
                <c:pt idx="92">
                  <c:v>104.62</c:v>
                </c:pt>
                <c:pt idx="93">
                  <c:v>105.37</c:v>
                </c:pt>
                <c:pt idx="94">
                  <c:v>106.14</c:v>
                </c:pt>
                <c:pt idx="95">
                  <c:v>106.36</c:v>
                </c:pt>
                <c:pt idx="96">
                  <c:v>107.24</c:v>
                </c:pt>
                <c:pt idx="97">
                  <c:v>107.84</c:v>
                </c:pt>
                <c:pt idx="98">
                  <c:v>103.63</c:v>
                </c:pt>
                <c:pt idx="99">
                  <c:v>102.77</c:v>
                </c:pt>
                <c:pt idx="100">
                  <c:v>103.97</c:v>
                </c:pt>
                <c:pt idx="101">
                  <c:v>101.25</c:v>
                </c:pt>
                <c:pt idx="102">
                  <c:v>100.23</c:v>
                </c:pt>
                <c:pt idx="103">
                  <c:v>99.95</c:v>
                </c:pt>
                <c:pt idx="104">
                  <c:v>99.67</c:v>
                </c:pt>
                <c:pt idx="105">
                  <c:v>99.91</c:v>
                </c:pt>
                <c:pt idx="106">
                  <c:v>100.83</c:v>
                </c:pt>
                <c:pt idx="107">
                  <c:v>101.31</c:v>
                </c:pt>
                <c:pt idx="108">
                  <c:v>100.01</c:v>
                </c:pt>
                <c:pt idx="109">
                  <c:v>100.23</c:v>
                </c:pt>
                <c:pt idx="110">
                  <c:v>100.44</c:v>
                </c:pt>
                <c:pt idx="111">
                  <c:v>100.1</c:v>
                </c:pt>
                <c:pt idx="112">
                  <c:v>99.55</c:v>
                </c:pt>
                <c:pt idx="113">
                  <c:v>98.74</c:v>
                </c:pt>
                <c:pt idx="114">
                  <c:v>100.3</c:v>
                </c:pt>
                <c:pt idx="115">
                  <c:v>99.25</c:v>
                </c:pt>
                <c:pt idx="116">
                  <c:v>99.57</c:v>
                </c:pt>
                <c:pt idx="117">
                  <c:v>97.66</c:v>
                </c:pt>
                <c:pt idx="118">
                  <c:v>96.57</c:v>
                </c:pt>
                <c:pt idx="119">
                  <c:v>95.35</c:v>
                </c:pt>
                <c:pt idx="120">
                  <c:v>96.79</c:v>
                </c:pt>
                <c:pt idx="121">
                  <c:v>96.14</c:v>
                </c:pt>
                <c:pt idx="122">
                  <c:v>96.75</c:v>
                </c:pt>
                <c:pt idx="123">
                  <c:v>98.99</c:v>
                </c:pt>
                <c:pt idx="124">
                  <c:v>98.21</c:v>
                </c:pt>
                <c:pt idx="125">
                  <c:v>98.19</c:v>
                </c:pt>
                <c:pt idx="126">
                  <c:v>99.72</c:v>
                </c:pt>
                <c:pt idx="127">
                  <c:v>100.17</c:v>
                </c:pt>
                <c:pt idx="128">
                  <c:v>100.46</c:v>
                </c:pt>
                <c:pt idx="129">
                  <c:v>99.76</c:v>
                </c:pt>
                <c:pt idx="130">
                  <c:v>99.57</c:v>
                </c:pt>
                <c:pt idx="131">
                  <c:v>99.91</c:v>
                </c:pt>
                <c:pt idx="132">
                  <c:v>98.84</c:v>
                </c:pt>
                <c:pt idx="133">
                  <c:v>101.43</c:v>
                </c:pt>
                <c:pt idx="134">
                  <c:v>100.11</c:v>
                </c:pt>
                <c:pt idx="135">
                  <c:v>104.01</c:v>
                </c:pt>
                <c:pt idx="136">
                  <c:v>101.32</c:v>
                </c:pt>
                <c:pt idx="137">
                  <c:v>101.01</c:v>
                </c:pt>
                <c:pt idx="138">
                  <c:v>101.98</c:v>
                </c:pt>
                <c:pt idx="139">
                  <c:v>101.07</c:v>
                </c:pt>
                <c:pt idx="140">
                  <c:v>103.03</c:v>
                </c:pt>
                <c:pt idx="141">
                  <c:v>105.14</c:v>
                </c:pt>
                <c:pt idx="142">
                  <c:v>101.68</c:v>
                </c:pt>
                <c:pt idx="143">
                  <c:v>100.85</c:v>
                </c:pt>
                <c:pt idx="144">
                  <c:v>101.32</c:v>
                </c:pt>
                <c:pt idx="145">
                  <c:v>101.75</c:v>
                </c:pt>
                <c:pt idx="146">
                  <c:v>102.97</c:v>
                </c:pt>
                <c:pt idx="147">
                  <c:v>102.45</c:v>
                </c:pt>
                <c:pt idx="148">
                  <c:v>104.18</c:v>
                </c:pt>
                <c:pt idx="149">
                  <c:v>106.44</c:v>
                </c:pt>
                <c:pt idx="150">
                  <c:v>105.29</c:v>
                </c:pt>
                <c:pt idx="151">
                  <c:v>104.43</c:v>
                </c:pt>
                <c:pt idx="152">
                  <c:v>103.93</c:v>
                </c:pt>
                <c:pt idx="153">
                  <c:v>103.57</c:v>
                </c:pt>
                <c:pt idx="154">
                  <c:v>103.82</c:v>
                </c:pt>
                <c:pt idx="155">
                  <c:v>105.98</c:v>
                </c:pt>
                <c:pt idx="156">
                  <c:v>106.97</c:v>
                </c:pt>
                <c:pt idx="157">
                  <c:v>106.68</c:v>
                </c:pt>
                <c:pt idx="158">
                  <c:v>105.52</c:v>
                </c:pt>
                <c:pt idx="159">
                  <c:v>104.88</c:v>
                </c:pt>
                <c:pt idx="160">
                  <c:v>100.25</c:v>
                </c:pt>
                <c:pt idx="161">
                  <c:v>100.73</c:v>
                </c:pt>
                <c:pt idx="162">
                  <c:v>101.14</c:v>
                </c:pt>
                <c:pt idx="163">
                  <c:v>98.72</c:v>
                </c:pt>
                <c:pt idx="164">
                  <c:v>94.81</c:v>
                </c:pt>
                <c:pt idx="165">
                  <c:v>93.59</c:v>
                </c:pt>
                <c:pt idx="166">
                  <c:v>93.96</c:v>
                </c:pt>
                <c:pt idx="167">
                  <c:v>92.74</c:v>
                </c:pt>
                <c:pt idx="168">
                  <c:v>92.82</c:v>
                </c:pt>
                <c:pt idx="169">
                  <c:v>91.41</c:v>
                </c:pt>
                <c:pt idx="170">
                  <c:v>91.51</c:v>
                </c:pt>
                <c:pt idx="171">
                  <c:v>93.6</c:v>
                </c:pt>
                <c:pt idx="172">
                  <c:v>93.7</c:v>
                </c:pt>
                <c:pt idx="173">
                  <c:v>93.6</c:v>
                </c:pt>
                <c:pt idx="174">
                  <c:v>94.03</c:v>
                </c:pt>
                <c:pt idx="175">
                  <c:v>92.58</c:v>
                </c:pt>
                <c:pt idx="176">
                  <c:v>94.17</c:v>
                </c:pt>
                <c:pt idx="177">
                  <c:v>95.84</c:v>
                </c:pt>
                <c:pt idx="178">
                  <c:v>95.46</c:v>
                </c:pt>
                <c:pt idx="179">
                  <c:v>94.92</c:v>
                </c:pt>
                <c:pt idx="180">
                  <c:v>96.28</c:v>
                </c:pt>
                <c:pt idx="181">
                  <c:v>97.64</c:v>
                </c:pt>
                <c:pt idx="182">
                  <c:v>98.27</c:v>
                </c:pt>
                <c:pt idx="183">
                  <c:v>99.22</c:v>
                </c:pt>
                <c:pt idx="184">
                  <c:v>97.98</c:v>
                </c:pt>
                <c:pt idx="185">
                  <c:v>96.37</c:v>
                </c:pt>
                <c:pt idx="186">
                  <c:v>99.84</c:v>
                </c:pt>
                <c:pt idx="187">
                  <c:v>99.97</c:v>
                </c:pt>
                <c:pt idx="188">
                  <c:v>101</c:v>
                </c:pt>
                <c:pt idx="189">
                  <c:v>101.42</c:v>
                </c:pt>
                <c:pt idx="190">
                  <c:v>100.78</c:v>
                </c:pt>
                <c:pt idx="191">
                  <c:v>102.42</c:v>
                </c:pt>
                <c:pt idx="192">
                  <c:v>103.39</c:v>
                </c:pt>
                <c:pt idx="193">
                  <c:v>102.22</c:v>
                </c:pt>
                <c:pt idx="194">
                  <c:v>101.47</c:v>
                </c:pt>
                <c:pt idx="195">
                  <c:v>99.4</c:v>
                </c:pt>
                <c:pt idx="196">
                  <c:v>100.05</c:v>
                </c:pt>
                <c:pt idx="197">
                  <c:v>99.53</c:v>
                </c:pt>
                <c:pt idx="198">
                  <c:v>98.37</c:v>
                </c:pt>
                <c:pt idx="199">
                  <c:v>97.81</c:v>
                </c:pt>
                <c:pt idx="200">
                  <c:v>96.05</c:v>
                </c:pt>
                <c:pt idx="201">
                  <c:v>97.11</c:v>
                </c:pt>
                <c:pt idx="202">
                  <c:v>98.14</c:v>
                </c:pt>
                <c:pt idx="203">
                  <c:v>98.84</c:v>
                </c:pt>
                <c:pt idx="204">
                  <c:v>95.12</c:v>
                </c:pt>
                <c:pt idx="205">
                  <c:v>98.39</c:v>
                </c:pt>
                <c:pt idx="206">
                  <c:v>98.69</c:v>
                </c:pt>
                <c:pt idx="207">
                  <c:v>96.12</c:v>
                </c:pt>
                <c:pt idx="208">
                  <c:v>95.53</c:v>
                </c:pt>
                <c:pt idx="209">
                  <c:v>96.08</c:v>
                </c:pt>
                <c:pt idx="210">
                  <c:v>95.63</c:v>
                </c:pt>
                <c:pt idx="211">
                  <c:v>97.71</c:v>
                </c:pt>
                <c:pt idx="212">
                  <c:v>97.35</c:v>
                </c:pt>
                <c:pt idx="213">
                  <c:v>98.3</c:v>
                </c:pt>
                <c:pt idx="214">
                  <c:v>100.02</c:v>
                </c:pt>
                <c:pt idx="215">
                  <c:v>102.3</c:v>
                </c:pt>
                <c:pt idx="216" formatCode="0.0_ ">
                  <c:v>101.8</c:v>
                </c:pt>
                <c:pt idx="217" formatCode="0.0_ ">
                  <c:v>99.69</c:v>
                </c:pt>
                <c:pt idx="218" formatCode="0.0_ ">
                  <c:v>98.83</c:v>
                </c:pt>
                <c:pt idx="219" formatCode="0.0_ ">
                  <c:v>102.84</c:v>
                </c:pt>
                <c:pt idx="220" formatCode="0.0_ ">
                  <c:v>103.18</c:v>
                </c:pt>
                <c:pt idx="221" formatCode="0.0_ ">
                  <c:v>103.4</c:v>
                </c:pt>
                <c:pt idx="222" formatCode="0.0_ ">
                  <c:v>104.16</c:v>
                </c:pt>
                <c:pt idx="223" formatCode="0.0_ ">
                  <c:v>100.67</c:v>
                </c:pt>
                <c:pt idx="224" formatCode="0.0_ ">
                  <c:v>100.62</c:v>
                </c:pt>
                <c:pt idx="225" formatCode="0.0_ ">
                  <c:v>100.03</c:v>
                </c:pt>
                <c:pt idx="226" formatCode="0.0_ ">
                  <c:v>99.14</c:v>
                </c:pt>
                <c:pt idx="227" formatCode="0.0_ ">
                  <c:v>97.75</c:v>
                </c:pt>
                <c:pt idx="228" formatCode="0.0_ ">
                  <c:v>102.34</c:v>
                </c:pt>
              </c:numCache>
            </c:numRef>
          </c:val>
          <c:smooth val="0"/>
          <c:extLst>
            <c:ext xmlns:c16="http://schemas.microsoft.com/office/drawing/2014/chart" uri="{C3380CC4-5D6E-409C-BE32-E72D297353CC}">
              <c16:uniqueId val="{00000001-9C68-4242-AEE7-C4FC1B06B700}"/>
            </c:ext>
          </c:extLst>
        </c:ser>
        <c:ser>
          <c:idx val="0"/>
          <c:order val="1"/>
          <c:tx>
            <c:v>全国</c:v>
          </c:tx>
          <c:spPr>
            <a:ln w="12700">
              <a:solidFill>
                <a:srgbClr val="000000"/>
              </a:solidFill>
              <a:prstDash val="sysDash"/>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'11グラフデータ'!$Y$280:$Y$519</c:f>
              <c:numCache>
                <c:formatCode>0.0_);[Red]\(0.0\)</c:formatCode>
                <c:ptCount val="240"/>
                <c:pt idx="0">
                  <c:v>112</c:v>
                </c:pt>
                <c:pt idx="1">
                  <c:v>111.4</c:v>
                </c:pt>
                <c:pt idx="2">
                  <c:v>111.4</c:v>
                </c:pt>
                <c:pt idx="3">
                  <c:v>112.5</c:v>
                </c:pt>
                <c:pt idx="4">
                  <c:v>112.5</c:v>
                </c:pt>
                <c:pt idx="5">
                  <c:v>112.8</c:v>
                </c:pt>
                <c:pt idx="6">
                  <c:v>113.4</c:v>
                </c:pt>
                <c:pt idx="7">
                  <c:v>113.6</c:v>
                </c:pt>
                <c:pt idx="8">
                  <c:v>113.6</c:v>
                </c:pt>
                <c:pt idx="9">
                  <c:v>114</c:v>
                </c:pt>
                <c:pt idx="10">
                  <c:v>115.4</c:v>
                </c:pt>
                <c:pt idx="11">
                  <c:v>115.2</c:v>
                </c:pt>
                <c:pt idx="12">
                  <c:v>114.5</c:v>
                </c:pt>
                <c:pt idx="13">
                  <c:v>114.9</c:v>
                </c:pt>
                <c:pt idx="14">
                  <c:v>115.1</c:v>
                </c:pt>
                <c:pt idx="15">
                  <c:v>113</c:v>
                </c:pt>
                <c:pt idx="16">
                  <c:v>112.7</c:v>
                </c:pt>
                <c:pt idx="17">
                  <c:v>111.9</c:v>
                </c:pt>
                <c:pt idx="18">
                  <c:v>112.1</c:v>
                </c:pt>
                <c:pt idx="19">
                  <c:v>110.8</c:v>
                </c:pt>
                <c:pt idx="20">
                  <c:v>110.4</c:v>
                </c:pt>
                <c:pt idx="21">
                  <c:v>109.7</c:v>
                </c:pt>
                <c:pt idx="22">
                  <c:v>106.7</c:v>
                </c:pt>
                <c:pt idx="23">
                  <c:v>103</c:v>
                </c:pt>
                <c:pt idx="24">
                  <c:v>100.9</c:v>
                </c:pt>
                <c:pt idx="25">
                  <c:v>97.7</c:v>
                </c:pt>
                <c:pt idx="26">
                  <c:v>96</c:v>
                </c:pt>
                <c:pt idx="27">
                  <c:v>94.3</c:v>
                </c:pt>
                <c:pt idx="28">
                  <c:v>91.8</c:v>
                </c:pt>
                <c:pt idx="29">
                  <c:v>90.8</c:v>
                </c:pt>
                <c:pt idx="30">
                  <c:v>89.4</c:v>
                </c:pt>
                <c:pt idx="31">
                  <c:v>89.7</c:v>
                </c:pt>
                <c:pt idx="32">
                  <c:v>89.7</c:v>
                </c:pt>
                <c:pt idx="33">
                  <c:v>89.2</c:v>
                </c:pt>
                <c:pt idx="34">
                  <c:v>89.4</c:v>
                </c:pt>
                <c:pt idx="35">
                  <c:v>89.8</c:v>
                </c:pt>
                <c:pt idx="36">
                  <c:v>90.7</c:v>
                </c:pt>
                <c:pt idx="37">
                  <c:v>90.7</c:v>
                </c:pt>
                <c:pt idx="38">
                  <c:v>91.1</c:v>
                </c:pt>
                <c:pt idx="39">
                  <c:v>90.7</c:v>
                </c:pt>
                <c:pt idx="40">
                  <c:v>91.8</c:v>
                </c:pt>
                <c:pt idx="41">
                  <c:v>92.1</c:v>
                </c:pt>
                <c:pt idx="42">
                  <c:v>93.1</c:v>
                </c:pt>
                <c:pt idx="43">
                  <c:v>92.8</c:v>
                </c:pt>
                <c:pt idx="44">
                  <c:v>93</c:v>
                </c:pt>
                <c:pt idx="45">
                  <c:v>93.8</c:v>
                </c:pt>
                <c:pt idx="46">
                  <c:v>93.8</c:v>
                </c:pt>
                <c:pt idx="47">
                  <c:v>94</c:v>
                </c:pt>
                <c:pt idx="48">
                  <c:v>94.3</c:v>
                </c:pt>
                <c:pt idx="49">
                  <c:v>94.9</c:v>
                </c:pt>
                <c:pt idx="50">
                  <c:v>92.7</c:v>
                </c:pt>
                <c:pt idx="51">
                  <c:v>93.8</c:v>
                </c:pt>
                <c:pt idx="52">
                  <c:v>94.4</c:v>
                </c:pt>
                <c:pt idx="53">
                  <c:v>94.5</c:v>
                </c:pt>
                <c:pt idx="54">
                  <c:v>94.9</c:v>
                </c:pt>
                <c:pt idx="55">
                  <c:v>95.9</c:v>
                </c:pt>
                <c:pt idx="56">
                  <c:v>96.7</c:v>
                </c:pt>
                <c:pt idx="57">
                  <c:v>96.3</c:v>
                </c:pt>
                <c:pt idx="58">
                  <c:v>96.5</c:v>
                </c:pt>
                <c:pt idx="59">
                  <c:v>97.2</c:v>
                </c:pt>
                <c:pt idx="60">
                  <c:v>96.6</c:v>
                </c:pt>
                <c:pt idx="61">
                  <c:v>97.8</c:v>
                </c:pt>
                <c:pt idx="62">
                  <c:v>98.6</c:v>
                </c:pt>
                <c:pt idx="63">
                  <c:v>98.7</c:v>
                </c:pt>
                <c:pt idx="64">
                  <c:v>98.3</c:v>
                </c:pt>
                <c:pt idx="65">
                  <c:v>98.2</c:v>
                </c:pt>
                <c:pt idx="66">
                  <c:v>97.4</c:v>
                </c:pt>
                <c:pt idx="67">
                  <c:v>97.4</c:v>
                </c:pt>
                <c:pt idx="68">
                  <c:v>97.2</c:v>
                </c:pt>
                <c:pt idx="69">
                  <c:v>97.6</c:v>
                </c:pt>
                <c:pt idx="70">
                  <c:v>97.3</c:v>
                </c:pt>
                <c:pt idx="71">
                  <c:v>97.2</c:v>
                </c:pt>
                <c:pt idx="72">
                  <c:v>96.7</c:v>
                </c:pt>
                <c:pt idx="73">
                  <c:v>96.2</c:v>
                </c:pt>
                <c:pt idx="74">
                  <c:v>96.4</c:v>
                </c:pt>
                <c:pt idx="75">
                  <c:v>96.3</c:v>
                </c:pt>
                <c:pt idx="76">
                  <c:v>97.1</c:v>
                </c:pt>
                <c:pt idx="77">
                  <c:v>97.6</c:v>
                </c:pt>
                <c:pt idx="78">
                  <c:v>98.4</c:v>
                </c:pt>
                <c:pt idx="79">
                  <c:v>98.7</c:v>
                </c:pt>
                <c:pt idx="80">
                  <c:v>99.2</c:v>
                </c:pt>
                <c:pt idx="81">
                  <c:v>99.5</c:v>
                </c:pt>
                <c:pt idx="82">
                  <c:v>100.4</c:v>
                </c:pt>
                <c:pt idx="83">
                  <c:v>101.3</c:v>
                </c:pt>
                <c:pt idx="84">
                  <c:v>102.6</c:v>
                </c:pt>
                <c:pt idx="85">
                  <c:v>102.7</c:v>
                </c:pt>
                <c:pt idx="86">
                  <c:v>103.3</c:v>
                </c:pt>
                <c:pt idx="87">
                  <c:v>103.5</c:v>
                </c:pt>
                <c:pt idx="88">
                  <c:v>105.5</c:v>
                </c:pt>
                <c:pt idx="89">
                  <c:v>105.6</c:v>
                </c:pt>
                <c:pt idx="90">
                  <c:v>105.8</c:v>
                </c:pt>
                <c:pt idx="91">
                  <c:v>105.2</c:v>
                </c:pt>
                <c:pt idx="92">
                  <c:v>105.4</c:v>
                </c:pt>
                <c:pt idx="93">
                  <c:v>105.3</c:v>
                </c:pt>
                <c:pt idx="94">
                  <c:v>105.3</c:v>
                </c:pt>
                <c:pt idx="95">
                  <c:v>104.9</c:v>
                </c:pt>
                <c:pt idx="96">
                  <c:v>105.1</c:v>
                </c:pt>
                <c:pt idx="97">
                  <c:v>105.2</c:v>
                </c:pt>
                <c:pt idx="98">
                  <c:v>104.8</c:v>
                </c:pt>
                <c:pt idx="99">
                  <c:v>105.2</c:v>
                </c:pt>
                <c:pt idx="100">
                  <c:v>104.9</c:v>
                </c:pt>
                <c:pt idx="101">
                  <c:v>104.4</c:v>
                </c:pt>
                <c:pt idx="102">
                  <c:v>104.9</c:v>
                </c:pt>
                <c:pt idx="103">
                  <c:v>104.5</c:v>
                </c:pt>
                <c:pt idx="104">
                  <c:v>105.1</c:v>
                </c:pt>
                <c:pt idx="105">
                  <c:v>105.1</c:v>
                </c:pt>
                <c:pt idx="106">
                  <c:v>105.2</c:v>
                </c:pt>
                <c:pt idx="107">
                  <c:v>105</c:v>
                </c:pt>
                <c:pt idx="108">
                  <c:v>104.7</c:v>
                </c:pt>
                <c:pt idx="109">
                  <c:v>104.8</c:v>
                </c:pt>
                <c:pt idx="110">
                  <c:v>104.5</c:v>
                </c:pt>
                <c:pt idx="111">
                  <c:v>104.4</c:v>
                </c:pt>
                <c:pt idx="112">
                  <c:v>103.6</c:v>
                </c:pt>
                <c:pt idx="113">
                  <c:v>104.4</c:v>
                </c:pt>
                <c:pt idx="114">
                  <c:v>104.4</c:v>
                </c:pt>
                <c:pt idx="115">
                  <c:v>104.5</c:v>
                </c:pt>
                <c:pt idx="116">
                  <c:v>104.9</c:v>
                </c:pt>
                <c:pt idx="117">
                  <c:v>105.1</c:v>
                </c:pt>
                <c:pt idx="118">
                  <c:v>105.4</c:v>
                </c:pt>
                <c:pt idx="119">
                  <c:v>105.9</c:v>
                </c:pt>
                <c:pt idx="120">
                  <c:v>106.3</c:v>
                </c:pt>
                <c:pt idx="121">
                  <c:v>106.9</c:v>
                </c:pt>
                <c:pt idx="122">
                  <c:v>107.6</c:v>
                </c:pt>
                <c:pt idx="123">
                  <c:v>108</c:v>
                </c:pt>
                <c:pt idx="124">
                  <c:v>107.9</c:v>
                </c:pt>
                <c:pt idx="125">
                  <c:v>108</c:v>
                </c:pt>
                <c:pt idx="126">
                  <c:v>107.7</c:v>
                </c:pt>
                <c:pt idx="127">
                  <c:v>108.4</c:v>
                </c:pt>
                <c:pt idx="128">
                  <c:v>108.9</c:v>
                </c:pt>
                <c:pt idx="129">
                  <c:v>109.9</c:v>
                </c:pt>
                <c:pt idx="130">
                  <c:v>110.1</c:v>
                </c:pt>
                <c:pt idx="131">
                  <c:v>110.5</c:v>
                </c:pt>
                <c:pt idx="132">
                  <c:v>110</c:v>
                </c:pt>
                <c:pt idx="133">
                  <c:v>110.5</c:v>
                </c:pt>
                <c:pt idx="134">
                  <c:v>110.4</c:v>
                </c:pt>
                <c:pt idx="135">
                  <c:v>110.2</c:v>
                </c:pt>
                <c:pt idx="136">
                  <c:v>110.8</c:v>
                </c:pt>
                <c:pt idx="137">
                  <c:v>110.7</c:v>
                </c:pt>
                <c:pt idx="138">
                  <c:v>110</c:v>
                </c:pt>
                <c:pt idx="139">
                  <c:v>110.4</c:v>
                </c:pt>
                <c:pt idx="140">
                  <c:v>109.8</c:v>
                </c:pt>
                <c:pt idx="141">
                  <c:v>109.6</c:v>
                </c:pt>
                <c:pt idx="142">
                  <c:v>109.8</c:v>
                </c:pt>
                <c:pt idx="143">
                  <c:v>109.3</c:v>
                </c:pt>
                <c:pt idx="144">
                  <c:v>110</c:v>
                </c:pt>
                <c:pt idx="145">
                  <c:v>110.3</c:v>
                </c:pt>
                <c:pt idx="146">
                  <c:v>109.8</c:v>
                </c:pt>
                <c:pt idx="147">
                  <c:v>110.1</c:v>
                </c:pt>
                <c:pt idx="148">
                  <c:v>110.8</c:v>
                </c:pt>
                <c:pt idx="149">
                  <c:v>110.4</c:v>
                </c:pt>
                <c:pt idx="150">
                  <c:v>110.4</c:v>
                </c:pt>
                <c:pt idx="151">
                  <c:v>110.3</c:v>
                </c:pt>
                <c:pt idx="152">
                  <c:v>110.2</c:v>
                </c:pt>
                <c:pt idx="153">
                  <c:v>108.9</c:v>
                </c:pt>
                <c:pt idx="154">
                  <c:v>108.8</c:v>
                </c:pt>
                <c:pt idx="155">
                  <c:v>108.2</c:v>
                </c:pt>
                <c:pt idx="156">
                  <c:v>107.5</c:v>
                </c:pt>
                <c:pt idx="157">
                  <c:v>107.1</c:v>
                </c:pt>
                <c:pt idx="158">
                  <c:v>106.1</c:v>
                </c:pt>
                <c:pt idx="159">
                  <c:v>102.3</c:v>
                </c:pt>
                <c:pt idx="160">
                  <c:v>98.1</c:v>
                </c:pt>
                <c:pt idx="161">
                  <c:v>97.8</c:v>
                </c:pt>
                <c:pt idx="162">
                  <c:v>97.3</c:v>
                </c:pt>
                <c:pt idx="163">
                  <c:v>97</c:v>
                </c:pt>
                <c:pt idx="164">
                  <c:v>97.1</c:v>
                </c:pt>
                <c:pt idx="165">
                  <c:v>96.7</c:v>
                </c:pt>
                <c:pt idx="166">
                  <c:v>96.6</c:v>
                </c:pt>
                <c:pt idx="167">
                  <c:v>96.4</c:v>
                </c:pt>
                <c:pt idx="168">
                  <c:v>97</c:v>
                </c:pt>
                <c:pt idx="169">
                  <c:v>97.1</c:v>
                </c:pt>
                <c:pt idx="170">
                  <c:v>99.3</c:v>
                </c:pt>
                <c:pt idx="171">
                  <c:v>99.5</c:v>
                </c:pt>
                <c:pt idx="172">
                  <c:v>99.7</c:v>
                </c:pt>
                <c:pt idx="173">
                  <c:v>100.1</c:v>
                </c:pt>
                <c:pt idx="174">
                  <c:v>100.8</c:v>
                </c:pt>
                <c:pt idx="175">
                  <c:v>99.7</c:v>
                </c:pt>
                <c:pt idx="176">
                  <c:v>99.4</c:v>
                </c:pt>
                <c:pt idx="177">
                  <c:v>99.3</c:v>
                </c:pt>
                <c:pt idx="178">
                  <c:v>99.7</c:v>
                </c:pt>
                <c:pt idx="179">
                  <c:v>100.5</c:v>
                </c:pt>
                <c:pt idx="180">
                  <c:v>99.7</c:v>
                </c:pt>
                <c:pt idx="181">
                  <c:v>100.4</c:v>
                </c:pt>
                <c:pt idx="182">
                  <c:v>100.6</c:v>
                </c:pt>
                <c:pt idx="183">
                  <c:v>101.7</c:v>
                </c:pt>
                <c:pt idx="184">
                  <c:v>101.1</c:v>
                </c:pt>
                <c:pt idx="185">
                  <c:v>102.4</c:v>
                </c:pt>
                <c:pt idx="186">
                  <c:v>102.5</c:v>
                </c:pt>
                <c:pt idx="187">
                  <c:v>103.7</c:v>
                </c:pt>
                <c:pt idx="188">
                  <c:v>104.1</c:v>
                </c:pt>
                <c:pt idx="189">
                  <c:v>104.2</c:v>
                </c:pt>
                <c:pt idx="190">
                  <c:v>104.7</c:v>
                </c:pt>
                <c:pt idx="191">
                  <c:v>104.4</c:v>
                </c:pt>
                <c:pt idx="192">
                  <c:v>105.9</c:v>
                </c:pt>
                <c:pt idx="193">
                  <c:v>105.7</c:v>
                </c:pt>
                <c:pt idx="194">
                  <c:v>105.8</c:v>
                </c:pt>
                <c:pt idx="195">
                  <c:v>106.1</c:v>
                </c:pt>
                <c:pt idx="196">
                  <c:v>106.6</c:v>
                </c:pt>
                <c:pt idx="197" formatCode="0.0_ ">
                  <c:v>106.8</c:v>
                </c:pt>
                <c:pt idx="198" formatCode="0.0_ ">
                  <c:v>106.4</c:v>
                </c:pt>
                <c:pt idx="199" formatCode="0.0_ ">
                  <c:v>106.6</c:v>
                </c:pt>
                <c:pt idx="200" formatCode="0.0_ ">
                  <c:v>107</c:v>
                </c:pt>
                <c:pt idx="201" formatCode="0.0_ ">
                  <c:v>107.5</c:v>
                </c:pt>
                <c:pt idx="202" formatCode="0.0_ ">
                  <c:v>107.6</c:v>
                </c:pt>
                <c:pt idx="203" formatCode="0.0_ ">
                  <c:v>108.3</c:v>
                </c:pt>
                <c:pt idx="204" formatCode="0.0_ ">
                  <c:v>106.6</c:v>
                </c:pt>
                <c:pt idx="205" formatCode="0.0_ ">
                  <c:v>107.7</c:v>
                </c:pt>
                <c:pt idx="206" formatCode="0.0_ ">
                  <c:v>107.9</c:v>
                </c:pt>
                <c:pt idx="207" formatCode="0.0_ ">
                  <c:v>107.4</c:v>
                </c:pt>
                <c:pt idx="208" formatCode="0.0_ ">
                  <c:v>108.9</c:v>
                </c:pt>
                <c:pt idx="209" formatCode="0.0_ ">
                  <c:v>108.4</c:v>
                </c:pt>
                <c:pt idx="210" formatCode="0.0_ ">
                  <c:v>108.8</c:v>
                </c:pt>
                <c:pt idx="211" formatCode="0.0_ ">
                  <c:v>109.3</c:v>
                </c:pt>
                <c:pt idx="212" formatCode="0.0_ ">
                  <c:v>108.5</c:v>
                </c:pt>
                <c:pt idx="213" formatCode="0.0_ ">
                  <c:v>109.1</c:v>
                </c:pt>
                <c:pt idx="214" formatCode="0.0_ ">
                  <c:v>109.4</c:v>
                </c:pt>
                <c:pt idx="215" formatCode="0.0_ ">
                  <c:v>110</c:v>
                </c:pt>
                <c:pt idx="216" formatCode="0.0_ ">
                  <c:v>111.4</c:v>
                </c:pt>
                <c:pt idx="217" formatCode="0.0_ ">
                  <c:v>111.3</c:v>
                </c:pt>
                <c:pt idx="218" formatCode="0.0_ ">
                  <c:v>111.4</c:v>
                </c:pt>
                <c:pt idx="219" formatCode="0.0_ ">
                  <c:v>112.9</c:v>
                </c:pt>
                <c:pt idx="220" formatCode="0.0_ ">
                  <c:v>113.9</c:v>
                </c:pt>
                <c:pt idx="221" formatCode="0.0_ ">
                  <c:v>113.2</c:v>
                </c:pt>
                <c:pt idx="222" formatCode="0.0_ ">
                  <c:v>113.5</c:v>
                </c:pt>
                <c:pt idx="223" formatCode="0.0_ ">
                  <c:v>112.1</c:v>
                </c:pt>
                <c:pt idx="224" formatCode="0.0_ ">
                  <c:v>112.2</c:v>
                </c:pt>
                <c:pt idx="225" formatCode="0.0_ ">
                  <c:v>112.3</c:v>
                </c:pt>
                <c:pt idx="226" formatCode="0.0_ ">
                  <c:v>112.6</c:v>
                </c:pt>
                <c:pt idx="227" formatCode="0.0_ ">
                  <c:v>111.1</c:v>
                </c:pt>
                <c:pt idx="228" formatCode="0.0_ ">
                  <c:v>110.3</c:v>
                </c:pt>
              </c:numCache>
            </c:numRef>
          </c:val>
          <c:smooth val="0"/>
          <c:extLst>
            <c:ext xmlns:c16="http://schemas.microsoft.com/office/drawing/2014/chart" uri="{C3380CC4-5D6E-409C-BE32-E72D297353CC}">
              <c16:uniqueId val="{00000002-9C68-4242-AEE7-C4FC1B06B700}"/>
            </c:ext>
          </c:extLst>
        </c:ser>
        <c:dLbls>
          <c:showLegendKey val="0"/>
          <c:showVal val="0"/>
          <c:showCatName val="0"/>
          <c:showSerName val="0"/>
          <c:showPercent val="0"/>
          <c:showBubbleSize val="0"/>
        </c:dLbls>
        <c:marker val="1"/>
        <c:smooth val="0"/>
        <c:axId val="1549880399"/>
        <c:axId val="1"/>
      </c:lineChart>
      <c:catAx>
        <c:axId val="1549880399"/>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4988039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66924702566516E-2"/>
          <c:y val="8.4507158488059106E-2"/>
          <c:w val="0.94775436315712669"/>
          <c:h val="0.7380291841290495"/>
        </c:manualLayout>
      </c:layout>
      <c:barChart>
        <c:barDir val="col"/>
        <c:grouping val="clustered"/>
        <c:varyColors val="0"/>
        <c:ser>
          <c:idx val="3"/>
          <c:order val="2"/>
          <c:spPr>
            <a:solidFill>
              <a:srgbClr val="CCCCFF"/>
            </a:solidFill>
            <a:ln w="25400">
              <a:noFill/>
            </a:ln>
          </c:spPr>
          <c:invertIfNegative val="0"/>
          <c:cat>
            <c:strRef>
              <c:f>[1]Sheet1!$AD$327:$AD$518</c:f>
              <c:strCache>
                <c:ptCount val="192"/>
                <c:pt idx="0">
                  <c:v>H23
2011</c:v>
                </c:pt>
                <c:pt idx="12">
                  <c:v>H24
2012</c:v>
                </c:pt>
                <c:pt idx="24">
                  <c:v>H25
2013</c:v>
                </c:pt>
                <c:pt idx="36">
                  <c:v>H26
2014</c:v>
                </c:pt>
                <c:pt idx="48">
                  <c:v>H27
2015</c:v>
                </c:pt>
                <c:pt idx="60">
                  <c:v>H28
2016</c:v>
                </c:pt>
                <c:pt idx="72">
                  <c:v>H29
2017</c:v>
                </c:pt>
                <c:pt idx="84">
                  <c:v>H30
2018</c:v>
                </c:pt>
                <c:pt idx="96">
                  <c:v>H31 R1
2019</c:v>
                </c:pt>
                <c:pt idx="108">
                  <c:v>R2
2020</c:v>
                </c:pt>
                <c:pt idx="120">
                  <c:v>R3
2021</c:v>
                </c:pt>
                <c:pt idx="132">
                  <c:v>R4
2022</c:v>
                </c:pt>
                <c:pt idx="144">
                  <c:v>R5
2023</c:v>
                </c:pt>
                <c:pt idx="156">
                  <c:v>R6
2024</c:v>
                </c:pt>
                <c:pt idx="168">
                  <c:v>R7
2025</c:v>
                </c:pt>
                <c:pt idx="180">
                  <c:v>R8
2026</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6E6D-4824-9BC1-FA1ACCFF4C9A}"/>
            </c:ext>
          </c:extLst>
        </c:ser>
        <c:dLbls>
          <c:showLegendKey val="0"/>
          <c:showVal val="0"/>
          <c:showCatName val="0"/>
          <c:showSerName val="0"/>
          <c:showPercent val="0"/>
          <c:showBubbleSize val="0"/>
        </c:dLbls>
        <c:gapWidth val="0"/>
        <c:axId val="1549892399"/>
        <c:axId val="1"/>
      </c:barChart>
      <c:lineChart>
        <c:grouping val="standard"/>
        <c:varyColors val="0"/>
        <c:ser>
          <c:idx val="0"/>
          <c:order val="0"/>
          <c:tx>
            <c:v>兵庫県</c:v>
          </c:tx>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'11グラフデータ'!$E$280:$E$519</c:f>
              <c:numCache>
                <c:formatCode>0.0</c:formatCode>
                <c:ptCount val="240"/>
                <c:pt idx="0">
                  <c:v>126.54</c:v>
                </c:pt>
                <c:pt idx="1">
                  <c:v>129.87</c:v>
                </c:pt>
                <c:pt idx="2">
                  <c:v>126.05</c:v>
                </c:pt>
                <c:pt idx="3">
                  <c:v>124.06</c:v>
                </c:pt>
                <c:pt idx="4">
                  <c:v>128.49</c:v>
                </c:pt>
                <c:pt idx="5">
                  <c:v>120.56</c:v>
                </c:pt>
                <c:pt idx="6">
                  <c:v>124.74</c:v>
                </c:pt>
                <c:pt idx="7">
                  <c:v>122.69</c:v>
                </c:pt>
                <c:pt idx="8">
                  <c:v>118.03</c:v>
                </c:pt>
                <c:pt idx="9">
                  <c:v>122.95</c:v>
                </c:pt>
                <c:pt idx="10">
                  <c:v>118.76</c:v>
                </c:pt>
                <c:pt idx="11">
                  <c:v>116.46</c:v>
                </c:pt>
                <c:pt idx="12">
                  <c:v>116.11</c:v>
                </c:pt>
                <c:pt idx="13">
                  <c:v>121.39</c:v>
                </c:pt>
                <c:pt idx="14">
                  <c:v>116.37</c:v>
                </c:pt>
                <c:pt idx="15">
                  <c:v>123.9</c:v>
                </c:pt>
                <c:pt idx="16">
                  <c:v>120.88</c:v>
                </c:pt>
                <c:pt idx="17">
                  <c:v>119.42</c:v>
                </c:pt>
                <c:pt idx="18">
                  <c:v>116.37</c:v>
                </c:pt>
                <c:pt idx="19">
                  <c:v>113.06</c:v>
                </c:pt>
                <c:pt idx="20">
                  <c:v>108.68</c:v>
                </c:pt>
                <c:pt idx="21">
                  <c:v>102.85</c:v>
                </c:pt>
                <c:pt idx="22">
                  <c:v>91.73</c:v>
                </c:pt>
                <c:pt idx="23">
                  <c:v>85.64</c:v>
                </c:pt>
                <c:pt idx="24">
                  <c:v>73.89</c:v>
                </c:pt>
                <c:pt idx="25">
                  <c:v>69.489999999999995</c:v>
                </c:pt>
                <c:pt idx="26">
                  <c:v>77.83</c:v>
                </c:pt>
                <c:pt idx="27">
                  <c:v>77.89</c:v>
                </c:pt>
                <c:pt idx="28">
                  <c:v>75.28</c:v>
                </c:pt>
                <c:pt idx="29">
                  <c:v>80.22</c:v>
                </c:pt>
                <c:pt idx="30">
                  <c:v>85.42</c:v>
                </c:pt>
                <c:pt idx="31">
                  <c:v>86.61</c:v>
                </c:pt>
                <c:pt idx="32">
                  <c:v>94.73</c:v>
                </c:pt>
                <c:pt idx="33">
                  <c:v>98.64</c:v>
                </c:pt>
                <c:pt idx="34">
                  <c:v>108.21</c:v>
                </c:pt>
                <c:pt idx="35">
                  <c:v>106.97</c:v>
                </c:pt>
                <c:pt idx="36">
                  <c:v>113.36</c:v>
                </c:pt>
                <c:pt idx="37">
                  <c:v>116.94</c:v>
                </c:pt>
                <c:pt idx="38">
                  <c:v>121.06</c:v>
                </c:pt>
                <c:pt idx="39">
                  <c:v>122.22</c:v>
                </c:pt>
                <c:pt idx="40">
                  <c:v>122.06</c:v>
                </c:pt>
                <c:pt idx="41">
                  <c:v>117.94</c:v>
                </c:pt>
                <c:pt idx="42">
                  <c:v>121.2</c:v>
                </c:pt>
                <c:pt idx="43">
                  <c:v>118.61</c:v>
                </c:pt>
                <c:pt idx="44">
                  <c:v>122.15</c:v>
                </c:pt>
                <c:pt idx="45">
                  <c:v>114.58</c:v>
                </c:pt>
                <c:pt idx="46">
                  <c:v>114.39</c:v>
                </c:pt>
                <c:pt idx="47">
                  <c:v>120.42</c:v>
                </c:pt>
                <c:pt idx="48">
                  <c:v>125.68</c:v>
                </c:pt>
                <c:pt idx="49">
                  <c:v>128.35</c:v>
                </c:pt>
                <c:pt idx="50">
                  <c:v>122.33</c:v>
                </c:pt>
                <c:pt idx="51">
                  <c:v>117.13</c:v>
                </c:pt>
                <c:pt idx="52">
                  <c:v>118.81</c:v>
                </c:pt>
                <c:pt idx="53">
                  <c:v>123.98</c:v>
                </c:pt>
                <c:pt idx="54">
                  <c:v>122.66</c:v>
                </c:pt>
                <c:pt idx="55">
                  <c:v>130.1</c:v>
                </c:pt>
                <c:pt idx="56">
                  <c:v>121.34</c:v>
                </c:pt>
                <c:pt idx="57">
                  <c:v>121.5</c:v>
                </c:pt>
                <c:pt idx="58">
                  <c:v>122.73</c:v>
                </c:pt>
                <c:pt idx="59">
                  <c:v>119.8</c:v>
                </c:pt>
                <c:pt idx="60">
                  <c:v>123.35</c:v>
                </c:pt>
                <c:pt idx="61">
                  <c:v>122.12</c:v>
                </c:pt>
                <c:pt idx="62">
                  <c:v>124.28</c:v>
                </c:pt>
                <c:pt idx="63">
                  <c:v>119.06</c:v>
                </c:pt>
                <c:pt idx="64">
                  <c:v>121.18</c:v>
                </c:pt>
                <c:pt idx="65">
                  <c:v>118.73</c:v>
                </c:pt>
                <c:pt idx="66">
                  <c:v>116.69</c:v>
                </c:pt>
                <c:pt idx="67">
                  <c:v>114.06</c:v>
                </c:pt>
                <c:pt idx="68">
                  <c:v>117.28</c:v>
                </c:pt>
                <c:pt idx="69">
                  <c:v>113.45</c:v>
                </c:pt>
                <c:pt idx="70">
                  <c:v>113.64</c:v>
                </c:pt>
                <c:pt idx="71">
                  <c:v>112.46</c:v>
                </c:pt>
                <c:pt idx="72">
                  <c:v>115.44</c:v>
                </c:pt>
                <c:pt idx="73">
                  <c:v>119.46</c:v>
                </c:pt>
                <c:pt idx="74">
                  <c:v>121.85</c:v>
                </c:pt>
                <c:pt idx="75">
                  <c:v>121.78</c:v>
                </c:pt>
                <c:pt idx="76">
                  <c:v>127.07</c:v>
                </c:pt>
                <c:pt idx="77">
                  <c:v>125.77</c:v>
                </c:pt>
                <c:pt idx="78">
                  <c:v>126.38</c:v>
                </c:pt>
                <c:pt idx="79">
                  <c:v>126.67</c:v>
                </c:pt>
                <c:pt idx="80">
                  <c:v>127.8</c:v>
                </c:pt>
                <c:pt idx="81">
                  <c:v>133.11000000000001</c:v>
                </c:pt>
                <c:pt idx="82">
                  <c:v>135.02000000000001</c:v>
                </c:pt>
                <c:pt idx="83">
                  <c:v>137.94</c:v>
                </c:pt>
                <c:pt idx="84">
                  <c:v>134.52000000000001</c:v>
                </c:pt>
                <c:pt idx="85">
                  <c:v>130.56</c:v>
                </c:pt>
                <c:pt idx="86">
                  <c:v>125.43</c:v>
                </c:pt>
                <c:pt idx="87">
                  <c:v>121.47</c:v>
                </c:pt>
                <c:pt idx="88">
                  <c:v>119.58</c:v>
                </c:pt>
                <c:pt idx="89">
                  <c:v>118.58</c:v>
                </c:pt>
                <c:pt idx="90">
                  <c:v>116.65</c:v>
                </c:pt>
                <c:pt idx="91">
                  <c:v>117.99</c:v>
                </c:pt>
                <c:pt idx="92">
                  <c:v>115.34</c:v>
                </c:pt>
                <c:pt idx="93">
                  <c:v>115.3</c:v>
                </c:pt>
                <c:pt idx="94">
                  <c:v>113.52</c:v>
                </c:pt>
                <c:pt idx="95">
                  <c:v>108.54</c:v>
                </c:pt>
                <c:pt idx="96">
                  <c:v>113.25</c:v>
                </c:pt>
                <c:pt idx="97">
                  <c:v>109.02</c:v>
                </c:pt>
                <c:pt idx="98">
                  <c:v>109.08</c:v>
                </c:pt>
                <c:pt idx="99">
                  <c:v>106.81</c:v>
                </c:pt>
                <c:pt idx="100">
                  <c:v>110.2</c:v>
                </c:pt>
                <c:pt idx="101">
                  <c:v>109.45</c:v>
                </c:pt>
                <c:pt idx="102">
                  <c:v>109.2</c:v>
                </c:pt>
                <c:pt idx="103">
                  <c:v>107.68</c:v>
                </c:pt>
                <c:pt idx="104">
                  <c:v>105.03</c:v>
                </c:pt>
                <c:pt idx="105">
                  <c:v>106.41</c:v>
                </c:pt>
                <c:pt idx="106">
                  <c:v>102.58</c:v>
                </c:pt>
                <c:pt idx="107">
                  <c:v>102.16</c:v>
                </c:pt>
                <c:pt idx="108">
                  <c:v>108.78</c:v>
                </c:pt>
                <c:pt idx="109">
                  <c:v>98.8</c:v>
                </c:pt>
                <c:pt idx="110">
                  <c:v>103.24</c:v>
                </c:pt>
                <c:pt idx="111">
                  <c:v>103.49</c:v>
                </c:pt>
                <c:pt idx="112">
                  <c:v>103.52</c:v>
                </c:pt>
                <c:pt idx="113">
                  <c:v>105.13</c:v>
                </c:pt>
                <c:pt idx="114">
                  <c:v>108.3</c:v>
                </c:pt>
                <c:pt idx="115">
                  <c:v>109.67</c:v>
                </c:pt>
                <c:pt idx="116">
                  <c:v>112.52</c:v>
                </c:pt>
                <c:pt idx="117">
                  <c:v>109.66</c:v>
                </c:pt>
                <c:pt idx="118">
                  <c:v>117.43</c:v>
                </c:pt>
                <c:pt idx="119">
                  <c:v>120.13</c:v>
                </c:pt>
                <c:pt idx="120">
                  <c:v>125.25</c:v>
                </c:pt>
                <c:pt idx="121">
                  <c:v>127.33</c:v>
                </c:pt>
                <c:pt idx="122">
                  <c:v>123.75</c:v>
                </c:pt>
                <c:pt idx="123">
                  <c:v>124.04</c:v>
                </c:pt>
                <c:pt idx="124">
                  <c:v>123.99</c:v>
                </c:pt>
                <c:pt idx="125">
                  <c:v>124.12</c:v>
                </c:pt>
                <c:pt idx="126">
                  <c:v>120.18</c:v>
                </c:pt>
                <c:pt idx="127">
                  <c:v>124.75</c:v>
                </c:pt>
                <c:pt idx="128">
                  <c:v>124.85</c:v>
                </c:pt>
                <c:pt idx="129">
                  <c:v>122.78</c:v>
                </c:pt>
                <c:pt idx="130">
                  <c:v>123.39</c:v>
                </c:pt>
                <c:pt idx="131">
                  <c:v>123.87</c:v>
                </c:pt>
                <c:pt idx="132">
                  <c:v>112.65</c:v>
                </c:pt>
                <c:pt idx="133">
                  <c:v>115.27</c:v>
                </c:pt>
                <c:pt idx="134">
                  <c:v>115.9</c:v>
                </c:pt>
                <c:pt idx="135">
                  <c:v>117.87</c:v>
                </c:pt>
                <c:pt idx="136">
                  <c:v>120.28</c:v>
                </c:pt>
                <c:pt idx="137">
                  <c:v>122.35</c:v>
                </c:pt>
                <c:pt idx="138">
                  <c:v>117.5</c:v>
                </c:pt>
                <c:pt idx="139">
                  <c:v>118.76</c:v>
                </c:pt>
                <c:pt idx="140">
                  <c:v>114.13</c:v>
                </c:pt>
                <c:pt idx="141">
                  <c:v>115.97</c:v>
                </c:pt>
                <c:pt idx="142">
                  <c:v>113.85</c:v>
                </c:pt>
                <c:pt idx="143">
                  <c:v>111.9</c:v>
                </c:pt>
                <c:pt idx="144">
                  <c:v>107.35</c:v>
                </c:pt>
                <c:pt idx="145">
                  <c:v>113.01</c:v>
                </c:pt>
                <c:pt idx="146">
                  <c:v>104.96</c:v>
                </c:pt>
                <c:pt idx="147">
                  <c:v>110.71</c:v>
                </c:pt>
                <c:pt idx="148">
                  <c:v>111.02</c:v>
                </c:pt>
                <c:pt idx="149">
                  <c:v>109.19</c:v>
                </c:pt>
                <c:pt idx="150">
                  <c:v>107.87</c:v>
                </c:pt>
                <c:pt idx="151">
                  <c:v>100.09</c:v>
                </c:pt>
                <c:pt idx="152">
                  <c:v>106.33</c:v>
                </c:pt>
                <c:pt idx="153">
                  <c:v>98.53</c:v>
                </c:pt>
                <c:pt idx="154">
                  <c:v>103.58</c:v>
                </c:pt>
                <c:pt idx="155">
                  <c:v>105.84</c:v>
                </c:pt>
                <c:pt idx="156">
                  <c:v>106</c:v>
                </c:pt>
                <c:pt idx="157">
                  <c:v>101.7</c:v>
                </c:pt>
                <c:pt idx="158">
                  <c:v>103.57</c:v>
                </c:pt>
                <c:pt idx="159">
                  <c:v>85.51</c:v>
                </c:pt>
                <c:pt idx="160">
                  <c:v>80.680000000000007</c:v>
                </c:pt>
                <c:pt idx="161">
                  <c:v>88.96</c:v>
                </c:pt>
                <c:pt idx="162">
                  <c:v>94.43</c:v>
                </c:pt>
                <c:pt idx="163">
                  <c:v>98.67</c:v>
                </c:pt>
                <c:pt idx="164">
                  <c:v>109.38</c:v>
                </c:pt>
                <c:pt idx="165">
                  <c:v>108.68</c:v>
                </c:pt>
                <c:pt idx="166">
                  <c:v>108.69</c:v>
                </c:pt>
                <c:pt idx="167">
                  <c:v>113.72</c:v>
                </c:pt>
                <c:pt idx="168">
                  <c:v>113.12</c:v>
                </c:pt>
                <c:pt idx="169">
                  <c:v>117.3</c:v>
                </c:pt>
                <c:pt idx="170">
                  <c:v>122.3</c:v>
                </c:pt>
                <c:pt idx="171">
                  <c:v>127.7</c:v>
                </c:pt>
                <c:pt idx="172">
                  <c:v>126.03</c:v>
                </c:pt>
                <c:pt idx="173">
                  <c:v>125.18</c:v>
                </c:pt>
                <c:pt idx="174">
                  <c:v>125.32</c:v>
                </c:pt>
                <c:pt idx="175">
                  <c:v>121.85</c:v>
                </c:pt>
                <c:pt idx="176">
                  <c:v>116.61</c:v>
                </c:pt>
                <c:pt idx="177">
                  <c:v>119.18</c:v>
                </c:pt>
                <c:pt idx="178">
                  <c:v>121.28</c:v>
                </c:pt>
                <c:pt idx="179">
                  <c:v>121.4</c:v>
                </c:pt>
                <c:pt idx="180">
                  <c:v>121.52</c:v>
                </c:pt>
                <c:pt idx="181">
                  <c:v>117.61</c:v>
                </c:pt>
                <c:pt idx="182">
                  <c:v>125.1</c:v>
                </c:pt>
                <c:pt idx="183">
                  <c:v>125.78</c:v>
                </c:pt>
                <c:pt idx="184">
                  <c:v>115.9</c:v>
                </c:pt>
                <c:pt idx="185">
                  <c:v>120.73</c:v>
                </c:pt>
                <c:pt idx="186">
                  <c:v>115.21</c:v>
                </c:pt>
                <c:pt idx="187">
                  <c:v>114.64</c:v>
                </c:pt>
                <c:pt idx="188">
                  <c:v>110.8</c:v>
                </c:pt>
                <c:pt idx="189">
                  <c:v>110.01</c:v>
                </c:pt>
                <c:pt idx="190">
                  <c:v>111.69</c:v>
                </c:pt>
                <c:pt idx="191">
                  <c:v>108.33</c:v>
                </c:pt>
                <c:pt idx="192">
                  <c:v>104.82</c:v>
                </c:pt>
                <c:pt idx="193">
                  <c:v>104.11</c:v>
                </c:pt>
                <c:pt idx="194">
                  <c:v>102.2</c:v>
                </c:pt>
                <c:pt idx="195">
                  <c:v>103.17</c:v>
                </c:pt>
                <c:pt idx="196">
                  <c:v>102.35</c:v>
                </c:pt>
                <c:pt idx="197">
                  <c:v>100.21</c:v>
                </c:pt>
                <c:pt idx="198">
                  <c:v>104.28</c:v>
                </c:pt>
                <c:pt idx="199">
                  <c:v>100.35</c:v>
                </c:pt>
                <c:pt idx="200">
                  <c:v>100.43</c:v>
                </c:pt>
                <c:pt idx="201">
                  <c:v>101.12</c:v>
                </c:pt>
                <c:pt idx="202">
                  <c:v>95.61</c:v>
                </c:pt>
                <c:pt idx="203">
                  <c:v>97.95</c:v>
                </c:pt>
                <c:pt idx="204">
                  <c:v>94.02</c:v>
                </c:pt>
                <c:pt idx="205">
                  <c:v>92.78</c:v>
                </c:pt>
                <c:pt idx="206">
                  <c:v>94.33</c:v>
                </c:pt>
                <c:pt idx="207">
                  <c:v>96.05</c:v>
                </c:pt>
                <c:pt idx="208">
                  <c:v>102.23</c:v>
                </c:pt>
                <c:pt idx="209">
                  <c:v>99.93</c:v>
                </c:pt>
                <c:pt idx="210">
                  <c:v>102.82</c:v>
                </c:pt>
                <c:pt idx="211">
                  <c:v>96.49</c:v>
                </c:pt>
                <c:pt idx="212">
                  <c:v>101.29</c:v>
                </c:pt>
                <c:pt idx="213">
                  <c:v>95.62</c:v>
                </c:pt>
                <c:pt idx="214">
                  <c:v>92.42</c:v>
                </c:pt>
                <c:pt idx="215">
                  <c:v>93.25</c:v>
                </c:pt>
                <c:pt idx="216">
                  <c:v>95.36</c:v>
                </c:pt>
                <c:pt idx="217">
                  <c:v>96.41</c:v>
                </c:pt>
                <c:pt idx="218">
                  <c:v>92.07</c:v>
                </c:pt>
                <c:pt idx="219">
                  <c:v>87.23</c:v>
                </c:pt>
                <c:pt idx="220">
                  <c:v>90.41</c:v>
                </c:pt>
                <c:pt idx="221">
                  <c:v>90.9</c:v>
                </c:pt>
                <c:pt idx="222">
                  <c:v>90.92</c:v>
                </c:pt>
                <c:pt idx="223">
                  <c:v>86.77</c:v>
                </c:pt>
                <c:pt idx="224">
                  <c:v>90.74</c:v>
                </c:pt>
                <c:pt idx="225">
                  <c:v>89.46</c:v>
                </c:pt>
                <c:pt idx="226">
                  <c:v>87.57</c:v>
                </c:pt>
                <c:pt idx="227">
                  <c:v>87.86</c:v>
                </c:pt>
                <c:pt idx="228">
                  <c:v>89.23</c:v>
                </c:pt>
              </c:numCache>
            </c:numRef>
          </c:val>
          <c:smooth val="0"/>
          <c:extLst>
            <c:ext xmlns:c16="http://schemas.microsoft.com/office/drawing/2014/chart" uri="{C3380CC4-5D6E-409C-BE32-E72D297353CC}">
              <c16:uniqueId val="{00000001-6E6D-4824-9BC1-FA1ACCFF4C9A}"/>
            </c:ext>
          </c:extLst>
        </c:ser>
        <c:ser>
          <c:idx val="1"/>
          <c:order val="1"/>
          <c:tx>
            <c:v>全国</c:v>
          </c:tx>
          <c:spPr>
            <a:ln w="12700">
              <a:solidFill>
                <a:srgbClr val="000000"/>
              </a:solidFill>
              <a:prstDash val="sysDash"/>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'11グラフデータ'!$W$280:$W$519</c:f>
              <c:numCache>
                <c:formatCode>0.0_);[Red]\(0.0\)</c:formatCode>
                <c:ptCount val="240"/>
                <c:pt idx="0">
                  <c:v>117.7</c:v>
                </c:pt>
                <c:pt idx="1">
                  <c:v>118.3</c:v>
                </c:pt>
                <c:pt idx="2">
                  <c:v>117.5</c:v>
                </c:pt>
                <c:pt idx="3">
                  <c:v>117.9</c:v>
                </c:pt>
                <c:pt idx="4">
                  <c:v>117.4</c:v>
                </c:pt>
                <c:pt idx="5">
                  <c:v>116.8</c:v>
                </c:pt>
                <c:pt idx="6">
                  <c:v>116.8</c:v>
                </c:pt>
                <c:pt idx="7">
                  <c:v>114.7</c:v>
                </c:pt>
                <c:pt idx="8">
                  <c:v>113.6</c:v>
                </c:pt>
                <c:pt idx="9">
                  <c:v>115.6</c:v>
                </c:pt>
                <c:pt idx="10">
                  <c:v>113.8</c:v>
                </c:pt>
                <c:pt idx="11">
                  <c:v>113.3</c:v>
                </c:pt>
                <c:pt idx="12">
                  <c:v>113.3</c:v>
                </c:pt>
                <c:pt idx="13">
                  <c:v>113.6</c:v>
                </c:pt>
                <c:pt idx="14">
                  <c:v>111.2</c:v>
                </c:pt>
                <c:pt idx="15">
                  <c:v>111.5</c:v>
                </c:pt>
                <c:pt idx="16">
                  <c:v>111.1</c:v>
                </c:pt>
                <c:pt idx="17">
                  <c:v>109.8</c:v>
                </c:pt>
                <c:pt idx="18">
                  <c:v>108.8</c:v>
                </c:pt>
                <c:pt idx="19">
                  <c:v>106.9</c:v>
                </c:pt>
                <c:pt idx="20">
                  <c:v>105.5</c:v>
                </c:pt>
                <c:pt idx="21">
                  <c:v>99.9</c:v>
                </c:pt>
                <c:pt idx="22">
                  <c:v>94</c:v>
                </c:pt>
                <c:pt idx="23">
                  <c:v>90.5</c:v>
                </c:pt>
                <c:pt idx="24">
                  <c:v>84.6</c:v>
                </c:pt>
                <c:pt idx="25">
                  <c:v>81.900000000000006</c:v>
                </c:pt>
                <c:pt idx="26">
                  <c:v>83.5</c:v>
                </c:pt>
                <c:pt idx="27">
                  <c:v>87.2</c:v>
                </c:pt>
                <c:pt idx="28">
                  <c:v>89.8</c:v>
                </c:pt>
                <c:pt idx="29">
                  <c:v>93.3</c:v>
                </c:pt>
                <c:pt idx="30">
                  <c:v>95.2</c:v>
                </c:pt>
                <c:pt idx="31">
                  <c:v>97</c:v>
                </c:pt>
                <c:pt idx="32">
                  <c:v>99.6</c:v>
                </c:pt>
                <c:pt idx="33">
                  <c:v>102.1</c:v>
                </c:pt>
                <c:pt idx="34">
                  <c:v>101.8</c:v>
                </c:pt>
                <c:pt idx="35">
                  <c:v>103.8</c:v>
                </c:pt>
                <c:pt idx="36">
                  <c:v>105</c:v>
                </c:pt>
                <c:pt idx="37">
                  <c:v>103.8</c:v>
                </c:pt>
                <c:pt idx="38">
                  <c:v>107.4</c:v>
                </c:pt>
                <c:pt idx="39">
                  <c:v>108.9</c:v>
                </c:pt>
                <c:pt idx="40">
                  <c:v>107.8</c:v>
                </c:pt>
                <c:pt idx="41">
                  <c:v>108.2</c:v>
                </c:pt>
                <c:pt idx="42">
                  <c:v>108.1</c:v>
                </c:pt>
                <c:pt idx="43">
                  <c:v>108.6</c:v>
                </c:pt>
                <c:pt idx="44">
                  <c:v>107.9</c:v>
                </c:pt>
                <c:pt idx="45">
                  <c:v>107.7</c:v>
                </c:pt>
                <c:pt idx="46">
                  <c:v>108.6</c:v>
                </c:pt>
                <c:pt idx="47">
                  <c:v>109.2</c:v>
                </c:pt>
                <c:pt idx="48">
                  <c:v>109.8</c:v>
                </c:pt>
                <c:pt idx="49">
                  <c:v>110.6</c:v>
                </c:pt>
                <c:pt idx="50">
                  <c:v>108</c:v>
                </c:pt>
                <c:pt idx="51">
                  <c:v>105.2</c:v>
                </c:pt>
                <c:pt idx="52">
                  <c:v>106.1</c:v>
                </c:pt>
                <c:pt idx="53">
                  <c:v>108.6</c:v>
                </c:pt>
                <c:pt idx="54">
                  <c:v>110.6</c:v>
                </c:pt>
                <c:pt idx="55">
                  <c:v>110.4</c:v>
                </c:pt>
                <c:pt idx="56">
                  <c:v>108.9</c:v>
                </c:pt>
                <c:pt idx="57">
                  <c:v>109.1</c:v>
                </c:pt>
                <c:pt idx="58">
                  <c:v>108.7</c:v>
                </c:pt>
                <c:pt idx="59">
                  <c:v>109.2</c:v>
                </c:pt>
                <c:pt idx="60">
                  <c:v>109.8</c:v>
                </c:pt>
                <c:pt idx="61">
                  <c:v>111.3</c:v>
                </c:pt>
                <c:pt idx="62">
                  <c:v>111.4</c:v>
                </c:pt>
                <c:pt idx="63">
                  <c:v>110.7</c:v>
                </c:pt>
                <c:pt idx="64">
                  <c:v>109.9</c:v>
                </c:pt>
                <c:pt idx="65">
                  <c:v>108.2</c:v>
                </c:pt>
                <c:pt idx="66">
                  <c:v>107.5</c:v>
                </c:pt>
                <c:pt idx="67">
                  <c:v>107.3</c:v>
                </c:pt>
                <c:pt idx="68">
                  <c:v>106.3</c:v>
                </c:pt>
                <c:pt idx="69">
                  <c:v>106.1</c:v>
                </c:pt>
                <c:pt idx="70">
                  <c:v>105.7</c:v>
                </c:pt>
                <c:pt idx="71">
                  <c:v>106.8</c:v>
                </c:pt>
                <c:pt idx="72">
                  <c:v>109.1</c:v>
                </c:pt>
                <c:pt idx="73">
                  <c:v>112.4</c:v>
                </c:pt>
                <c:pt idx="74">
                  <c:v>114.2</c:v>
                </c:pt>
                <c:pt idx="75">
                  <c:v>115.4</c:v>
                </c:pt>
                <c:pt idx="76">
                  <c:v>117.2</c:v>
                </c:pt>
                <c:pt idx="77">
                  <c:v>115.7</c:v>
                </c:pt>
                <c:pt idx="78">
                  <c:v>116.6</c:v>
                </c:pt>
                <c:pt idx="79">
                  <c:v>116.8</c:v>
                </c:pt>
                <c:pt idx="80">
                  <c:v>118.4</c:v>
                </c:pt>
                <c:pt idx="81">
                  <c:v>118.4</c:v>
                </c:pt>
                <c:pt idx="82">
                  <c:v>120.1</c:v>
                </c:pt>
                <c:pt idx="83">
                  <c:v>119.2</c:v>
                </c:pt>
                <c:pt idx="84">
                  <c:v>119.5</c:v>
                </c:pt>
                <c:pt idx="85">
                  <c:v>116</c:v>
                </c:pt>
                <c:pt idx="86">
                  <c:v>114.9</c:v>
                </c:pt>
                <c:pt idx="87">
                  <c:v>112.4</c:v>
                </c:pt>
                <c:pt idx="88">
                  <c:v>111.2</c:v>
                </c:pt>
                <c:pt idx="89">
                  <c:v>111.1</c:v>
                </c:pt>
                <c:pt idx="90">
                  <c:v>112.7</c:v>
                </c:pt>
                <c:pt idx="91">
                  <c:v>112.4</c:v>
                </c:pt>
                <c:pt idx="92">
                  <c:v>112.8</c:v>
                </c:pt>
                <c:pt idx="93">
                  <c:v>111.8</c:v>
                </c:pt>
                <c:pt idx="94">
                  <c:v>112.3</c:v>
                </c:pt>
                <c:pt idx="95">
                  <c:v>112.2</c:v>
                </c:pt>
                <c:pt idx="96">
                  <c:v>111.7</c:v>
                </c:pt>
                <c:pt idx="97">
                  <c:v>111.9</c:v>
                </c:pt>
                <c:pt idx="98">
                  <c:v>112</c:v>
                </c:pt>
                <c:pt idx="99">
                  <c:v>113.2</c:v>
                </c:pt>
                <c:pt idx="100">
                  <c:v>114.3</c:v>
                </c:pt>
                <c:pt idx="101">
                  <c:v>113.8</c:v>
                </c:pt>
                <c:pt idx="102">
                  <c:v>112.3</c:v>
                </c:pt>
                <c:pt idx="103">
                  <c:v>111.6</c:v>
                </c:pt>
                <c:pt idx="104">
                  <c:v>110.2</c:v>
                </c:pt>
                <c:pt idx="105">
                  <c:v>110.7</c:v>
                </c:pt>
                <c:pt idx="106">
                  <c:v>109.6</c:v>
                </c:pt>
                <c:pt idx="107">
                  <c:v>108.1</c:v>
                </c:pt>
                <c:pt idx="108">
                  <c:v>108</c:v>
                </c:pt>
                <c:pt idx="109">
                  <c:v>106.5</c:v>
                </c:pt>
                <c:pt idx="110">
                  <c:v>106.6</c:v>
                </c:pt>
                <c:pt idx="111">
                  <c:v>106.6</c:v>
                </c:pt>
                <c:pt idx="112">
                  <c:v>106.7</c:v>
                </c:pt>
                <c:pt idx="113">
                  <c:v>106.8</c:v>
                </c:pt>
                <c:pt idx="114">
                  <c:v>107.1</c:v>
                </c:pt>
                <c:pt idx="115">
                  <c:v>107</c:v>
                </c:pt>
                <c:pt idx="116">
                  <c:v>107.1</c:v>
                </c:pt>
                <c:pt idx="117">
                  <c:v>108.3</c:v>
                </c:pt>
                <c:pt idx="118">
                  <c:v>109.6</c:v>
                </c:pt>
                <c:pt idx="119">
                  <c:v>111.6</c:v>
                </c:pt>
                <c:pt idx="120">
                  <c:v>112.1</c:v>
                </c:pt>
                <c:pt idx="121">
                  <c:v>111.8</c:v>
                </c:pt>
                <c:pt idx="122">
                  <c:v>112.4</c:v>
                </c:pt>
                <c:pt idx="123">
                  <c:v>112</c:v>
                </c:pt>
                <c:pt idx="124">
                  <c:v>111.8</c:v>
                </c:pt>
                <c:pt idx="125">
                  <c:v>112.5</c:v>
                </c:pt>
                <c:pt idx="126">
                  <c:v>112.5</c:v>
                </c:pt>
                <c:pt idx="127">
                  <c:v>113.6</c:v>
                </c:pt>
                <c:pt idx="128">
                  <c:v>113.2</c:v>
                </c:pt>
                <c:pt idx="129">
                  <c:v>113</c:v>
                </c:pt>
                <c:pt idx="130">
                  <c:v>114.3</c:v>
                </c:pt>
                <c:pt idx="131">
                  <c:v>113.4</c:v>
                </c:pt>
                <c:pt idx="132">
                  <c:v>112.6</c:v>
                </c:pt>
                <c:pt idx="133">
                  <c:v>112.7</c:v>
                </c:pt>
                <c:pt idx="134">
                  <c:v>111.7</c:v>
                </c:pt>
                <c:pt idx="135">
                  <c:v>113</c:v>
                </c:pt>
                <c:pt idx="136">
                  <c:v>113.3</c:v>
                </c:pt>
                <c:pt idx="137">
                  <c:v>112.1</c:v>
                </c:pt>
                <c:pt idx="138">
                  <c:v>111</c:v>
                </c:pt>
                <c:pt idx="139">
                  <c:v>111.4</c:v>
                </c:pt>
                <c:pt idx="140">
                  <c:v>110.8</c:v>
                </c:pt>
                <c:pt idx="141">
                  <c:v>110.6</c:v>
                </c:pt>
                <c:pt idx="142">
                  <c:v>110.2</c:v>
                </c:pt>
                <c:pt idx="143">
                  <c:v>108.6</c:v>
                </c:pt>
                <c:pt idx="144">
                  <c:v>107.9</c:v>
                </c:pt>
                <c:pt idx="145">
                  <c:v>108.7</c:v>
                </c:pt>
                <c:pt idx="146">
                  <c:v>108</c:v>
                </c:pt>
                <c:pt idx="147">
                  <c:v>107.4</c:v>
                </c:pt>
                <c:pt idx="148">
                  <c:v>107</c:v>
                </c:pt>
                <c:pt idx="149">
                  <c:v>105.7</c:v>
                </c:pt>
                <c:pt idx="150">
                  <c:v>105</c:v>
                </c:pt>
                <c:pt idx="151">
                  <c:v>104</c:v>
                </c:pt>
                <c:pt idx="152">
                  <c:v>103.6</c:v>
                </c:pt>
                <c:pt idx="153">
                  <c:v>102.7</c:v>
                </c:pt>
                <c:pt idx="154">
                  <c:v>102.4</c:v>
                </c:pt>
                <c:pt idx="155">
                  <c:v>103.4</c:v>
                </c:pt>
                <c:pt idx="156">
                  <c:v>102</c:v>
                </c:pt>
                <c:pt idx="157">
                  <c:v>103.9</c:v>
                </c:pt>
                <c:pt idx="158">
                  <c:v>95.6</c:v>
                </c:pt>
                <c:pt idx="159">
                  <c:v>88.4</c:v>
                </c:pt>
                <c:pt idx="160">
                  <c:v>88.9</c:v>
                </c:pt>
                <c:pt idx="161">
                  <c:v>94</c:v>
                </c:pt>
                <c:pt idx="162">
                  <c:v>97.5</c:v>
                </c:pt>
                <c:pt idx="163">
                  <c:v>100.1</c:v>
                </c:pt>
                <c:pt idx="164">
                  <c:v>104.6</c:v>
                </c:pt>
                <c:pt idx="165">
                  <c:v>106.4</c:v>
                </c:pt>
                <c:pt idx="166">
                  <c:v>109.1</c:v>
                </c:pt>
                <c:pt idx="167">
                  <c:v>109.5</c:v>
                </c:pt>
                <c:pt idx="168">
                  <c:v>110.8</c:v>
                </c:pt>
                <c:pt idx="169">
                  <c:v>112.3</c:v>
                </c:pt>
                <c:pt idx="170">
                  <c:v>115.3</c:v>
                </c:pt>
                <c:pt idx="171">
                  <c:v>115</c:v>
                </c:pt>
                <c:pt idx="172">
                  <c:v>115.7</c:v>
                </c:pt>
                <c:pt idx="173">
                  <c:v>116.8</c:v>
                </c:pt>
                <c:pt idx="174">
                  <c:v>117</c:v>
                </c:pt>
                <c:pt idx="175">
                  <c:v>114.7</c:v>
                </c:pt>
                <c:pt idx="176">
                  <c:v>113.2</c:v>
                </c:pt>
                <c:pt idx="177">
                  <c:v>113.9</c:v>
                </c:pt>
                <c:pt idx="178">
                  <c:v>115.8</c:v>
                </c:pt>
                <c:pt idx="179">
                  <c:v>116.4</c:v>
                </c:pt>
                <c:pt idx="180">
                  <c:v>114.7</c:v>
                </c:pt>
                <c:pt idx="181">
                  <c:v>113.5</c:v>
                </c:pt>
                <c:pt idx="182">
                  <c:v>114</c:v>
                </c:pt>
                <c:pt idx="183">
                  <c:v>114.5</c:v>
                </c:pt>
                <c:pt idx="184">
                  <c:v>113.5</c:v>
                </c:pt>
                <c:pt idx="185">
                  <c:v>113.3</c:v>
                </c:pt>
                <c:pt idx="186">
                  <c:v>112.4</c:v>
                </c:pt>
                <c:pt idx="187">
                  <c:v>114</c:v>
                </c:pt>
                <c:pt idx="188">
                  <c:v>111.6</c:v>
                </c:pt>
                <c:pt idx="189">
                  <c:v>111.5</c:v>
                </c:pt>
                <c:pt idx="190">
                  <c:v>110.8</c:v>
                </c:pt>
                <c:pt idx="191">
                  <c:v>109.8</c:v>
                </c:pt>
                <c:pt idx="192">
                  <c:v>108.8</c:v>
                </c:pt>
                <c:pt idx="193">
                  <c:v>109.3</c:v>
                </c:pt>
                <c:pt idx="194">
                  <c:v>109.1</c:v>
                </c:pt>
                <c:pt idx="195">
                  <c:v>108.8</c:v>
                </c:pt>
                <c:pt idx="196">
                  <c:v>110</c:v>
                </c:pt>
                <c:pt idx="197" formatCode="0.0_ ">
                  <c:v>110.3</c:v>
                </c:pt>
                <c:pt idx="198" formatCode="0.0_ ">
                  <c:v>110</c:v>
                </c:pt>
                <c:pt idx="199" formatCode="0.0_ ">
                  <c:v>110.7</c:v>
                </c:pt>
                <c:pt idx="200" formatCode="0.0_ ">
                  <c:v>110.6</c:v>
                </c:pt>
                <c:pt idx="201" formatCode="0.0_ ">
                  <c:v>109.6</c:v>
                </c:pt>
                <c:pt idx="202" formatCode="0.0_ ">
                  <c:v>109.7</c:v>
                </c:pt>
                <c:pt idx="203" formatCode="0.0_ ">
                  <c:v>110.6</c:v>
                </c:pt>
                <c:pt idx="204" formatCode="0.0_ ">
                  <c:v>110.1</c:v>
                </c:pt>
                <c:pt idx="205" formatCode="0.0_ ">
                  <c:v>111.6</c:v>
                </c:pt>
                <c:pt idx="206" formatCode="0.0_ ">
                  <c:v>111.5</c:v>
                </c:pt>
                <c:pt idx="207" formatCode="0.0_ ">
                  <c:v>110.6</c:v>
                </c:pt>
                <c:pt idx="208" formatCode="0.0_ ">
                  <c:v>111</c:v>
                </c:pt>
                <c:pt idx="209" formatCode="0.0_ ">
                  <c:v>109.7</c:v>
                </c:pt>
                <c:pt idx="210" formatCode="0.0_ ">
                  <c:v>109.2</c:v>
                </c:pt>
                <c:pt idx="211" formatCode="0.0_ ">
                  <c:v>107.4</c:v>
                </c:pt>
                <c:pt idx="212" formatCode="0.0_ ">
                  <c:v>108.5</c:v>
                </c:pt>
                <c:pt idx="213" formatCode="0.0_ ">
                  <c:v>108.5</c:v>
                </c:pt>
                <c:pt idx="214" formatCode="0.0_ ">
                  <c:v>107.7</c:v>
                </c:pt>
                <c:pt idx="215" formatCode="0.0_ ">
                  <c:v>107.6</c:v>
                </c:pt>
                <c:pt idx="216" formatCode="0.0_ ">
                  <c:v>107.7</c:v>
                </c:pt>
                <c:pt idx="217" formatCode="0.0_ ">
                  <c:v>107.5</c:v>
                </c:pt>
                <c:pt idx="218" formatCode="0.0_ ">
                  <c:v>107.2</c:v>
                </c:pt>
                <c:pt idx="219" formatCode="0.0_ ">
                  <c:v>104.2</c:v>
                </c:pt>
                <c:pt idx="220" formatCode="0.0_ ">
                  <c:v>104.5</c:v>
                </c:pt>
                <c:pt idx="221" formatCode="0.0_ ">
                  <c:v>105.2</c:v>
                </c:pt>
                <c:pt idx="222" formatCode="0.0_ ">
                  <c:v>105.7</c:v>
                </c:pt>
                <c:pt idx="223" formatCode="0.0_ ">
                  <c:v>106.6</c:v>
                </c:pt>
                <c:pt idx="224" formatCode="0.0_ ">
                  <c:v>107.9</c:v>
                </c:pt>
                <c:pt idx="225" formatCode="0.0_ ">
                  <c:v>109.4</c:v>
                </c:pt>
                <c:pt idx="226" formatCode="0.0_ ">
                  <c:v>109.6</c:v>
                </c:pt>
                <c:pt idx="227" formatCode="0.0_ ">
                  <c:v>110.3</c:v>
                </c:pt>
                <c:pt idx="228" formatCode="0.0_ ">
                  <c:v>112.4</c:v>
                </c:pt>
              </c:numCache>
            </c:numRef>
          </c:val>
          <c:smooth val="0"/>
          <c:extLst>
            <c:ext xmlns:c16="http://schemas.microsoft.com/office/drawing/2014/chart" uri="{C3380CC4-5D6E-409C-BE32-E72D297353CC}">
              <c16:uniqueId val="{00000002-6E6D-4824-9BC1-FA1ACCFF4C9A}"/>
            </c:ext>
          </c:extLst>
        </c:ser>
        <c:dLbls>
          <c:showLegendKey val="0"/>
          <c:showVal val="0"/>
          <c:showCatName val="0"/>
          <c:showSerName val="0"/>
          <c:showPercent val="0"/>
          <c:showBubbleSize val="0"/>
        </c:dLbls>
        <c:marker val="1"/>
        <c:smooth val="0"/>
        <c:axId val="1549892399"/>
        <c:axId val="1"/>
      </c:lineChart>
      <c:catAx>
        <c:axId val="15498923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154989239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52180028129395E-2"/>
          <c:y val="5.8309037900874633E-2"/>
          <c:w val="0.95182940740002442"/>
          <c:h val="0.76968039597815119"/>
        </c:manualLayout>
      </c:layout>
      <c:barChart>
        <c:barDir val="col"/>
        <c:grouping val="clustered"/>
        <c:varyColors val="0"/>
        <c:ser>
          <c:idx val="3"/>
          <c:order val="2"/>
          <c:spPr>
            <a:solidFill>
              <a:srgbClr val="CCCCFF"/>
            </a:solidFill>
            <a:ln w="25400">
              <a:noFill/>
            </a:ln>
          </c:spPr>
          <c:invertIfNegative val="0"/>
          <c:cat>
            <c:strRef>
              <c:f>[1]Sheet1!$AD$327:$AD$518</c:f>
              <c:strCache>
                <c:ptCount val="192"/>
                <c:pt idx="0">
                  <c:v>H23
2011</c:v>
                </c:pt>
                <c:pt idx="12">
                  <c:v>H24
2012</c:v>
                </c:pt>
                <c:pt idx="24">
                  <c:v>H25
2013</c:v>
                </c:pt>
                <c:pt idx="36">
                  <c:v>H26
2014</c:v>
                </c:pt>
                <c:pt idx="48">
                  <c:v>H27
2015</c:v>
                </c:pt>
                <c:pt idx="60">
                  <c:v>H28
2016</c:v>
                </c:pt>
                <c:pt idx="72">
                  <c:v>H29
2017</c:v>
                </c:pt>
                <c:pt idx="84">
                  <c:v>H30
2018</c:v>
                </c:pt>
                <c:pt idx="96">
                  <c:v>H31 R1
2019</c:v>
                </c:pt>
                <c:pt idx="108">
                  <c:v>R2
2020</c:v>
                </c:pt>
                <c:pt idx="120">
                  <c:v>R3
2021</c:v>
                </c:pt>
                <c:pt idx="132">
                  <c:v>R4
2022</c:v>
                </c:pt>
                <c:pt idx="144">
                  <c:v>R5
2023</c:v>
                </c:pt>
                <c:pt idx="156">
                  <c:v>R6
2024</c:v>
                </c:pt>
                <c:pt idx="168">
                  <c:v>R7
2025</c:v>
                </c:pt>
                <c:pt idx="180">
                  <c:v>R8
2026</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6B56-4EAB-8E48-A2996BF73B07}"/>
            </c:ext>
          </c:extLst>
        </c:ser>
        <c:dLbls>
          <c:showLegendKey val="0"/>
          <c:showVal val="0"/>
          <c:showCatName val="0"/>
          <c:showSerName val="0"/>
          <c:showPercent val="0"/>
          <c:showBubbleSize val="0"/>
        </c:dLbls>
        <c:gapWidth val="0"/>
        <c:axId val="1549887599"/>
        <c:axId val="1"/>
      </c:barChart>
      <c:lineChart>
        <c:grouping val="standard"/>
        <c:varyColors val="0"/>
        <c:ser>
          <c:idx val="2"/>
          <c:order val="0"/>
          <c:tx>
            <c:v>兵庫県</c:v>
          </c:tx>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'11グラフデータ'!$H$280:$H$519</c:f>
              <c:numCache>
                <c:formatCode>0.0</c:formatCode>
                <c:ptCount val="240"/>
                <c:pt idx="0">
                  <c:v>135.38999999999999</c:v>
                </c:pt>
                <c:pt idx="1">
                  <c:v>139.19</c:v>
                </c:pt>
                <c:pt idx="2">
                  <c:v>134.5</c:v>
                </c:pt>
                <c:pt idx="3">
                  <c:v>136.97</c:v>
                </c:pt>
                <c:pt idx="4">
                  <c:v>137.62</c:v>
                </c:pt>
                <c:pt idx="5">
                  <c:v>135.07</c:v>
                </c:pt>
                <c:pt idx="6">
                  <c:v>134.16</c:v>
                </c:pt>
                <c:pt idx="7">
                  <c:v>134.05000000000001</c:v>
                </c:pt>
                <c:pt idx="8">
                  <c:v>129.74</c:v>
                </c:pt>
                <c:pt idx="9">
                  <c:v>131.29</c:v>
                </c:pt>
                <c:pt idx="10">
                  <c:v>131.82</c:v>
                </c:pt>
                <c:pt idx="11">
                  <c:v>131.77000000000001</c:v>
                </c:pt>
                <c:pt idx="12">
                  <c:v>127.45</c:v>
                </c:pt>
                <c:pt idx="13">
                  <c:v>129.65</c:v>
                </c:pt>
                <c:pt idx="14">
                  <c:v>126.41</c:v>
                </c:pt>
                <c:pt idx="15">
                  <c:v>125.88</c:v>
                </c:pt>
                <c:pt idx="16">
                  <c:v>126.94</c:v>
                </c:pt>
                <c:pt idx="17">
                  <c:v>123.35</c:v>
                </c:pt>
                <c:pt idx="18">
                  <c:v>126.57</c:v>
                </c:pt>
                <c:pt idx="19">
                  <c:v>120.41</c:v>
                </c:pt>
                <c:pt idx="20">
                  <c:v>119.03</c:v>
                </c:pt>
                <c:pt idx="21">
                  <c:v>119.27</c:v>
                </c:pt>
                <c:pt idx="22">
                  <c:v>110.29</c:v>
                </c:pt>
                <c:pt idx="23">
                  <c:v>105.73</c:v>
                </c:pt>
                <c:pt idx="24">
                  <c:v>96.9</c:v>
                </c:pt>
                <c:pt idx="25">
                  <c:v>91.96</c:v>
                </c:pt>
                <c:pt idx="26">
                  <c:v>92.45</c:v>
                </c:pt>
                <c:pt idx="27">
                  <c:v>92.36</c:v>
                </c:pt>
                <c:pt idx="28">
                  <c:v>90.79</c:v>
                </c:pt>
                <c:pt idx="29">
                  <c:v>92.77</c:v>
                </c:pt>
                <c:pt idx="30">
                  <c:v>92.36</c:v>
                </c:pt>
                <c:pt idx="31">
                  <c:v>93.1</c:v>
                </c:pt>
                <c:pt idx="32">
                  <c:v>94.37</c:v>
                </c:pt>
                <c:pt idx="33">
                  <c:v>96.05</c:v>
                </c:pt>
                <c:pt idx="34">
                  <c:v>96.99</c:v>
                </c:pt>
                <c:pt idx="35">
                  <c:v>97.98</c:v>
                </c:pt>
                <c:pt idx="36">
                  <c:v>99.99</c:v>
                </c:pt>
                <c:pt idx="37">
                  <c:v>100.25</c:v>
                </c:pt>
                <c:pt idx="38">
                  <c:v>101.53</c:v>
                </c:pt>
                <c:pt idx="39">
                  <c:v>103.59</c:v>
                </c:pt>
                <c:pt idx="40">
                  <c:v>105.15</c:v>
                </c:pt>
                <c:pt idx="41">
                  <c:v>106.12</c:v>
                </c:pt>
                <c:pt idx="42">
                  <c:v>107.77</c:v>
                </c:pt>
                <c:pt idx="43">
                  <c:v>109.32</c:v>
                </c:pt>
                <c:pt idx="44">
                  <c:v>110.86</c:v>
                </c:pt>
                <c:pt idx="45">
                  <c:v>110.36</c:v>
                </c:pt>
                <c:pt idx="46">
                  <c:v>109.31</c:v>
                </c:pt>
                <c:pt idx="47">
                  <c:v>111.23</c:v>
                </c:pt>
                <c:pt idx="48">
                  <c:v>111.33</c:v>
                </c:pt>
                <c:pt idx="49">
                  <c:v>115.24</c:v>
                </c:pt>
                <c:pt idx="50">
                  <c:v>112.77</c:v>
                </c:pt>
                <c:pt idx="51">
                  <c:v>113.22</c:v>
                </c:pt>
                <c:pt idx="52">
                  <c:v>113.29</c:v>
                </c:pt>
                <c:pt idx="53">
                  <c:v>113.79</c:v>
                </c:pt>
                <c:pt idx="54">
                  <c:v>113.65</c:v>
                </c:pt>
                <c:pt idx="55">
                  <c:v>113.92</c:v>
                </c:pt>
                <c:pt idx="56">
                  <c:v>111.71</c:v>
                </c:pt>
                <c:pt idx="57">
                  <c:v>113.95</c:v>
                </c:pt>
                <c:pt idx="58">
                  <c:v>114.86</c:v>
                </c:pt>
                <c:pt idx="59">
                  <c:v>114.29</c:v>
                </c:pt>
                <c:pt idx="60">
                  <c:v>117.07</c:v>
                </c:pt>
                <c:pt idx="61">
                  <c:v>117.16</c:v>
                </c:pt>
                <c:pt idx="62">
                  <c:v>115.97</c:v>
                </c:pt>
                <c:pt idx="63">
                  <c:v>115.09</c:v>
                </c:pt>
                <c:pt idx="64">
                  <c:v>115.3</c:v>
                </c:pt>
                <c:pt idx="65">
                  <c:v>113.68</c:v>
                </c:pt>
                <c:pt idx="66">
                  <c:v>113.15</c:v>
                </c:pt>
                <c:pt idx="67">
                  <c:v>113.94</c:v>
                </c:pt>
                <c:pt idx="68">
                  <c:v>114.24</c:v>
                </c:pt>
                <c:pt idx="69">
                  <c:v>110.39</c:v>
                </c:pt>
                <c:pt idx="70">
                  <c:v>110.26</c:v>
                </c:pt>
                <c:pt idx="71">
                  <c:v>112.02</c:v>
                </c:pt>
                <c:pt idx="72">
                  <c:v>109.97</c:v>
                </c:pt>
                <c:pt idx="73">
                  <c:v>109.19</c:v>
                </c:pt>
                <c:pt idx="74">
                  <c:v>113.51</c:v>
                </c:pt>
                <c:pt idx="75">
                  <c:v>111.47</c:v>
                </c:pt>
                <c:pt idx="76">
                  <c:v>113.08</c:v>
                </c:pt>
                <c:pt idx="77">
                  <c:v>114.09</c:v>
                </c:pt>
                <c:pt idx="78">
                  <c:v>114.48</c:v>
                </c:pt>
                <c:pt idx="79">
                  <c:v>115.96</c:v>
                </c:pt>
                <c:pt idx="80">
                  <c:v>116.13</c:v>
                </c:pt>
                <c:pt idx="81">
                  <c:v>118.18</c:v>
                </c:pt>
                <c:pt idx="82">
                  <c:v>120.08</c:v>
                </c:pt>
                <c:pt idx="83">
                  <c:v>120.36</c:v>
                </c:pt>
                <c:pt idx="84">
                  <c:v>119.3</c:v>
                </c:pt>
                <c:pt idx="85">
                  <c:v>119.59</c:v>
                </c:pt>
                <c:pt idx="86">
                  <c:v>119.53</c:v>
                </c:pt>
                <c:pt idx="87">
                  <c:v>117.93</c:v>
                </c:pt>
                <c:pt idx="88">
                  <c:v>119.93</c:v>
                </c:pt>
                <c:pt idx="89">
                  <c:v>118.32</c:v>
                </c:pt>
                <c:pt idx="90">
                  <c:v>117.91</c:v>
                </c:pt>
                <c:pt idx="91">
                  <c:v>117.59</c:v>
                </c:pt>
                <c:pt idx="92">
                  <c:v>118.03</c:v>
                </c:pt>
                <c:pt idx="93">
                  <c:v>121.28</c:v>
                </c:pt>
                <c:pt idx="94">
                  <c:v>118.36</c:v>
                </c:pt>
                <c:pt idx="95">
                  <c:v>120.28</c:v>
                </c:pt>
                <c:pt idx="96">
                  <c:v>120.9</c:v>
                </c:pt>
                <c:pt idx="97">
                  <c:v>117.43</c:v>
                </c:pt>
                <c:pt idx="98">
                  <c:v>118.36</c:v>
                </c:pt>
                <c:pt idx="99">
                  <c:v>117.45</c:v>
                </c:pt>
                <c:pt idx="100">
                  <c:v>115.59</c:v>
                </c:pt>
                <c:pt idx="101">
                  <c:v>114.28</c:v>
                </c:pt>
                <c:pt idx="102">
                  <c:v>115.89</c:v>
                </c:pt>
                <c:pt idx="103">
                  <c:v>115.32</c:v>
                </c:pt>
                <c:pt idx="104">
                  <c:v>115.1</c:v>
                </c:pt>
                <c:pt idx="105">
                  <c:v>114.41</c:v>
                </c:pt>
                <c:pt idx="106">
                  <c:v>113.13</c:v>
                </c:pt>
                <c:pt idx="107">
                  <c:v>112.1</c:v>
                </c:pt>
                <c:pt idx="108">
                  <c:v>114.76</c:v>
                </c:pt>
                <c:pt idx="109">
                  <c:v>114.61</c:v>
                </c:pt>
                <c:pt idx="110">
                  <c:v>114.29</c:v>
                </c:pt>
                <c:pt idx="111">
                  <c:v>115.95</c:v>
                </c:pt>
                <c:pt idx="112">
                  <c:v>115.96</c:v>
                </c:pt>
                <c:pt idx="113">
                  <c:v>116.53</c:v>
                </c:pt>
                <c:pt idx="114">
                  <c:v>116.73</c:v>
                </c:pt>
                <c:pt idx="115">
                  <c:v>114.24</c:v>
                </c:pt>
                <c:pt idx="116">
                  <c:v>117.7</c:v>
                </c:pt>
                <c:pt idx="117">
                  <c:v>115.25</c:v>
                </c:pt>
                <c:pt idx="118">
                  <c:v>116.6</c:v>
                </c:pt>
                <c:pt idx="119">
                  <c:v>118.45</c:v>
                </c:pt>
                <c:pt idx="120">
                  <c:v>117.4</c:v>
                </c:pt>
                <c:pt idx="121">
                  <c:v>120.74</c:v>
                </c:pt>
                <c:pt idx="122">
                  <c:v>120.11</c:v>
                </c:pt>
                <c:pt idx="123">
                  <c:v>121.85</c:v>
                </c:pt>
                <c:pt idx="124">
                  <c:v>120.93</c:v>
                </c:pt>
                <c:pt idx="125">
                  <c:v>120.44</c:v>
                </c:pt>
                <c:pt idx="126">
                  <c:v>120.2</c:v>
                </c:pt>
                <c:pt idx="127">
                  <c:v>122.12</c:v>
                </c:pt>
                <c:pt idx="128">
                  <c:v>120.83</c:v>
                </c:pt>
                <c:pt idx="129">
                  <c:v>121.36</c:v>
                </c:pt>
                <c:pt idx="130">
                  <c:v>123.72</c:v>
                </c:pt>
                <c:pt idx="131">
                  <c:v>123.25</c:v>
                </c:pt>
                <c:pt idx="132">
                  <c:v>123.57</c:v>
                </c:pt>
                <c:pt idx="133">
                  <c:v>121.66</c:v>
                </c:pt>
                <c:pt idx="134">
                  <c:v>126.23</c:v>
                </c:pt>
                <c:pt idx="135">
                  <c:v>126.04</c:v>
                </c:pt>
                <c:pt idx="136">
                  <c:v>124.58</c:v>
                </c:pt>
                <c:pt idx="137">
                  <c:v>125.24</c:v>
                </c:pt>
                <c:pt idx="138">
                  <c:v>125.49</c:v>
                </c:pt>
                <c:pt idx="139">
                  <c:v>126.56</c:v>
                </c:pt>
                <c:pt idx="140">
                  <c:v>121.77</c:v>
                </c:pt>
                <c:pt idx="141">
                  <c:v>126.97</c:v>
                </c:pt>
                <c:pt idx="142">
                  <c:v>124</c:v>
                </c:pt>
                <c:pt idx="143">
                  <c:v>122.12</c:v>
                </c:pt>
                <c:pt idx="144">
                  <c:v>119.22</c:v>
                </c:pt>
                <c:pt idx="145">
                  <c:v>121.7</c:v>
                </c:pt>
                <c:pt idx="146">
                  <c:v>119.21</c:v>
                </c:pt>
                <c:pt idx="147">
                  <c:v>119.16</c:v>
                </c:pt>
                <c:pt idx="148">
                  <c:v>122.78</c:v>
                </c:pt>
                <c:pt idx="149">
                  <c:v>119.54</c:v>
                </c:pt>
                <c:pt idx="150">
                  <c:v>122.13</c:v>
                </c:pt>
                <c:pt idx="151">
                  <c:v>114.45</c:v>
                </c:pt>
                <c:pt idx="152">
                  <c:v>117.75</c:v>
                </c:pt>
                <c:pt idx="153">
                  <c:v>113.91</c:v>
                </c:pt>
                <c:pt idx="154">
                  <c:v>111.38</c:v>
                </c:pt>
                <c:pt idx="155">
                  <c:v>116.14</c:v>
                </c:pt>
                <c:pt idx="156">
                  <c:v>113.65</c:v>
                </c:pt>
                <c:pt idx="157">
                  <c:v>109.26</c:v>
                </c:pt>
                <c:pt idx="158">
                  <c:v>108.63</c:v>
                </c:pt>
                <c:pt idx="159">
                  <c:v>94.8</c:v>
                </c:pt>
                <c:pt idx="160">
                  <c:v>92.92</c:v>
                </c:pt>
                <c:pt idx="161">
                  <c:v>94.31</c:v>
                </c:pt>
                <c:pt idx="162">
                  <c:v>94.87</c:v>
                </c:pt>
                <c:pt idx="163">
                  <c:v>98.16</c:v>
                </c:pt>
                <c:pt idx="164">
                  <c:v>95.22</c:v>
                </c:pt>
                <c:pt idx="165">
                  <c:v>99.62</c:v>
                </c:pt>
                <c:pt idx="166">
                  <c:v>98.65</c:v>
                </c:pt>
                <c:pt idx="167">
                  <c:v>99.91</c:v>
                </c:pt>
                <c:pt idx="168">
                  <c:v>100.67</c:v>
                </c:pt>
                <c:pt idx="169">
                  <c:v>99.43</c:v>
                </c:pt>
                <c:pt idx="170">
                  <c:v>102.99</c:v>
                </c:pt>
                <c:pt idx="171">
                  <c:v>107.01</c:v>
                </c:pt>
                <c:pt idx="172">
                  <c:v>102.88</c:v>
                </c:pt>
                <c:pt idx="173">
                  <c:v>103.3</c:v>
                </c:pt>
                <c:pt idx="174">
                  <c:v>103.68</c:v>
                </c:pt>
                <c:pt idx="175">
                  <c:v>99.35</c:v>
                </c:pt>
                <c:pt idx="176">
                  <c:v>101.5</c:v>
                </c:pt>
                <c:pt idx="177">
                  <c:v>102.49</c:v>
                </c:pt>
                <c:pt idx="178">
                  <c:v>101.7</c:v>
                </c:pt>
                <c:pt idx="179">
                  <c:v>100.08</c:v>
                </c:pt>
                <c:pt idx="180">
                  <c:v>102.81</c:v>
                </c:pt>
                <c:pt idx="181">
                  <c:v>103.01</c:v>
                </c:pt>
                <c:pt idx="182">
                  <c:v>104</c:v>
                </c:pt>
                <c:pt idx="183">
                  <c:v>104.6</c:v>
                </c:pt>
                <c:pt idx="184">
                  <c:v>106.47</c:v>
                </c:pt>
                <c:pt idx="185">
                  <c:v>106.72</c:v>
                </c:pt>
                <c:pt idx="186">
                  <c:v>107.8</c:v>
                </c:pt>
                <c:pt idx="187">
                  <c:v>109.83</c:v>
                </c:pt>
                <c:pt idx="188">
                  <c:v>109.11</c:v>
                </c:pt>
                <c:pt idx="189">
                  <c:v>109.72</c:v>
                </c:pt>
                <c:pt idx="190">
                  <c:v>111.14</c:v>
                </c:pt>
                <c:pt idx="191">
                  <c:v>111.01</c:v>
                </c:pt>
                <c:pt idx="192">
                  <c:v>107.04</c:v>
                </c:pt>
                <c:pt idx="193">
                  <c:v>107.45</c:v>
                </c:pt>
                <c:pt idx="194">
                  <c:v>106.39</c:v>
                </c:pt>
                <c:pt idx="195">
                  <c:v>106.75</c:v>
                </c:pt>
                <c:pt idx="196">
                  <c:v>105.7</c:v>
                </c:pt>
                <c:pt idx="197">
                  <c:v>107.91</c:v>
                </c:pt>
                <c:pt idx="198">
                  <c:v>104.92</c:v>
                </c:pt>
                <c:pt idx="199">
                  <c:v>103.97</c:v>
                </c:pt>
                <c:pt idx="200">
                  <c:v>104.99</c:v>
                </c:pt>
                <c:pt idx="201">
                  <c:v>103.63</c:v>
                </c:pt>
                <c:pt idx="202">
                  <c:v>101.9</c:v>
                </c:pt>
                <c:pt idx="203">
                  <c:v>104.01</c:v>
                </c:pt>
                <c:pt idx="204">
                  <c:v>106.32</c:v>
                </c:pt>
                <c:pt idx="205">
                  <c:v>107.19</c:v>
                </c:pt>
                <c:pt idx="206">
                  <c:v>107.36</c:v>
                </c:pt>
                <c:pt idx="207">
                  <c:v>103.19</c:v>
                </c:pt>
                <c:pt idx="208">
                  <c:v>105.47</c:v>
                </c:pt>
                <c:pt idx="209">
                  <c:v>104.6</c:v>
                </c:pt>
                <c:pt idx="210">
                  <c:v>108.18</c:v>
                </c:pt>
                <c:pt idx="211">
                  <c:v>103.98</c:v>
                </c:pt>
                <c:pt idx="212">
                  <c:v>106.57</c:v>
                </c:pt>
                <c:pt idx="213">
                  <c:v>105.04</c:v>
                </c:pt>
                <c:pt idx="214">
                  <c:v>103.75</c:v>
                </c:pt>
                <c:pt idx="215">
                  <c:v>104.25</c:v>
                </c:pt>
                <c:pt idx="216">
                  <c:v>102.4</c:v>
                </c:pt>
                <c:pt idx="217">
                  <c:v>102.53</c:v>
                </c:pt>
                <c:pt idx="218">
                  <c:v>98.01</c:v>
                </c:pt>
                <c:pt idx="219">
                  <c:v>99.64</c:v>
                </c:pt>
                <c:pt idx="220">
                  <c:v>105.43</c:v>
                </c:pt>
                <c:pt idx="221">
                  <c:v>105.34</c:v>
                </c:pt>
                <c:pt idx="222">
                  <c:v>105.61</c:v>
                </c:pt>
                <c:pt idx="223">
                  <c:v>99.16</c:v>
                </c:pt>
                <c:pt idx="224">
                  <c:v>99.21</c:v>
                </c:pt>
                <c:pt idx="225">
                  <c:v>98.84</c:v>
                </c:pt>
                <c:pt idx="226">
                  <c:v>99.1</c:v>
                </c:pt>
                <c:pt idx="227">
                  <c:v>97.59</c:v>
                </c:pt>
                <c:pt idx="228">
                  <c:v>103.72</c:v>
                </c:pt>
              </c:numCache>
            </c:numRef>
          </c:val>
          <c:smooth val="0"/>
          <c:extLst>
            <c:ext xmlns:c16="http://schemas.microsoft.com/office/drawing/2014/chart" uri="{C3380CC4-5D6E-409C-BE32-E72D297353CC}">
              <c16:uniqueId val="{00000001-6B56-4EAB-8E48-A2996BF73B07}"/>
            </c:ext>
          </c:extLst>
        </c:ser>
        <c:ser>
          <c:idx val="0"/>
          <c:order val="1"/>
          <c:tx>
            <c:v>全国</c:v>
          </c:tx>
          <c:spPr>
            <a:ln w="12700">
              <a:solidFill>
                <a:srgbClr val="000000"/>
              </a:solidFill>
              <a:prstDash val="sysDash"/>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'11グラフデータ'!$X$280:$X$519</c:f>
              <c:numCache>
                <c:formatCode>0.0_);[Red]\(0.0\)</c:formatCode>
                <c:ptCount val="240"/>
                <c:pt idx="0">
                  <c:v>122.4</c:v>
                </c:pt>
                <c:pt idx="1">
                  <c:v>122.5</c:v>
                </c:pt>
                <c:pt idx="2">
                  <c:v>121.9</c:v>
                </c:pt>
                <c:pt idx="3">
                  <c:v>122.9</c:v>
                </c:pt>
                <c:pt idx="4">
                  <c:v>123.5</c:v>
                </c:pt>
                <c:pt idx="5">
                  <c:v>123.2</c:v>
                </c:pt>
                <c:pt idx="6">
                  <c:v>122.2</c:v>
                </c:pt>
                <c:pt idx="7">
                  <c:v>123.6</c:v>
                </c:pt>
                <c:pt idx="8">
                  <c:v>122.1</c:v>
                </c:pt>
                <c:pt idx="9">
                  <c:v>123</c:v>
                </c:pt>
                <c:pt idx="10">
                  <c:v>121.9</c:v>
                </c:pt>
                <c:pt idx="11">
                  <c:v>122.1</c:v>
                </c:pt>
                <c:pt idx="12">
                  <c:v>121.5</c:v>
                </c:pt>
                <c:pt idx="13">
                  <c:v>121.6</c:v>
                </c:pt>
                <c:pt idx="14">
                  <c:v>120.9</c:v>
                </c:pt>
                <c:pt idx="15">
                  <c:v>120</c:v>
                </c:pt>
                <c:pt idx="16">
                  <c:v>120.3</c:v>
                </c:pt>
                <c:pt idx="17">
                  <c:v>117.8</c:v>
                </c:pt>
                <c:pt idx="18">
                  <c:v>117.3</c:v>
                </c:pt>
                <c:pt idx="19">
                  <c:v>113.7</c:v>
                </c:pt>
                <c:pt idx="20">
                  <c:v>112.6</c:v>
                </c:pt>
                <c:pt idx="21">
                  <c:v>109.1</c:v>
                </c:pt>
                <c:pt idx="22">
                  <c:v>102.5</c:v>
                </c:pt>
                <c:pt idx="23">
                  <c:v>96.7</c:v>
                </c:pt>
                <c:pt idx="24">
                  <c:v>88.2</c:v>
                </c:pt>
                <c:pt idx="25">
                  <c:v>83.6</c:v>
                </c:pt>
                <c:pt idx="26">
                  <c:v>83.2</c:v>
                </c:pt>
                <c:pt idx="27">
                  <c:v>84.8</c:v>
                </c:pt>
                <c:pt idx="28">
                  <c:v>86.4</c:v>
                </c:pt>
                <c:pt idx="29">
                  <c:v>88</c:v>
                </c:pt>
                <c:pt idx="30">
                  <c:v>88.9</c:v>
                </c:pt>
                <c:pt idx="31">
                  <c:v>90.8</c:v>
                </c:pt>
                <c:pt idx="32">
                  <c:v>93.3</c:v>
                </c:pt>
                <c:pt idx="33">
                  <c:v>95.5</c:v>
                </c:pt>
                <c:pt idx="34">
                  <c:v>97.2</c:v>
                </c:pt>
                <c:pt idx="35">
                  <c:v>98.8</c:v>
                </c:pt>
                <c:pt idx="36">
                  <c:v>101.9</c:v>
                </c:pt>
                <c:pt idx="37">
                  <c:v>102.5</c:v>
                </c:pt>
                <c:pt idx="38">
                  <c:v>104</c:v>
                </c:pt>
                <c:pt idx="39">
                  <c:v>105.1</c:v>
                </c:pt>
                <c:pt idx="40">
                  <c:v>104.7</c:v>
                </c:pt>
                <c:pt idx="41">
                  <c:v>105.3</c:v>
                </c:pt>
                <c:pt idx="42">
                  <c:v>105.9</c:v>
                </c:pt>
                <c:pt idx="43">
                  <c:v>106.2</c:v>
                </c:pt>
                <c:pt idx="44">
                  <c:v>107</c:v>
                </c:pt>
                <c:pt idx="45">
                  <c:v>106.4</c:v>
                </c:pt>
                <c:pt idx="46">
                  <c:v>108.4</c:v>
                </c:pt>
                <c:pt idx="47">
                  <c:v>108.7</c:v>
                </c:pt>
                <c:pt idx="48">
                  <c:v>108.5</c:v>
                </c:pt>
                <c:pt idx="49">
                  <c:v>110</c:v>
                </c:pt>
                <c:pt idx="50">
                  <c:v>102.2</c:v>
                </c:pt>
                <c:pt idx="51">
                  <c:v>100.9</c:v>
                </c:pt>
                <c:pt idx="52">
                  <c:v>103.5</c:v>
                </c:pt>
                <c:pt idx="53">
                  <c:v>105.8</c:v>
                </c:pt>
                <c:pt idx="54">
                  <c:v>106.9</c:v>
                </c:pt>
                <c:pt idx="55">
                  <c:v>108.1</c:v>
                </c:pt>
                <c:pt idx="56">
                  <c:v>108.8</c:v>
                </c:pt>
                <c:pt idx="57">
                  <c:v>110.4</c:v>
                </c:pt>
                <c:pt idx="58">
                  <c:v>108.9</c:v>
                </c:pt>
                <c:pt idx="59">
                  <c:v>110.9</c:v>
                </c:pt>
                <c:pt idx="60">
                  <c:v>111</c:v>
                </c:pt>
                <c:pt idx="61">
                  <c:v>112</c:v>
                </c:pt>
                <c:pt idx="62">
                  <c:v>113.3</c:v>
                </c:pt>
                <c:pt idx="63">
                  <c:v>111.8</c:v>
                </c:pt>
                <c:pt idx="64">
                  <c:v>111.6</c:v>
                </c:pt>
                <c:pt idx="65">
                  <c:v>109.4</c:v>
                </c:pt>
                <c:pt idx="66">
                  <c:v>108.8</c:v>
                </c:pt>
                <c:pt idx="67">
                  <c:v>108.5</c:v>
                </c:pt>
                <c:pt idx="68">
                  <c:v>107.1</c:v>
                </c:pt>
                <c:pt idx="69">
                  <c:v>107</c:v>
                </c:pt>
                <c:pt idx="70">
                  <c:v>106.4</c:v>
                </c:pt>
                <c:pt idx="71">
                  <c:v>107.8</c:v>
                </c:pt>
                <c:pt idx="72">
                  <c:v>108</c:v>
                </c:pt>
                <c:pt idx="73">
                  <c:v>109</c:v>
                </c:pt>
                <c:pt idx="74">
                  <c:v>110.8</c:v>
                </c:pt>
                <c:pt idx="75">
                  <c:v>111.4</c:v>
                </c:pt>
                <c:pt idx="76">
                  <c:v>112.8</c:v>
                </c:pt>
                <c:pt idx="77">
                  <c:v>112.5</c:v>
                </c:pt>
                <c:pt idx="78">
                  <c:v>113.5</c:v>
                </c:pt>
                <c:pt idx="79">
                  <c:v>114.6</c:v>
                </c:pt>
                <c:pt idx="80">
                  <c:v>115.3</c:v>
                </c:pt>
                <c:pt idx="81">
                  <c:v>116</c:v>
                </c:pt>
                <c:pt idx="82">
                  <c:v>117.2</c:v>
                </c:pt>
                <c:pt idx="83">
                  <c:v>117.1</c:v>
                </c:pt>
                <c:pt idx="84">
                  <c:v>118.6</c:v>
                </c:pt>
                <c:pt idx="85">
                  <c:v>118.4</c:v>
                </c:pt>
                <c:pt idx="86">
                  <c:v>120.5</c:v>
                </c:pt>
                <c:pt idx="87">
                  <c:v>116.3</c:v>
                </c:pt>
                <c:pt idx="88">
                  <c:v>116.9</c:v>
                </c:pt>
                <c:pt idx="89">
                  <c:v>115.7</c:v>
                </c:pt>
                <c:pt idx="90">
                  <c:v>116.2</c:v>
                </c:pt>
                <c:pt idx="91">
                  <c:v>115.4</c:v>
                </c:pt>
                <c:pt idx="92">
                  <c:v>116.9</c:v>
                </c:pt>
                <c:pt idx="93">
                  <c:v>116.6</c:v>
                </c:pt>
                <c:pt idx="94">
                  <c:v>116.1</c:v>
                </c:pt>
                <c:pt idx="95">
                  <c:v>116.3</c:v>
                </c:pt>
                <c:pt idx="96">
                  <c:v>118.2</c:v>
                </c:pt>
                <c:pt idx="97">
                  <c:v>116.7</c:v>
                </c:pt>
                <c:pt idx="98">
                  <c:v>116</c:v>
                </c:pt>
                <c:pt idx="99">
                  <c:v>117.2</c:v>
                </c:pt>
                <c:pt idx="100">
                  <c:v>116.4</c:v>
                </c:pt>
                <c:pt idx="101">
                  <c:v>117.1</c:v>
                </c:pt>
                <c:pt idx="102">
                  <c:v>117</c:v>
                </c:pt>
                <c:pt idx="103">
                  <c:v>116.1</c:v>
                </c:pt>
                <c:pt idx="104">
                  <c:v>117</c:v>
                </c:pt>
                <c:pt idx="105">
                  <c:v>116.7</c:v>
                </c:pt>
                <c:pt idx="106">
                  <c:v>116</c:v>
                </c:pt>
                <c:pt idx="107">
                  <c:v>115.1</c:v>
                </c:pt>
                <c:pt idx="108">
                  <c:v>116.5</c:v>
                </c:pt>
                <c:pt idx="109">
                  <c:v>115.4</c:v>
                </c:pt>
                <c:pt idx="110">
                  <c:v>115.7</c:v>
                </c:pt>
                <c:pt idx="111">
                  <c:v>115.4</c:v>
                </c:pt>
                <c:pt idx="112">
                  <c:v>115.1</c:v>
                </c:pt>
                <c:pt idx="113">
                  <c:v>115.4</c:v>
                </c:pt>
                <c:pt idx="114">
                  <c:v>115.9</c:v>
                </c:pt>
                <c:pt idx="115">
                  <c:v>116.2</c:v>
                </c:pt>
                <c:pt idx="116">
                  <c:v>116.7</c:v>
                </c:pt>
                <c:pt idx="117">
                  <c:v>117.4</c:v>
                </c:pt>
                <c:pt idx="118">
                  <c:v>119.1</c:v>
                </c:pt>
                <c:pt idx="119">
                  <c:v>119.2</c:v>
                </c:pt>
                <c:pt idx="120">
                  <c:v>118.7</c:v>
                </c:pt>
                <c:pt idx="121">
                  <c:v>119.4</c:v>
                </c:pt>
                <c:pt idx="122">
                  <c:v>119.5</c:v>
                </c:pt>
                <c:pt idx="123">
                  <c:v>120.8</c:v>
                </c:pt>
                <c:pt idx="124">
                  <c:v>120.6</c:v>
                </c:pt>
                <c:pt idx="125">
                  <c:v>121.1</c:v>
                </c:pt>
                <c:pt idx="126">
                  <c:v>120.4</c:v>
                </c:pt>
                <c:pt idx="127">
                  <c:v>122</c:v>
                </c:pt>
                <c:pt idx="128">
                  <c:v>121</c:v>
                </c:pt>
                <c:pt idx="129">
                  <c:v>121.2</c:v>
                </c:pt>
                <c:pt idx="130">
                  <c:v>122.8</c:v>
                </c:pt>
                <c:pt idx="131">
                  <c:v>124.2</c:v>
                </c:pt>
                <c:pt idx="132">
                  <c:v>122.3</c:v>
                </c:pt>
                <c:pt idx="133">
                  <c:v>122</c:v>
                </c:pt>
                <c:pt idx="134">
                  <c:v>122.4</c:v>
                </c:pt>
                <c:pt idx="135">
                  <c:v>122.9</c:v>
                </c:pt>
                <c:pt idx="136">
                  <c:v>122.7</c:v>
                </c:pt>
                <c:pt idx="137">
                  <c:v>122.3</c:v>
                </c:pt>
                <c:pt idx="138">
                  <c:v>121.6</c:v>
                </c:pt>
                <c:pt idx="139">
                  <c:v>121.9</c:v>
                </c:pt>
                <c:pt idx="140">
                  <c:v>119.8</c:v>
                </c:pt>
                <c:pt idx="141">
                  <c:v>121.7</c:v>
                </c:pt>
                <c:pt idx="142">
                  <c:v>119.9</c:v>
                </c:pt>
                <c:pt idx="143">
                  <c:v>119.1</c:v>
                </c:pt>
                <c:pt idx="144">
                  <c:v>117.4</c:v>
                </c:pt>
                <c:pt idx="145">
                  <c:v>119.5</c:v>
                </c:pt>
                <c:pt idx="146">
                  <c:v>119.3</c:v>
                </c:pt>
                <c:pt idx="147">
                  <c:v>118.7</c:v>
                </c:pt>
                <c:pt idx="148">
                  <c:v>119</c:v>
                </c:pt>
                <c:pt idx="149">
                  <c:v>116.6</c:v>
                </c:pt>
                <c:pt idx="150">
                  <c:v>116.5</c:v>
                </c:pt>
                <c:pt idx="151">
                  <c:v>116.1</c:v>
                </c:pt>
                <c:pt idx="152">
                  <c:v>117.6</c:v>
                </c:pt>
                <c:pt idx="153">
                  <c:v>112.2</c:v>
                </c:pt>
                <c:pt idx="154">
                  <c:v>111.6</c:v>
                </c:pt>
                <c:pt idx="155">
                  <c:v>111.5</c:v>
                </c:pt>
                <c:pt idx="156">
                  <c:v>110.4</c:v>
                </c:pt>
                <c:pt idx="157">
                  <c:v>108.9</c:v>
                </c:pt>
                <c:pt idx="158">
                  <c:v>106.1</c:v>
                </c:pt>
                <c:pt idx="159">
                  <c:v>94.4</c:v>
                </c:pt>
                <c:pt idx="160">
                  <c:v>87</c:v>
                </c:pt>
                <c:pt idx="161">
                  <c:v>89.9</c:v>
                </c:pt>
                <c:pt idx="162">
                  <c:v>95.2</c:v>
                </c:pt>
                <c:pt idx="163">
                  <c:v>96.8</c:v>
                </c:pt>
                <c:pt idx="164">
                  <c:v>99.6</c:v>
                </c:pt>
                <c:pt idx="165">
                  <c:v>103.5</c:v>
                </c:pt>
                <c:pt idx="166">
                  <c:v>104</c:v>
                </c:pt>
                <c:pt idx="167">
                  <c:v>104.1</c:v>
                </c:pt>
                <c:pt idx="168">
                  <c:v>106.9</c:v>
                </c:pt>
                <c:pt idx="169">
                  <c:v>106.5</c:v>
                </c:pt>
                <c:pt idx="170">
                  <c:v>108.9</c:v>
                </c:pt>
                <c:pt idx="171">
                  <c:v>111.2</c:v>
                </c:pt>
                <c:pt idx="172">
                  <c:v>109.7</c:v>
                </c:pt>
                <c:pt idx="173">
                  <c:v>110.2</c:v>
                </c:pt>
                <c:pt idx="174">
                  <c:v>109.7</c:v>
                </c:pt>
                <c:pt idx="175">
                  <c:v>107</c:v>
                </c:pt>
                <c:pt idx="176">
                  <c:v>105.1</c:v>
                </c:pt>
                <c:pt idx="177">
                  <c:v>106.9</c:v>
                </c:pt>
                <c:pt idx="178">
                  <c:v>111.6</c:v>
                </c:pt>
                <c:pt idx="179">
                  <c:v>111.5</c:v>
                </c:pt>
                <c:pt idx="180">
                  <c:v>111.1</c:v>
                </c:pt>
                <c:pt idx="181">
                  <c:v>111.8</c:v>
                </c:pt>
                <c:pt idx="182">
                  <c:v>112</c:v>
                </c:pt>
                <c:pt idx="183">
                  <c:v>112.3</c:v>
                </c:pt>
                <c:pt idx="184">
                  <c:v>111.7</c:v>
                </c:pt>
                <c:pt idx="185">
                  <c:v>113.4</c:v>
                </c:pt>
                <c:pt idx="186">
                  <c:v>113.9</c:v>
                </c:pt>
                <c:pt idx="187">
                  <c:v>115</c:v>
                </c:pt>
                <c:pt idx="188">
                  <c:v>114.5</c:v>
                </c:pt>
                <c:pt idx="189">
                  <c:v>114.1</c:v>
                </c:pt>
                <c:pt idx="190">
                  <c:v>114</c:v>
                </c:pt>
                <c:pt idx="191">
                  <c:v>113.4</c:v>
                </c:pt>
                <c:pt idx="192">
                  <c:v>113</c:v>
                </c:pt>
                <c:pt idx="193">
                  <c:v>114.6</c:v>
                </c:pt>
                <c:pt idx="194">
                  <c:v>114.7</c:v>
                </c:pt>
                <c:pt idx="195">
                  <c:v>114.8</c:v>
                </c:pt>
                <c:pt idx="196">
                  <c:v>115.3</c:v>
                </c:pt>
                <c:pt idx="197" formatCode="0.0_ ">
                  <c:v>115.3</c:v>
                </c:pt>
                <c:pt idx="198" formatCode="0.0_ ">
                  <c:v>115.1</c:v>
                </c:pt>
                <c:pt idx="199" formatCode="0.0_ ">
                  <c:v>115.3</c:v>
                </c:pt>
                <c:pt idx="200" formatCode="0.0_ ">
                  <c:v>115.7</c:v>
                </c:pt>
                <c:pt idx="201" formatCode="0.0_ ">
                  <c:v>115.7</c:v>
                </c:pt>
                <c:pt idx="202" formatCode="0.0_ ">
                  <c:v>115</c:v>
                </c:pt>
                <c:pt idx="203" formatCode="0.0_ ">
                  <c:v>116</c:v>
                </c:pt>
                <c:pt idx="204" formatCode="0.0_ ">
                  <c:v>112.9</c:v>
                </c:pt>
                <c:pt idx="205" formatCode="0.0_ ">
                  <c:v>112.7</c:v>
                </c:pt>
                <c:pt idx="206" formatCode="0.0_ ">
                  <c:v>113.6</c:v>
                </c:pt>
                <c:pt idx="207" formatCode="0.0_ ">
                  <c:v>114.4</c:v>
                </c:pt>
                <c:pt idx="208" formatCode="0.0_ ">
                  <c:v>115.5</c:v>
                </c:pt>
                <c:pt idx="209" formatCode="0.0_ ">
                  <c:v>114.6</c:v>
                </c:pt>
                <c:pt idx="210" formatCode="0.0_ ">
                  <c:v>115.5</c:v>
                </c:pt>
                <c:pt idx="211" formatCode="0.0_ ">
                  <c:v>113.8</c:v>
                </c:pt>
                <c:pt idx="212" formatCode="0.0_ ">
                  <c:v>114</c:v>
                </c:pt>
                <c:pt idx="213" formatCode="0.0_ ">
                  <c:v>115.8</c:v>
                </c:pt>
                <c:pt idx="214" formatCode="0.0_ ">
                  <c:v>115.2</c:v>
                </c:pt>
                <c:pt idx="215" formatCode="0.0_ ">
                  <c:v>116.3</c:v>
                </c:pt>
                <c:pt idx="216" formatCode="0.0_ ">
                  <c:v>116</c:v>
                </c:pt>
                <c:pt idx="217" formatCode="0.0_ ">
                  <c:v>117.1</c:v>
                </c:pt>
                <c:pt idx="218" formatCode="0.0_ ">
                  <c:v>115.6</c:v>
                </c:pt>
                <c:pt idx="219" formatCode="0.0_ ">
                  <c:v>115.5</c:v>
                </c:pt>
                <c:pt idx="220" formatCode="0.0_ ">
                  <c:v>115.4</c:v>
                </c:pt>
                <c:pt idx="221" formatCode="0.0_ ">
                  <c:v>115.9</c:v>
                </c:pt>
                <c:pt idx="222" formatCode="0.0_ ">
                  <c:v>114.3</c:v>
                </c:pt>
                <c:pt idx="223" formatCode="0.0_ ">
                  <c:v>113.2</c:v>
                </c:pt>
                <c:pt idx="224" formatCode="0.0_ ">
                  <c:v>114.7</c:v>
                </c:pt>
                <c:pt idx="225" formatCode="0.0_ ">
                  <c:v>115.7</c:v>
                </c:pt>
                <c:pt idx="226" formatCode="0.0_ ">
                  <c:v>114.8</c:v>
                </c:pt>
                <c:pt idx="227" formatCode="0.0_ ">
                  <c:v>114.3</c:v>
                </c:pt>
                <c:pt idx="228" formatCode="0.0_ ">
                  <c:v>116.8</c:v>
                </c:pt>
              </c:numCache>
            </c:numRef>
          </c:val>
          <c:smooth val="0"/>
          <c:extLst>
            <c:ext xmlns:c16="http://schemas.microsoft.com/office/drawing/2014/chart" uri="{C3380CC4-5D6E-409C-BE32-E72D297353CC}">
              <c16:uniqueId val="{00000002-6B56-4EAB-8E48-A2996BF73B07}"/>
            </c:ext>
          </c:extLst>
        </c:ser>
        <c:dLbls>
          <c:showLegendKey val="0"/>
          <c:showVal val="0"/>
          <c:showCatName val="0"/>
          <c:showSerName val="0"/>
          <c:showPercent val="0"/>
          <c:showBubbleSize val="0"/>
        </c:dLbls>
        <c:marker val="1"/>
        <c:smooth val="0"/>
        <c:axId val="1549887599"/>
        <c:axId val="1"/>
      </c:lineChart>
      <c:catAx>
        <c:axId val="15498875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4988759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54843975473895E-2"/>
          <c:y val="6.4788821507511973E-2"/>
          <c:w val="0.95228473602312813"/>
          <c:h val="0.74084595763557726"/>
        </c:manualLayout>
      </c:layout>
      <c:barChart>
        <c:barDir val="col"/>
        <c:grouping val="clustered"/>
        <c:varyColors val="0"/>
        <c:ser>
          <c:idx val="1"/>
          <c:order val="1"/>
          <c:spPr>
            <a:solidFill>
              <a:srgbClr val="CCCCFF"/>
            </a:solidFill>
            <a:ln w="25400">
              <a:noFill/>
            </a:ln>
          </c:spPr>
          <c:invertIfNegative val="0"/>
          <c:cat>
            <c:strRef>
              <c:f>[1]Sheet1!$AD$279:$AD$518</c:f>
              <c:strCache>
                <c:ptCount val="240"/>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'11グラフデータ'!$AM$280:$AM$519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546C-49A2-B315-84916D4D486D}"/>
            </c:ext>
          </c:extLst>
        </c:ser>
        <c:dLbls>
          <c:showLegendKey val="0"/>
          <c:showVal val="0"/>
          <c:showCatName val="0"/>
          <c:showSerName val="0"/>
          <c:showPercent val="0"/>
          <c:showBubbleSize val="0"/>
        </c:dLbls>
        <c:gapWidth val="0"/>
        <c:axId val="1551666335"/>
        <c:axId val="1"/>
      </c:barChart>
      <c:lineChart>
        <c:grouping val="standard"/>
        <c:varyColors val="0"/>
        <c:ser>
          <c:idx val="0"/>
          <c:order val="0"/>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'11グラフデータ'!$Q$280:$Q$519</c:f>
              <c:numCache>
                <c:formatCode>0.0;"▲ "0.0</c:formatCode>
                <c:ptCount val="240"/>
                <c:pt idx="0">
                  <c:v>599.50000000000034</c:v>
                </c:pt>
                <c:pt idx="1">
                  <c:v>578.10000000000036</c:v>
                </c:pt>
                <c:pt idx="2">
                  <c:v>542.40000000000032</c:v>
                </c:pt>
                <c:pt idx="3">
                  <c:v>549.50000000000034</c:v>
                </c:pt>
                <c:pt idx="4">
                  <c:v>556.60000000000036</c:v>
                </c:pt>
                <c:pt idx="5">
                  <c:v>535.20000000000039</c:v>
                </c:pt>
                <c:pt idx="6">
                  <c:v>528.10000000000036</c:v>
                </c:pt>
                <c:pt idx="7">
                  <c:v>506.70000000000039</c:v>
                </c:pt>
                <c:pt idx="8">
                  <c:v>513.80000000000041</c:v>
                </c:pt>
                <c:pt idx="9">
                  <c:v>492.40000000000043</c:v>
                </c:pt>
                <c:pt idx="10">
                  <c:v>471.00000000000045</c:v>
                </c:pt>
                <c:pt idx="11">
                  <c:v>478.10000000000048</c:v>
                </c:pt>
                <c:pt idx="12">
                  <c:v>456.7000000000005</c:v>
                </c:pt>
                <c:pt idx="13">
                  <c:v>478.10000000000048</c:v>
                </c:pt>
                <c:pt idx="14">
                  <c:v>485.2000000000005</c:v>
                </c:pt>
                <c:pt idx="15">
                  <c:v>535.2000000000005</c:v>
                </c:pt>
                <c:pt idx="16">
                  <c:v>528.10000000000048</c:v>
                </c:pt>
                <c:pt idx="17">
                  <c:v>549.50000000000045</c:v>
                </c:pt>
                <c:pt idx="18">
                  <c:v>513.80000000000041</c:v>
                </c:pt>
                <c:pt idx="19">
                  <c:v>478.10000000000042</c:v>
                </c:pt>
                <c:pt idx="20">
                  <c:v>428.10000000000042</c:v>
                </c:pt>
                <c:pt idx="21">
                  <c:v>385.20000000000044</c:v>
                </c:pt>
                <c:pt idx="22">
                  <c:v>335.20000000000044</c:v>
                </c:pt>
                <c:pt idx="23">
                  <c:v>313.80000000000047</c:v>
                </c:pt>
                <c:pt idx="24">
                  <c:v>270.90000000000049</c:v>
                </c:pt>
                <c:pt idx="25">
                  <c:v>235.2000000000005</c:v>
                </c:pt>
                <c:pt idx="26">
                  <c:v>185.2000000000005</c:v>
                </c:pt>
                <c:pt idx="27">
                  <c:v>178.10000000000051</c:v>
                </c:pt>
                <c:pt idx="28">
                  <c:v>171.00000000000051</c:v>
                </c:pt>
                <c:pt idx="29">
                  <c:v>163.90000000000052</c:v>
                </c:pt>
                <c:pt idx="30">
                  <c:v>171.00000000000051</c:v>
                </c:pt>
                <c:pt idx="31">
                  <c:v>192.40000000000052</c:v>
                </c:pt>
                <c:pt idx="32">
                  <c:v>228.10000000000053</c:v>
                </c:pt>
                <c:pt idx="33">
                  <c:v>263.80000000000052</c:v>
                </c:pt>
                <c:pt idx="34">
                  <c:v>299.50000000000051</c:v>
                </c:pt>
                <c:pt idx="35">
                  <c:v>335.2000000000005</c:v>
                </c:pt>
                <c:pt idx="36">
                  <c:v>385.2000000000005</c:v>
                </c:pt>
                <c:pt idx="37">
                  <c:v>406.60000000000048</c:v>
                </c:pt>
                <c:pt idx="38">
                  <c:v>442.30000000000047</c:v>
                </c:pt>
                <c:pt idx="39">
                  <c:v>449.40000000000049</c:v>
                </c:pt>
                <c:pt idx="40">
                  <c:v>470.80000000000052</c:v>
                </c:pt>
                <c:pt idx="41">
                  <c:v>463.7000000000005</c:v>
                </c:pt>
                <c:pt idx="42">
                  <c:v>492.30000000000052</c:v>
                </c:pt>
                <c:pt idx="43">
                  <c:v>499.40000000000055</c:v>
                </c:pt>
                <c:pt idx="44">
                  <c:v>506.50000000000057</c:v>
                </c:pt>
                <c:pt idx="45">
                  <c:v>470.80000000000058</c:v>
                </c:pt>
                <c:pt idx="46">
                  <c:v>477.9000000000006</c:v>
                </c:pt>
                <c:pt idx="47">
                  <c:v>499.30000000000064</c:v>
                </c:pt>
                <c:pt idx="48">
                  <c:v>535.00000000000068</c:v>
                </c:pt>
                <c:pt idx="49">
                  <c:v>585.00000000000068</c:v>
                </c:pt>
                <c:pt idx="50">
                  <c:v>592.1000000000007</c:v>
                </c:pt>
                <c:pt idx="51">
                  <c:v>570.70000000000073</c:v>
                </c:pt>
                <c:pt idx="52">
                  <c:v>535.00000000000068</c:v>
                </c:pt>
                <c:pt idx="53">
                  <c:v>527.90000000000066</c:v>
                </c:pt>
                <c:pt idx="54">
                  <c:v>520.80000000000064</c:v>
                </c:pt>
                <c:pt idx="55">
                  <c:v>527.90000000000066</c:v>
                </c:pt>
                <c:pt idx="56">
                  <c:v>513.6000000000007</c:v>
                </c:pt>
                <c:pt idx="57">
                  <c:v>506.50000000000068</c:v>
                </c:pt>
                <c:pt idx="58">
                  <c:v>485.1000000000007</c:v>
                </c:pt>
                <c:pt idx="59">
                  <c:v>506.50000000000068</c:v>
                </c:pt>
                <c:pt idx="60">
                  <c:v>513.6000000000007</c:v>
                </c:pt>
                <c:pt idx="61">
                  <c:v>506.50000000000068</c:v>
                </c:pt>
                <c:pt idx="62">
                  <c:v>513.6000000000007</c:v>
                </c:pt>
                <c:pt idx="63">
                  <c:v>492.20000000000073</c:v>
                </c:pt>
                <c:pt idx="64">
                  <c:v>499.30000000000075</c:v>
                </c:pt>
                <c:pt idx="65">
                  <c:v>463.60000000000076</c:v>
                </c:pt>
                <c:pt idx="66">
                  <c:v>470.70000000000078</c:v>
                </c:pt>
                <c:pt idx="67">
                  <c:v>435.0000000000008</c:v>
                </c:pt>
                <c:pt idx="68">
                  <c:v>427.90000000000077</c:v>
                </c:pt>
                <c:pt idx="69">
                  <c:v>406.5000000000008</c:v>
                </c:pt>
                <c:pt idx="70">
                  <c:v>399.40000000000077</c:v>
                </c:pt>
                <c:pt idx="71">
                  <c:v>392.30000000000075</c:v>
                </c:pt>
                <c:pt idx="72">
                  <c:v>385.20000000000073</c:v>
                </c:pt>
                <c:pt idx="73">
                  <c:v>406.6000000000007</c:v>
                </c:pt>
                <c:pt idx="74">
                  <c:v>442.30000000000069</c:v>
                </c:pt>
                <c:pt idx="75">
                  <c:v>463.70000000000073</c:v>
                </c:pt>
                <c:pt idx="76">
                  <c:v>492.30000000000075</c:v>
                </c:pt>
                <c:pt idx="77">
                  <c:v>499.40000000000077</c:v>
                </c:pt>
                <c:pt idx="78">
                  <c:v>520.80000000000075</c:v>
                </c:pt>
                <c:pt idx="79">
                  <c:v>513.70000000000073</c:v>
                </c:pt>
                <c:pt idx="80">
                  <c:v>542.30000000000075</c:v>
                </c:pt>
                <c:pt idx="81">
                  <c:v>578.0000000000008</c:v>
                </c:pt>
                <c:pt idx="82">
                  <c:v>620.90000000000077</c:v>
                </c:pt>
                <c:pt idx="83">
                  <c:v>656.60000000000082</c:v>
                </c:pt>
                <c:pt idx="84">
                  <c:v>678.0000000000008</c:v>
                </c:pt>
                <c:pt idx="85">
                  <c:v>685.10000000000082</c:v>
                </c:pt>
                <c:pt idx="86">
                  <c:v>663.70000000000084</c:v>
                </c:pt>
                <c:pt idx="87">
                  <c:v>613.70000000000084</c:v>
                </c:pt>
                <c:pt idx="88">
                  <c:v>592.30000000000086</c:v>
                </c:pt>
                <c:pt idx="89">
                  <c:v>585.20000000000084</c:v>
                </c:pt>
                <c:pt idx="90">
                  <c:v>570.90000000000089</c:v>
                </c:pt>
                <c:pt idx="91">
                  <c:v>556.60000000000093</c:v>
                </c:pt>
                <c:pt idx="92">
                  <c:v>549.50000000000091</c:v>
                </c:pt>
                <c:pt idx="93">
                  <c:v>570.90000000000089</c:v>
                </c:pt>
                <c:pt idx="94">
                  <c:v>563.80000000000086</c:v>
                </c:pt>
                <c:pt idx="95">
                  <c:v>542.40000000000089</c:v>
                </c:pt>
                <c:pt idx="96">
                  <c:v>556.70000000000084</c:v>
                </c:pt>
                <c:pt idx="97">
                  <c:v>535.30000000000086</c:v>
                </c:pt>
                <c:pt idx="98">
                  <c:v>549.60000000000082</c:v>
                </c:pt>
                <c:pt idx="99">
                  <c:v>528.20000000000084</c:v>
                </c:pt>
                <c:pt idx="100">
                  <c:v>506.80000000000086</c:v>
                </c:pt>
                <c:pt idx="101">
                  <c:v>499.70000000000084</c:v>
                </c:pt>
                <c:pt idx="102">
                  <c:v>506.80000000000086</c:v>
                </c:pt>
                <c:pt idx="103">
                  <c:v>513.90000000000089</c:v>
                </c:pt>
                <c:pt idx="104">
                  <c:v>535.30000000000086</c:v>
                </c:pt>
                <c:pt idx="105">
                  <c:v>542.40000000000089</c:v>
                </c:pt>
                <c:pt idx="106">
                  <c:v>521.00000000000091</c:v>
                </c:pt>
                <c:pt idx="107">
                  <c:v>485.30000000000092</c:v>
                </c:pt>
                <c:pt idx="108">
                  <c:v>492.40000000000094</c:v>
                </c:pt>
                <c:pt idx="109">
                  <c:v>463.80000000000092</c:v>
                </c:pt>
                <c:pt idx="110">
                  <c:v>470.90000000000094</c:v>
                </c:pt>
                <c:pt idx="111">
                  <c:v>449.50000000000097</c:v>
                </c:pt>
                <c:pt idx="112">
                  <c:v>470.900000000001</c:v>
                </c:pt>
                <c:pt idx="113">
                  <c:v>463.80000000000098</c:v>
                </c:pt>
                <c:pt idx="114">
                  <c:v>492.400000000001</c:v>
                </c:pt>
                <c:pt idx="115">
                  <c:v>513.80000000000098</c:v>
                </c:pt>
                <c:pt idx="116">
                  <c:v>535.20000000000095</c:v>
                </c:pt>
                <c:pt idx="117">
                  <c:v>528.10000000000093</c:v>
                </c:pt>
                <c:pt idx="118">
                  <c:v>549.50000000000091</c:v>
                </c:pt>
                <c:pt idx="119">
                  <c:v>542.40000000000089</c:v>
                </c:pt>
                <c:pt idx="120">
                  <c:v>578.10000000000093</c:v>
                </c:pt>
                <c:pt idx="121">
                  <c:v>599.50000000000091</c:v>
                </c:pt>
                <c:pt idx="122">
                  <c:v>592.40000000000089</c:v>
                </c:pt>
                <c:pt idx="123">
                  <c:v>592.40000000000089</c:v>
                </c:pt>
                <c:pt idx="124">
                  <c:v>585.30000000000086</c:v>
                </c:pt>
                <c:pt idx="125">
                  <c:v>606.70000000000084</c:v>
                </c:pt>
                <c:pt idx="126">
                  <c:v>585.30000000000086</c:v>
                </c:pt>
                <c:pt idx="127">
                  <c:v>592.40000000000089</c:v>
                </c:pt>
                <c:pt idx="128">
                  <c:v>585.30000000000086</c:v>
                </c:pt>
                <c:pt idx="129">
                  <c:v>592.40000000000089</c:v>
                </c:pt>
                <c:pt idx="130">
                  <c:v>585.30000000000086</c:v>
                </c:pt>
                <c:pt idx="131">
                  <c:v>606.70000000000084</c:v>
                </c:pt>
                <c:pt idx="132">
                  <c:v>585.30000000000086</c:v>
                </c:pt>
                <c:pt idx="133">
                  <c:v>578.20000000000084</c:v>
                </c:pt>
                <c:pt idx="134">
                  <c:v>549.60000000000082</c:v>
                </c:pt>
                <c:pt idx="135">
                  <c:v>585.30000000000086</c:v>
                </c:pt>
                <c:pt idx="136">
                  <c:v>621.00000000000091</c:v>
                </c:pt>
                <c:pt idx="137">
                  <c:v>628.10000000000093</c:v>
                </c:pt>
                <c:pt idx="138">
                  <c:v>642.40000000000089</c:v>
                </c:pt>
                <c:pt idx="139">
                  <c:v>649.50000000000091</c:v>
                </c:pt>
                <c:pt idx="140">
                  <c:v>628.10000000000093</c:v>
                </c:pt>
                <c:pt idx="141">
                  <c:v>635.20000000000095</c:v>
                </c:pt>
                <c:pt idx="142">
                  <c:v>613.80000000000098</c:v>
                </c:pt>
                <c:pt idx="143">
                  <c:v>620.900000000001</c:v>
                </c:pt>
                <c:pt idx="144">
                  <c:v>570.900000000001</c:v>
                </c:pt>
                <c:pt idx="145">
                  <c:v>549.50000000000102</c:v>
                </c:pt>
                <c:pt idx="146">
                  <c:v>528.10000000000105</c:v>
                </c:pt>
                <c:pt idx="147">
                  <c:v>549.50000000000102</c:v>
                </c:pt>
                <c:pt idx="148">
                  <c:v>513.80000000000098</c:v>
                </c:pt>
                <c:pt idx="149">
                  <c:v>535.20000000000095</c:v>
                </c:pt>
                <c:pt idx="150">
                  <c:v>542.30000000000098</c:v>
                </c:pt>
                <c:pt idx="151">
                  <c:v>506.60000000000099</c:v>
                </c:pt>
                <c:pt idx="152">
                  <c:v>520.900000000001</c:v>
                </c:pt>
                <c:pt idx="153">
                  <c:v>485.20000000000101</c:v>
                </c:pt>
                <c:pt idx="154">
                  <c:v>485.20000000000101</c:v>
                </c:pt>
                <c:pt idx="155">
                  <c:v>463.80000000000103</c:v>
                </c:pt>
                <c:pt idx="156">
                  <c:v>499.50000000000102</c:v>
                </c:pt>
                <c:pt idx="157">
                  <c:v>492.400000000001</c:v>
                </c:pt>
                <c:pt idx="158">
                  <c:v>485.30000000000098</c:v>
                </c:pt>
                <c:pt idx="159">
                  <c:v>449.60000000000099</c:v>
                </c:pt>
                <c:pt idx="160">
                  <c:v>428.20000000000101</c:v>
                </c:pt>
                <c:pt idx="161">
                  <c:v>392.50000000000102</c:v>
                </c:pt>
                <c:pt idx="162">
                  <c:v>413.900000000001</c:v>
                </c:pt>
                <c:pt idx="163">
                  <c:v>435.30000000000098</c:v>
                </c:pt>
                <c:pt idx="164">
                  <c:v>485.30000000000098</c:v>
                </c:pt>
                <c:pt idx="165">
                  <c:v>521.00000000000102</c:v>
                </c:pt>
                <c:pt idx="166">
                  <c:v>571.00000000000102</c:v>
                </c:pt>
                <c:pt idx="167">
                  <c:v>592.400000000001</c:v>
                </c:pt>
                <c:pt idx="168">
                  <c:v>613.80000000000098</c:v>
                </c:pt>
                <c:pt idx="169">
                  <c:v>635.20000000000095</c:v>
                </c:pt>
                <c:pt idx="170">
                  <c:v>642.30000000000098</c:v>
                </c:pt>
                <c:pt idx="171">
                  <c:v>678.00000000000102</c:v>
                </c:pt>
                <c:pt idx="172">
                  <c:v>692.30000000000098</c:v>
                </c:pt>
                <c:pt idx="173">
                  <c:v>699.400000000001</c:v>
                </c:pt>
                <c:pt idx="174">
                  <c:v>706.50000000000102</c:v>
                </c:pt>
                <c:pt idx="175">
                  <c:v>685.10000000000105</c:v>
                </c:pt>
                <c:pt idx="176">
                  <c:v>678.00000000000102</c:v>
                </c:pt>
                <c:pt idx="177">
                  <c:v>685.10000000000105</c:v>
                </c:pt>
                <c:pt idx="178">
                  <c:v>685.10000000000105</c:v>
                </c:pt>
                <c:pt idx="179">
                  <c:v>678.00000000000102</c:v>
                </c:pt>
                <c:pt idx="180">
                  <c:v>685.10000000000105</c:v>
                </c:pt>
                <c:pt idx="181">
                  <c:v>663.70000000000107</c:v>
                </c:pt>
                <c:pt idx="182">
                  <c:v>699.40000000000111</c:v>
                </c:pt>
                <c:pt idx="183">
                  <c:v>706.50000000000114</c:v>
                </c:pt>
                <c:pt idx="184">
                  <c:v>713.60000000000116</c:v>
                </c:pt>
                <c:pt idx="185">
                  <c:v>720.70000000000118</c:v>
                </c:pt>
                <c:pt idx="186">
                  <c:v>713.60000000000116</c:v>
                </c:pt>
                <c:pt idx="187">
                  <c:v>720.70000000000118</c:v>
                </c:pt>
                <c:pt idx="188">
                  <c:v>699.30000000000121</c:v>
                </c:pt>
                <c:pt idx="189">
                  <c:v>677.90000000000123</c:v>
                </c:pt>
                <c:pt idx="190">
                  <c:v>670.80000000000121</c:v>
                </c:pt>
                <c:pt idx="191">
                  <c:v>663.70000000000118</c:v>
                </c:pt>
                <c:pt idx="192">
                  <c:v>628.00000000000114</c:v>
                </c:pt>
                <c:pt idx="193">
                  <c:v>592.30000000000109</c:v>
                </c:pt>
                <c:pt idx="194">
                  <c:v>570.90000000000111</c:v>
                </c:pt>
                <c:pt idx="195">
                  <c:v>578.00000000000114</c:v>
                </c:pt>
                <c:pt idx="196">
                  <c:v>570.90000000000111</c:v>
                </c:pt>
                <c:pt idx="197">
                  <c:v>563.80000000000109</c:v>
                </c:pt>
                <c:pt idx="198">
                  <c:v>556.70000000000107</c:v>
                </c:pt>
                <c:pt idx="199">
                  <c:v>535.30000000000109</c:v>
                </c:pt>
                <c:pt idx="200">
                  <c:v>528.20000000000107</c:v>
                </c:pt>
                <c:pt idx="201">
                  <c:v>506.80000000000109</c:v>
                </c:pt>
                <c:pt idx="202">
                  <c:v>478.20000000000107</c:v>
                </c:pt>
                <c:pt idx="203">
                  <c:v>471.10000000000105</c:v>
                </c:pt>
                <c:pt idx="204">
                  <c:v>421.10000000000105</c:v>
                </c:pt>
                <c:pt idx="205">
                  <c:v>428.20000000000107</c:v>
                </c:pt>
                <c:pt idx="206">
                  <c:v>421.10000000000105</c:v>
                </c:pt>
                <c:pt idx="207">
                  <c:v>399.70000000000107</c:v>
                </c:pt>
                <c:pt idx="208">
                  <c:v>421.10000000000105</c:v>
                </c:pt>
                <c:pt idx="209">
                  <c:v>428.20000000000107</c:v>
                </c:pt>
                <c:pt idx="210">
                  <c:v>463.90000000000106</c:v>
                </c:pt>
                <c:pt idx="211">
                  <c:v>456.80000000000103</c:v>
                </c:pt>
                <c:pt idx="212">
                  <c:v>478.20000000000107</c:v>
                </c:pt>
                <c:pt idx="213">
                  <c:v>456.80000000000109</c:v>
                </c:pt>
                <c:pt idx="214">
                  <c:v>428.20000000000107</c:v>
                </c:pt>
                <c:pt idx="215">
                  <c:v>406.80000000000109</c:v>
                </c:pt>
                <c:pt idx="216">
                  <c:v>413.90000000000111</c:v>
                </c:pt>
                <c:pt idx="217">
                  <c:v>435.30000000000109</c:v>
                </c:pt>
                <c:pt idx="218">
                  <c:v>428.20000000000107</c:v>
                </c:pt>
                <c:pt idx="219">
                  <c:v>392.50000000000108</c:v>
                </c:pt>
                <c:pt idx="220">
                  <c:v>392.50000000000108</c:v>
                </c:pt>
                <c:pt idx="221">
                  <c:v>385.40000000000106</c:v>
                </c:pt>
                <c:pt idx="222">
                  <c:v>406.80000000000109</c:v>
                </c:pt>
                <c:pt idx="223">
                  <c:v>385.40000000000111</c:v>
                </c:pt>
                <c:pt idx="224">
                  <c:v>392.50000000000114</c:v>
                </c:pt>
                <c:pt idx="225">
                  <c:v>371.10000000000116</c:v>
                </c:pt>
                <c:pt idx="226">
                  <c:v>392.50000000000114</c:v>
                </c:pt>
                <c:pt idx="227">
                  <c:v>385.40000000000111</c:v>
                </c:pt>
                <c:pt idx="228">
                  <c:v>392.50000000000114</c:v>
                </c:pt>
              </c:numCache>
            </c:numRef>
          </c:val>
          <c:smooth val="0"/>
          <c:extLst>
            <c:ext xmlns:c16="http://schemas.microsoft.com/office/drawing/2014/chart" uri="{C3380CC4-5D6E-409C-BE32-E72D297353CC}">
              <c16:uniqueId val="{00000001-546C-49A2-B315-84916D4D486D}"/>
            </c:ext>
          </c:extLst>
        </c:ser>
        <c:dLbls>
          <c:showLegendKey val="0"/>
          <c:showVal val="0"/>
          <c:showCatName val="0"/>
          <c:showSerName val="0"/>
          <c:showPercent val="0"/>
          <c:showBubbleSize val="0"/>
        </c:dLbls>
        <c:marker val="1"/>
        <c:smooth val="0"/>
        <c:axId val="1551666335"/>
        <c:axId val="1"/>
      </c:lineChart>
      <c:catAx>
        <c:axId val="1551666335"/>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0"/>
        <c:auto val="1"/>
        <c:lblAlgn val="ctr"/>
        <c:lblOffset val="100"/>
        <c:tickLblSkip val="3"/>
        <c:tickMarkSkip val="3"/>
        <c:noMultiLvlLbl val="0"/>
      </c:catAx>
      <c:valAx>
        <c:axId val="1"/>
        <c:scaling>
          <c:orientation val="minMax"/>
          <c:max val="1200"/>
          <c:min val="-20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551666335"/>
        <c:crosses val="autoZero"/>
        <c:crossBetween val="between"/>
        <c:majorUnit val="200"/>
        <c:minorUnit val="4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88209145581972E-2"/>
          <c:y val="9.3406718705355413E-2"/>
          <c:w val="0.95213896630509642"/>
          <c:h val="0.72069683597242651"/>
        </c:manualLayout>
      </c:layout>
      <c:barChart>
        <c:barDir val="col"/>
        <c:grouping val="clustered"/>
        <c:varyColors val="0"/>
        <c:ser>
          <c:idx val="1"/>
          <c:order val="1"/>
          <c:spPr>
            <a:solidFill>
              <a:srgbClr val="CCCCFF"/>
            </a:solidFill>
            <a:ln w="25400">
              <a:noFill/>
            </a:ln>
          </c:spPr>
          <c:invertIfNegative val="0"/>
          <c:cat>
            <c:strRef>
              <c:f>[1]Sheet1!$AD$267:$AD$506</c:f>
              <c:strCache>
                <c:ptCount val="240"/>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'11グラフデータ'!$AM$280:$AM$519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CB76-49C3-8D64-AF3F85DA61A8}"/>
            </c:ext>
          </c:extLst>
        </c:ser>
        <c:dLbls>
          <c:showLegendKey val="0"/>
          <c:showVal val="0"/>
          <c:showCatName val="0"/>
          <c:showSerName val="0"/>
          <c:showPercent val="0"/>
          <c:showBubbleSize val="0"/>
        </c:dLbls>
        <c:gapWidth val="0"/>
        <c:axId val="1551670175"/>
        <c:axId val="1"/>
      </c:barChart>
      <c:lineChart>
        <c:grouping val="standard"/>
        <c:varyColors val="0"/>
        <c:ser>
          <c:idx val="0"/>
          <c:order val="0"/>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'11グラフデータ'!$R$280:$R$519</c:f>
              <c:numCache>
                <c:formatCode>0.0;"▲ "0.0</c:formatCode>
                <c:ptCount val="240"/>
                <c:pt idx="0">
                  <c:v>440.50000000000017</c:v>
                </c:pt>
                <c:pt idx="1">
                  <c:v>457.20000000000016</c:v>
                </c:pt>
                <c:pt idx="2">
                  <c:v>451.60000000000014</c:v>
                </c:pt>
                <c:pt idx="3">
                  <c:v>479.40000000000015</c:v>
                </c:pt>
                <c:pt idx="4">
                  <c:v>485.00000000000017</c:v>
                </c:pt>
                <c:pt idx="5">
                  <c:v>512.80000000000018</c:v>
                </c:pt>
                <c:pt idx="6">
                  <c:v>507.20000000000016</c:v>
                </c:pt>
                <c:pt idx="7">
                  <c:v>529.4000000000002</c:v>
                </c:pt>
                <c:pt idx="8">
                  <c:v>523.80000000000018</c:v>
                </c:pt>
                <c:pt idx="9">
                  <c:v>518.20000000000016</c:v>
                </c:pt>
                <c:pt idx="10">
                  <c:v>523.80000000000018</c:v>
                </c:pt>
                <c:pt idx="11">
                  <c:v>529.4000000000002</c:v>
                </c:pt>
                <c:pt idx="12">
                  <c:v>501.60000000000019</c:v>
                </c:pt>
                <c:pt idx="13">
                  <c:v>496.00000000000017</c:v>
                </c:pt>
                <c:pt idx="14">
                  <c:v>457.10000000000019</c:v>
                </c:pt>
                <c:pt idx="15">
                  <c:v>429.30000000000018</c:v>
                </c:pt>
                <c:pt idx="16">
                  <c:v>412.60000000000019</c:v>
                </c:pt>
                <c:pt idx="17">
                  <c:v>418.20000000000022</c:v>
                </c:pt>
                <c:pt idx="18">
                  <c:v>457.10000000000025</c:v>
                </c:pt>
                <c:pt idx="19">
                  <c:v>429.30000000000024</c:v>
                </c:pt>
                <c:pt idx="20">
                  <c:v>412.60000000000025</c:v>
                </c:pt>
                <c:pt idx="21">
                  <c:v>362.60000000000025</c:v>
                </c:pt>
                <c:pt idx="22">
                  <c:v>323.70000000000027</c:v>
                </c:pt>
                <c:pt idx="23">
                  <c:v>284.8000000000003</c:v>
                </c:pt>
                <c:pt idx="24">
                  <c:v>257.00000000000028</c:v>
                </c:pt>
                <c:pt idx="25">
                  <c:v>229.20000000000027</c:v>
                </c:pt>
                <c:pt idx="26">
                  <c:v>201.40000000000026</c:v>
                </c:pt>
                <c:pt idx="27">
                  <c:v>184.70000000000027</c:v>
                </c:pt>
                <c:pt idx="28">
                  <c:v>201.40000000000026</c:v>
                </c:pt>
                <c:pt idx="29">
                  <c:v>195.80000000000027</c:v>
                </c:pt>
                <c:pt idx="30">
                  <c:v>190.20000000000027</c:v>
                </c:pt>
                <c:pt idx="31">
                  <c:v>218.00000000000028</c:v>
                </c:pt>
                <c:pt idx="32">
                  <c:v>245.8000000000003</c:v>
                </c:pt>
                <c:pt idx="33">
                  <c:v>279.10000000000031</c:v>
                </c:pt>
                <c:pt idx="34">
                  <c:v>312.40000000000032</c:v>
                </c:pt>
                <c:pt idx="35">
                  <c:v>340.20000000000033</c:v>
                </c:pt>
                <c:pt idx="36">
                  <c:v>362.40000000000032</c:v>
                </c:pt>
                <c:pt idx="37">
                  <c:v>412.40000000000032</c:v>
                </c:pt>
                <c:pt idx="38">
                  <c:v>429.10000000000031</c:v>
                </c:pt>
                <c:pt idx="39">
                  <c:v>456.90000000000032</c:v>
                </c:pt>
                <c:pt idx="40">
                  <c:v>495.8000000000003</c:v>
                </c:pt>
                <c:pt idx="41">
                  <c:v>534.70000000000027</c:v>
                </c:pt>
                <c:pt idx="42">
                  <c:v>584.70000000000027</c:v>
                </c:pt>
                <c:pt idx="43">
                  <c:v>623.60000000000025</c:v>
                </c:pt>
                <c:pt idx="44">
                  <c:v>673.60000000000025</c:v>
                </c:pt>
                <c:pt idx="45">
                  <c:v>701.4000000000002</c:v>
                </c:pt>
                <c:pt idx="46">
                  <c:v>695.80000000000018</c:v>
                </c:pt>
                <c:pt idx="47">
                  <c:v>690.20000000000016</c:v>
                </c:pt>
                <c:pt idx="48">
                  <c:v>690.20000000000016</c:v>
                </c:pt>
                <c:pt idx="49">
                  <c:v>729.10000000000014</c:v>
                </c:pt>
                <c:pt idx="50">
                  <c:v>756.90000000000009</c:v>
                </c:pt>
                <c:pt idx="51">
                  <c:v>795.80000000000007</c:v>
                </c:pt>
                <c:pt idx="52">
                  <c:v>756.90000000000009</c:v>
                </c:pt>
                <c:pt idx="53">
                  <c:v>762.50000000000011</c:v>
                </c:pt>
                <c:pt idx="54">
                  <c:v>773.60000000000014</c:v>
                </c:pt>
                <c:pt idx="55">
                  <c:v>768.00000000000011</c:v>
                </c:pt>
                <c:pt idx="56">
                  <c:v>729.10000000000014</c:v>
                </c:pt>
                <c:pt idx="57">
                  <c:v>712.40000000000009</c:v>
                </c:pt>
                <c:pt idx="58">
                  <c:v>718.00000000000011</c:v>
                </c:pt>
                <c:pt idx="59">
                  <c:v>756.90000000000009</c:v>
                </c:pt>
                <c:pt idx="60">
                  <c:v>779.10000000000014</c:v>
                </c:pt>
                <c:pt idx="61">
                  <c:v>795.80000000000018</c:v>
                </c:pt>
                <c:pt idx="62">
                  <c:v>801.4000000000002</c:v>
                </c:pt>
                <c:pt idx="63">
                  <c:v>784.70000000000016</c:v>
                </c:pt>
                <c:pt idx="64">
                  <c:v>756.9000000000002</c:v>
                </c:pt>
                <c:pt idx="65">
                  <c:v>729.10000000000025</c:v>
                </c:pt>
                <c:pt idx="66">
                  <c:v>712.4000000000002</c:v>
                </c:pt>
                <c:pt idx="67">
                  <c:v>695.70000000000016</c:v>
                </c:pt>
                <c:pt idx="68">
                  <c:v>690.10000000000014</c:v>
                </c:pt>
                <c:pt idx="69">
                  <c:v>667.90000000000009</c:v>
                </c:pt>
                <c:pt idx="70">
                  <c:v>656.80000000000007</c:v>
                </c:pt>
                <c:pt idx="71">
                  <c:v>634.6</c:v>
                </c:pt>
                <c:pt idx="72">
                  <c:v>606.80000000000007</c:v>
                </c:pt>
                <c:pt idx="73">
                  <c:v>590.1</c:v>
                </c:pt>
                <c:pt idx="74">
                  <c:v>606.80000000000007</c:v>
                </c:pt>
                <c:pt idx="75">
                  <c:v>634.6</c:v>
                </c:pt>
                <c:pt idx="76">
                  <c:v>673.5</c:v>
                </c:pt>
                <c:pt idx="77">
                  <c:v>667.9</c:v>
                </c:pt>
                <c:pt idx="78">
                  <c:v>695.69999999999993</c:v>
                </c:pt>
                <c:pt idx="79">
                  <c:v>723.49999999999989</c:v>
                </c:pt>
                <c:pt idx="80">
                  <c:v>751.29999999999984</c:v>
                </c:pt>
                <c:pt idx="81">
                  <c:v>790.19999999999982</c:v>
                </c:pt>
                <c:pt idx="82">
                  <c:v>817.99999999999977</c:v>
                </c:pt>
                <c:pt idx="83">
                  <c:v>845.79999999999973</c:v>
                </c:pt>
                <c:pt idx="84">
                  <c:v>840.1999999999997</c:v>
                </c:pt>
                <c:pt idx="85">
                  <c:v>834.59999999999968</c:v>
                </c:pt>
                <c:pt idx="86">
                  <c:v>828.99999999999966</c:v>
                </c:pt>
                <c:pt idx="87">
                  <c:v>823.39999999999964</c:v>
                </c:pt>
                <c:pt idx="88">
                  <c:v>817.79999999999961</c:v>
                </c:pt>
                <c:pt idx="89">
                  <c:v>823.39999999999964</c:v>
                </c:pt>
                <c:pt idx="90">
                  <c:v>817.79999999999961</c:v>
                </c:pt>
                <c:pt idx="91">
                  <c:v>812.19999999999959</c:v>
                </c:pt>
                <c:pt idx="92">
                  <c:v>839.99999999999955</c:v>
                </c:pt>
                <c:pt idx="93">
                  <c:v>856.69999999999959</c:v>
                </c:pt>
                <c:pt idx="94">
                  <c:v>884.49999999999955</c:v>
                </c:pt>
                <c:pt idx="95">
                  <c:v>912.2999999999995</c:v>
                </c:pt>
                <c:pt idx="96">
                  <c:v>895.59999999999945</c:v>
                </c:pt>
                <c:pt idx="97">
                  <c:v>906.69999999999948</c:v>
                </c:pt>
                <c:pt idx="98">
                  <c:v>912.2999999999995</c:v>
                </c:pt>
                <c:pt idx="99">
                  <c:v>906.69999999999948</c:v>
                </c:pt>
                <c:pt idx="100">
                  <c:v>901.09999999999945</c:v>
                </c:pt>
                <c:pt idx="101">
                  <c:v>884.39999999999941</c:v>
                </c:pt>
                <c:pt idx="102">
                  <c:v>878.79999999999939</c:v>
                </c:pt>
                <c:pt idx="103">
                  <c:v>873.19999999999936</c:v>
                </c:pt>
                <c:pt idx="104">
                  <c:v>878.79999999999939</c:v>
                </c:pt>
                <c:pt idx="105">
                  <c:v>862.09999999999934</c:v>
                </c:pt>
                <c:pt idx="106">
                  <c:v>834.29999999999939</c:v>
                </c:pt>
                <c:pt idx="107">
                  <c:v>795.39999999999941</c:v>
                </c:pt>
                <c:pt idx="108">
                  <c:v>789.79999999999939</c:v>
                </c:pt>
                <c:pt idx="109">
                  <c:v>817.59999999999934</c:v>
                </c:pt>
                <c:pt idx="110">
                  <c:v>839.79999999999939</c:v>
                </c:pt>
                <c:pt idx="111">
                  <c:v>839.79999999999939</c:v>
                </c:pt>
                <c:pt idx="112">
                  <c:v>856.49999999999943</c:v>
                </c:pt>
                <c:pt idx="113">
                  <c:v>884.29999999999939</c:v>
                </c:pt>
                <c:pt idx="114">
                  <c:v>878.69999999999936</c:v>
                </c:pt>
                <c:pt idx="115">
                  <c:v>861.99999999999932</c:v>
                </c:pt>
                <c:pt idx="116">
                  <c:v>889.79999999999927</c:v>
                </c:pt>
                <c:pt idx="117">
                  <c:v>861.99999999999932</c:v>
                </c:pt>
                <c:pt idx="118">
                  <c:v>889.79999999999927</c:v>
                </c:pt>
                <c:pt idx="119">
                  <c:v>895.3999999999993</c:v>
                </c:pt>
                <c:pt idx="120">
                  <c:v>900.99999999999932</c:v>
                </c:pt>
                <c:pt idx="121">
                  <c:v>939.8999999999993</c:v>
                </c:pt>
                <c:pt idx="122">
                  <c:v>945.49999999999932</c:v>
                </c:pt>
                <c:pt idx="123">
                  <c:v>984.3999999999993</c:v>
                </c:pt>
                <c:pt idx="124">
                  <c:v>989.99999999999932</c:v>
                </c:pt>
                <c:pt idx="125">
                  <c:v>1006.6999999999994</c:v>
                </c:pt>
                <c:pt idx="126">
                  <c:v>989.99999999999932</c:v>
                </c:pt>
                <c:pt idx="127">
                  <c:v>1006.6999999999994</c:v>
                </c:pt>
                <c:pt idx="128">
                  <c:v>1012.2999999999994</c:v>
                </c:pt>
                <c:pt idx="129">
                  <c:v>1028.9999999999993</c:v>
                </c:pt>
                <c:pt idx="130">
                  <c:v>1056.7999999999993</c:v>
                </c:pt>
                <c:pt idx="131">
                  <c:v>1084.5999999999992</c:v>
                </c:pt>
                <c:pt idx="132">
                  <c:v>1101.2999999999993</c:v>
                </c:pt>
                <c:pt idx="133">
                  <c:v>1084.5999999999992</c:v>
                </c:pt>
                <c:pt idx="134">
                  <c:v>1090.1999999999991</c:v>
                </c:pt>
                <c:pt idx="135">
                  <c:v>1106.8999999999992</c:v>
                </c:pt>
                <c:pt idx="136">
                  <c:v>1129.0999999999992</c:v>
                </c:pt>
                <c:pt idx="137">
                  <c:v>1134.6999999999991</c:v>
                </c:pt>
                <c:pt idx="138">
                  <c:v>1129.0999999999992</c:v>
                </c:pt>
                <c:pt idx="139">
                  <c:v>1145.7999999999993</c:v>
                </c:pt>
                <c:pt idx="140">
                  <c:v>1129.0999999999992</c:v>
                </c:pt>
                <c:pt idx="141">
                  <c:v>1167.9999999999993</c:v>
                </c:pt>
                <c:pt idx="142">
                  <c:v>1156.8999999999994</c:v>
                </c:pt>
                <c:pt idx="143">
                  <c:v>1156.8999999999994</c:v>
                </c:pt>
                <c:pt idx="144">
                  <c:v>1117.9999999999993</c:v>
                </c:pt>
                <c:pt idx="145">
                  <c:v>1090.1999999999994</c:v>
                </c:pt>
                <c:pt idx="146">
                  <c:v>1073.4999999999993</c:v>
                </c:pt>
                <c:pt idx="147">
                  <c:v>1079.0999999999992</c:v>
                </c:pt>
                <c:pt idx="148">
                  <c:v>1084.6999999999991</c:v>
                </c:pt>
                <c:pt idx="149">
                  <c:v>1090.299999999999</c:v>
                </c:pt>
                <c:pt idx="150">
                  <c:v>1095.899999999999</c:v>
                </c:pt>
                <c:pt idx="151">
                  <c:v>1056.9999999999989</c:v>
                </c:pt>
                <c:pt idx="152">
                  <c:v>1040.2999999999988</c:v>
                </c:pt>
                <c:pt idx="153">
                  <c:v>1001.3999999999988</c:v>
                </c:pt>
                <c:pt idx="154">
                  <c:v>951.39999999999884</c:v>
                </c:pt>
                <c:pt idx="155">
                  <c:v>934.69999999999879</c:v>
                </c:pt>
                <c:pt idx="156">
                  <c:v>951.39999999999884</c:v>
                </c:pt>
                <c:pt idx="157">
                  <c:v>945.79999999999882</c:v>
                </c:pt>
                <c:pt idx="158">
                  <c:v>929.09999999999877</c:v>
                </c:pt>
                <c:pt idx="159">
                  <c:v>890.19999999999879</c:v>
                </c:pt>
                <c:pt idx="160">
                  <c:v>851.29999999999882</c:v>
                </c:pt>
                <c:pt idx="161">
                  <c:v>812.39999999999884</c:v>
                </c:pt>
                <c:pt idx="162">
                  <c:v>817.99999999999886</c:v>
                </c:pt>
                <c:pt idx="163">
                  <c:v>845.79999999999882</c:v>
                </c:pt>
                <c:pt idx="164">
                  <c:v>862.49999999999886</c:v>
                </c:pt>
                <c:pt idx="165">
                  <c:v>901.39999999999884</c:v>
                </c:pt>
                <c:pt idx="166">
                  <c:v>912.49999999999886</c:v>
                </c:pt>
                <c:pt idx="167">
                  <c:v>945.79999999999882</c:v>
                </c:pt>
                <c:pt idx="168">
                  <c:v>962.49999999999886</c:v>
                </c:pt>
                <c:pt idx="169">
                  <c:v>973.59999999999889</c:v>
                </c:pt>
                <c:pt idx="170">
                  <c:v>1001.3999999999988</c:v>
                </c:pt>
                <c:pt idx="171">
                  <c:v>1023.5999999999989</c:v>
                </c:pt>
                <c:pt idx="172">
                  <c:v>1062.4999999999989</c:v>
                </c:pt>
                <c:pt idx="173">
                  <c:v>1068.0999999999988</c:v>
                </c:pt>
                <c:pt idx="174">
                  <c:v>1040.2999999999988</c:v>
                </c:pt>
                <c:pt idx="175">
                  <c:v>1018.0999999999988</c:v>
                </c:pt>
                <c:pt idx="176">
                  <c:v>1012.4999999999987</c:v>
                </c:pt>
                <c:pt idx="177">
                  <c:v>1029.1999999999987</c:v>
                </c:pt>
                <c:pt idx="178">
                  <c:v>1056.9999999999986</c:v>
                </c:pt>
                <c:pt idx="179">
                  <c:v>1056.9999999999986</c:v>
                </c:pt>
                <c:pt idx="180">
                  <c:v>1051.3999999999987</c:v>
                </c:pt>
                <c:pt idx="181">
                  <c:v>1068.0999999999988</c:v>
                </c:pt>
                <c:pt idx="182">
                  <c:v>1084.7999999999988</c:v>
                </c:pt>
                <c:pt idx="183">
                  <c:v>1112.5999999999988</c:v>
                </c:pt>
                <c:pt idx="184">
                  <c:v>1129.2999999999988</c:v>
                </c:pt>
                <c:pt idx="185">
                  <c:v>1134.8999999999987</c:v>
                </c:pt>
                <c:pt idx="186">
                  <c:v>1151.5999999999988</c:v>
                </c:pt>
                <c:pt idx="187">
                  <c:v>1179.3999999999987</c:v>
                </c:pt>
                <c:pt idx="188">
                  <c:v>1207.1999999999987</c:v>
                </c:pt>
                <c:pt idx="189">
                  <c:v>1212.7999999999986</c:v>
                </c:pt>
                <c:pt idx="190">
                  <c:v>1229.4999999999986</c:v>
                </c:pt>
                <c:pt idx="191">
                  <c:v>1223.8999999999987</c:v>
                </c:pt>
                <c:pt idx="192">
                  <c:v>1196.0999999999988</c:v>
                </c:pt>
                <c:pt idx="193">
                  <c:v>1168.2999999999988</c:v>
                </c:pt>
                <c:pt idx="194">
                  <c:v>1129.3999999999987</c:v>
                </c:pt>
                <c:pt idx="195">
                  <c:v>1123.7999999999988</c:v>
                </c:pt>
                <c:pt idx="196">
                  <c:v>1107.0999999999988</c:v>
                </c:pt>
                <c:pt idx="197">
                  <c:v>1145.9999999999989</c:v>
                </c:pt>
                <c:pt idx="198">
                  <c:v>1129.2999999999988</c:v>
                </c:pt>
                <c:pt idx="199">
                  <c:v>1123.6999999999989</c:v>
                </c:pt>
                <c:pt idx="200">
                  <c:v>1129.2999999999988</c:v>
                </c:pt>
                <c:pt idx="201">
                  <c:v>1112.5999999999988</c:v>
                </c:pt>
                <c:pt idx="202">
                  <c:v>1084.7999999999988</c:v>
                </c:pt>
                <c:pt idx="203">
                  <c:v>1073.6999999999989</c:v>
                </c:pt>
                <c:pt idx="204">
                  <c:v>1062.599999999999</c:v>
                </c:pt>
                <c:pt idx="205">
                  <c:v>1079.299999999999</c:v>
                </c:pt>
                <c:pt idx="206">
                  <c:v>1112.599999999999</c:v>
                </c:pt>
                <c:pt idx="207">
                  <c:v>1073.6999999999989</c:v>
                </c:pt>
                <c:pt idx="208">
                  <c:v>1045.899999999999</c:v>
                </c:pt>
                <c:pt idx="209">
                  <c:v>1040.299999999999</c:v>
                </c:pt>
                <c:pt idx="210">
                  <c:v>1062.4999999999991</c:v>
                </c:pt>
                <c:pt idx="211">
                  <c:v>1056.8999999999992</c:v>
                </c:pt>
                <c:pt idx="212">
                  <c:v>1073.5999999999992</c:v>
                </c:pt>
                <c:pt idx="213">
                  <c:v>1045.7999999999993</c:v>
                </c:pt>
                <c:pt idx="214">
                  <c:v>1040.1999999999994</c:v>
                </c:pt>
                <c:pt idx="215">
                  <c:v>1023.4999999999993</c:v>
                </c:pt>
                <c:pt idx="216">
                  <c:v>1029.0999999999992</c:v>
                </c:pt>
                <c:pt idx="217">
                  <c:v>1012.3999999999992</c:v>
                </c:pt>
                <c:pt idx="218">
                  <c:v>967.9999999999992</c:v>
                </c:pt>
                <c:pt idx="219">
                  <c:v>956.89999999999918</c:v>
                </c:pt>
                <c:pt idx="220">
                  <c:v>979.09999999999923</c:v>
                </c:pt>
                <c:pt idx="221">
                  <c:v>984.69999999999925</c:v>
                </c:pt>
                <c:pt idx="222">
                  <c:v>1001.3999999999993</c:v>
                </c:pt>
                <c:pt idx="223">
                  <c:v>951.3999999999993</c:v>
                </c:pt>
                <c:pt idx="224">
                  <c:v>912.49999999999932</c:v>
                </c:pt>
                <c:pt idx="225">
                  <c:v>884.69999999999936</c:v>
                </c:pt>
                <c:pt idx="226">
                  <c:v>890.29999999999939</c:v>
                </c:pt>
                <c:pt idx="227">
                  <c:v>884.09999999999934</c:v>
                </c:pt>
                <c:pt idx="228">
                  <c:v>909.09999999999934</c:v>
                </c:pt>
              </c:numCache>
            </c:numRef>
          </c:val>
          <c:smooth val="0"/>
          <c:extLst>
            <c:ext xmlns:c16="http://schemas.microsoft.com/office/drawing/2014/chart" uri="{C3380CC4-5D6E-409C-BE32-E72D297353CC}">
              <c16:uniqueId val="{00000001-CB76-49C3-8D64-AF3F85DA61A8}"/>
            </c:ext>
          </c:extLst>
        </c:ser>
        <c:dLbls>
          <c:showLegendKey val="0"/>
          <c:showVal val="0"/>
          <c:showCatName val="0"/>
          <c:showSerName val="0"/>
          <c:showPercent val="0"/>
          <c:showBubbleSize val="0"/>
        </c:dLbls>
        <c:marker val="1"/>
        <c:smooth val="0"/>
        <c:axId val="1551670175"/>
        <c:axId val="1"/>
      </c:lineChart>
      <c:catAx>
        <c:axId val="1551670175"/>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0"/>
        <c:auto val="1"/>
        <c:lblAlgn val="ctr"/>
        <c:lblOffset val="100"/>
        <c:tickLblSkip val="3"/>
        <c:tickMarkSkip val="3"/>
        <c:noMultiLvlLbl val="0"/>
      </c:catAx>
      <c:valAx>
        <c:axId val="1"/>
        <c:scaling>
          <c:orientation val="minMax"/>
          <c:max val="1400"/>
          <c:min val="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551670175"/>
        <c:crosses val="autoZero"/>
        <c:crossBetween val="between"/>
        <c:majorUnit val="200"/>
        <c:minorUnit val="4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567239635995958E-2"/>
          <c:y val="4.7477813598000504E-2"/>
          <c:w val="0.93933265925176945"/>
          <c:h val="0.74579748748023711"/>
        </c:manualLayout>
      </c:layout>
      <c:barChart>
        <c:barDir val="col"/>
        <c:grouping val="clustered"/>
        <c:varyColors val="0"/>
        <c:ser>
          <c:idx val="1"/>
          <c:order val="1"/>
          <c:spPr>
            <a:solidFill>
              <a:srgbClr val="CCCCFF"/>
            </a:solidFill>
            <a:ln w="25400">
              <a:noFill/>
            </a:ln>
          </c:spPr>
          <c:invertIfNegative val="0"/>
          <c:cat>
            <c:strRef>
              <c:f>[1]Sheet1!$AD$267:$AD$506</c:f>
              <c:strCache>
                <c:ptCount val="240"/>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'11グラフデータ'!$AM$280:$AM$519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BFAA-44B4-95E1-B29A9B5D2B6E}"/>
            </c:ext>
          </c:extLst>
        </c:ser>
        <c:dLbls>
          <c:showLegendKey val="0"/>
          <c:showVal val="0"/>
          <c:showCatName val="0"/>
          <c:showSerName val="0"/>
          <c:showPercent val="0"/>
          <c:showBubbleSize val="0"/>
        </c:dLbls>
        <c:gapWidth val="0"/>
        <c:axId val="1551675935"/>
        <c:axId val="1"/>
      </c:barChart>
      <c:lineChart>
        <c:grouping val="standard"/>
        <c:varyColors val="0"/>
        <c:ser>
          <c:idx val="0"/>
          <c:order val="0"/>
          <c:spPr>
            <a:ln w="12700">
              <a:solidFill>
                <a:srgbClr val="000000"/>
              </a:solidFill>
              <a:prstDash val="solid"/>
            </a:ln>
          </c:spPr>
          <c:marker>
            <c:symbol val="none"/>
          </c:marker>
          <c:cat>
            <c:strRef>
              <c:f>'11グラフデータ'!$AD$280:$AD$519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'11グラフデータ'!$S$280:$S$519</c:f>
              <c:numCache>
                <c:formatCode>0.0;"▲ "0.0</c:formatCode>
                <c:ptCount val="240"/>
                <c:pt idx="0">
                  <c:v>-827.00000000000091</c:v>
                </c:pt>
                <c:pt idx="1">
                  <c:v>-799.20000000000095</c:v>
                </c:pt>
                <c:pt idx="2">
                  <c:v>-804.80000000000098</c:v>
                </c:pt>
                <c:pt idx="3">
                  <c:v>-765.900000000001</c:v>
                </c:pt>
                <c:pt idx="4">
                  <c:v>-738.10000000000105</c:v>
                </c:pt>
                <c:pt idx="5">
                  <c:v>-721.400000000001</c:v>
                </c:pt>
                <c:pt idx="6">
                  <c:v>-693.60000000000105</c:v>
                </c:pt>
                <c:pt idx="7">
                  <c:v>-710.30000000000109</c:v>
                </c:pt>
                <c:pt idx="8">
                  <c:v>-693.60000000000105</c:v>
                </c:pt>
                <c:pt idx="9">
                  <c:v>-699.20000000000107</c:v>
                </c:pt>
                <c:pt idx="10">
                  <c:v>-704.80000000000109</c:v>
                </c:pt>
                <c:pt idx="11">
                  <c:v>-721.50000000000114</c:v>
                </c:pt>
                <c:pt idx="12">
                  <c:v>-727.10000000000116</c:v>
                </c:pt>
                <c:pt idx="13">
                  <c:v>-721.50000000000114</c:v>
                </c:pt>
                <c:pt idx="14">
                  <c:v>-693.70000000000118</c:v>
                </c:pt>
                <c:pt idx="15">
                  <c:v>-665.90000000000123</c:v>
                </c:pt>
                <c:pt idx="16">
                  <c:v>-649.20000000000118</c:v>
                </c:pt>
                <c:pt idx="17">
                  <c:v>-649.20000000000118</c:v>
                </c:pt>
                <c:pt idx="18">
                  <c:v>-643.60000000000116</c:v>
                </c:pt>
                <c:pt idx="19">
                  <c:v>-638.00000000000114</c:v>
                </c:pt>
                <c:pt idx="20">
                  <c:v>-632.40000000000111</c:v>
                </c:pt>
                <c:pt idx="21">
                  <c:v>-643.50000000000114</c:v>
                </c:pt>
                <c:pt idx="22">
                  <c:v>-671.30000000000109</c:v>
                </c:pt>
                <c:pt idx="23">
                  <c:v>-693.50000000000114</c:v>
                </c:pt>
                <c:pt idx="24">
                  <c:v>-710.20000000000118</c:v>
                </c:pt>
                <c:pt idx="25">
                  <c:v>-738.00000000000114</c:v>
                </c:pt>
                <c:pt idx="26">
                  <c:v>-776.90000000000111</c:v>
                </c:pt>
                <c:pt idx="27">
                  <c:v>-793.60000000000116</c:v>
                </c:pt>
                <c:pt idx="28">
                  <c:v>-821.40000000000111</c:v>
                </c:pt>
                <c:pt idx="29">
                  <c:v>-827.00000000000114</c:v>
                </c:pt>
                <c:pt idx="30">
                  <c:v>-838.10000000000116</c:v>
                </c:pt>
                <c:pt idx="31">
                  <c:v>-865.90000000000111</c:v>
                </c:pt>
                <c:pt idx="32">
                  <c:v>-899.20000000000107</c:v>
                </c:pt>
                <c:pt idx="33">
                  <c:v>-893.60000000000105</c:v>
                </c:pt>
                <c:pt idx="34">
                  <c:v>-888.00000000000102</c:v>
                </c:pt>
                <c:pt idx="35">
                  <c:v>-882.400000000001</c:v>
                </c:pt>
                <c:pt idx="36">
                  <c:v>-888.00000000000102</c:v>
                </c:pt>
                <c:pt idx="37">
                  <c:v>-871.30000000000098</c:v>
                </c:pt>
                <c:pt idx="38">
                  <c:v>-865.70000000000095</c:v>
                </c:pt>
                <c:pt idx="39">
                  <c:v>-871.30000000000098</c:v>
                </c:pt>
                <c:pt idx="40">
                  <c:v>-899.10000000000093</c:v>
                </c:pt>
                <c:pt idx="41">
                  <c:v>-915.80000000000098</c:v>
                </c:pt>
                <c:pt idx="42">
                  <c:v>-876.900000000001</c:v>
                </c:pt>
                <c:pt idx="43">
                  <c:v>-849.10000000000105</c:v>
                </c:pt>
                <c:pt idx="44">
                  <c:v>-826.900000000001</c:v>
                </c:pt>
                <c:pt idx="45">
                  <c:v>-799.10000000000105</c:v>
                </c:pt>
                <c:pt idx="46">
                  <c:v>-793.50000000000102</c:v>
                </c:pt>
                <c:pt idx="47">
                  <c:v>-787.900000000001</c:v>
                </c:pt>
                <c:pt idx="48">
                  <c:v>-804.60000000000105</c:v>
                </c:pt>
                <c:pt idx="49">
                  <c:v>-793.50000000000102</c:v>
                </c:pt>
                <c:pt idx="50">
                  <c:v>-776.80000000000098</c:v>
                </c:pt>
                <c:pt idx="51">
                  <c:v>-760.10000000000093</c:v>
                </c:pt>
                <c:pt idx="52">
                  <c:v>-765.70000000000095</c:v>
                </c:pt>
                <c:pt idx="53">
                  <c:v>-737.900000000001</c:v>
                </c:pt>
                <c:pt idx="54">
                  <c:v>-721.20000000000095</c:v>
                </c:pt>
                <c:pt idx="55">
                  <c:v>-704.50000000000091</c:v>
                </c:pt>
                <c:pt idx="56">
                  <c:v>-721.20000000000095</c:v>
                </c:pt>
                <c:pt idx="57">
                  <c:v>-726.80000000000098</c:v>
                </c:pt>
                <c:pt idx="58">
                  <c:v>-754.60000000000093</c:v>
                </c:pt>
                <c:pt idx="59">
                  <c:v>-743.50000000000091</c:v>
                </c:pt>
                <c:pt idx="60">
                  <c:v>-704.60000000000093</c:v>
                </c:pt>
                <c:pt idx="61">
                  <c:v>-693.50000000000091</c:v>
                </c:pt>
                <c:pt idx="62">
                  <c:v>-687.90000000000089</c:v>
                </c:pt>
                <c:pt idx="63">
                  <c:v>-693.50000000000091</c:v>
                </c:pt>
                <c:pt idx="64">
                  <c:v>-721.30000000000086</c:v>
                </c:pt>
                <c:pt idx="65">
                  <c:v>-749.10000000000082</c:v>
                </c:pt>
                <c:pt idx="66">
                  <c:v>-760.20000000000084</c:v>
                </c:pt>
                <c:pt idx="67">
                  <c:v>-765.80000000000086</c:v>
                </c:pt>
                <c:pt idx="68">
                  <c:v>-749.10000000000082</c:v>
                </c:pt>
                <c:pt idx="69">
                  <c:v>-771.30000000000086</c:v>
                </c:pt>
                <c:pt idx="70">
                  <c:v>-776.90000000000089</c:v>
                </c:pt>
                <c:pt idx="71">
                  <c:v>-793.60000000000093</c:v>
                </c:pt>
                <c:pt idx="72">
                  <c:v>-799.20000000000095</c:v>
                </c:pt>
                <c:pt idx="73">
                  <c:v>-793.60000000000093</c:v>
                </c:pt>
                <c:pt idx="74">
                  <c:v>-799.20000000000095</c:v>
                </c:pt>
                <c:pt idx="75">
                  <c:v>-788.10000000000093</c:v>
                </c:pt>
                <c:pt idx="76">
                  <c:v>-799.20000000000095</c:v>
                </c:pt>
                <c:pt idx="77">
                  <c:v>-804.80000000000098</c:v>
                </c:pt>
                <c:pt idx="78">
                  <c:v>-799.20000000000095</c:v>
                </c:pt>
                <c:pt idx="79">
                  <c:v>-782.50000000000091</c:v>
                </c:pt>
                <c:pt idx="80">
                  <c:v>-754.70000000000095</c:v>
                </c:pt>
                <c:pt idx="81">
                  <c:v>-715.80000000000098</c:v>
                </c:pt>
                <c:pt idx="82">
                  <c:v>-688.00000000000102</c:v>
                </c:pt>
                <c:pt idx="83">
                  <c:v>-671.30000000000098</c:v>
                </c:pt>
                <c:pt idx="84">
                  <c:v>-665.70000000000095</c:v>
                </c:pt>
                <c:pt idx="85">
                  <c:v>-682.400000000001</c:v>
                </c:pt>
                <c:pt idx="86">
                  <c:v>-676.80000000000098</c:v>
                </c:pt>
                <c:pt idx="87">
                  <c:v>-671.20000000000095</c:v>
                </c:pt>
                <c:pt idx="88">
                  <c:v>-643.400000000001</c:v>
                </c:pt>
                <c:pt idx="89">
                  <c:v>-637.80000000000098</c:v>
                </c:pt>
                <c:pt idx="90">
                  <c:v>-665.60000000000093</c:v>
                </c:pt>
                <c:pt idx="91">
                  <c:v>-682.30000000000098</c:v>
                </c:pt>
                <c:pt idx="92">
                  <c:v>-687.900000000001</c:v>
                </c:pt>
                <c:pt idx="93">
                  <c:v>-682.30000000000098</c:v>
                </c:pt>
                <c:pt idx="94">
                  <c:v>-654.50000000000102</c:v>
                </c:pt>
                <c:pt idx="95">
                  <c:v>-637.80000000000098</c:v>
                </c:pt>
                <c:pt idx="96">
                  <c:v>-643.400000000001</c:v>
                </c:pt>
                <c:pt idx="97">
                  <c:v>-615.60000000000105</c:v>
                </c:pt>
                <c:pt idx="98">
                  <c:v>-615.60000000000105</c:v>
                </c:pt>
                <c:pt idx="99">
                  <c:v>-621.20000000000107</c:v>
                </c:pt>
                <c:pt idx="100">
                  <c:v>-621.20000000000107</c:v>
                </c:pt>
                <c:pt idx="101">
                  <c:v>-626.80000000000109</c:v>
                </c:pt>
                <c:pt idx="102">
                  <c:v>-632.40000000000111</c:v>
                </c:pt>
                <c:pt idx="103">
                  <c:v>-654.60000000000116</c:v>
                </c:pt>
                <c:pt idx="104">
                  <c:v>-660.20000000000118</c:v>
                </c:pt>
                <c:pt idx="105">
                  <c:v>-654.60000000000116</c:v>
                </c:pt>
                <c:pt idx="106">
                  <c:v>-649.00000000000114</c:v>
                </c:pt>
                <c:pt idx="107">
                  <c:v>-643.40000000000111</c:v>
                </c:pt>
                <c:pt idx="108">
                  <c:v>-649.00000000000114</c:v>
                </c:pt>
                <c:pt idx="109">
                  <c:v>-643.40000000000111</c:v>
                </c:pt>
                <c:pt idx="110">
                  <c:v>-643.40000000000111</c:v>
                </c:pt>
                <c:pt idx="111">
                  <c:v>-626.70000000000107</c:v>
                </c:pt>
                <c:pt idx="112">
                  <c:v>-621.10000000000105</c:v>
                </c:pt>
                <c:pt idx="113">
                  <c:v>-604.400000000001</c:v>
                </c:pt>
                <c:pt idx="114">
                  <c:v>-598.80000000000098</c:v>
                </c:pt>
                <c:pt idx="115">
                  <c:v>-593.20000000000095</c:v>
                </c:pt>
                <c:pt idx="116">
                  <c:v>-587.60000000000093</c:v>
                </c:pt>
                <c:pt idx="117">
                  <c:v>-615.40000000000089</c:v>
                </c:pt>
                <c:pt idx="118">
                  <c:v>-609.80000000000086</c:v>
                </c:pt>
                <c:pt idx="119">
                  <c:v>-626.50000000000091</c:v>
                </c:pt>
                <c:pt idx="120">
                  <c:v>-643.20000000000095</c:v>
                </c:pt>
                <c:pt idx="121">
                  <c:v>-659.900000000001</c:v>
                </c:pt>
                <c:pt idx="122">
                  <c:v>-665.50000000000102</c:v>
                </c:pt>
                <c:pt idx="123">
                  <c:v>-659.900000000001</c:v>
                </c:pt>
                <c:pt idx="124">
                  <c:v>-632.10000000000105</c:v>
                </c:pt>
                <c:pt idx="125">
                  <c:v>-621.00000000000102</c:v>
                </c:pt>
                <c:pt idx="126">
                  <c:v>-621.00000000000102</c:v>
                </c:pt>
                <c:pt idx="127">
                  <c:v>-604.30000000000098</c:v>
                </c:pt>
                <c:pt idx="128">
                  <c:v>-587.60000000000093</c:v>
                </c:pt>
                <c:pt idx="129">
                  <c:v>-593.20000000000095</c:v>
                </c:pt>
                <c:pt idx="130">
                  <c:v>-598.80000000000098</c:v>
                </c:pt>
                <c:pt idx="131">
                  <c:v>-593.20000000000095</c:v>
                </c:pt>
                <c:pt idx="132">
                  <c:v>-598.80000000000098</c:v>
                </c:pt>
                <c:pt idx="133">
                  <c:v>-593.20000000000095</c:v>
                </c:pt>
                <c:pt idx="134">
                  <c:v>-587.60000000000093</c:v>
                </c:pt>
                <c:pt idx="135">
                  <c:v>-570.90000000000089</c:v>
                </c:pt>
                <c:pt idx="136">
                  <c:v>-576.50000000000091</c:v>
                </c:pt>
                <c:pt idx="137">
                  <c:v>-593.20000000000095</c:v>
                </c:pt>
                <c:pt idx="138">
                  <c:v>-621.00000000000091</c:v>
                </c:pt>
                <c:pt idx="139">
                  <c:v>-648.80000000000086</c:v>
                </c:pt>
                <c:pt idx="140">
                  <c:v>-643.20000000000084</c:v>
                </c:pt>
                <c:pt idx="141">
                  <c:v>-626.5000000000008</c:v>
                </c:pt>
                <c:pt idx="142">
                  <c:v>-620.90000000000077</c:v>
                </c:pt>
                <c:pt idx="143">
                  <c:v>-637.60000000000082</c:v>
                </c:pt>
                <c:pt idx="144">
                  <c:v>-648.70000000000084</c:v>
                </c:pt>
                <c:pt idx="145">
                  <c:v>-654.30000000000086</c:v>
                </c:pt>
                <c:pt idx="146">
                  <c:v>-643.20000000000084</c:v>
                </c:pt>
                <c:pt idx="147">
                  <c:v>-648.80000000000086</c:v>
                </c:pt>
                <c:pt idx="148">
                  <c:v>-632.10000000000082</c:v>
                </c:pt>
                <c:pt idx="149">
                  <c:v>-626.5000000000008</c:v>
                </c:pt>
                <c:pt idx="150">
                  <c:v>-598.70000000000084</c:v>
                </c:pt>
                <c:pt idx="151">
                  <c:v>-609.80000000000086</c:v>
                </c:pt>
                <c:pt idx="152">
                  <c:v>-637.60000000000082</c:v>
                </c:pt>
                <c:pt idx="153">
                  <c:v>-643.20000000000084</c:v>
                </c:pt>
                <c:pt idx="154">
                  <c:v>-654.30000000000086</c:v>
                </c:pt>
                <c:pt idx="155">
                  <c:v>-648.70000000000084</c:v>
                </c:pt>
                <c:pt idx="156">
                  <c:v>-643.10000000000082</c:v>
                </c:pt>
                <c:pt idx="157">
                  <c:v>-615.30000000000086</c:v>
                </c:pt>
                <c:pt idx="158">
                  <c:v>-609.70000000000084</c:v>
                </c:pt>
                <c:pt idx="159">
                  <c:v>-604.10000000000082</c:v>
                </c:pt>
                <c:pt idx="160">
                  <c:v>-631.90000000000077</c:v>
                </c:pt>
                <c:pt idx="161">
                  <c:v>-648.60000000000082</c:v>
                </c:pt>
                <c:pt idx="162">
                  <c:v>-654.20000000000084</c:v>
                </c:pt>
                <c:pt idx="163">
                  <c:v>-648.60000000000082</c:v>
                </c:pt>
                <c:pt idx="164">
                  <c:v>-670.80000000000086</c:v>
                </c:pt>
                <c:pt idx="165">
                  <c:v>-687.50000000000091</c:v>
                </c:pt>
                <c:pt idx="166">
                  <c:v>-704.20000000000095</c:v>
                </c:pt>
                <c:pt idx="167">
                  <c:v>-720.900000000001</c:v>
                </c:pt>
                <c:pt idx="168">
                  <c:v>-704.20000000000095</c:v>
                </c:pt>
                <c:pt idx="169">
                  <c:v>-709.80000000000098</c:v>
                </c:pt>
                <c:pt idx="170">
                  <c:v>-715.400000000001</c:v>
                </c:pt>
                <c:pt idx="171">
                  <c:v>-704.30000000000098</c:v>
                </c:pt>
                <c:pt idx="172">
                  <c:v>-687.60000000000093</c:v>
                </c:pt>
                <c:pt idx="173">
                  <c:v>-693.20000000000095</c:v>
                </c:pt>
                <c:pt idx="174">
                  <c:v>-704.30000000000098</c:v>
                </c:pt>
                <c:pt idx="175">
                  <c:v>-698.70000000000095</c:v>
                </c:pt>
                <c:pt idx="176">
                  <c:v>-693.10000000000093</c:v>
                </c:pt>
                <c:pt idx="177">
                  <c:v>-654.20000000000095</c:v>
                </c:pt>
                <c:pt idx="178">
                  <c:v>-626.400000000001</c:v>
                </c:pt>
                <c:pt idx="179">
                  <c:v>-620.80000000000098</c:v>
                </c:pt>
                <c:pt idx="180">
                  <c:v>-626.400000000001</c:v>
                </c:pt>
                <c:pt idx="181">
                  <c:v>-609.70000000000095</c:v>
                </c:pt>
                <c:pt idx="182">
                  <c:v>-570.80000000000098</c:v>
                </c:pt>
                <c:pt idx="183">
                  <c:v>-531.900000000001</c:v>
                </c:pt>
                <c:pt idx="184">
                  <c:v>-537.50000000000102</c:v>
                </c:pt>
                <c:pt idx="185">
                  <c:v>-543.10000000000105</c:v>
                </c:pt>
                <c:pt idx="186">
                  <c:v>-537.50000000000102</c:v>
                </c:pt>
                <c:pt idx="187">
                  <c:v>-531.900000000001</c:v>
                </c:pt>
                <c:pt idx="188">
                  <c:v>-515.20000000000095</c:v>
                </c:pt>
                <c:pt idx="189">
                  <c:v>-498.50000000000097</c:v>
                </c:pt>
                <c:pt idx="190">
                  <c:v>-492.90000000000094</c:v>
                </c:pt>
                <c:pt idx="191">
                  <c:v>-476.20000000000095</c:v>
                </c:pt>
                <c:pt idx="192">
                  <c:v>-459.50000000000097</c:v>
                </c:pt>
                <c:pt idx="193">
                  <c:v>-465.10000000000099</c:v>
                </c:pt>
                <c:pt idx="194">
                  <c:v>-470.70000000000101</c:v>
                </c:pt>
                <c:pt idx="195">
                  <c:v>-487.400000000001</c:v>
                </c:pt>
                <c:pt idx="196">
                  <c:v>-493.00000000000102</c:v>
                </c:pt>
                <c:pt idx="197">
                  <c:v>-498.60000000000105</c:v>
                </c:pt>
                <c:pt idx="198">
                  <c:v>-520.80000000000109</c:v>
                </c:pt>
                <c:pt idx="199">
                  <c:v>-548.60000000000105</c:v>
                </c:pt>
                <c:pt idx="200">
                  <c:v>-565.30000000000109</c:v>
                </c:pt>
                <c:pt idx="201">
                  <c:v>-559.70000000000107</c:v>
                </c:pt>
                <c:pt idx="202">
                  <c:v>-543.00000000000102</c:v>
                </c:pt>
                <c:pt idx="203">
                  <c:v>-537.400000000001</c:v>
                </c:pt>
                <c:pt idx="204">
                  <c:v>-531.80000000000098</c:v>
                </c:pt>
                <c:pt idx="205">
                  <c:v>-526.20000000000095</c:v>
                </c:pt>
                <c:pt idx="206">
                  <c:v>-509.50000000000097</c:v>
                </c:pt>
                <c:pt idx="207">
                  <c:v>-503.90000000000094</c:v>
                </c:pt>
                <c:pt idx="208">
                  <c:v>-509.50000000000097</c:v>
                </c:pt>
                <c:pt idx="209">
                  <c:v>-526.20000000000095</c:v>
                </c:pt>
                <c:pt idx="210">
                  <c:v>-515.10000000000093</c:v>
                </c:pt>
                <c:pt idx="211">
                  <c:v>-504.00000000000091</c:v>
                </c:pt>
                <c:pt idx="212">
                  <c:v>-487.30000000000092</c:v>
                </c:pt>
                <c:pt idx="213">
                  <c:v>-474.80000000000092</c:v>
                </c:pt>
                <c:pt idx="214">
                  <c:v>-462.30000000000092</c:v>
                </c:pt>
                <c:pt idx="215">
                  <c:v>-424.80000000000092</c:v>
                </c:pt>
                <c:pt idx="216">
                  <c:v>-424.80000000000092</c:v>
                </c:pt>
                <c:pt idx="217">
                  <c:v>-424.80000000000092</c:v>
                </c:pt>
                <c:pt idx="218">
                  <c:v>-462.30000000000092</c:v>
                </c:pt>
                <c:pt idx="219">
                  <c:v>-462.30000000000092</c:v>
                </c:pt>
                <c:pt idx="220">
                  <c:v>-449.80000000000092</c:v>
                </c:pt>
                <c:pt idx="221">
                  <c:v>-437.30000000000092</c:v>
                </c:pt>
                <c:pt idx="222">
                  <c:v>-449.80000000000092</c:v>
                </c:pt>
                <c:pt idx="223">
                  <c:v>-449.80000000000092</c:v>
                </c:pt>
                <c:pt idx="224">
                  <c:v>-449.80000000000092</c:v>
                </c:pt>
                <c:pt idx="225">
                  <c:v>-462.30000000000092</c:v>
                </c:pt>
                <c:pt idx="226">
                  <c:v>-468.50000000000091</c:v>
                </c:pt>
                <c:pt idx="227">
                  <c:v>-481.00000000000091</c:v>
                </c:pt>
                <c:pt idx="228">
                  <c:v>-456.00000000000091</c:v>
                </c:pt>
              </c:numCache>
            </c:numRef>
          </c:val>
          <c:smooth val="0"/>
          <c:extLst>
            <c:ext xmlns:c16="http://schemas.microsoft.com/office/drawing/2014/chart" uri="{C3380CC4-5D6E-409C-BE32-E72D297353CC}">
              <c16:uniqueId val="{00000001-BFAA-44B4-95E1-B29A9B5D2B6E}"/>
            </c:ext>
          </c:extLst>
        </c:ser>
        <c:dLbls>
          <c:showLegendKey val="0"/>
          <c:showVal val="0"/>
          <c:showCatName val="0"/>
          <c:showSerName val="0"/>
          <c:showPercent val="0"/>
          <c:showBubbleSize val="0"/>
        </c:dLbls>
        <c:marker val="1"/>
        <c:smooth val="0"/>
        <c:axId val="1551675935"/>
        <c:axId val="1"/>
      </c:lineChart>
      <c:catAx>
        <c:axId val="155167593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1600"/>
        <c:auto val="1"/>
        <c:lblAlgn val="ctr"/>
        <c:lblOffset val="100"/>
        <c:tickLblSkip val="3"/>
        <c:tickMarkSkip val="3"/>
        <c:noMultiLvlLbl val="0"/>
      </c:catAx>
      <c:valAx>
        <c:axId val="1"/>
        <c:scaling>
          <c:orientation val="minMax"/>
          <c:max val="-200"/>
          <c:min val="-160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551675935"/>
        <c:crosses val="autoZero"/>
        <c:crossBetween val="between"/>
        <c:majorUnit val="200"/>
        <c:minorUnit val="4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71589310829814E-2"/>
          <c:y val="0.1294768732420844"/>
          <c:w val="0.95042291998669071"/>
          <c:h val="0.6969715720008286"/>
        </c:manualLayout>
      </c:layout>
      <c:barChart>
        <c:barDir val="col"/>
        <c:grouping val="clustered"/>
        <c:varyColors val="0"/>
        <c:ser>
          <c:idx val="1"/>
          <c:order val="1"/>
          <c:spPr>
            <a:solidFill>
              <a:srgbClr val="CCCCFF"/>
            </a:solidFill>
            <a:ln w="25400">
              <a:noFill/>
            </a:ln>
          </c:spPr>
          <c:invertIfNegative val="0"/>
          <c:cat>
            <c:strRef>
              <c:f>'11グラフデータ'!$AD$268:$AE$495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FC95-48B8-9509-828276E884AA}"/>
            </c:ext>
          </c:extLst>
        </c:ser>
        <c:dLbls>
          <c:showLegendKey val="0"/>
          <c:showVal val="0"/>
          <c:showCatName val="0"/>
          <c:showSerName val="0"/>
          <c:showPercent val="0"/>
          <c:showBubbleSize val="0"/>
        </c:dLbls>
        <c:gapWidth val="0"/>
        <c:axId val="668780559"/>
        <c:axId val="1"/>
      </c:barChart>
      <c:lineChart>
        <c:grouping val="standard"/>
        <c:varyColors val="0"/>
        <c:ser>
          <c:idx val="0"/>
          <c:order val="0"/>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'11グラフデータ'!$H$280:$H$519</c:f>
              <c:numCache>
                <c:formatCode>0.0</c:formatCode>
                <c:ptCount val="240"/>
                <c:pt idx="0">
                  <c:v>135.38999999999999</c:v>
                </c:pt>
                <c:pt idx="1">
                  <c:v>139.19</c:v>
                </c:pt>
                <c:pt idx="2">
                  <c:v>134.5</c:v>
                </c:pt>
                <c:pt idx="3">
                  <c:v>136.97</c:v>
                </c:pt>
                <c:pt idx="4">
                  <c:v>137.62</c:v>
                </c:pt>
                <c:pt idx="5">
                  <c:v>135.07</c:v>
                </c:pt>
                <c:pt idx="6">
                  <c:v>134.16</c:v>
                </c:pt>
                <c:pt idx="7">
                  <c:v>134.05000000000001</c:v>
                </c:pt>
                <c:pt idx="8">
                  <c:v>129.74</c:v>
                </c:pt>
                <c:pt idx="9">
                  <c:v>131.29</c:v>
                </c:pt>
                <c:pt idx="10">
                  <c:v>131.82</c:v>
                </c:pt>
                <c:pt idx="11">
                  <c:v>131.77000000000001</c:v>
                </c:pt>
                <c:pt idx="12">
                  <c:v>127.45</c:v>
                </c:pt>
                <c:pt idx="13">
                  <c:v>129.65</c:v>
                </c:pt>
                <c:pt idx="14">
                  <c:v>126.41</c:v>
                </c:pt>
                <c:pt idx="15">
                  <c:v>125.88</c:v>
                </c:pt>
                <c:pt idx="16">
                  <c:v>126.94</c:v>
                </c:pt>
                <c:pt idx="17">
                  <c:v>123.35</c:v>
                </c:pt>
                <c:pt idx="18">
                  <c:v>126.57</c:v>
                </c:pt>
                <c:pt idx="19">
                  <c:v>120.41</c:v>
                </c:pt>
                <c:pt idx="20">
                  <c:v>119.03</c:v>
                </c:pt>
                <c:pt idx="21">
                  <c:v>119.27</c:v>
                </c:pt>
                <c:pt idx="22">
                  <c:v>110.29</c:v>
                </c:pt>
                <c:pt idx="23">
                  <c:v>105.73</c:v>
                </c:pt>
                <c:pt idx="24">
                  <c:v>96.9</c:v>
                </c:pt>
                <c:pt idx="25">
                  <c:v>91.96</c:v>
                </c:pt>
                <c:pt idx="26">
                  <c:v>92.45</c:v>
                </c:pt>
                <c:pt idx="27">
                  <c:v>92.36</c:v>
                </c:pt>
                <c:pt idx="28">
                  <c:v>90.79</c:v>
                </c:pt>
                <c:pt idx="29">
                  <c:v>92.77</c:v>
                </c:pt>
                <c:pt idx="30">
                  <c:v>92.36</c:v>
                </c:pt>
                <c:pt idx="31">
                  <c:v>93.1</c:v>
                </c:pt>
                <c:pt idx="32">
                  <c:v>94.37</c:v>
                </c:pt>
                <c:pt idx="33">
                  <c:v>96.05</c:v>
                </c:pt>
                <c:pt idx="34">
                  <c:v>96.99</c:v>
                </c:pt>
                <c:pt idx="35">
                  <c:v>97.98</c:v>
                </c:pt>
                <c:pt idx="36">
                  <c:v>99.99</c:v>
                </c:pt>
                <c:pt idx="37">
                  <c:v>100.25</c:v>
                </c:pt>
                <c:pt idx="38">
                  <c:v>101.53</c:v>
                </c:pt>
                <c:pt idx="39">
                  <c:v>103.59</c:v>
                </c:pt>
                <c:pt idx="40">
                  <c:v>105.15</c:v>
                </c:pt>
                <c:pt idx="41">
                  <c:v>106.12</c:v>
                </c:pt>
                <c:pt idx="42">
                  <c:v>107.77</c:v>
                </c:pt>
                <c:pt idx="43">
                  <c:v>109.32</c:v>
                </c:pt>
                <c:pt idx="44">
                  <c:v>110.86</c:v>
                </c:pt>
                <c:pt idx="45">
                  <c:v>110.36</c:v>
                </c:pt>
                <c:pt idx="46">
                  <c:v>109.31</c:v>
                </c:pt>
                <c:pt idx="47">
                  <c:v>111.23</c:v>
                </c:pt>
                <c:pt idx="48">
                  <c:v>111.33</c:v>
                </c:pt>
                <c:pt idx="49">
                  <c:v>115.24</c:v>
                </c:pt>
                <c:pt idx="50">
                  <c:v>112.77</c:v>
                </c:pt>
                <c:pt idx="51">
                  <c:v>113.22</c:v>
                </c:pt>
                <c:pt idx="52">
                  <c:v>113.29</c:v>
                </c:pt>
                <c:pt idx="53">
                  <c:v>113.79</c:v>
                </c:pt>
                <c:pt idx="54">
                  <c:v>113.65</c:v>
                </c:pt>
                <c:pt idx="55">
                  <c:v>113.92</c:v>
                </c:pt>
                <c:pt idx="56">
                  <c:v>111.71</c:v>
                </c:pt>
                <c:pt idx="57">
                  <c:v>113.95</c:v>
                </c:pt>
                <c:pt idx="58">
                  <c:v>114.86</c:v>
                </c:pt>
                <c:pt idx="59">
                  <c:v>114.29</c:v>
                </c:pt>
                <c:pt idx="60">
                  <c:v>117.07</c:v>
                </c:pt>
                <c:pt idx="61">
                  <c:v>117.16</c:v>
                </c:pt>
                <c:pt idx="62">
                  <c:v>115.97</c:v>
                </c:pt>
                <c:pt idx="63">
                  <c:v>115.09</c:v>
                </c:pt>
                <c:pt idx="64">
                  <c:v>115.3</c:v>
                </c:pt>
                <c:pt idx="65">
                  <c:v>113.68</c:v>
                </c:pt>
                <c:pt idx="66">
                  <c:v>113.15</c:v>
                </c:pt>
                <c:pt idx="67">
                  <c:v>113.94</c:v>
                </c:pt>
                <c:pt idx="68">
                  <c:v>114.24</c:v>
                </c:pt>
                <c:pt idx="69">
                  <c:v>110.39</c:v>
                </c:pt>
                <c:pt idx="70">
                  <c:v>110.26</c:v>
                </c:pt>
                <c:pt idx="71">
                  <c:v>112.02</c:v>
                </c:pt>
                <c:pt idx="72">
                  <c:v>109.97</c:v>
                </c:pt>
                <c:pt idx="73">
                  <c:v>109.19</c:v>
                </c:pt>
                <c:pt idx="74">
                  <c:v>113.51</c:v>
                </c:pt>
                <c:pt idx="75">
                  <c:v>111.47</c:v>
                </c:pt>
                <c:pt idx="76">
                  <c:v>113.08</c:v>
                </c:pt>
                <c:pt idx="77">
                  <c:v>114.09</c:v>
                </c:pt>
                <c:pt idx="78">
                  <c:v>114.48</c:v>
                </c:pt>
                <c:pt idx="79">
                  <c:v>115.96</c:v>
                </c:pt>
                <c:pt idx="80">
                  <c:v>116.13</c:v>
                </c:pt>
                <c:pt idx="81">
                  <c:v>118.18</c:v>
                </c:pt>
                <c:pt idx="82">
                  <c:v>120.08</c:v>
                </c:pt>
                <c:pt idx="83">
                  <c:v>120.36</c:v>
                </c:pt>
                <c:pt idx="84">
                  <c:v>119.3</c:v>
                </c:pt>
                <c:pt idx="85">
                  <c:v>119.59</c:v>
                </c:pt>
                <c:pt idx="86">
                  <c:v>119.53</c:v>
                </c:pt>
                <c:pt idx="87">
                  <c:v>117.93</c:v>
                </c:pt>
                <c:pt idx="88">
                  <c:v>119.93</c:v>
                </c:pt>
                <c:pt idx="89">
                  <c:v>118.32</c:v>
                </c:pt>
                <c:pt idx="90">
                  <c:v>117.91</c:v>
                </c:pt>
                <c:pt idx="91">
                  <c:v>117.59</c:v>
                </c:pt>
                <c:pt idx="92">
                  <c:v>118.03</c:v>
                </c:pt>
                <c:pt idx="93">
                  <c:v>121.28</c:v>
                </c:pt>
                <c:pt idx="94">
                  <c:v>118.36</c:v>
                </c:pt>
                <c:pt idx="95">
                  <c:v>120.28</c:v>
                </c:pt>
                <c:pt idx="96">
                  <c:v>120.9</c:v>
                </c:pt>
                <c:pt idx="97">
                  <c:v>117.43</c:v>
                </c:pt>
                <c:pt idx="98">
                  <c:v>118.36</c:v>
                </c:pt>
                <c:pt idx="99">
                  <c:v>117.45</c:v>
                </c:pt>
                <c:pt idx="100">
                  <c:v>115.59</c:v>
                </c:pt>
                <c:pt idx="101">
                  <c:v>114.28</c:v>
                </c:pt>
                <c:pt idx="102">
                  <c:v>115.89</c:v>
                </c:pt>
                <c:pt idx="103">
                  <c:v>115.32</c:v>
                </c:pt>
                <c:pt idx="104">
                  <c:v>115.1</c:v>
                </c:pt>
                <c:pt idx="105">
                  <c:v>114.41</c:v>
                </c:pt>
                <c:pt idx="106">
                  <c:v>113.13</c:v>
                </c:pt>
                <c:pt idx="107">
                  <c:v>112.1</c:v>
                </c:pt>
                <c:pt idx="108">
                  <c:v>114.76</c:v>
                </c:pt>
                <c:pt idx="109">
                  <c:v>114.61</c:v>
                </c:pt>
                <c:pt idx="110">
                  <c:v>114.29</c:v>
                </c:pt>
                <c:pt idx="111">
                  <c:v>115.95</c:v>
                </c:pt>
                <c:pt idx="112">
                  <c:v>115.96</c:v>
                </c:pt>
                <c:pt idx="113">
                  <c:v>116.53</c:v>
                </c:pt>
                <c:pt idx="114">
                  <c:v>116.73</c:v>
                </c:pt>
                <c:pt idx="115">
                  <c:v>114.24</c:v>
                </c:pt>
                <c:pt idx="116">
                  <c:v>117.7</c:v>
                </c:pt>
                <c:pt idx="117">
                  <c:v>115.25</c:v>
                </c:pt>
                <c:pt idx="118">
                  <c:v>116.6</c:v>
                </c:pt>
                <c:pt idx="119">
                  <c:v>118.45</c:v>
                </c:pt>
                <c:pt idx="120">
                  <c:v>117.4</c:v>
                </c:pt>
                <c:pt idx="121">
                  <c:v>120.74</c:v>
                </c:pt>
                <c:pt idx="122">
                  <c:v>120.11</c:v>
                </c:pt>
                <c:pt idx="123">
                  <c:v>121.85</c:v>
                </c:pt>
                <c:pt idx="124">
                  <c:v>120.93</c:v>
                </c:pt>
                <c:pt idx="125">
                  <c:v>120.44</c:v>
                </c:pt>
                <c:pt idx="126">
                  <c:v>120.2</c:v>
                </c:pt>
                <c:pt idx="127">
                  <c:v>122.12</c:v>
                </c:pt>
                <c:pt idx="128">
                  <c:v>120.83</c:v>
                </c:pt>
                <c:pt idx="129">
                  <c:v>121.36</c:v>
                </c:pt>
                <c:pt idx="130">
                  <c:v>123.72</c:v>
                </c:pt>
                <c:pt idx="131">
                  <c:v>123.25</c:v>
                </c:pt>
                <c:pt idx="132">
                  <c:v>123.57</c:v>
                </c:pt>
                <c:pt idx="133">
                  <c:v>121.66</c:v>
                </c:pt>
                <c:pt idx="134">
                  <c:v>126.23</c:v>
                </c:pt>
                <c:pt idx="135">
                  <c:v>126.04</c:v>
                </c:pt>
                <c:pt idx="136">
                  <c:v>124.58</c:v>
                </c:pt>
                <c:pt idx="137">
                  <c:v>125.24</c:v>
                </c:pt>
                <c:pt idx="138">
                  <c:v>125.49</c:v>
                </c:pt>
                <c:pt idx="139">
                  <c:v>126.56</c:v>
                </c:pt>
                <c:pt idx="140">
                  <c:v>121.77</c:v>
                </c:pt>
                <c:pt idx="141">
                  <c:v>126.97</c:v>
                </c:pt>
                <c:pt idx="142">
                  <c:v>124</c:v>
                </c:pt>
                <c:pt idx="143">
                  <c:v>122.12</c:v>
                </c:pt>
                <c:pt idx="144">
                  <c:v>119.22</c:v>
                </c:pt>
                <c:pt idx="145">
                  <c:v>121.7</c:v>
                </c:pt>
                <c:pt idx="146">
                  <c:v>119.21</c:v>
                </c:pt>
                <c:pt idx="147">
                  <c:v>119.16</c:v>
                </c:pt>
                <c:pt idx="148">
                  <c:v>122.78</c:v>
                </c:pt>
                <c:pt idx="149">
                  <c:v>119.54</c:v>
                </c:pt>
                <c:pt idx="150">
                  <c:v>122.13</c:v>
                </c:pt>
                <c:pt idx="151">
                  <c:v>114.45</c:v>
                </c:pt>
                <c:pt idx="152">
                  <c:v>117.75</c:v>
                </c:pt>
                <c:pt idx="153">
                  <c:v>113.91</c:v>
                </c:pt>
                <c:pt idx="154">
                  <c:v>111.38</c:v>
                </c:pt>
                <c:pt idx="155">
                  <c:v>116.14</c:v>
                </c:pt>
                <c:pt idx="156">
                  <c:v>113.65</c:v>
                </c:pt>
                <c:pt idx="157">
                  <c:v>109.26</c:v>
                </c:pt>
                <c:pt idx="158">
                  <c:v>108.63</c:v>
                </c:pt>
                <c:pt idx="159">
                  <c:v>94.8</c:v>
                </c:pt>
                <c:pt idx="160">
                  <c:v>92.92</c:v>
                </c:pt>
                <c:pt idx="161">
                  <c:v>94.31</c:v>
                </c:pt>
                <c:pt idx="162">
                  <c:v>94.87</c:v>
                </c:pt>
                <c:pt idx="163">
                  <c:v>98.16</c:v>
                </c:pt>
                <c:pt idx="164">
                  <c:v>95.22</c:v>
                </c:pt>
                <c:pt idx="165">
                  <c:v>99.62</c:v>
                </c:pt>
                <c:pt idx="166">
                  <c:v>98.65</c:v>
                </c:pt>
                <c:pt idx="167">
                  <c:v>99.91</c:v>
                </c:pt>
                <c:pt idx="168">
                  <c:v>100.67</c:v>
                </c:pt>
                <c:pt idx="169">
                  <c:v>99.43</c:v>
                </c:pt>
                <c:pt idx="170">
                  <c:v>102.99</c:v>
                </c:pt>
                <c:pt idx="171">
                  <c:v>107.01</c:v>
                </c:pt>
                <c:pt idx="172">
                  <c:v>102.88</c:v>
                </c:pt>
                <c:pt idx="173">
                  <c:v>103.3</c:v>
                </c:pt>
                <c:pt idx="174">
                  <c:v>103.68</c:v>
                </c:pt>
                <c:pt idx="175">
                  <c:v>99.35</c:v>
                </c:pt>
                <c:pt idx="176">
                  <c:v>101.5</c:v>
                </c:pt>
                <c:pt idx="177">
                  <c:v>102.49</c:v>
                </c:pt>
                <c:pt idx="178">
                  <c:v>101.7</c:v>
                </c:pt>
                <c:pt idx="179">
                  <c:v>100.08</c:v>
                </c:pt>
                <c:pt idx="180">
                  <c:v>102.81</c:v>
                </c:pt>
                <c:pt idx="181">
                  <c:v>103.01</c:v>
                </c:pt>
                <c:pt idx="182">
                  <c:v>104</c:v>
                </c:pt>
                <c:pt idx="183">
                  <c:v>104.6</c:v>
                </c:pt>
                <c:pt idx="184">
                  <c:v>106.47</c:v>
                </c:pt>
                <c:pt idx="185">
                  <c:v>106.72</c:v>
                </c:pt>
                <c:pt idx="186">
                  <c:v>107.8</c:v>
                </c:pt>
                <c:pt idx="187">
                  <c:v>109.83</c:v>
                </c:pt>
                <c:pt idx="188">
                  <c:v>109.11</c:v>
                </c:pt>
                <c:pt idx="189">
                  <c:v>109.72</c:v>
                </c:pt>
                <c:pt idx="190">
                  <c:v>111.14</c:v>
                </c:pt>
                <c:pt idx="191">
                  <c:v>111.01</c:v>
                </c:pt>
                <c:pt idx="192">
                  <c:v>107.04</c:v>
                </c:pt>
                <c:pt idx="193">
                  <c:v>107.45</c:v>
                </c:pt>
                <c:pt idx="194">
                  <c:v>106.39</c:v>
                </c:pt>
                <c:pt idx="195">
                  <c:v>106.75</c:v>
                </c:pt>
                <c:pt idx="196">
                  <c:v>105.7</c:v>
                </c:pt>
                <c:pt idx="197">
                  <c:v>107.91</c:v>
                </c:pt>
                <c:pt idx="198">
                  <c:v>104.92</c:v>
                </c:pt>
                <c:pt idx="199">
                  <c:v>103.97</c:v>
                </c:pt>
                <c:pt idx="200">
                  <c:v>104.99</c:v>
                </c:pt>
                <c:pt idx="201">
                  <c:v>103.63</c:v>
                </c:pt>
                <c:pt idx="202">
                  <c:v>101.9</c:v>
                </c:pt>
                <c:pt idx="203">
                  <c:v>104.01</c:v>
                </c:pt>
                <c:pt idx="204">
                  <c:v>106.32</c:v>
                </c:pt>
                <c:pt idx="205">
                  <c:v>107.19</c:v>
                </c:pt>
                <c:pt idx="206">
                  <c:v>107.36</c:v>
                </c:pt>
                <c:pt idx="207">
                  <c:v>103.19</c:v>
                </c:pt>
                <c:pt idx="208">
                  <c:v>105.47</c:v>
                </c:pt>
                <c:pt idx="209">
                  <c:v>104.6</c:v>
                </c:pt>
                <c:pt idx="210">
                  <c:v>108.18</c:v>
                </c:pt>
                <c:pt idx="211">
                  <c:v>103.98</c:v>
                </c:pt>
                <c:pt idx="212">
                  <c:v>106.57</c:v>
                </c:pt>
                <c:pt idx="213">
                  <c:v>105.04</c:v>
                </c:pt>
                <c:pt idx="214">
                  <c:v>103.75</c:v>
                </c:pt>
                <c:pt idx="215">
                  <c:v>104.25</c:v>
                </c:pt>
                <c:pt idx="216">
                  <c:v>102.4</c:v>
                </c:pt>
                <c:pt idx="217">
                  <c:v>102.53</c:v>
                </c:pt>
                <c:pt idx="218">
                  <c:v>98.01</c:v>
                </c:pt>
                <c:pt idx="219">
                  <c:v>99.64</c:v>
                </c:pt>
                <c:pt idx="220">
                  <c:v>105.43</c:v>
                </c:pt>
                <c:pt idx="221">
                  <c:v>105.34</c:v>
                </c:pt>
                <c:pt idx="222">
                  <c:v>105.61</c:v>
                </c:pt>
                <c:pt idx="223">
                  <c:v>99.16</c:v>
                </c:pt>
                <c:pt idx="224">
                  <c:v>99.21</c:v>
                </c:pt>
                <c:pt idx="225">
                  <c:v>98.84</c:v>
                </c:pt>
                <c:pt idx="226">
                  <c:v>99.1</c:v>
                </c:pt>
                <c:pt idx="227">
                  <c:v>97.59</c:v>
                </c:pt>
                <c:pt idx="228">
                  <c:v>103.72</c:v>
                </c:pt>
              </c:numCache>
            </c:numRef>
          </c:val>
          <c:smooth val="0"/>
          <c:extLst>
            <c:ext xmlns:c16="http://schemas.microsoft.com/office/drawing/2014/chart" uri="{C3380CC4-5D6E-409C-BE32-E72D297353CC}">
              <c16:uniqueId val="{00000001-FC95-48B8-9509-828276E884AA}"/>
            </c:ext>
          </c:extLst>
        </c:ser>
        <c:dLbls>
          <c:showLegendKey val="0"/>
          <c:showVal val="0"/>
          <c:showCatName val="0"/>
          <c:showSerName val="0"/>
          <c:showPercent val="0"/>
          <c:showBubbleSize val="0"/>
        </c:dLbls>
        <c:marker val="1"/>
        <c:smooth val="0"/>
        <c:axId val="668780559"/>
        <c:axId val="1"/>
      </c:lineChart>
      <c:catAx>
        <c:axId val="6687805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805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5.0445176947875536E-2"/>
          <c:w val="0.95052631578947366"/>
          <c:h val="0.71216720397000766"/>
        </c:manualLayout>
      </c:layout>
      <c:barChart>
        <c:barDir val="col"/>
        <c:grouping val="clustered"/>
        <c:varyColors val="0"/>
        <c:ser>
          <c:idx val="1"/>
          <c:order val="1"/>
          <c:spPr>
            <a:solidFill>
              <a:srgbClr val="CCCCFF"/>
            </a:solidFill>
            <a:ln w="25400">
              <a:noFill/>
            </a:ln>
          </c:spPr>
          <c:invertIfNegative val="0"/>
          <c:cat>
            <c:strRef>
              <c:f>'11グラフデータ'!$AD$268:$AE$495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1587-4BE6-9294-EFA0F1E9866C}"/>
            </c:ext>
          </c:extLst>
        </c:ser>
        <c:dLbls>
          <c:showLegendKey val="0"/>
          <c:showVal val="0"/>
          <c:showCatName val="0"/>
          <c:showSerName val="0"/>
          <c:showPercent val="0"/>
          <c:showBubbleSize val="0"/>
        </c:dLbls>
        <c:gapWidth val="0"/>
        <c:axId val="668778159"/>
        <c:axId val="1"/>
      </c:barChart>
      <c:lineChart>
        <c:grouping val="standard"/>
        <c:varyColors val="0"/>
        <c:ser>
          <c:idx val="0"/>
          <c:order val="0"/>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'11グラフデータ'!$K$280:$K$519</c:f>
              <c:numCache>
                <c:formatCode>0.0</c:formatCode>
                <c:ptCount val="240"/>
                <c:pt idx="0">
                  <c:v>118.87</c:v>
                </c:pt>
                <c:pt idx="1">
                  <c:v>120.53</c:v>
                </c:pt>
                <c:pt idx="2">
                  <c:v>119.43</c:v>
                </c:pt>
                <c:pt idx="3">
                  <c:v>123.75</c:v>
                </c:pt>
                <c:pt idx="4">
                  <c:v>126.59</c:v>
                </c:pt>
                <c:pt idx="5">
                  <c:v>124.19</c:v>
                </c:pt>
                <c:pt idx="6">
                  <c:v>129.32</c:v>
                </c:pt>
                <c:pt idx="7">
                  <c:v>127.77</c:v>
                </c:pt>
                <c:pt idx="8">
                  <c:v>126.84</c:v>
                </c:pt>
                <c:pt idx="9">
                  <c:v>127.57</c:v>
                </c:pt>
                <c:pt idx="10">
                  <c:v>125.63</c:v>
                </c:pt>
                <c:pt idx="11">
                  <c:v>125.33</c:v>
                </c:pt>
                <c:pt idx="12">
                  <c:v>126.43</c:v>
                </c:pt>
                <c:pt idx="13">
                  <c:v>124.3</c:v>
                </c:pt>
                <c:pt idx="14">
                  <c:v>130.85</c:v>
                </c:pt>
                <c:pt idx="15">
                  <c:v>129.76</c:v>
                </c:pt>
                <c:pt idx="16">
                  <c:v>127.5</c:v>
                </c:pt>
                <c:pt idx="17">
                  <c:v>126.6</c:v>
                </c:pt>
                <c:pt idx="18">
                  <c:v>128.05000000000001</c:v>
                </c:pt>
                <c:pt idx="19">
                  <c:v>127.88</c:v>
                </c:pt>
                <c:pt idx="20">
                  <c:v>128.55000000000001</c:v>
                </c:pt>
                <c:pt idx="21">
                  <c:v>125.42</c:v>
                </c:pt>
                <c:pt idx="22">
                  <c:v>124.86</c:v>
                </c:pt>
                <c:pt idx="23">
                  <c:v>121.44</c:v>
                </c:pt>
                <c:pt idx="24">
                  <c:v>115.87</c:v>
                </c:pt>
                <c:pt idx="25">
                  <c:v>113.06</c:v>
                </c:pt>
                <c:pt idx="26">
                  <c:v>106.41</c:v>
                </c:pt>
                <c:pt idx="27">
                  <c:v>104.42</c:v>
                </c:pt>
                <c:pt idx="28">
                  <c:v>101.59</c:v>
                </c:pt>
                <c:pt idx="29">
                  <c:v>99.57</c:v>
                </c:pt>
                <c:pt idx="30">
                  <c:v>94.84</c:v>
                </c:pt>
                <c:pt idx="31">
                  <c:v>93.05</c:v>
                </c:pt>
                <c:pt idx="32">
                  <c:v>92.13</c:v>
                </c:pt>
                <c:pt idx="33">
                  <c:v>93.36</c:v>
                </c:pt>
                <c:pt idx="34">
                  <c:v>93.02</c:v>
                </c:pt>
                <c:pt idx="35">
                  <c:v>92.96</c:v>
                </c:pt>
                <c:pt idx="36">
                  <c:v>93.54</c:v>
                </c:pt>
                <c:pt idx="37">
                  <c:v>94.24</c:v>
                </c:pt>
                <c:pt idx="38">
                  <c:v>93.87</c:v>
                </c:pt>
                <c:pt idx="39">
                  <c:v>91.52</c:v>
                </c:pt>
                <c:pt idx="40">
                  <c:v>92.9</c:v>
                </c:pt>
                <c:pt idx="41">
                  <c:v>94.26</c:v>
                </c:pt>
                <c:pt idx="42">
                  <c:v>94.37</c:v>
                </c:pt>
                <c:pt idx="43">
                  <c:v>96.36</c:v>
                </c:pt>
                <c:pt idx="44">
                  <c:v>95.57</c:v>
                </c:pt>
                <c:pt idx="45">
                  <c:v>99.17</c:v>
                </c:pt>
                <c:pt idx="46">
                  <c:v>96.25</c:v>
                </c:pt>
                <c:pt idx="47">
                  <c:v>95.16</c:v>
                </c:pt>
                <c:pt idx="48">
                  <c:v>95.49</c:v>
                </c:pt>
                <c:pt idx="49">
                  <c:v>98.61</c:v>
                </c:pt>
                <c:pt idx="50">
                  <c:v>95.53</c:v>
                </c:pt>
                <c:pt idx="51">
                  <c:v>97.4</c:v>
                </c:pt>
                <c:pt idx="52">
                  <c:v>100.67</c:v>
                </c:pt>
                <c:pt idx="53">
                  <c:v>100.6</c:v>
                </c:pt>
                <c:pt idx="54">
                  <c:v>102.51</c:v>
                </c:pt>
                <c:pt idx="55">
                  <c:v>103.7</c:v>
                </c:pt>
                <c:pt idx="56">
                  <c:v>100.8</c:v>
                </c:pt>
                <c:pt idx="57">
                  <c:v>101.22</c:v>
                </c:pt>
                <c:pt idx="58">
                  <c:v>101.31</c:v>
                </c:pt>
                <c:pt idx="59">
                  <c:v>100.63</c:v>
                </c:pt>
                <c:pt idx="60">
                  <c:v>104.37</c:v>
                </c:pt>
                <c:pt idx="61">
                  <c:v>102.78</c:v>
                </c:pt>
                <c:pt idx="62">
                  <c:v>100.18</c:v>
                </c:pt>
                <c:pt idx="63">
                  <c:v>99.95</c:v>
                </c:pt>
                <c:pt idx="64">
                  <c:v>97.73</c:v>
                </c:pt>
                <c:pt idx="65">
                  <c:v>96.89</c:v>
                </c:pt>
                <c:pt idx="66">
                  <c:v>97.61</c:v>
                </c:pt>
                <c:pt idx="67">
                  <c:v>97.26</c:v>
                </c:pt>
                <c:pt idx="68">
                  <c:v>97.74</c:v>
                </c:pt>
                <c:pt idx="69">
                  <c:v>95.94</c:v>
                </c:pt>
                <c:pt idx="70">
                  <c:v>96.19</c:v>
                </c:pt>
                <c:pt idx="71">
                  <c:v>95.69</c:v>
                </c:pt>
                <c:pt idx="72">
                  <c:v>95.91</c:v>
                </c:pt>
                <c:pt idx="73">
                  <c:v>95.66</c:v>
                </c:pt>
                <c:pt idx="74">
                  <c:v>95.35</c:v>
                </c:pt>
                <c:pt idx="75">
                  <c:v>95.37</c:v>
                </c:pt>
                <c:pt idx="76">
                  <c:v>95.32</c:v>
                </c:pt>
                <c:pt idx="77">
                  <c:v>95.75</c:v>
                </c:pt>
                <c:pt idx="78">
                  <c:v>97.63</c:v>
                </c:pt>
                <c:pt idx="79">
                  <c:v>99.6</c:v>
                </c:pt>
                <c:pt idx="80">
                  <c:v>100.52</c:v>
                </c:pt>
                <c:pt idx="81">
                  <c:v>102.02</c:v>
                </c:pt>
                <c:pt idx="82">
                  <c:v>103.04</c:v>
                </c:pt>
                <c:pt idx="83">
                  <c:v>102.62</c:v>
                </c:pt>
                <c:pt idx="84">
                  <c:v>103.08</c:v>
                </c:pt>
                <c:pt idx="85">
                  <c:v>102.24</c:v>
                </c:pt>
                <c:pt idx="86">
                  <c:v>103.91</c:v>
                </c:pt>
                <c:pt idx="87">
                  <c:v>105.85</c:v>
                </c:pt>
                <c:pt idx="88">
                  <c:v>106.64</c:v>
                </c:pt>
                <c:pt idx="89">
                  <c:v>105.83</c:v>
                </c:pt>
                <c:pt idx="90">
                  <c:v>102.99</c:v>
                </c:pt>
                <c:pt idx="91">
                  <c:v>104.52</c:v>
                </c:pt>
                <c:pt idx="92">
                  <c:v>104.62</c:v>
                </c:pt>
                <c:pt idx="93">
                  <c:v>105.37</c:v>
                </c:pt>
                <c:pt idx="94">
                  <c:v>106.14</c:v>
                </c:pt>
                <c:pt idx="95">
                  <c:v>106.36</c:v>
                </c:pt>
                <c:pt idx="96">
                  <c:v>107.24</c:v>
                </c:pt>
                <c:pt idx="97">
                  <c:v>107.84</c:v>
                </c:pt>
                <c:pt idx="98">
                  <c:v>103.63</c:v>
                </c:pt>
                <c:pt idx="99">
                  <c:v>102.77</c:v>
                </c:pt>
                <c:pt idx="100">
                  <c:v>103.97</c:v>
                </c:pt>
                <c:pt idx="101">
                  <c:v>101.25</c:v>
                </c:pt>
                <c:pt idx="102">
                  <c:v>100.23</c:v>
                </c:pt>
                <c:pt idx="103">
                  <c:v>99.95</c:v>
                </c:pt>
                <c:pt idx="104">
                  <c:v>99.67</c:v>
                </c:pt>
                <c:pt idx="105">
                  <c:v>99.91</c:v>
                </c:pt>
                <c:pt idx="106">
                  <c:v>100.83</c:v>
                </c:pt>
                <c:pt idx="107">
                  <c:v>101.31</c:v>
                </c:pt>
                <c:pt idx="108">
                  <c:v>100.01</c:v>
                </c:pt>
                <c:pt idx="109">
                  <c:v>100.23</c:v>
                </c:pt>
                <c:pt idx="110">
                  <c:v>100.44</c:v>
                </c:pt>
                <c:pt idx="111">
                  <c:v>100.1</c:v>
                </c:pt>
                <c:pt idx="112">
                  <c:v>99.55</c:v>
                </c:pt>
                <c:pt idx="113">
                  <c:v>98.74</c:v>
                </c:pt>
                <c:pt idx="114">
                  <c:v>100.3</c:v>
                </c:pt>
                <c:pt idx="115">
                  <c:v>99.25</c:v>
                </c:pt>
                <c:pt idx="116">
                  <c:v>99.57</c:v>
                </c:pt>
                <c:pt idx="117">
                  <c:v>97.66</c:v>
                </c:pt>
                <c:pt idx="118">
                  <c:v>96.57</c:v>
                </c:pt>
                <c:pt idx="119">
                  <c:v>95.35</c:v>
                </c:pt>
                <c:pt idx="120">
                  <c:v>96.79</c:v>
                </c:pt>
                <c:pt idx="121">
                  <c:v>96.14</c:v>
                </c:pt>
                <c:pt idx="122">
                  <c:v>96.75</c:v>
                </c:pt>
                <c:pt idx="123">
                  <c:v>98.99</c:v>
                </c:pt>
                <c:pt idx="124">
                  <c:v>98.21</c:v>
                </c:pt>
                <c:pt idx="125">
                  <c:v>98.19</c:v>
                </c:pt>
                <c:pt idx="126">
                  <c:v>99.72</c:v>
                </c:pt>
                <c:pt idx="127">
                  <c:v>100.17</c:v>
                </c:pt>
                <c:pt idx="128">
                  <c:v>100.46</c:v>
                </c:pt>
                <c:pt idx="129">
                  <c:v>99.76</c:v>
                </c:pt>
                <c:pt idx="130">
                  <c:v>99.57</c:v>
                </c:pt>
                <c:pt idx="131">
                  <c:v>99.91</c:v>
                </c:pt>
                <c:pt idx="132">
                  <c:v>98.84</c:v>
                </c:pt>
                <c:pt idx="133">
                  <c:v>101.43</c:v>
                </c:pt>
                <c:pt idx="134">
                  <c:v>100.11</c:v>
                </c:pt>
                <c:pt idx="135">
                  <c:v>104.01</c:v>
                </c:pt>
                <c:pt idx="136">
                  <c:v>101.32</c:v>
                </c:pt>
                <c:pt idx="137">
                  <c:v>101.01</c:v>
                </c:pt>
                <c:pt idx="138">
                  <c:v>101.98</c:v>
                </c:pt>
                <c:pt idx="139">
                  <c:v>101.07</c:v>
                </c:pt>
                <c:pt idx="140">
                  <c:v>103.03</c:v>
                </c:pt>
                <c:pt idx="141">
                  <c:v>105.14</c:v>
                </c:pt>
                <c:pt idx="142">
                  <c:v>101.68</c:v>
                </c:pt>
                <c:pt idx="143">
                  <c:v>100.85</c:v>
                </c:pt>
                <c:pt idx="144">
                  <c:v>101.32</c:v>
                </c:pt>
                <c:pt idx="145">
                  <c:v>101.75</c:v>
                </c:pt>
                <c:pt idx="146">
                  <c:v>102.97</c:v>
                </c:pt>
                <c:pt idx="147">
                  <c:v>102.45</c:v>
                </c:pt>
                <c:pt idx="148">
                  <c:v>104.18</c:v>
                </c:pt>
                <c:pt idx="149">
                  <c:v>106.44</c:v>
                </c:pt>
                <c:pt idx="150">
                  <c:v>105.29</c:v>
                </c:pt>
                <c:pt idx="151">
                  <c:v>104.43</c:v>
                </c:pt>
                <c:pt idx="152">
                  <c:v>103.93</c:v>
                </c:pt>
                <c:pt idx="153">
                  <c:v>103.57</c:v>
                </c:pt>
                <c:pt idx="154">
                  <c:v>103.82</c:v>
                </c:pt>
                <c:pt idx="155">
                  <c:v>105.98</c:v>
                </c:pt>
                <c:pt idx="156">
                  <c:v>106.97</c:v>
                </c:pt>
                <c:pt idx="157">
                  <c:v>106.68</c:v>
                </c:pt>
                <c:pt idx="158">
                  <c:v>105.52</c:v>
                </c:pt>
                <c:pt idx="159">
                  <c:v>104.88</c:v>
                </c:pt>
                <c:pt idx="160">
                  <c:v>100.25</c:v>
                </c:pt>
                <c:pt idx="161">
                  <c:v>100.73</c:v>
                </c:pt>
                <c:pt idx="162">
                  <c:v>101.14</c:v>
                </c:pt>
                <c:pt idx="163">
                  <c:v>98.72</c:v>
                </c:pt>
                <c:pt idx="164">
                  <c:v>94.81</c:v>
                </c:pt>
                <c:pt idx="165">
                  <c:v>93.59</c:v>
                </c:pt>
                <c:pt idx="166">
                  <c:v>93.96</c:v>
                </c:pt>
                <c:pt idx="167">
                  <c:v>92.74</c:v>
                </c:pt>
                <c:pt idx="168">
                  <c:v>92.82</c:v>
                </c:pt>
                <c:pt idx="169">
                  <c:v>91.41</c:v>
                </c:pt>
                <c:pt idx="170">
                  <c:v>91.51</c:v>
                </c:pt>
                <c:pt idx="171">
                  <c:v>93.6</c:v>
                </c:pt>
                <c:pt idx="172">
                  <c:v>93.7</c:v>
                </c:pt>
                <c:pt idx="173">
                  <c:v>93.6</c:v>
                </c:pt>
                <c:pt idx="174">
                  <c:v>94.03</c:v>
                </c:pt>
                <c:pt idx="175">
                  <c:v>92.58</c:v>
                </c:pt>
                <c:pt idx="176">
                  <c:v>94.17</c:v>
                </c:pt>
                <c:pt idx="177">
                  <c:v>95.84</c:v>
                </c:pt>
                <c:pt idx="178">
                  <c:v>95.46</c:v>
                </c:pt>
                <c:pt idx="179">
                  <c:v>94.92</c:v>
                </c:pt>
                <c:pt idx="180">
                  <c:v>96.28</c:v>
                </c:pt>
                <c:pt idx="181">
                  <c:v>97.64</c:v>
                </c:pt>
                <c:pt idx="182">
                  <c:v>98.27</c:v>
                </c:pt>
                <c:pt idx="183">
                  <c:v>99.22</c:v>
                </c:pt>
                <c:pt idx="184">
                  <c:v>97.98</c:v>
                </c:pt>
                <c:pt idx="185">
                  <c:v>96.37</c:v>
                </c:pt>
                <c:pt idx="186">
                  <c:v>99.84</c:v>
                </c:pt>
                <c:pt idx="187">
                  <c:v>99.97</c:v>
                </c:pt>
                <c:pt idx="188">
                  <c:v>101</c:v>
                </c:pt>
                <c:pt idx="189">
                  <c:v>101.42</c:v>
                </c:pt>
                <c:pt idx="190">
                  <c:v>100.78</c:v>
                </c:pt>
                <c:pt idx="191">
                  <c:v>102.42</c:v>
                </c:pt>
                <c:pt idx="192">
                  <c:v>103.39</c:v>
                </c:pt>
                <c:pt idx="193">
                  <c:v>102.22</c:v>
                </c:pt>
                <c:pt idx="194">
                  <c:v>101.47</c:v>
                </c:pt>
                <c:pt idx="195">
                  <c:v>99.4</c:v>
                </c:pt>
                <c:pt idx="196">
                  <c:v>100.05</c:v>
                </c:pt>
                <c:pt idx="197">
                  <c:v>99.53</c:v>
                </c:pt>
                <c:pt idx="198">
                  <c:v>98.37</c:v>
                </c:pt>
                <c:pt idx="199">
                  <c:v>97.81</c:v>
                </c:pt>
                <c:pt idx="200">
                  <c:v>96.05</c:v>
                </c:pt>
                <c:pt idx="201">
                  <c:v>97.11</c:v>
                </c:pt>
                <c:pt idx="202">
                  <c:v>98.14</c:v>
                </c:pt>
                <c:pt idx="203">
                  <c:v>98.84</c:v>
                </c:pt>
                <c:pt idx="204">
                  <c:v>95.12</c:v>
                </c:pt>
                <c:pt idx="205">
                  <c:v>98.39</c:v>
                </c:pt>
                <c:pt idx="206">
                  <c:v>98.69</c:v>
                </c:pt>
                <c:pt idx="207">
                  <c:v>96.12</c:v>
                </c:pt>
                <c:pt idx="208">
                  <c:v>95.53</c:v>
                </c:pt>
                <c:pt idx="209">
                  <c:v>96.08</c:v>
                </c:pt>
                <c:pt idx="210">
                  <c:v>95.63</c:v>
                </c:pt>
                <c:pt idx="211">
                  <c:v>97.71</c:v>
                </c:pt>
                <c:pt idx="212">
                  <c:v>97.35</c:v>
                </c:pt>
                <c:pt idx="213">
                  <c:v>98.3</c:v>
                </c:pt>
                <c:pt idx="214">
                  <c:v>100.02</c:v>
                </c:pt>
                <c:pt idx="215">
                  <c:v>102.3</c:v>
                </c:pt>
                <c:pt idx="216" formatCode="0.0_ ">
                  <c:v>101.8</c:v>
                </c:pt>
                <c:pt idx="217" formatCode="0.0_ ">
                  <c:v>99.69</c:v>
                </c:pt>
                <c:pt idx="218" formatCode="0.0_ ">
                  <c:v>98.83</c:v>
                </c:pt>
                <c:pt idx="219" formatCode="0.0_ ">
                  <c:v>102.84</c:v>
                </c:pt>
                <c:pt idx="220" formatCode="0.0_ ">
                  <c:v>103.18</c:v>
                </c:pt>
                <c:pt idx="221" formatCode="0.0_ ">
                  <c:v>103.4</c:v>
                </c:pt>
                <c:pt idx="222" formatCode="0.0_ ">
                  <c:v>104.16</c:v>
                </c:pt>
                <c:pt idx="223" formatCode="0.0_ ">
                  <c:v>100.67</c:v>
                </c:pt>
                <c:pt idx="224" formatCode="0.0_ ">
                  <c:v>100.62</c:v>
                </c:pt>
                <c:pt idx="225" formatCode="0.0_ ">
                  <c:v>100.03</c:v>
                </c:pt>
                <c:pt idx="226" formatCode="0.0_ ">
                  <c:v>99.14</c:v>
                </c:pt>
                <c:pt idx="227" formatCode="0.0_ ">
                  <c:v>97.75</c:v>
                </c:pt>
                <c:pt idx="228" formatCode="0.0_ ">
                  <c:v>102.34</c:v>
                </c:pt>
              </c:numCache>
            </c:numRef>
          </c:val>
          <c:smooth val="0"/>
          <c:extLst>
            <c:ext xmlns:c16="http://schemas.microsoft.com/office/drawing/2014/chart" uri="{C3380CC4-5D6E-409C-BE32-E72D297353CC}">
              <c16:uniqueId val="{00000001-1587-4BE6-9294-EFA0F1E9866C}"/>
            </c:ext>
          </c:extLst>
        </c:ser>
        <c:dLbls>
          <c:showLegendKey val="0"/>
          <c:showVal val="0"/>
          <c:showCatName val="0"/>
          <c:showSerName val="0"/>
          <c:showPercent val="0"/>
          <c:showBubbleSize val="0"/>
        </c:dLbls>
        <c:marker val="1"/>
        <c:smooth val="0"/>
        <c:axId val="668778159"/>
        <c:axId val="1"/>
      </c:lineChart>
      <c:catAx>
        <c:axId val="668778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78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23470665751843E-2"/>
          <c:y val="0.10287652142871853"/>
          <c:w val="0.94780841628087498"/>
          <c:h val="0.67941756726085523"/>
        </c:manualLayout>
      </c:layout>
      <c:barChart>
        <c:barDir val="col"/>
        <c:grouping val="clustered"/>
        <c:varyColors val="0"/>
        <c:ser>
          <c:idx val="2"/>
          <c:order val="2"/>
          <c:spPr>
            <a:solidFill>
              <a:srgbClr val="CCCCFF"/>
            </a:solidFill>
            <a:ln w="25400">
              <a:noFill/>
            </a:ln>
          </c:spPr>
          <c:invertIfNegative val="0"/>
          <c:cat>
            <c:strRef>
              <c:f>'11グラフデータ'!$AD$232:$AE$495</c:f>
              <c:strCache>
                <c:ptCount val="253"/>
                <c:pt idx="0">
                  <c:v>H15
2003</c:v>
                </c:pt>
                <c:pt idx="12">
                  <c:v>H16
2004</c:v>
                </c:pt>
                <c:pt idx="24">
                  <c:v>H17
2005</c:v>
                </c:pt>
                <c:pt idx="36">
                  <c:v>H18
2006</c:v>
                </c:pt>
                <c:pt idx="48">
                  <c:v>H19
2007</c:v>
                </c:pt>
                <c:pt idx="60">
                  <c:v>H20
2008</c:v>
                </c:pt>
                <c:pt idx="72">
                  <c:v>H21
2009</c:v>
                </c:pt>
                <c:pt idx="84">
                  <c:v>H22
2010</c:v>
                </c:pt>
                <c:pt idx="96">
                  <c:v>H23
2011</c:v>
                </c:pt>
                <c:pt idx="108">
                  <c:v>H24
2012</c:v>
                </c:pt>
                <c:pt idx="120">
                  <c:v>H25
2013</c:v>
                </c:pt>
                <c:pt idx="132">
                  <c:v>H26
2014</c:v>
                </c:pt>
                <c:pt idx="144">
                  <c:v>H27
2015</c:v>
                </c:pt>
                <c:pt idx="156">
                  <c:v>H28
2016</c:v>
                </c:pt>
                <c:pt idx="168">
                  <c:v>H29
2017</c:v>
                </c:pt>
                <c:pt idx="180">
                  <c:v>H30
2018</c:v>
                </c:pt>
                <c:pt idx="192">
                  <c:v>H31 R1
2019</c:v>
                </c:pt>
                <c:pt idx="204">
                  <c:v>R2
2020</c:v>
                </c:pt>
                <c:pt idx="216">
                  <c:v>R3
2021</c:v>
                </c:pt>
                <c:pt idx="228">
                  <c:v>R4
2022</c:v>
                </c:pt>
                <c:pt idx="240">
                  <c:v>R5
2023</c:v>
                </c:pt>
                <c:pt idx="252">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4DE0-459A-AC9A-97FCD433570F}"/>
            </c:ext>
          </c:extLst>
        </c:ser>
        <c:dLbls>
          <c:showLegendKey val="0"/>
          <c:showVal val="0"/>
          <c:showCatName val="0"/>
          <c:showSerName val="0"/>
          <c:showPercent val="0"/>
          <c:showBubbleSize val="0"/>
        </c:dLbls>
        <c:gapWidth val="0"/>
        <c:axId val="669539007"/>
        <c:axId val="1"/>
      </c:barChart>
      <c:lineChart>
        <c:grouping val="standard"/>
        <c:varyColors val="0"/>
        <c:ser>
          <c:idx val="0"/>
          <c:order val="0"/>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'11グラフデータ'!$N$280:$N$519</c:f>
              <c:numCache>
                <c:formatCode>#,##0.0_ </c:formatCode>
                <c:ptCount val="240"/>
                <c:pt idx="0">
                  <c:v>14.3</c:v>
                </c:pt>
                <c:pt idx="1">
                  <c:v>28.6</c:v>
                </c:pt>
                <c:pt idx="2">
                  <c:v>14.3</c:v>
                </c:pt>
                <c:pt idx="3">
                  <c:v>57.1</c:v>
                </c:pt>
                <c:pt idx="4">
                  <c:v>57.1</c:v>
                </c:pt>
                <c:pt idx="5">
                  <c:v>28.6</c:v>
                </c:pt>
                <c:pt idx="6">
                  <c:v>42.9</c:v>
                </c:pt>
                <c:pt idx="7">
                  <c:v>28.6</c:v>
                </c:pt>
                <c:pt idx="8">
                  <c:v>57.1</c:v>
                </c:pt>
                <c:pt idx="9">
                  <c:v>28.6</c:v>
                </c:pt>
                <c:pt idx="10">
                  <c:v>28.6</c:v>
                </c:pt>
                <c:pt idx="11">
                  <c:v>57.1</c:v>
                </c:pt>
                <c:pt idx="12">
                  <c:v>28.6</c:v>
                </c:pt>
                <c:pt idx="13">
                  <c:v>71.400000000000006</c:v>
                </c:pt>
                <c:pt idx="14">
                  <c:v>57.1</c:v>
                </c:pt>
                <c:pt idx="15">
                  <c:v>100</c:v>
                </c:pt>
                <c:pt idx="16">
                  <c:v>42.9</c:v>
                </c:pt>
                <c:pt idx="17">
                  <c:v>71.400000000000006</c:v>
                </c:pt>
                <c:pt idx="18">
                  <c:v>14.3</c:v>
                </c:pt>
                <c:pt idx="19">
                  <c:v>14.3</c:v>
                </c:pt>
                <c:pt idx="20">
                  <c:v>0</c:v>
                </c:pt>
                <c:pt idx="21">
                  <c:v>7.1</c:v>
                </c:pt>
                <c:pt idx="22">
                  <c:v>0</c:v>
                </c:pt>
                <c:pt idx="23">
                  <c:v>28.6</c:v>
                </c:pt>
                <c:pt idx="24">
                  <c:v>7.1</c:v>
                </c:pt>
                <c:pt idx="25">
                  <c:v>14.3</c:v>
                </c:pt>
                <c:pt idx="26">
                  <c:v>0</c:v>
                </c:pt>
                <c:pt idx="27">
                  <c:v>42.9</c:v>
                </c:pt>
                <c:pt idx="28">
                  <c:v>42.9</c:v>
                </c:pt>
                <c:pt idx="29">
                  <c:v>42.9</c:v>
                </c:pt>
                <c:pt idx="30">
                  <c:v>57.1</c:v>
                </c:pt>
                <c:pt idx="31">
                  <c:v>71.400000000000006</c:v>
                </c:pt>
                <c:pt idx="32">
                  <c:v>85.7</c:v>
                </c:pt>
                <c:pt idx="33">
                  <c:v>85.7</c:v>
                </c:pt>
                <c:pt idx="34">
                  <c:v>85.7</c:v>
                </c:pt>
                <c:pt idx="35">
                  <c:v>85.7</c:v>
                </c:pt>
                <c:pt idx="36">
                  <c:v>100</c:v>
                </c:pt>
                <c:pt idx="37">
                  <c:v>71.400000000000006</c:v>
                </c:pt>
                <c:pt idx="38">
                  <c:v>85.7</c:v>
                </c:pt>
                <c:pt idx="39">
                  <c:v>57.1</c:v>
                </c:pt>
                <c:pt idx="40">
                  <c:v>71.400000000000006</c:v>
                </c:pt>
                <c:pt idx="41">
                  <c:v>42.9</c:v>
                </c:pt>
                <c:pt idx="42">
                  <c:v>78.599999999999994</c:v>
                </c:pt>
                <c:pt idx="43">
                  <c:v>57.1</c:v>
                </c:pt>
                <c:pt idx="44">
                  <c:v>57.1</c:v>
                </c:pt>
                <c:pt idx="45">
                  <c:v>14.3</c:v>
                </c:pt>
                <c:pt idx="46">
                  <c:v>57.1</c:v>
                </c:pt>
                <c:pt idx="47">
                  <c:v>71.400000000000006</c:v>
                </c:pt>
                <c:pt idx="48">
                  <c:v>85.7</c:v>
                </c:pt>
                <c:pt idx="49">
                  <c:v>100</c:v>
                </c:pt>
                <c:pt idx="50">
                  <c:v>57.1</c:v>
                </c:pt>
                <c:pt idx="51">
                  <c:v>28.6</c:v>
                </c:pt>
                <c:pt idx="52">
                  <c:v>14.3</c:v>
                </c:pt>
                <c:pt idx="53">
                  <c:v>42.9</c:v>
                </c:pt>
                <c:pt idx="54">
                  <c:v>42.9</c:v>
                </c:pt>
                <c:pt idx="55">
                  <c:v>57.1</c:v>
                </c:pt>
                <c:pt idx="56">
                  <c:v>35.700000000000003</c:v>
                </c:pt>
                <c:pt idx="57">
                  <c:v>42.9</c:v>
                </c:pt>
                <c:pt idx="58">
                  <c:v>28.6</c:v>
                </c:pt>
                <c:pt idx="59">
                  <c:v>71.400000000000006</c:v>
                </c:pt>
                <c:pt idx="60">
                  <c:v>57.1</c:v>
                </c:pt>
                <c:pt idx="61">
                  <c:v>42.9</c:v>
                </c:pt>
                <c:pt idx="62">
                  <c:v>57.1</c:v>
                </c:pt>
                <c:pt idx="63">
                  <c:v>28.6</c:v>
                </c:pt>
                <c:pt idx="64">
                  <c:v>57.1</c:v>
                </c:pt>
                <c:pt idx="65">
                  <c:v>14.3</c:v>
                </c:pt>
                <c:pt idx="66">
                  <c:v>57.1</c:v>
                </c:pt>
                <c:pt idx="67">
                  <c:v>14.3</c:v>
                </c:pt>
                <c:pt idx="68">
                  <c:v>42.9</c:v>
                </c:pt>
                <c:pt idx="69">
                  <c:v>28.6</c:v>
                </c:pt>
                <c:pt idx="70">
                  <c:v>42.9</c:v>
                </c:pt>
                <c:pt idx="71">
                  <c:v>42.9</c:v>
                </c:pt>
                <c:pt idx="72">
                  <c:v>42.9</c:v>
                </c:pt>
                <c:pt idx="73">
                  <c:v>71.400000000000006</c:v>
                </c:pt>
                <c:pt idx="74">
                  <c:v>85.7</c:v>
                </c:pt>
                <c:pt idx="75">
                  <c:v>71.400000000000006</c:v>
                </c:pt>
                <c:pt idx="76">
                  <c:v>78.599999999999994</c:v>
                </c:pt>
                <c:pt idx="77">
                  <c:v>57.1</c:v>
                </c:pt>
                <c:pt idx="78">
                  <c:v>71.400000000000006</c:v>
                </c:pt>
                <c:pt idx="79">
                  <c:v>42.9</c:v>
                </c:pt>
                <c:pt idx="80">
                  <c:v>78.599999999999994</c:v>
                </c:pt>
                <c:pt idx="81">
                  <c:v>85.7</c:v>
                </c:pt>
                <c:pt idx="82">
                  <c:v>92.9</c:v>
                </c:pt>
                <c:pt idx="83">
                  <c:v>85.7</c:v>
                </c:pt>
                <c:pt idx="84">
                  <c:v>71.400000000000006</c:v>
                </c:pt>
                <c:pt idx="85">
                  <c:v>57.1</c:v>
                </c:pt>
                <c:pt idx="86">
                  <c:v>28.6</c:v>
                </c:pt>
                <c:pt idx="87">
                  <c:v>0</c:v>
                </c:pt>
                <c:pt idx="88">
                  <c:v>28.6</c:v>
                </c:pt>
                <c:pt idx="89">
                  <c:v>42.9</c:v>
                </c:pt>
                <c:pt idx="90">
                  <c:v>35.700000000000003</c:v>
                </c:pt>
                <c:pt idx="91">
                  <c:v>35.700000000000003</c:v>
                </c:pt>
                <c:pt idx="92">
                  <c:v>42.9</c:v>
                </c:pt>
                <c:pt idx="93">
                  <c:v>71.400000000000006</c:v>
                </c:pt>
                <c:pt idx="94">
                  <c:v>42.9</c:v>
                </c:pt>
                <c:pt idx="95">
                  <c:v>28.6</c:v>
                </c:pt>
                <c:pt idx="96">
                  <c:v>64.3</c:v>
                </c:pt>
                <c:pt idx="97">
                  <c:v>28.6</c:v>
                </c:pt>
                <c:pt idx="98">
                  <c:v>64.3</c:v>
                </c:pt>
                <c:pt idx="99">
                  <c:v>28.6</c:v>
                </c:pt>
                <c:pt idx="100">
                  <c:v>28.6</c:v>
                </c:pt>
                <c:pt idx="101">
                  <c:v>42.9</c:v>
                </c:pt>
                <c:pt idx="102">
                  <c:v>57.1</c:v>
                </c:pt>
                <c:pt idx="103">
                  <c:v>57.1</c:v>
                </c:pt>
                <c:pt idx="104">
                  <c:v>71.400000000000006</c:v>
                </c:pt>
                <c:pt idx="105">
                  <c:v>57.1</c:v>
                </c:pt>
                <c:pt idx="106">
                  <c:v>28.6</c:v>
                </c:pt>
                <c:pt idx="107">
                  <c:v>14.3</c:v>
                </c:pt>
                <c:pt idx="108">
                  <c:v>57.1</c:v>
                </c:pt>
                <c:pt idx="109">
                  <c:v>21.4</c:v>
                </c:pt>
                <c:pt idx="110">
                  <c:v>57.1</c:v>
                </c:pt>
                <c:pt idx="111">
                  <c:v>28.6</c:v>
                </c:pt>
                <c:pt idx="112">
                  <c:v>71.400000000000006</c:v>
                </c:pt>
                <c:pt idx="113">
                  <c:v>42.9</c:v>
                </c:pt>
                <c:pt idx="114">
                  <c:v>78.599999999999994</c:v>
                </c:pt>
                <c:pt idx="115">
                  <c:v>71.400000000000006</c:v>
                </c:pt>
                <c:pt idx="116">
                  <c:v>71.400000000000006</c:v>
                </c:pt>
                <c:pt idx="117">
                  <c:v>42.9</c:v>
                </c:pt>
                <c:pt idx="118">
                  <c:v>71.400000000000006</c:v>
                </c:pt>
                <c:pt idx="119">
                  <c:v>42.9</c:v>
                </c:pt>
                <c:pt idx="120">
                  <c:v>85.7</c:v>
                </c:pt>
                <c:pt idx="121">
                  <c:v>71.400000000000006</c:v>
                </c:pt>
                <c:pt idx="122">
                  <c:v>42.9</c:v>
                </c:pt>
                <c:pt idx="123">
                  <c:v>50</c:v>
                </c:pt>
                <c:pt idx="124">
                  <c:v>42.9</c:v>
                </c:pt>
                <c:pt idx="125">
                  <c:v>71.400000000000006</c:v>
                </c:pt>
                <c:pt idx="126">
                  <c:v>28.6</c:v>
                </c:pt>
                <c:pt idx="127">
                  <c:v>57.1</c:v>
                </c:pt>
                <c:pt idx="128">
                  <c:v>42.9</c:v>
                </c:pt>
                <c:pt idx="129">
                  <c:v>57.1</c:v>
                </c:pt>
                <c:pt idx="130">
                  <c:v>42.9</c:v>
                </c:pt>
                <c:pt idx="131">
                  <c:v>71.400000000000006</c:v>
                </c:pt>
                <c:pt idx="132">
                  <c:v>28.6</c:v>
                </c:pt>
                <c:pt idx="133">
                  <c:v>42.9</c:v>
                </c:pt>
                <c:pt idx="134">
                  <c:v>21.4</c:v>
                </c:pt>
                <c:pt idx="135">
                  <c:v>85.7</c:v>
                </c:pt>
                <c:pt idx="136">
                  <c:v>85.7</c:v>
                </c:pt>
                <c:pt idx="137">
                  <c:v>57.1</c:v>
                </c:pt>
                <c:pt idx="138">
                  <c:v>64.3</c:v>
                </c:pt>
                <c:pt idx="139">
                  <c:v>57.1</c:v>
                </c:pt>
                <c:pt idx="140">
                  <c:v>28.6</c:v>
                </c:pt>
                <c:pt idx="141">
                  <c:v>57.1</c:v>
                </c:pt>
                <c:pt idx="142">
                  <c:v>28.6</c:v>
                </c:pt>
                <c:pt idx="143">
                  <c:v>57.1</c:v>
                </c:pt>
                <c:pt idx="144">
                  <c:v>0</c:v>
                </c:pt>
                <c:pt idx="145">
                  <c:v>28.6</c:v>
                </c:pt>
                <c:pt idx="146">
                  <c:v>28.6</c:v>
                </c:pt>
                <c:pt idx="147">
                  <c:v>71.400000000000006</c:v>
                </c:pt>
                <c:pt idx="148">
                  <c:v>14.3</c:v>
                </c:pt>
                <c:pt idx="149">
                  <c:v>71.400000000000006</c:v>
                </c:pt>
                <c:pt idx="150">
                  <c:v>57.1</c:v>
                </c:pt>
                <c:pt idx="151">
                  <c:v>14.3</c:v>
                </c:pt>
                <c:pt idx="152">
                  <c:v>64.3</c:v>
                </c:pt>
                <c:pt idx="153">
                  <c:v>14.3</c:v>
                </c:pt>
                <c:pt idx="154">
                  <c:v>50</c:v>
                </c:pt>
                <c:pt idx="155">
                  <c:v>28.6</c:v>
                </c:pt>
                <c:pt idx="156">
                  <c:v>85.7</c:v>
                </c:pt>
                <c:pt idx="157">
                  <c:v>42.9</c:v>
                </c:pt>
                <c:pt idx="158">
                  <c:v>42.9</c:v>
                </c:pt>
                <c:pt idx="159">
                  <c:v>14.3</c:v>
                </c:pt>
                <c:pt idx="160">
                  <c:v>28.6</c:v>
                </c:pt>
                <c:pt idx="161">
                  <c:v>14.3</c:v>
                </c:pt>
                <c:pt idx="162">
                  <c:v>71.400000000000006</c:v>
                </c:pt>
                <c:pt idx="163">
                  <c:v>71.400000000000006</c:v>
                </c:pt>
                <c:pt idx="164">
                  <c:v>100</c:v>
                </c:pt>
                <c:pt idx="165">
                  <c:v>85.7</c:v>
                </c:pt>
                <c:pt idx="166">
                  <c:v>100</c:v>
                </c:pt>
                <c:pt idx="167">
                  <c:v>71.400000000000006</c:v>
                </c:pt>
                <c:pt idx="168">
                  <c:v>71.400000000000006</c:v>
                </c:pt>
                <c:pt idx="169">
                  <c:v>71.400000000000006</c:v>
                </c:pt>
                <c:pt idx="170">
                  <c:v>57.1</c:v>
                </c:pt>
                <c:pt idx="171">
                  <c:v>85.7</c:v>
                </c:pt>
                <c:pt idx="172">
                  <c:v>64.3</c:v>
                </c:pt>
                <c:pt idx="173">
                  <c:v>57.1</c:v>
                </c:pt>
                <c:pt idx="174">
                  <c:v>57.1</c:v>
                </c:pt>
                <c:pt idx="175">
                  <c:v>28.6</c:v>
                </c:pt>
                <c:pt idx="176">
                  <c:v>42.9</c:v>
                </c:pt>
                <c:pt idx="177">
                  <c:v>57.1</c:v>
                </c:pt>
                <c:pt idx="178">
                  <c:v>50</c:v>
                </c:pt>
                <c:pt idx="179">
                  <c:v>42.9</c:v>
                </c:pt>
                <c:pt idx="180">
                  <c:v>57.1</c:v>
                </c:pt>
                <c:pt idx="181">
                  <c:v>28.6</c:v>
                </c:pt>
                <c:pt idx="182">
                  <c:v>85.7</c:v>
                </c:pt>
                <c:pt idx="183">
                  <c:v>57.1</c:v>
                </c:pt>
                <c:pt idx="184">
                  <c:v>57.1</c:v>
                </c:pt>
                <c:pt idx="185">
                  <c:v>57.1</c:v>
                </c:pt>
                <c:pt idx="186">
                  <c:v>42.9</c:v>
                </c:pt>
                <c:pt idx="187">
                  <c:v>57.1</c:v>
                </c:pt>
                <c:pt idx="188">
                  <c:v>28.6</c:v>
                </c:pt>
                <c:pt idx="189">
                  <c:v>28.6</c:v>
                </c:pt>
                <c:pt idx="190">
                  <c:v>42.9</c:v>
                </c:pt>
                <c:pt idx="191">
                  <c:v>42.9</c:v>
                </c:pt>
                <c:pt idx="192">
                  <c:v>14.3</c:v>
                </c:pt>
                <c:pt idx="193">
                  <c:v>14.3</c:v>
                </c:pt>
                <c:pt idx="194">
                  <c:v>28.6</c:v>
                </c:pt>
                <c:pt idx="195">
                  <c:v>57.1</c:v>
                </c:pt>
                <c:pt idx="196">
                  <c:v>42.9</c:v>
                </c:pt>
                <c:pt idx="197">
                  <c:v>42.9</c:v>
                </c:pt>
                <c:pt idx="198">
                  <c:v>42.9</c:v>
                </c:pt>
                <c:pt idx="199">
                  <c:v>28.6</c:v>
                </c:pt>
                <c:pt idx="200">
                  <c:v>42.9</c:v>
                </c:pt>
                <c:pt idx="201">
                  <c:v>28.6</c:v>
                </c:pt>
                <c:pt idx="202">
                  <c:v>21.4</c:v>
                </c:pt>
                <c:pt idx="203">
                  <c:v>42.9</c:v>
                </c:pt>
                <c:pt idx="204">
                  <c:v>0</c:v>
                </c:pt>
                <c:pt idx="205">
                  <c:v>57.1</c:v>
                </c:pt>
                <c:pt idx="206">
                  <c:v>42.9</c:v>
                </c:pt>
                <c:pt idx="207">
                  <c:v>28.6</c:v>
                </c:pt>
                <c:pt idx="208">
                  <c:v>71.400000000000006</c:v>
                </c:pt>
                <c:pt idx="209">
                  <c:v>57.1</c:v>
                </c:pt>
                <c:pt idx="210">
                  <c:v>85.7</c:v>
                </c:pt>
                <c:pt idx="211">
                  <c:v>42.9</c:v>
                </c:pt>
                <c:pt idx="212">
                  <c:v>71.400000000000006</c:v>
                </c:pt>
                <c:pt idx="213">
                  <c:v>28.6</c:v>
                </c:pt>
                <c:pt idx="214">
                  <c:v>21.4</c:v>
                </c:pt>
                <c:pt idx="215">
                  <c:v>28.6</c:v>
                </c:pt>
                <c:pt idx="216" formatCode="0.0_ ">
                  <c:v>57.1</c:v>
                </c:pt>
                <c:pt idx="217" formatCode="0.0_ ">
                  <c:v>71.400000000000006</c:v>
                </c:pt>
                <c:pt idx="218" formatCode="0.0_ ">
                  <c:v>42.9</c:v>
                </c:pt>
                <c:pt idx="219" formatCode="0.0_ ">
                  <c:v>14.3</c:v>
                </c:pt>
                <c:pt idx="220" formatCode="0.0_ ">
                  <c:v>50</c:v>
                </c:pt>
                <c:pt idx="221" formatCode="0.0_ ">
                  <c:v>42.9</c:v>
                </c:pt>
                <c:pt idx="222" formatCode="0.0_ ">
                  <c:v>71.400000000000006</c:v>
                </c:pt>
                <c:pt idx="223" formatCode="0.0_ ">
                  <c:v>28.6</c:v>
                </c:pt>
                <c:pt idx="224" formatCode="0.0_ ">
                  <c:v>57.1</c:v>
                </c:pt>
                <c:pt idx="225" formatCode="0.0_ ">
                  <c:v>28.6</c:v>
                </c:pt>
                <c:pt idx="226" formatCode="0.0_ ">
                  <c:v>71.400000000000006</c:v>
                </c:pt>
                <c:pt idx="227" formatCode="0.0_ ">
                  <c:v>42.9</c:v>
                </c:pt>
                <c:pt idx="228" formatCode="0.0_ ">
                  <c:v>57.1</c:v>
                </c:pt>
              </c:numCache>
            </c:numRef>
          </c:val>
          <c:smooth val="0"/>
          <c:extLst>
            <c:ext xmlns:c16="http://schemas.microsoft.com/office/drawing/2014/chart" uri="{C3380CC4-5D6E-409C-BE32-E72D297353CC}">
              <c16:uniqueId val="{00000001-4DE0-459A-AC9A-97FCD433570F}"/>
            </c:ext>
          </c:extLst>
        </c:ser>
        <c:ser>
          <c:idx val="1"/>
          <c:order val="1"/>
          <c:spPr>
            <a:ln w="12700">
              <a:solidFill>
                <a:srgbClr val="80808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'11グラフデータ'!$AB$280:$AB$519</c:f>
              <c:numCache>
                <c:formatCode>General</c:formatCode>
                <c:ptCount val="2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numCache>
            </c:numRef>
          </c:val>
          <c:smooth val="0"/>
          <c:extLst>
            <c:ext xmlns:c16="http://schemas.microsoft.com/office/drawing/2014/chart" uri="{C3380CC4-5D6E-409C-BE32-E72D297353CC}">
              <c16:uniqueId val="{00000002-4DE0-459A-AC9A-97FCD433570F}"/>
            </c:ext>
          </c:extLst>
        </c:ser>
        <c:dLbls>
          <c:showLegendKey val="0"/>
          <c:showVal val="0"/>
          <c:showCatName val="0"/>
          <c:showSerName val="0"/>
          <c:showPercent val="0"/>
          <c:showBubbleSize val="0"/>
        </c:dLbls>
        <c:marker val="1"/>
        <c:smooth val="0"/>
        <c:axId val="669539007"/>
        <c:axId val="1"/>
      </c:lineChart>
      <c:catAx>
        <c:axId val="669539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539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3549921658595E-2"/>
          <c:y val="8.5164949407824042E-2"/>
          <c:w val="0.95042291998669071"/>
          <c:h val="0.68406685169510284"/>
        </c:manualLayout>
      </c:layout>
      <c:barChart>
        <c:barDir val="col"/>
        <c:grouping val="clustered"/>
        <c:varyColors val="0"/>
        <c:ser>
          <c:idx val="2"/>
          <c:order val="2"/>
          <c:spPr>
            <a:solidFill>
              <a:srgbClr val="CCCCFF"/>
            </a:solidFill>
            <a:ln w="25400">
              <a:noFill/>
            </a:ln>
          </c:spPr>
          <c:invertIfNegative val="0"/>
          <c:cat>
            <c:strRef>
              <c:f>'11グラフデータ'!$AD$268:$AE$495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DBBD-42D0-AB2F-FCCB7478C113}"/>
            </c:ext>
          </c:extLst>
        </c:ser>
        <c:dLbls>
          <c:showLegendKey val="0"/>
          <c:showVal val="0"/>
          <c:showCatName val="0"/>
          <c:showSerName val="0"/>
          <c:showPercent val="0"/>
          <c:showBubbleSize val="0"/>
        </c:dLbls>
        <c:gapWidth val="0"/>
        <c:axId val="518811007"/>
        <c:axId val="1"/>
      </c:barChart>
      <c:lineChart>
        <c:grouping val="standard"/>
        <c:varyColors val="0"/>
        <c:ser>
          <c:idx val="0"/>
          <c:order val="0"/>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'11グラフデータ'!$O$280:$O$519</c:f>
              <c:numCache>
                <c:formatCode>#,##0.0_ </c:formatCode>
                <c:ptCount val="240"/>
                <c:pt idx="0">
                  <c:v>27.8</c:v>
                </c:pt>
                <c:pt idx="1">
                  <c:v>66.7</c:v>
                </c:pt>
                <c:pt idx="2">
                  <c:v>44.4</c:v>
                </c:pt>
                <c:pt idx="3">
                  <c:v>77.8</c:v>
                </c:pt>
                <c:pt idx="4">
                  <c:v>55.6</c:v>
                </c:pt>
                <c:pt idx="5">
                  <c:v>77.8</c:v>
                </c:pt>
                <c:pt idx="6">
                  <c:v>44.4</c:v>
                </c:pt>
                <c:pt idx="7">
                  <c:v>72.2</c:v>
                </c:pt>
                <c:pt idx="8">
                  <c:v>44.4</c:v>
                </c:pt>
                <c:pt idx="9">
                  <c:v>44.4</c:v>
                </c:pt>
                <c:pt idx="10">
                  <c:v>55.6</c:v>
                </c:pt>
                <c:pt idx="11">
                  <c:v>55.6</c:v>
                </c:pt>
                <c:pt idx="12">
                  <c:v>22.2</c:v>
                </c:pt>
                <c:pt idx="13">
                  <c:v>44.4</c:v>
                </c:pt>
                <c:pt idx="14">
                  <c:v>11.1</c:v>
                </c:pt>
                <c:pt idx="15">
                  <c:v>22.2</c:v>
                </c:pt>
                <c:pt idx="16">
                  <c:v>33.299999999999997</c:v>
                </c:pt>
                <c:pt idx="17">
                  <c:v>55.6</c:v>
                </c:pt>
                <c:pt idx="18">
                  <c:v>88.9</c:v>
                </c:pt>
                <c:pt idx="19">
                  <c:v>22.2</c:v>
                </c:pt>
                <c:pt idx="20">
                  <c:v>33.299999999999997</c:v>
                </c:pt>
                <c:pt idx="21">
                  <c:v>0</c:v>
                </c:pt>
                <c:pt idx="22">
                  <c:v>11.1</c:v>
                </c:pt>
                <c:pt idx="23">
                  <c:v>11.1</c:v>
                </c:pt>
                <c:pt idx="24">
                  <c:v>22.2</c:v>
                </c:pt>
                <c:pt idx="25">
                  <c:v>22.2</c:v>
                </c:pt>
                <c:pt idx="26">
                  <c:v>22.2</c:v>
                </c:pt>
                <c:pt idx="27">
                  <c:v>33.299999999999997</c:v>
                </c:pt>
                <c:pt idx="28">
                  <c:v>66.7</c:v>
                </c:pt>
                <c:pt idx="29">
                  <c:v>44.4</c:v>
                </c:pt>
                <c:pt idx="30">
                  <c:v>44.4</c:v>
                </c:pt>
                <c:pt idx="31">
                  <c:v>77.8</c:v>
                </c:pt>
                <c:pt idx="32">
                  <c:v>77.8</c:v>
                </c:pt>
                <c:pt idx="33">
                  <c:v>83.3</c:v>
                </c:pt>
                <c:pt idx="34">
                  <c:v>83.3</c:v>
                </c:pt>
                <c:pt idx="35">
                  <c:v>77.8</c:v>
                </c:pt>
                <c:pt idx="36">
                  <c:v>72.2</c:v>
                </c:pt>
                <c:pt idx="37">
                  <c:v>100</c:v>
                </c:pt>
                <c:pt idx="38">
                  <c:v>66.7</c:v>
                </c:pt>
                <c:pt idx="39">
                  <c:v>77.8</c:v>
                </c:pt>
                <c:pt idx="40">
                  <c:v>88.9</c:v>
                </c:pt>
                <c:pt idx="41">
                  <c:v>88.9</c:v>
                </c:pt>
                <c:pt idx="42">
                  <c:v>100</c:v>
                </c:pt>
                <c:pt idx="43">
                  <c:v>88.9</c:v>
                </c:pt>
                <c:pt idx="44">
                  <c:v>100</c:v>
                </c:pt>
                <c:pt idx="45">
                  <c:v>77.8</c:v>
                </c:pt>
                <c:pt idx="46">
                  <c:v>44.4</c:v>
                </c:pt>
                <c:pt idx="47">
                  <c:v>44.4</c:v>
                </c:pt>
                <c:pt idx="48">
                  <c:v>50</c:v>
                </c:pt>
                <c:pt idx="49">
                  <c:v>88.9</c:v>
                </c:pt>
                <c:pt idx="50">
                  <c:v>77.8</c:v>
                </c:pt>
                <c:pt idx="51">
                  <c:v>88.9</c:v>
                </c:pt>
                <c:pt idx="52">
                  <c:v>11.1</c:v>
                </c:pt>
                <c:pt idx="53">
                  <c:v>55.6</c:v>
                </c:pt>
                <c:pt idx="54">
                  <c:v>61.1</c:v>
                </c:pt>
                <c:pt idx="55">
                  <c:v>44.4</c:v>
                </c:pt>
                <c:pt idx="56">
                  <c:v>11.1</c:v>
                </c:pt>
                <c:pt idx="57">
                  <c:v>33.299999999999997</c:v>
                </c:pt>
                <c:pt idx="58">
                  <c:v>55.6</c:v>
                </c:pt>
                <c:pt idx="59">
                  <c:v>88.9</c:v>
                </c:pt>
                <c:pt idx="60">
                  <c:v>72.2</c:v>
                </c:pt>
                <c:pt idx="61">
                  <c:v>66.7</c:v>
                </c:pt>
                <c:pt idx="62">
                  <c:v>55.6</c:v>
                </c:pt>
                <c:pt idx="63">
                  <c:v>33.299999999999997</c:v>
                </c:pt>
                <c:pt idx="64">
                  <c:v>22.2</c:v>
                </c:pt>
                <c:pt idx="65">
                  <c:v>22.2</c:v>
                </c:pt>
                <c:pt idx="66">
                  <c:v>33.299999999999997</c:v>
                </c:pt>
                <c:pt idx="67">
                  <c:v>33.299999999999997</c:v>
                </c:pt>
                <c:pt idx="68">
                  <c:v>44.4</c:v>
                </c:pt>
                <c:pt idx="69">
                  <c:v>27.8</c:v>
                </c:pt>
                <c:pt idx="70">
                  <c:v>38.9</c:v>
                </c:pt>
                <c:pt idx="71">
                  <c:v>27.8</c:v>
                </c:pt>
                <c:pt idx="72">
                  <c:v>22.2</c:v>
                </c:pt>
                <c:pt idx="73">
                  <c:v>33.299999999999997</c:v>
                </c:pt>
                <c:pt idx="74">
                  <c:v>66.7</c:v>
                </c:pt>
                <c:pt idx="75">
                  <c:v>77.8</c:v>
                </c:pt>
                <c:pt idx="76">
                  <c:v>88.9</c:v>
                </c:pt>
                <c:pt idx="77">
                  <c:v>44.4</c:v>
                </c:pt>
                <c:pt idx="78">
                  <c:v>77.8</c:v>
                </c:pt>
                <c:pt idx="79">
                  <c:v>77.8</c:v>
                </c:pt>
                <c:pt idx="80">
                  <c:v>77.8</c:v>
                </c:pt>
                <c:pt idx="81">
                  <c:v>88.9</c:v>
                </c:pt>
                <c:pt idx="82">
                  <c:v>77.8</c:v>
                </c:pt>
                <c:pt idx="83">
                  <c:v>77.8</c:v>
                </c:pt>
                <c:pt idx="84">
                  <c:v>44.4</c:v>
                </c:pt>
                <c:pt idx="85">
                  <c:v>44.4</c:v>
                </c:pt>
                <c:pt idx="86">
                  <c:v>44.4</c:v>
                </c:pt>
                <c:pt idx="87">
                  <c:v>44.4</c:v>
                </c:pt>
                <c:pt idx="88">
                  <c:v>44.4</c:v>
                </c:pt>
                <c:pt idx="89">
                  <c:v>55.6</c:v>
                </c:pt>
                <c:pt idx="90">
                  <c:v>44.4</c:v>
                </c:pt>
                <c:pt idx="91">
                  <c:v>44.4</c:v>
                </c:pt>
                <c:pt idx="92">
                  <c:v>77.8</c:v>
                </c:pt>
                <c:pt idx="93">
                  <c:v>66.7</c:v>
                </c:pt>
                <c:pt idx="94">
                  <c:v>77.8</c:v>
                </c:pt>
                <c:pt idx="95">
                  <c:v>77.8</c:v>
                </c:pt>
                <c:pt idx="96">
                  <c:v>33.299999999999997</c:v>
                </c:pt>
                <c:pt idx="97">
                  <c:v>61.1</c:v>
                </c:pt>
                <c:pt idx="98">
                  <c:v>55.6</c:v>
                </c:pt>
                <c:pt idx="99">
                  <c:v>44.4</c:v>
                </c:pt>
                <c:pt idx="100">
                  <c:v>44.4</c:v>
                </c:pt>
                <c:pt idx="101">
                  <c:v>33.299999999999997</c:v>
                </c:pt>
                <c:pt idx="102">
                  <c:v>44.4</c:v>
                </c:pt>
                <c:pt idx="103">
                  <c:v>44.4</c:v>
                </c:pt>
                <c:pt idx="104">
                  <c:v>55.6</c:v>
                </c:pt>
                <c:pt idx="105">
                  <c:v>33.299999999999997</c:v>
                </c:pt>
                <c:pt idx="106">
                  <c:v>22.2</c:v>
                </c:pt>
                <c:pt idx="107">
                  <c:v>11.1</c:v>
                </c:pt>
                <c:pt idx="108">
                  <c:v>44.4</c:v>
                </c:pt>
                <c:pt idx="109">
                  <c:v>77.8</c:v>
                </c:pt>
                <c:pt idx="110">
                  <c:v>72.2</c:v>
                </c:pt>
                <c:pt idx="111">
                  <c:v>50</c:v>
                </c:pt>
                <c:pt idx="112">
                  <c:v>66.7</c:v>
                </c:pt>
                <c:pt idx="113">
                  <c:v>77.8</c:v>
                </c:pt>
                <c:pt idx="114">
                  <c:v>44.4</c:v>
                </c:pt>
                <c:pt idx="115">
                  <c:v>33.299999999999997</c:v>
                </c:pt>
                <c:pt idx="116">
                  <c:v>77.8</c:v>
                </c:pt>
                <c:pt idx="117">
                  <c:v>22.2</c:v>
                </c:pt>
                <c:pt idx="118">
                  <c:v>77.8</c:v>
                </c:pt>
                <c:pt idx="119">
                  <c:v>55.6</c:v>
                </c:pt>
                <c:pt idx="120">
                  <c:v>55.6</c:v>
                </c:pt>
                <c:pt idx="121">
                  <c:v>88.9</c:v>
                </c:pt>
                <c:pt idx="122">
                  <c:v>55.6</c:v>
                </c:pt>
                <c:pt idx="123">
                  <c:v>88.9</c:v>
                </c:pt>
                <c:pt idx="124">
                  <c:v>55.6</c:v>
                </c:pt>
                <c:pt idx="125">
                  <c:v>66.7</c:v>
                </c:pt>
                <c:pt idx="126">
                  <c:v>33.299999999999997</c:v>
                </c:pt>
                <c:pt idx="127">
                  <c:v>66.7</c:v>
                </c:pt>
                <c:pt idx="128">
                  <c:v>55.6</c:v>
                </c:pt>
                <c:pt idx="129">
                  <c:v>66.7</c:v>
                </c:pt>
                <c:pt idx="130">
                  <c:v>77.8</c:v>
                </c:pt>
                <c:pt idx="131">
                  <c:v>77.8</c:v>
                </c:pt>
                <c:pt idx="132">
                  <c:v>66.7</c:v>
                </c:pt>
                <c:pt idx="133">
                  <c:v>33.299999999999997</c:v>
                </c:pt>
                <c:pt idx="134">
                  <c:v>55.6</c:v>
                </c:pt>
                <c:pt idx="135">
                  <c:v>66.7</c:v>
                </c:pt>
                <c:pt idx="136">
                  <c:v>72.2</c:v>
                </c:pt>
                <c:pt idx="137">
                  <c:v>55.6</c:v>
                </c:pt>
                <c:pt idx="138">
                  <c:v>44.4</c:v>
                </c:pt>
                <c:pt idx="139">
                  <c:v>66.7</c:v>
                </c:pt>
                <c:pt idx="140">
                  <c:v>33.299999999999997</c:v>
                </c:pt>
                <c:pt idx="141">
                  <c:v>88.9</c:v>
                </c:pt>
                <c:pt idx="142">
                  <c:v>38.9</c:v>
                </c:pt>
                <c:pt idx="143">
                  <c:v>50</c:v>
                </c:pt>
                <c:pt idx="144">
                  <c:v>11.1</c:v>
                </c:pt>
                <c:pt idx="145">
                  <c:v>22.2</c:v>
                </c:pt>
                <c:pt idx="146">
                  <c:v>33.299999999999997</c:v>
                </c:pt>
                <c:pt idx="147">
                  <c:v>55.6</c:v>
                </c:pt>
                <c:pt idx="148">
                  <c:v>55.6</c:v>
                </c:pt>
                <c:pt idx="149">
                  <c:v>55.6</c:v>
                </c:pt>
                <c:pt idx="150">
                  <c:v>55.6</c:v>
                </c:pt>
                <c:pt idx="151">
                  <c:v>11.1</c:v>
                </c:pt>
                <c:pt idx="152">
                  <c:v>33.299999999999997</c:v>
                </c:pt>
                <c:pt idx="153">
                  <c:v>11.1</c:v>
                </c:pt>
                <c:pt idx="154">
                  <c:v>0</c:v>
                </c:pt>
                <c:pt idx="155">
                  <c:v>33.299999999999997</c:v>
                </c:pt>
                <c:pt idx="156">
                  <c:v>66.7</c:v>
                </c:pt>
                <c:pt idx="157">
                  <c:v>44.4</c:v>
                </c:pt>
                <c:pt idx="158">
                  <c:v>33.299999999999997</c:v>
                </c:pt>
                <c:pt idx="159">
                  <c:v>11.1</c:v>
                </c:pt>
                <c:pt idx="160">
                  <c:v>11.1</c:v>
                </c:pt>
                <c:pt idx="161">
                  <c:v>11.1</c:v>
                </c:pt>
                <c:pt idx="162">
                  <c:v>55.6</c:v>
                </c:pt>
                <c:pt idx="163">
                  <c:v>77.8</c:v>
                </c:pt>
                <c:pt idx="164">
                  <c:v>66.7</c:v>
                </c:pt>
                <c:pt idx="165">
                  <c:v>88.9</c:v>
                </c:pt>
                <c:pt idx="166">
                  <c:v>61.1</c:v>
                </c:pt>
                <c:pt idx="167">
                  <c:v>83.3</c:v>
                </c:pt>
                <c:pt idx="168">
                  <c:v>66.7</c:v>
                </c:pt>
                <c:pt idx="169">
                  <c:v>61.1</c:v>
                </c:pt>
                <c:pt idx="170">
                  <c:v>77.8</c:v>
                </c:pt>
                <c:pt idx="171">
                  <c:v>72.2</c:v>
                </c:pt>
                <c:pt idx="172">
                  <c:v>88.9</c:v>
                </c:pt>
                <c:pt idx="173">
                  <c:v>55.6</c:v>
                </c:pt>
                <c:pt idx="174">
                  <c:v>22.2</c:v>
                </c:pt>
                <c:pt idx="175">
                  <c:v>27.8</c:v>
                </c:pt>
                <c:pt idx="176">
                  <c:v>44.4</c:v>
                </c:pt>
                <c:pt idx="177">
                  <c:v>66.7</c:v>
                </c:pt>
                <c:pt idx="178">
                  <c:v>77.8</c:v>
                </c:pt>
                <c:pt idx="179">
                  <c:v>50</c:v>
                </c:pt>
                <c:pt idx="180">
                  <c:v>44.4</c:v>
                </c:pt>
                <c:pt idx="181">
                  <c:v>66.7</c:v>
                </c:pt>
                <c:pt idx="182">
                  <c:v>66.7</c:v>
                </c:pt>
                <c:pt idx="183">
                  <c:v>77.8</c:v>
                </c:pt>
                <c:pt idx="184">
                  <c:v>66.7</c:v>
                </c:pt>
                <c:pt idx="185">
                  <c:v>55.6</c:v>
                </c:pt>
                <c:pt idx="186">
                  <c:v>66.7</c:v>
                </c:pt>
                <c:pt idx="187">
                  <c:v>77.8</c:v>
                </c:pt>
                <c:pt idx="188">
                  <c:v>77.8</c:v>
                </c:pt>
                <c:pt idx="189">
                  <c:v>55.6</c:v>
                </c:pt>
                <c:pt idx="190">
                  <c:v>66.7</c:v>
                </c:pt>
                <c:pt idx="191">
                  <c:v>44.4</c:v>
                </c:pt>
                <c:pt idx="192">
                  <c:v>22.2</c:v>
                </c:pt>
                <c:pt idx="193">
                  <c:v>22.2</c:v>
                </c:pt>
                <c:pt idx="194">
                  <c:v>11.1</c:v>
                </c:pt>
                <c:pt idx="195">
                  <c:v>44.4</c:v>
                </c:pt>
                <c:pt idx="196">
                  <c:v>33.299999999999997</c:v>
                </c:pt>
                <c:pt idx="197">
                  <c:v>88.9</c:v>
                </c:pt>
                <c:pt idx="198">
                  <c:v>33.299999999999997</c:v>
                </c:pt>
                <c:pt idx="199">
                  <c:v>44.4</c:v>
                </c:pt>
                <c:pt idx="200">
                  <c:v>55.6</c:v>
                </c:pt>
                <c:pt idx="201">
                  <c:v>33.299999999999997</c:v>
                </c:pt>
                <c:pt idx="202">
                  <c:v>22.2</c:v>
                </c:pt>
                <c:pt idx="203">
                  <c:v>38.9</c:v>
                </c:pt>
                <c:pt idx="204">
                  <c:v>38.9</c:v>
                </c:pt>
                <c:pt idx="205">
                  <c:v>66.7</c:v>
                </c:pt>
                <c:pt idx="206">
                  <c:v>83.3</c:v>
                </c:pt>
                <c:pt idx="207">
                  <c:v>11.1</c:v>
                </c:pt>
                <c:pt idx="208">
                  <c:v>22.2</c:v>
                </c:pt>
                <c:pt idx="209">
                  <c:v>44.4</c:v>
                </c:pt>
                <c:pt idx="210">
                  <c:v>72.2</c:v>
                </c:pt>
                <c:pt idx="211">
                  <c:v>44.4</c:v>
                </c:pt>
                <c:pt idx="212">
                  <c:v>66.7</c:v>
                </c:pt>
                <c:pt idx="213">
                  <c:v>22.2</c:v>
                </c:pt>
                <c:pt idx="214">
                  <c:v>44.4</c:v>
                </c:pt>
                <c:pt idx="215">
                  <c:v>33.299999999999997</c:v>
                </c:pt>
                <c:pt idx="216" formatCode="0.0_ ">
                  <c:v>55.6</c:v>
                </c:pt>
                <c:pt idx="217" formatCode="0.0_ ">
                  <c:v>33.299999999999997</c:v>
                </c:pt>
                <c:pt idx="218" formatCode="0.0_ ">
                  <c:v>5.6</c:v>
                </c:pt>
                <c:pt idx="219" formatCode="0.0_ ">
                  <c:v>38.9</c:v>
                </c:pt>
                <c:pt idx="220" formatCode="0.0_ ">
                  <c:v>72.2</c:v>
                </c:pt>
                <c:pt idx="221" formatCode="0.0_ ">
                  <c:v>55.6</c:v>
                </c:pt>
                <c:pt idx="222" formatCode="0.0_ ">
                  <c:v>66.7</c:v>
                </c:pt>
                <c:pt idx="223" formatCode="0.0_ ">
                  <c:v>0</c:v>
                </c:pt>
                <c:pt idx="224" formatCode="0.0_ ">
                  <c:v>11.1</c:v>
                </c:pt>
                <c:pt idx="225" formatCode="0.0_ ">
                  <c:v>22.2</c:v>
                </c:pt>
                <c:pt idx="226" formatCode="0.0_ ">
                  <c:v>55.6</c:v>
                </c:pt>
                <c:pt idx="227" formatCode="0.0_ ">
                  <c:v>43.8</c:v>
                </c:pt>
                <c:pt idx="228" formatCode="0.0_ ">
                  <c:v>75</c:v>
                </c:pt>
              </c:numCache>
            </c:numRef>
          </c:val>
          <c:smooth val="0"/>
          <c:extLst>
            <c:ext xmlns:c16="http://schemas.microsoft.com/office/drawing/2014/chart" uri="{C3380CC4-5D6E-409C-BE32-E72D297353CC}">
              <c16:uniqueId val="{00000001-DBBD-42D0-AB2F-FCCB7478C113}"/>
            </c:ext>
          </c:extLst>
        </c:ser>
        <c:ser>
          <c:idx val="1"/>
          <c:order val="1"/>
          <c:spPr>
            <a:ln w="12700">
              <a:solidFill>
                <a:srgbClr val="80808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'11グラフデータ'!$AB$280:$AB$519</c:f>
              <c:numCache>
                <c:formatCode>General</c:formatCode>
                <c:ptCount val="2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numCache>
            </c:numRef>
          </c:val>
          <c:smooth val="0"/>
          <c:extLst>
            <c:ext xmlns:c16="http://schemas.microsoft.com/office/drawing/2014/chart" uri="{C3380CC4-5D6E-409C-BE32-E72D297353CC}">
              <c16:uniqueId val="{00000002-DBBD-42D0-AB2F-FCCB7478C113}"/>
            </c:ext>
          </c:extLst>
        </c:ser>
        <c:dLbls>
          <c:showLegendKey val="0"/>
          <c:showVal val="0"/>
          <c:showCatName val="0"/>
          <c:showSerName val="0"/>
          <c:showPercent val="0"/>
          <c:showBubbleSize val="0"/>
        </c:dLbls>
        <c:marker val="1"/>
        <c:smooth val="0"/>
        <c:axId val="518811007"/>
        <c:axId val="1"/>
      </c:lineChart>
      <c:catAx>
        <c:axId val="518811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518811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82630192443657E-2"/>
          <c:y val="8.7721048443605176E-2"/>
          <c:w val="0.94172784581482805"/>
          <c:h val="0.71965419477933468"/>
        </c:manualLayout>
      </c:layout>
      <c:barChart>
        <c:barDir val="col"/>
        <c:grouping val="clustered"/>
        <c:varyColors val="0"/>
        <c:ser>
          <c:idx val="2"/>
          <c:order val="2"/>
          <c:spPr>
            <a:solidFill>
              <a:srgbClr val="CCCCFF"/>
            </a:solidFill>
            <a:ln w="25400">
              <a:noFill/>
            </a:ln>
          </c:spPr>
          <c:invertIfNegative val="0"/>
          <c:cat>
            <c:strRef>
              <c:f>'11グラフデータ'!$AD$268:$AE$495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'11グラフデータ'!$AI$280:$AI$519</c:f>
              <c:numCache>
                <c:formatCode>General</c:formatCode>
                <c:ptCount val="240"/>
                <c:pt idx="7">
                  <c:v>159.5</c:v>
                </c:pt>
                <c:pt idx="8">
                  <c:v>159.5</c:v>
                </c:pt>
                <c:pt idx="9">
                  <c:v>159.5</c:v>
                </c:pt>
                <c:pt idx="10">
                  <c:v>159.5</c:v>
                </c:pt>
                <c:pt idx="11">
                  <c:v>159.5</c:v>
                </c:pt>
                <c:pt idx="12">
                  <c:v>159.5</c:v>
                </c:pt>
                <c:pt idx="13">
                  <c:v>159.5</c:v>
                </c:pt>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50">
                  <c:v>159.5</c:v>
                </c:pt>
                <c:pt idx="51">
                  <c:v>159.5</c:v>
                </c:pt>
                <c:pt idx="52">
                  <c:v>159.5</c:v>
                </c:pt>
                <c:pt idx="53">
                  <c:v>159.5</c:v>
                </c:pt>
                <c:pt idx="54">
                  <c:v>159.5</c:v>
                </c:pt>
                <c:pt idx="55">
                  <c:v>159.5</c:v>
                </c:pt>
                <c:pt idx="56">
                  <c:v>159.5</c:v>
                </c:pt>
                <c:pt idx="57">
                  <c:v>159.5</c:v>
                </c:pt>
                <c:pt idx="58">
                  <c:v>159.5</c:v>
                </c:pt>
                <c:pt idx="59">
                  <c:v>159.5</c:v>
                </c:pt>
                <c:pt idx="60">
                  <c:v>159.5</c:v>
                </c:pt>
                <c:pt idx="61">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143">
                  <c:v>159.5</c:v>
                </c:pt>
                <c:pt idx="144">
                  <c:v>159.5</c:v>
                </c:pt>
                <c:pt idx="145">
                  <c:v>159.5</c:v>
                </c:pt>
                <c:pt idx="146">
                  <c:v>159.5</c:v>
                </c:pt>
                <c:pt idx="147">
                  <c:v>159.5</c:v>
                </c:pt>
                <c:pt idx="148">
                  <c:v>159.5</c:v>
                </c:pt>
                <c:pt idx="149">
                  <c:v>159.5</c:v>
                </c:pt>
                <c:pt idx="150">
                  <c:v>159.5</c:v>
                </c:pt>
                <c:pt idx="151">
                  <c:v>159.5</c:v>
                </c:pt>
                <c:pt idx="152">
                  <c:v>159.5</c:v>
                </c:pt>
                <c:pt idx="153">
                  <c:v>159.5</c:v>
                </c:pt>
                <c:pt idx="154">
                  <c:v>159.5</c:v>
                </c:pt>
                <c:pt idx="155">
                  <c:v>159.5</c:v>
                </c:pt>
                <c:pt idx="156">
                  <c:v>159.5</c:v>
                </c:pt>
                <c:pt idx="157">
                  <c:v>159.5</c:v>
                </c:pt>
                <c:pt idx="158">
                  <c:v>159.5</c:v>
                </c:pt>
                <c:pt idx="159">
                  <c:v>159.5</c:v>
                </c:pt>
                <c:pt idx="160">
                  <c:v>159.5</c:v>
                </c:pt>
              </c:numCache>
            </c:numRef>
          </c:val>
          <c:extLst>
            <c:ext xmlns:c16="http://schemas.microsoft.com/office/drawing/2014/chart" uri="{C3380CC4-5D6E-409C-BE32-E72D297353CC}">
              <c16:uniqueId val="{00000000-D29F-487B-AC00-A0C776B33265}"/>
            </c:ext>
          </c:extLst>
        </c:ser>
        <c:dLbls>
          <c:showLegendKey val="0"/>
          <c:showVal val="0"/>
          <c:showCatName val="0"/>
          <c:showSerName val="0"/>
          <c:showPercent val="0"/>
          <c:showBubbleSize val="0"/>
        </c:dLbls>
        <c:gapWidth val="0"/>
        <c:axId val="669432479"/>
        <c:axId val="1"/>
      </c:barChart>
      <c:lineChart>
        <c:grouping val="standard"/>
        <c:varyColors val="0"/>
        <c:ser>
          <c:idx val="0"/>
          <c:order val="0"/>
          <c:spPr>
            <a:ln w="12700">
              <a:solidFill>
                <a:srgbClr val="00000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'11グラフデータ'!$P$280:$P$519</c:f>
              <c:numCache>
                <c:formatCode>#,##0.0_ </c:formatCode>
                <c:ptCount val="240"/>
                <c:pt idx="0">
                  <c:v>44.4</c:v>
                </c:pt>
                <c:pt idx="1">
                  <c:v>77.8</c:v>
                </c:pt>
                <c:pt idx="2">
                  <c:v>44.4</c:v>
                </c:pt>
                <c:pt idx="3">
                  <c:v>88.9</c:v>
                </c:pt>
                <c:pt idx="4">
                  <c:v>77.8</c:v>
                </c:pt>
                <c:pt idx="5">
                  <c:v>66.7</c:v>
                </c:pt>
                <c:pt idx="6">
                  <c:v>77.8</c:v>
                </c:pt>
                <c:pt idx="7">
                  <c:v>33.299999999999997</c:v>
                </c:pt>
                <c:pt idx="8">
                  <c:v>66.7</c:v>
                </c:pt>
                <c:pt idx="9">
                  <c:v>44.4</c:v>
                </c:pt>
                <c:pt idx="10">
                  <c:v>44.4</c:v>
                </c:pt>
                <c:pt idx="11">
                  <c:v>33.299999999999997</c:v>
                </c:pt>
                <c:pt idx="12">
                  <c:v>44.4</c:v>
                </c:pt>
                <c:pt idx="13">
                  <c:v>55.6</c:v>
                </c:pt>
                <c:pt idx="14">
                  <c:v>77.8</c:v>
                </c:pt>
                <c:pt idx="15">
                  <c:v>77.8</c:v>
                </c:pt>
                <c:pt idx="16">
                  <c:v>66.7</c:v>
                </c:pt>
                <c:pt idx="17">
                  <c:v>50</c:v>
                </c:pt>
                <c:pt idx="18">
                  <c:v>55.6</c:v>
                </c:pt>
                <c:pt idx="19">
                  <c:v>55.6</c:v>
                </c:pt>
                <c:pt idx="20">
                  <c:v>55.6</c:v>
                </c:pt>
                <c:pt idx="21">
                  <c:v>38.9</c:v>
                </c:pt>
                <c:pt idx="22">
                  <c:v>22.2</c:v>
                </c:pt>
                <c:pt idx="23">
                  <c:v>27.8</c:v>
                </c:pt>
                <c:pt idx="24">
                  <c:v>33.299999999999997</c:v>
                </c:pt>
                <c:pt idx="25">
                  <c:v>22.2</c:v>
                </c:pt>
                <c:pt idx="26">
                  <c:v>11.1</c:v>
                </c:pt>
                <c:pt idx="27">
                  <c:v>33.299999999999997</c:v>
                </c:pt>
                <c:pt idx="28">
                  <c:v>22.2</c:v>
                </c:pt>
                <c:pt idx="29">
                  <c:v>44.4</c:v>
                </c:pt>
                <c:pt idx="30">
                  <c:v>38.9</c:v>
                </c:pt>
                <c:pt idx="31">
                  <c:v>22.2</c:v>
                </c:pt>
                <c:pt idx="32">
                  <c:v>16.7</c:v>
                </c:pt>
                <c:pt idx="33">
                  <c:v>55.6</c:v>
                </c:pt>
                <c:pt idx="34">
                  <c:v>55.6</c:v>
                </c:pt>
                <c:pt idx="35">
                  <c:v>55.6</c:v>
                </c:pt>
                <c:pt idx="36">
                  <c:v>44.4</c:v>
                </c:pt>
                <c:pt idx="37">
                  <c:v>66.7</c:v>
                </c:pt>
                <c:pt idx="38">
                  <c:v>55.6</c:v>
                </c:pt>
                <c:pt idx="39">
                  <c:v>44.4</c:v>
                </c:pt>
                <c:pt idx="40">
                  <c:v>22.2</c:v>
                </c:pt>
                <c:pt idx="41">
                  <c:v>33.299999999999997</c:v>
                </c:pt>
                <c:pt idx="42">
                  <c:v>88.9</c:v>
                </c:pt>
                <c:pt idx="43">
                  <c:v>77.8</c:v>
                </c:pt>
                <c:pt idx="44">
                  <c:v>72.2</c:v>
                </c:pt>
                <c:pt idx="45">
                  <c:v>77.8</c:v>
                </c:pt>
                <c:pt idx="46">
                  <c:v>55.6</c:v>
                </c:pt>
                <c:pt idx="47">
                  <c:v>55.6</c:v>
                </c:pt>
                <c:pt idx="48">
                  <c:v>33.299999999999997</c:v>
                </c:pt>
                <c:pt idx="49">
                  <c:v>61.1</c:v>
                </c:pt>
                <c:pt idx="50">
                  <c:v>66.7</c:v>
                </c:pt>
                <c:pt idx="51">
                  <c:v>66.7</c:v>
                </c:pt>
                <c:pt idx="52">
                  <c:v>44.4</c:v>
                </c:pt>
                <c:pt idx="53">
                  <c:v>77.8</c:v>
                </c:pt>
                <c:pt idx="54">
                  <c:v>66.7</c:v>
                </c:pt>
                <c:pt idx="55">
                  <c:v>66.7</c:v>
                </c:pt>
                <c:pt idx="56">
                  <c:v>33.299999999999997</c:v>
                </c:pt>
                <c:pt idx="57">
                  <c:v>44.4</c:v>
                </c:pt>
                <c:pt idx="58">
                  <c:v>22.2</c:v>
                </c:pt>
                <c:pt idx="59">
                  <c:v>61.1</c:v>
                </c:pt>
                <c:pt idx="60">
                  <c:v>88.9</c:v>
                </c:pt>
                <c:pt idx="61">
                  <c:v>61.1</c:v>
                </c:pt>
                <c:pt idx="62">
                  <c:v>55.6</c:v>
                </c:pt>
                <c:pt idx="63">
                  <c:v>44.4</c:v>
                </c:pt>
                <c:pt idx="64">
                  <c:v>22.2</c:v>
                </c:pt>
                <c:pt idx="65">
                  <c:v>22.2</c:v>
                </c:pt>
                <c:pt idx="66">
                  <c:v>38.9</c:v>
                </c:pt>
                <c:pt idx="67">
                  <c:v>44.4</c:v>
                </c:pt>
                <c:pt idx="68">
                  <c:v>66.7</c:v>
                </c:pt>
                <c:pt idx="69">
                  <c:v>27.8</c:v>
                </c:pt>
                <c:pt idx="70">
                  <c:v>44.4</c:v>
                </c:pt>
                <c:pt idx="71">
                  <c:v>33.299999999999997</c:v>
                </c:pt>
                <c:pt idx="72">
                  <c:v>44.4</c:v>
                </c:pt>
                <c:pt idx="73">
                  <c:v>55.6</c:v>
                </c:pt>
                <c:pt idx="74">
                  <c:v>44.4</c:v>
                </c:pt>
                <c:pt idx="75">
                  <c:v>61.1</c:v>
                </c:pt>
                <c:pt idx="76">
                  <c:v>38.9</c:v>
                </c:pt>
                <c:pt idx="77">
                  <c:v>44.4</c:v>
                </c:pt>
                <c:pt idx="78">
                  <c:v>55.6</c:v>
                </c:pt>
                <c:pt idx="79">
                  <c:v>66.7</c:v>
                </c:pt>
                <c:pt idx="80">
                  <c:v>77.8</c:v>
                </c:pt>
                <c:pt idx="81">
                  <c:v>88.9</c:v>
                </c:pt>
                <c:pt idx="82">
                  <c:v>77.8</c:v>
                </c:pt>
                <c:pt idx="83">
                  <c:v>66.7</c:v>
                </c:pt>
                <c:pt idx="84">
                  <c:v>55.6</c:v>
                </c:pt>
                <c:pt idx="85">
                  <c:v>33.299999999999997</c:v>
                </c:pt>
                <c:pt idx="86">
                  <c:v>55.6</c:v>
                </c:pt>
                <c:pt idx="87">
                  <c:v>55.6</c:v>
                </c:pt>
                <c:pt idx="88">
                  <c:v>77.8</c:v>
                </c:pt>
                <c:pt idx="89">
                  <c:v>55.6</c:v>
                </c:pt>
                <c:pt idx="90">
                  <c:v>22.2</c:v>
                </c:pt>
                <c:pt idx="91">
                  <c:v>33.299999999999997</c:v>
                </c:pt>
                <c:pt idx="92">
                  <c:v>44.4</c:v>
                </c:pt>
                <c:pt idx="93">
                  <c:v>55.6</c:v>
                </c:pt>
                <c:pt idx="94">
                  <c:v>77.8</c:v>
                </c:pt>
                <c:pt idx="95">
                  <c:v>66.7</c:v>
                </c:pt>
                <c:pt idx="96">
                  <c:v>44.4</c:v>
                </c:pt>
                <c:pt idx="97">
                  <c:v>77.8</c:v>
                </c:pt>
                <c:pt idx="98">
                  <c:v>50</c:v>
                </c:pt>
                <c:pt idx="99">
                  <c:v>44.4</c:v>
                </c:pt>
                <c:pt idx="100">
                  <c:v>50</c:v>
                </c:pt>
                <c:pt idx="101">
                  <c:v>44.4</c:v>
                </c:pt>
                <c:pt idx="102">
                  <c:v>44.4</c:v>
                </c:pt>
                <c:pt idx="103">
                  <c:v>27.8</c:v>
                </c:pt>
                <c:pt idx="104">
                  <c:v>44.4</c:v>
                </c:pt>
                <c:pt idx="105">
                  <c:v>55.6</c:v>
                </c:pt>
                <c:pt idx="106">
                  <c:v>55.6</c:v>
                </c:pt>
                <c:pt idx="107">
                  <c:v>55.6</c:v>
                </c:pt>
                <c:pt idx="108">
                  <c:v>44.4</c:v>
                </c:pt>
                <c:pt idx="109">
                  <c:v>55.6</c:v>
                </c:pt>
                <c:pt idx="110">
                  <c:v>50</c:v>
                </c:pt>
                <c:pt idx="111">
                  <c:v>66.7</c:v>
                </c:pt>
                <c:pt idx="112">
                  <c:v>55.6</c:v>
                </c:pt>
                <c:pt idx="113">
                  <c:v>66.7</c:v>
                </c:pt>
                <c:pt idx="114">
                  <c:v>55.6</c:v>
                </c:pt>
                <c:pt idx="115">
                  <c:v>55.6</c:v>
                </c:pt>
                <c:pt idx="116">
                  <c:v>55.6</c:v>
                </c:pt>
                <c:pt idx="117">
                  <c:v>22.2</c:v>
                </c:pt>
                <c:pt idx="118">
                  <c:v>55.6</c:v>
                </c:pt>
                <c:pt idx="119">
                  <c:v>33.299999999999997</c:v>
                </c:pt>
                <c:pt idx="120">
                  <c:v>33.299999999999997</c:v>
                </c:pt>
                <c:pt idx="121">
                  <c:v>33.299999999999997</c:v>
                </c:pt>
                <c:pt idx="122">
                  <c:v>44.4</c:v>
                </c:pt>
                <c:pt idx="123">
                  <c:v>55.6</c:v>
                </c:pt>
                <c:pt idx="124">
                  <c:v>77.8</c:v>
                </c:pt>
                <c:pt idx="125">
                  <c:v>61.1</c:v>
                </c:pt>
                <c:pt idx="126">
                  <c:v>50</c:v>
                </c:pt>
                <c:pt idx="127">
                  <c:v>66.7</c:v>
                </c:pt>
                <c:pt idx="128">
                  <c:v>66.7</c:v>
                </c:pt>
                <c:pt idx="129">
                  <c:v>44.4</c:v>
                </c:pt>
                <c:pt idx="130">
                  <c:v>44.4</c:v>
                </c:pt>
                <c:pt idx="131">
                  <c:v>55.6</c:v>
                </c:pt>
                <c:pt idx="132">
                  <c:v>44.4</c:v>
                </c:pt>
                <c:pt idx="133">
                  <c:v>55.6</c:v>
                </c:pt>
                <c:pt idx="134">
                  <c:v>55.6</c:v>
                </c:pt>
                <c:pt idx="135">
                  <c:v>66.7</c:v>
                </c:pt>
                <c:pt idx="136">
                  <c:v>44.4</c:v>
                </c:pt>
                <c:pt idx="137">
                  <c:v>33.299999999999997</c:v>
                </c:pt>
                <c:pt idx="138">
                  <c:v>22.2</c:v>
                </c:pt>
                <c:pt idx="139">
                  <c:v>22.2</c:v>
                </c:pt>
                <c:pt idx="140">
                  <c:v>55.6</c:v>
                </c:pt>
                <c:pt idx="141">
                  <c:v>66.7</c:v>
                </c:pt>
                <c:pt idx="142">
                  <c:v>55.6</c:v>
                </c:pt>
                <c:pt idx="143">
                  <c:v>33.299999999999997</c:v>
                </c:pt>
                <c:pt idx="144">
                  <c:v>38.9</c:v>
                </c:pt>
                <c:pt idx="145">
                  <c:v>44.4</c:v>
                </c:pt>
                <c:pt idx="146">
                  <c:v>61.1</c:v>
                </c:pt>
                <c:pt idx="147">
                  <c:v>44.4</c:v>
                </c:pt>
                <c:pt idx="148">
                  <c:v>66.7</c:v>
                </c:pt>
                <c:pt idx="149">
                  <c:v>55.6</c:v>
                </c:pt>
                <c:pt idx="150">
                  <c:v>77.8</c:v>
                </c:pt>
                <c:pt idx="151">
                  <c:v>38.9</c:v>
                </c:pt>
                <c:pt idx="152">
                  <c:v>22.2</c:v>
                </c:pt>
                <c:pt idx="153">
                  <c:v>44.4</c:v>
                </c:pt>
                <c:pt idx="154">
                  <c:v>38.9</c:v>
                </c:pt>
                <c:pt idx="155">
                  <c:v>55.6</c:v>
                </c:pt>
                <c:pt idx="156">
                  <c:v>55.6</c:v>
                </c:pt>
                <c:pt idx="157">
                  <c:v>77.8</c:v>
                </c:pt>
                <c:pt idx="158">
                  <c:v>55.6</c:v>
                </c:pt>
                <c:pt idx="159">
                  <c:v>55.6</c:v>
                </c:pt>
                <c:pt idx="160">
                  <c:v>22.2</c:v>
                </c:pt>
                <c:pt idx="161">
                  <c:v>33.299999999999997</c:v>
                </c:pt>
                <c:pt idx="162">
                  <c:v>44.4</c:v>
                </c:pt>
                <c:pt idx="163">
                  <c:v>55.6</c:v>
                </c:pt>
                <c:pt idx="164">
                  <c:v>27.8</c:v>
                </c:pt>
                <c:pt idx="165">
                  <c:v>33.299999999999997</c:v>
                </c:pt>
                <c:pt idx="166">
                  <c:v>33.299999999999997</c:v>
                </c:pt>
                <c:pt idx="167">
                  <c:v>33.299999999999997</c:v>
                </c:pt>
                <c:pt idx="168">
                  <c:v>66.7</c:v>
                </c:pt>
                <c:pt idx="169">
                  <c:v>44.4</c:v>
                </c:pt>
                <c:pt idx="170">
                  <c:v>44.4</c:v>
                </c:pt>
                <c:pt idx="171">
                  <c:v>61.1</c:v>
                </c:pt>
                <c:pt idx="172">
                  <c:v>66.7</c:v>
                </c:pt>
                <c:pt idx="173">
                  <c:v>44.4</c:v>
                </c:pt>
                <c:pt idx="174">
                  <c:v>38.9</c:v>
                </c:pt>
                <c:pt idx="175">
                  <c:v>55.6</c:v>
                </c:pt>
                <c:pt idx="176">
                  <c:v>55.6</c:v>
                </c:pt>
                <c:pt idx="177">
                  <c:v>88.9</c:v>
                </c:pt>
                <c:pt idx="178">
                  <c:v>77.8</c:v>
                </c:pt>
                <c:pt idx="179">
                  <c:v>55.6</c:v>
                </c:pt>
                <c:pt idx="180">
                  <c:v>44.4</c:v>
                </c:pt>
                <c:pt idx="181">
                  <c:v>66.7</c:v>
                </c:pt>
                <c:pt idx="182">
                  <c:v>88.9</c:v>
                </c:pt>
                <c:pt idx="183">
                  <c:v>88.9</c:v>
                </c:pt>
                <c:pt idx="184">
                  <c:v>44.4</c:v>
                </c:pt>
                <c:pt idx="185">
                  <c:v>44.4</c:v>
                </c:pt>
                <c:pt idx="186">
                  <c:v>55.6</c:v>
                </c:pt>
                <c:pt idx="187">
                  <c:v>55.6</c:v>
                </c:pt>
                <c:pt idx="188">
                  <c:v>66.7</c:v>
                </c:pt>
                <c:pt idx="189">
                  <c:v>66.7</c:v>
                </c:pt>
                <c:pt idx="190">
                  <c:v>55.6</c:v>
                </c:pt>
                <c:pt idx="191">
                  <c:v>66.7</c:v>
                </c:pt>
                <c:pt idx="192">
                  <c:v>66.7</c:v>
                </c:pt>
                <c:pt idx="193">
                  <c:v>44.4</c:v>
                </c:pt>
                <c:pt idx="194">
                  <c:v>44.4</c:v>
                </c:pt>
                <c:pt idx="195">
                  <c:v>33.299999999999997</c:v>
                </c:pt>
                <c:pt idx="196">
                  <c:v>44.4</c:v>
                </c:pt>
                <c:pt idx="197">
                  <c:v>44.4</c:v>
                </c:pt>
                <c:pt idx="198">
                  <c:v>27.8</c:v>
                </c:pt>
                <c:pt idx="199">
                  <c:v>22.2</c:v>
                </c:pt>
                <c:pt idx="200">
                  <c:v>33.299999999999997</c:v>
                </c:pt>
                <c:pt idx="201">
                  <c:v>55.6</c:v>
                </c:pt>
                <c:pt idx="202">
                  <c:v>66.7</c:v>
                </c:pt>
                <c:pt idx="203">
                  <c:v>55.6</c:v>
                </c:pt>
                <c:pt idx="204">
                  <c:v>55.6</c:v>
                </c:pt>
                <c:pt idx="205">
                  <c:v>55.6</c:v>
                </c:pt>
                <c:pt idx="206">
                  <c:v>66.7</c:v>
                </c:pt>
                <c:pt idx="207">
                  <c:v>55.6</c:v>
                </c:pt>
                <c:pt idx="208">
                  <c:v>44.4</c:v>
                </c:pt>
                <c:pt idx="209">
                  <c:v>33.299999999999997</c:v>
                </c:pt>
                <c:pt idx="210">
                  <c:v>61.1</c:v>
                </c:pt>
                <c:pt idx="211">
                  <c:v>61.1</c:v>
                </c:pt>
                <c:pt idx="212">
                  <c:v>66.7</c:v>
                </c:pt>
                <c:pt idx="213">
                  <c:v>62.5</c:v>
                </c:pt>
                <c:pt idx="214">
                  <c:v>62.5</c:v>
                </c:pt>
                <c:pt idx="215">
                  <c:v>87.5</c:v>
                </c:pt>
                <c:pt idx="216" formatCode="0.0_ ">
                  <c:v>50</c:v>
                </c:pt>
                <c:pt idx="217" formatCode="0.0_ ">
                  <c:v>50</c:v>
                </c:pt>
                <c:pt idx="218" formatCode="0.0_ ">
                  <c:v>12.5</c:v>
                </c:pt>
                <c:pt idx="219" formatCode="0.0_ ">
                  <c:v>50</c:v>
                </c:pt>
                <c:pt idx="220" formatCode="0.0_ ">
                  <c:v>62.5</c:v>
                </c:pt>
                <c:pt idx="221" formatCode="0.0_ ">
                  <c:v>62.5</c:v>
                </c:pt>
                <c:pt idx="222" formatCode="0.0_ ">
                  <c:v>37.5</c:v>
                </c:pt>
                <c:pt idx="223" formatCode="0.0_ ">
                  <c:v>50</c:v>
                </c:pt>
                <c:pt idx="224" formatCode="0.0_ ">
                  <c:v>50</c:v>
                </c:pt>
                <c:pt idx="225" formatCode="0.0_ ">
                  <c:v>37.5</c:v>
                </c:pt>
                <c:pt idx="226" formatCode="0.0_ ">
                  <c:v>43.8</c:v>
                </c:pt>
                <c:pt idx="227" formatCode="0.0_ ">
                  <c:v>37.5</c:v>
                </c:pt>
                <c:pt idx="228" formatCode="0.0_ ">
                  <c:v>75</c:v>
                </c:pt>
              </c:numCache>
            </c:numRef>
          </c:val>
          <c:smooth val="0"/>
          <c:extLst>
            <c:ext xmlns:c16="http://schemas.microsoft.com/office/drawing/2014/chart" uri="{C3380CC4-5D6E-409C-BE32-E72D297353CC}">
              <c16:uniqueId val="{00000001-D29F-487B-AC00-A0C776B33265}"/>
            </c:ext>
          </c:extLst>
        </c:ser>
        <c:ser>
          <c:idx val="1"/>
          <c:order val="1"/>
          <c:spPr>
            <a:ln w="12700">
              <a:solidFill>
                <a:srgbClr val="808080"/>
              </a:solidFill>
              <a:prstDash val="solid"/>
            </a:ln>
          </c:spPr>
          <c:marker>
            <c:symbol val="none"/>
          </c:marker>
          <c:cat>
            <c:strRef>
              <c:f>'11グラフデータ'!$AD$280:$AE$519</c:f>
              <c:strCache>
                <c:ptCount val="229"/>
                <c:pt idx="0">
                  <c:v>H19
2007</c:v>
                </c:pt>
                <c:pt idx="12">
                  <c:v>H20
2008</c:v>
                </c:pt>
                <c:pt idx="24">
                  <c:v>H21
2009</c:v>
                </c:pt>
                <c:pt idx="36">
                  <c:v>H22
2010</c:v>
                </c:pt>
                <c:pt idx="48">
                  <c:v>H23
2011</c:v>
                </c:pt>
                <c:pt idx="60">
                  <c:v>H24
2012</c:v>
                </c:pt>
                <c:pt idx="72">
                  <c:v>H25
2013</c:v>
                </c:pt>
                <c:pt idx="84">
                  <c:v>H26
2014</c:v>
                </c:pt>
                <c:pt idx="96">
                  <c:v>H27
2015</c:v>
                </c:pt>
                <c:pt idx="108">
                  <c:v>H28
2016</c:v>
                </c:pt>
                <c:pt idx="120">
                  <c:v>H29
2017</c:v>
                </c:pt>
                <c:pt idx="132">
                  <c:v>H30
2018</c:v>
                </c:pt>
                <c:pt idx="144">
                  <c:v>H31 R1
2019</c:v>
                </c:pt>
                <c:pt idx="156">
                  <c:v>R2
2020</c:v>
                </c:pt>
                <c:pt idx="168">
                  <c:v>R3
2021</c:v>
                </c:pt>
                <c:pt idx="180">
                  <c:v>R4
2022</c:v>
                </c:pt>
                <c:pt idx="192">
                  <c:v>R5
2023</c:v>
                </c:pt>
                <c:pt idx="204">
                  <c:v>R6
2024</c:v>
                </c:pt>
                <c:pt idx="216">
                  <c:v>R7
2025</c:v>
                </c:pt>
                <c:pt idx="228">
                  <c:v>R8
2026</c:v>
                </c:pt>
              </c:strCache>
            </c:strRef>
          </c:cat>
          <c:val>
            <c:numRef>
              <c:f>'11グラフデータ'!$AB$280:$AB$519</c:f>
              <c:numCache>
                <c:formatCode>General</c:formatCode>
                <c:ptCount val="2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numCache>
            </c:numRef>
          </c:val>
          <c:smooth val="0"/>
          <c:extLst>
            <c:ext xmlns:c16="http://schemas.microsoft.com/office/drawing/2014/chart" uri="{C3380CC4-5D6E-409C-BE32-E72D297353CC}">
              <c16:uniqueId val="{00000002-D29F-487B-AC00-A0C776B33265}"/>
            </c:ext>
          </c:extLst>
        </c:ser>
        <c:dLbls>
          <c:showLegendKey val="0"/>
          <c:showVal val="0"/>
          <c:showCatName val="0"/>
          <c:showSerName val="0"/>
          <c:showPercent val="0"/>
          <c:showBubbleSize val="0"/>
        </c:dLbls>
        <c:marker val="1"/>
        <c:smooth val="0"/>
        <c:axId val="669432479"/>
        <c:axId val="1"/>
      </c:lineChart>
      <c:catAx>
        <c:axId val="66943247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247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93337525090659E-2"/>
          <c:y val="9.9983010533469252E-2"/>
          <c:w val="0.95068205666316896"/>
          <c:h val="0.66863905325443784"/>
        </c:manualLayout>
      </c:layout>
      <c:lineChart>
        <c:grouping val="standard"/>
        <c:varyColors val="0"/>
        <c:ser>
          <c:idx val="0"/>
          <c:order val="0"/>
          <c:tx>
            <c:v>月別</c:v>
          </c:tx>
          <c:spPr>
            <a:ln w="254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'11グラフデータ'!$E$436:$E$519</c:f>
              <c:numCache>
                <c:formatCode>0.0</c:formatCode>
                <c:ptCount val="84"/>
                <c:pt idx="0">
                  <c:v>106</c:v>
                </c:pt>
                <c:pt idx="1">
                  <c:v>101.7</c:v>
                </c:pt>
                <c:pt idx="2">
                  <c:v>103.57</c:v>
                </c:pt>
                <c:pt idx="3">
                  <c:v>85.51</c:v>
                </c:pt>
                <c:pt idx="4">
                  <c:v>80.680000000000007</c:v>
                </c:pt>
                <c:pt idx="5">
                  <c:v>88.96</c:v>
                </c:pt>
                <c:pt idx="6">
                  <c:v>94.43</c:v>
                </c:pt>
                <c:pt idx="7">
                  <c:v>98.67</c:v>
                </c:pt>
                <c:pt idx="8">
                  <c:v>109.38</c:v>
                </c:pt>
                <c:pt idx="9">
                  <c:v>108.68</c:v>
                </c:pt>
                <c:pt idx="10">
                  <c:v>108.69</c:v>
                </c:pt>
                <c:pt idx="11">
                  <c:v>113.72</c:v>
                </c:pt>
                <c:pt idx="12">
                  <c:v>113.12</c:v>
                </c:pt>
                <c:pt idx="13">
                  <c:v>117.3</c:v>
                </c:pt>
                <c:pt idx="14">
                  <c:v>122.3</c:v>
                </c:pt>
                <c:pt idx="15">
                  <c:v>127.7</c:v>
                </c:pt>
                <c:pt idx="16">
                  <c:v>126.03</c:v>
                </c:pt>
                <c:pt idx="17">
                  <c:v>125.18</c:v>
                </c:pt>
                <c:pt idx="18">
                  <c:v>125.32</c:v>
                </c:pt>
                <c:pt idx="19">
                  <c:v>121.85</c:v>
                </c:pt>
                <c:pt idx="20">
                  <c:v>116.61</c:v>
                </c:pt>
                <c:pt idx="21">
                  <c:v>119.18</c:v>
                </c:pt>
                <c:pt idx="22">
                  <c:v>121.28</c:v>
                </c:pt>
                <c:pt idx="23">
                  <c:v>121.4</c:v>
                </c:pt>
                <c:pt idx="24">
                  <c:v>121.52</c:v>
                </c:pt>
                <c:pt idx="25">
                  <c:v>117.61</c:v>
                </c:pt>
                <c:pt idx="26">
                  <c:v>125.1</c:v>
                </c:pt>
                <c:pt idx="27">
                  <c:v>125.78</c:v>
                </c:pt>
                <c:pt idx="28">
                  <c:v>115.9</c:v>
                </c:pt>
                <c:pt idx="29">
                  <c:v>120.73</c:v>
                </c:pt>
                <c:pt idx="30">
                  <c:v>115.21</c:v>
                </c:pt>
                <c:pt idx="31">
                  <c:v>114.64</c:v>
                </c:pt>
                <c:pt idx="32">
                  <c:v>110.8</c:v>
                </c:pt>
                <c:pt idx="33">
                  <c:v>110.01</c:v>
                </c:pt>
                <c:pt idx="34">
                  <c:v>111.69</c:v>
                </c:pt>
                <c:pt idx="35">
                  <c:v>108.33</c:v>
                </c:pt>
                <c:pt idx="36">
                  <c:v>104.82</c:v>
                </c:pt>
                <c:pt idx="37">
                  <c:v>104.11</c:v>
                </c:pt>
                <c:pt idx="38">
                  <c:v>102.2</c:v>
                </c:pt>
                <c:pt idx="39">
                  <c:v>103.17</c:v>
                </c:pt>
                <c:pt idx="40">
                  <c:v>102.35</c:v>
                </c:pt>
                <c:pt idx="41">
                  <c:v>100.21</c:v>
                </c:pt>
                <c:pt idx="42">
                  <c:v>104.28</c:v>
                </c:pt>
                <c:pt idx="43">
                  <c:v>100.35</c:v>
                </c:pt>
                <c:pt idx="44">
                  <c:v>100.43</c:v>
                </c:pt>
                <c:pt idx="45">
                  <c:v>101.12</c:v>
                </c:pt>
                <c:pt idx="46">
                  <c:v>95.61</c:v>
                </c:pt>
                <c:pt idx="47">
                  <c:v>97.95</c:v>
                </c:pt>
                <c:pt idx="48">
                  <c:v>94.02</c:v>
                </c:pt>
                <c:pt idx="49">
                  <c:v>92.78</c:v>
                </c:pt>
                <c:pt idx="50">
                  <c:v>94.33</c:v>
                </c:pt>
                <c:pt idx="51">
                  <c:v>96.05</c:v>
                </c:pt>
                <c:pt idx="52">
                  <c:v>102.23</c:v>
                </c:pt>
                <c:pt idx="53">
                  <c:v>99.93</c:v>
                </c:pt>
                <c:pt idx="54">
                  <c:v>102.82</c:v>
                </c:pt>
                <c:pt idx="55">
                  <c:v>96.49</c:v>
                </c:pt>
                <c:pt idx="56">
                  <c:v>101.29</c:v>
                </c:pt>
                <c:pt idx="57">
                  <c:v>95.62</c:v>
                </c:pt>
                <c:pt idx="58">
                  <c:v>92.42</c:v>
                </c:pt>
                <c:pt idx="59">
                  <c:v>93.25</c:v>
                </c:pt>
                <c:pt idx="60">
                  <c:v>95.36</c:v>
                </c:pt>
                <c:pt idx="61">
                  <c:v>96.41</c:v>
                </c:pt>
                <c:pt idx="62">
                  <c:v>92.07</c:v>
                </c:pt>
                <c:pt idx="63">
                  <c:v>87.23</c:v>
                </c:pt>
                <c:pt idx="64">
                  <c:v>90.41</c:v>
                </c:pt>
                <c:pt idx="65">
                  <c:v>90.9</c:v>
                </c:pt>
                <c:pt idx="66">
                  <c:v>90.92</c:v>
                </c:pt>
                <c:pt idx="67">
                  <c:v>86.77</c:v>
                </c:pt>
                <c:pt idx="68">
                  <c:v>90.74</c:v>
                </c:pt>
                <c:pt idx="69">
                  <c:v>89.46</c:v>
                </c:pt>
                <c:pt idx="70">
                  <c:v>87.57</c:v>
                </c:pt>
                <c:pt idx="71">
                  <c:v>87.86</c:v>
                </c:pt>
                <c:pt idx="72">
                  <c:v>89.23</c:v>
                </c:pt>
              </c:numCache>
            </c:numRef>
          </c:val>
          <c:smooth val="0"/>
          <c:extLst>
            <c:ext xmlns:c16="http://schemas.microsoft.com/office/drawing/2014/chart" uri="{C3380CC4-5D6E-409C-BE32-E72D297353CC}">
              <c16:uniqueId val="{00000000-ACDF-416C-BA29-8CD774855483}"/>
            </c:ext>
          </c:extLst>
        </c:ser>
        <c:ser>
          <c:idx val="2"/>
          <c:order val="1"/>
          <c:tx>
            <c:v>3か月後方</c:v>
          </c:tx>
          <c:spPr>
            <a:ln w="127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'11グラフデータ'!$F$436:$F$519</c:f>
              <c:numCache>
                <c:formatCode>0.0</c:formatCode>
                <c:ptCount val="84"/>
                <c:pt idx="0">
                  <c:v>105.14</c:v>
                </c:pt>
                <c:pt idx="1">
                  <c:v>104.51</c:v>
                </c:pt>
                <c:pt idx="2">
                  <c:v>103.76</c:v>
                </c:pt>
                <c:pt idx="3">
                  <c:v>96.93</c:v>
                </c:pt>
                <c:pt idx="4">
                  <c:v>89.92</c:v>
                </c:pt>
                <c:pt idx="5">
                  <c:v>85.05</c:v>
                </c:pt>
                <c:pt idx="6">
                  <c:v>88.02</c:v>
                </c:pt>
                <c:pt idx="7">
                  <c:v>94.02</c:v>
                </c:pt>
                <c:pt idx="8">
                  <c:v>100.83</c:v>
                </c:pt>
                <c:pt idx="9">
                  <c:v>105.58</c:v>
                </c:pt>
                <c:pt idx="10">
                  <c:v>108.92</c:v>
                </c:pt>
                <c:pt idx="11">
                  <c:v>110.36</c:v>
                </c:pt>
                <c:pt idx="12">
                  <c:v>111.84</c:v>
                </c:pt>
                <c:pt idx="13">
                  <c:v>114.71</c:v>
                </c:pt>
                <c:pt idx="14">
                  <c:v>117.57</c:v>
                </c:pt>
                <c:pt idx="15">
                  <c:v>122.43</c:v>
                </c:pt>
                <c:pt idx="16">
                  <c:v>125.34</c:v>
                </c:pt>
                <c:pt idx="17">
                  <c:v>126.3</c:v>
                </c:pt>
                <c:pt idx="18">
                  <c:v>125.51</c:v>
                </c:pt>
                <c:pt idx="19">
                  <c:v>124.12</c:v>
                </c:pt>
                <c:pt idx="20">
                  <c:v>121.26</c:v>
                </c:pt>
                <c:pt idx="21">
                  <c:v>119.21</c:v>
                </c:pt>
                <c:pt idx="22">
                  <c:v>119.02</c:v>
                </c:pt>
                <c:pt idx="23">
                  <c:v>120.62</c:v>
                </c:pt>
                <c:pt idx="24">
                  <c:v>121.4</c:v>
                </c:pt>
                <c:pt idx="25">
                  <c:v>120.18</c:v>
                </c:pt>
                <c:pt idx="26">
                  <c:v>121.41</c:v>
                </c:pt>
                <c:pt idx="27">
                  <c:v>122.83</c:v>
                </c:pt>
                <c:pt idx="28">
                  <c:v>122.26</c:v>
                </c:pt>
                <c:pt idx="29">
                  <c:v>120.8</c:v>
                </c:pt>
                <c:pt idx="30">
                  <c:v>117.28</c:v>
                </c:pt>
                <c:pt idx="31">
                  <c:v>116.86</c:v>
                </c:pt>
                <c:pt idx="32">
                  <c:v>113.55</c:v>
                </c:pt>
                <c:pt idx="33">
                  <c:v>111.82</c:v>
                </c:pt>
                <c:pt idx="34">
                  <c:v>110.83</c:v>
                </c:pt>
                <c:pt idx="35">
                  <c:v>110.01</c:v>
                </c:pt>
                <c:pt idx="36">
                  <c:v>108.28</c:v>
                </c:pt>
                <c:pt idx="37">
                  <c:v>105.75</c:v>
                </c:pt>
                <c:pt idx="38">
                  <c:v>103.71</c:v>
                </c:pt>
                <c:pt idx="39">
                  <c:v>103.16</c:v>
                </c:pt>
                <c:pt idx="40">
                  <c:v>102.57</c:v>
                </c:pt>
                <c:pt idx="41">
                  <c:v>101.91</c:v>
                </c:pt>
                <c:pt idx="42">
                  <c:v>102.28</c:v>
                </c:pt>
                <c:pt idx="43">
                  <c:v>101.61</c:v>
                </c:pt>
                <c:pt idx="44">
                  <c:v>101.69</c:v>
                </c:pt>
                <c:pt idx="45">
                  <c:v>100.63</c:v>
                </c:pt>
                <c:pt idx="46">
                  <c:v>99.05</c:v>
                </c:pt>
                <c:pt idx="47">
                  <c:v>98.23</c:v>
                </c:pt>
                <c:pt idx="48">
                  <c:v>95.86</c:v>
                </c:pt>
                <c:pt idx="49">
                  <c:v>94.92</c:v>
                </c:pt>
                <c:pt idx="50">
                  <c:v>93.71</c:v>
                </c:pt>
                <c:pt idx="51">
                  <c:v>94.39</c:v>
                </c:pt>
                <c:pt idx="52">
                  <c:v>97.54</c:v>
                </c:pt>
                <c:pt idx="53">
                  <c:v>99.4</c:v>
                </c:pt>
                <c:pt idx="54">
                  <c:v>101.66</c:v>
                </c:pt>
                <c:pt idx="55">
                  <c:v>99.75</c:v>
                </c:pt>
                <c:pt idx="56">
                  <c:v>100.2</c:v>
                </c:pt>
                <c:pt idx="57">
                  <c:v>97.8</c:v>
                </c:pt>
                <c:pt idx="58">
                  <c:v>96.44</c:v>
                </c:pt>
                <c:pt idx="59">
                  <c:v>93.76</c:v>
                </c:pt>
                <c:pt idx="60" formatCode="0.0_ ">
                  <c:v>93.68</c:v>
                </c:pt>
                <c:pt idx="61" formatCode="0.0_ ">
                  <c:v>95.01</c:v>
                </c:pt>
                <c:pt idx="62" formatCode="0.0_ ">
                  <c:v>94.61</c:v>
                </c:pt>
                <c:pt idx="63" formatCode="0.0_ ">
                  <c:v>91.9</c:v>
                </c:pt>
                <c:pt idx="64" formatCode="0.0_ ">
                  <c:v>89.9</c:v>
                </c:pt>
                <c:pt idx="65" formatCode="0.0_ ">
                  <c:v>89.51</c:v>
                </c:pt>
                <c:pt idx="66" formatCode="0.0_ ">
                  <c:v>90.74</c:v>
                </c:pt>
                <c:pt idx="67" formatCode="0.0_ ">
                  <c:v>89.53</c:v>
                </c:pt>
                <c:pt idx="68" formatCode="0.0_ ">
                  <c:v>89.48</c:v>
                </c:pt>
                <c:pt idx="69" formatCode="0.0_ ">
                  <c:v>88.99</c:v>
                </c:pt>
                <c:pt idx="70" formatCode="0.0_ ">
                  <c:v>89.26</c:v>
                </c:pt>
                <c:pt idx="71" formatCode="0.0_ ">
                  <c:v>88.3</c:v>
                </c:pt>
                <c:pt idx="72" formatCode="0.0_ ">
                  <c:v>88.22</c:v>
                </c:pt>
              </c:numCache>
            </c:numRef>
          </c:val>
          <c:smooth val="0"/>
          <c:extLst>
            <c:ext xmlns:c16="http://schemas.microsoft.com/office/drawing/2014/chart" uri="{C3380CC4-5D6E-409C-BE32-E72D297353CC}">
              <c16:uniqueId val="{00000001-ACDF-416C-BA29-8CD774855483}"/>
            </c:ext>
          </c:extLst>
        </c:ser>
        <c:ser>
          <c:idx val="3"/>
          <c:order val="2"/>
          <c:tx>
            <c:v>7か月後方</c:v>
          </c:tx>
          <c:spPr>
            <a:ln w="12700">
              <a:solidFill>
                <a:srgbClr val="000000"/>
              </a:solidFill>
              <a:prstDash val="sysDash"/>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'11グラフデータ'!$G$436:$G$519</c:f>
              <c:numCache>
                <c:formatCode>0.0</c:formatCode>
                <c:ptCount val="84"/>
                <c:pt idx="0">
                  <c:v>104.03</c:v>
                </c:pt>
                <c:pt idx="1">
                  <c:v>103.15</c:v>
                </c:pt>
                <c:pt idx="2">
                  <c:v>103.65</c:v>
                </c:pt>
                <c:pt idx="3">
                  <c:v>100.68</c:v>
                </c:pt>
                <c:pt idx="4">
                  <c:v>98.13</c:v>
                </c:pt>
                <c:pt idx="5">
                  <c:v>96.04</c:v>
                </c:pt>
                <c:pt idx="6">
                  <c:v>94.41</c:v>
                </c:pt>
                <c:pt idx="7">
                  <c:v>93.36</c:v>
                </c:pt>
                <c:pt idx="8">
                  <c:v>94.46</c:v>
                </c:pt>
                <c:pt idx="9">
                  <c:v>95.19</c:v>
                </c:pt>
                <c:pt idx="10">
                  <c:v>98.5</c:v>
                </c:pt>
                <c:pt idx="11">
                  <c:v>103.22</c:v>
                </c:pt>
                <c:pt idx="12">
                  <c:v>106.67</c:v>
                </c:pt>
                <c:pt idx="13">
                  <c:v>109.94</c:v>
                </c:pt>
                <c:pt idx="14">
                  <c:v>113.31</c:v>
                </c:pt>
                <c:pt idx="15">
                  <c:v>115.93</c:v>
                </c:pt>
                <c:pt idx="16">
                  <c:v>118.41</c:v>
                </c:pt>
                <c:pt idx="17">
                  <c:v>120.76</c:v>
                </c:pt>
                <c:pt idx="18">
                  <c:v>122.42</c:v>
                </c:pt>
                <c:pt idx="19">
                  <c:v>123.67</c:v>
                </c:pt>
                <c:pt idx="20">
                  <c:v>123.57</c:v>
                </c:pt>
                <c:pt idx="21">
                  <c:v>123.12</c:v>
                </c:pt>
                <c:pt idx="22">
                  <c:v>122.21</c:v>
                </c:pt>
                <c:pt idx="23">
                  <c:v>121.55</c:v>
                </c:pt>
                <c:pt idx="24">
                  <c:v>121.02</c:v>
                </c:pt>
                <c:pt idx="25">
                  <c:v>119.92</c:v>
                </c:pt>
                <c:pt idx="26">
                  <c:v>120.39</c:v>
                </c:pt>
                <c:pt idx="27">
                  <c:v>121.7</c:v>
                </c:pt>
                <c:pt idx="28">
                  <c:v>121.23</c:v>
                </c:pt>
                <c:pt idx="29">
                  <c:v>121.15</c:v>
                </c:pt>
                <c:pt idx="30">
                  <c:v>120.26</c:v>
                </c:pt>
                <c:pt idx="31">
                  <c:v>119.28</c:v>
                </c:pt>
                <c:pt idx="32">
                  <c:v>118.31</c:v>
                </c:pt>
                <c:pt idx="33">
                  <c:v>116.15</c:v>
                </c:pt>
                <c:pt idx="34">
                  <c:v>114.14</c:v>
                </c:pt>
                <c:pt idx="35">
                  <c:v>113.06</c:v>
                </c:pt>
                <c:pt idx="36">
                  <c:v>110.79</c:v>
                </c:pt>
                <c:pt idx="37">
                  <c:v>109.2</c:v>
                </c:pt>
                <c:pt idx="38">
                  <c:v>107.42</c:v>
                </c:pt>
                <c:pt idx="39">
                  <c:v>106.33</c:v>
                </c:pt>
                <c:pt idx="40">
                  <c:v>105.24</c:v>
                </c:pt>
                <c:pt idx="41">
                  <c:v>103.6</c:v>
                </c:pt>
                <c:pt idx="42">
                  <c:v>103.02</c:v>
                </c:pt>
                <c:pt idx="43">
                  <c:v>102.38</c:v>
                </c:pt>
                <c:pt idx="44">
                  <c:v>101.86</c:v>
                </c:pt>
                <c:pt idx="45">
                  <c:v>101.7</c:v>
                </c:pt>
                <c:pt idx="46">
                  <c:v>100.62</c:v>
                </c:pt>
                <c:pt idx="47">
                  <c:v>99.99</c:v>
                </c:pt>
                <c:pt idx="48">
                  <c:v>99.11</c:v>
                </c:pt>
                <c:pt idx="49">
                  <c:v>97.47</c:v>
                </c:pt>
                <c:pt idx="50">
                  <c:v>96.61</c:v>
                </c:pt>
                <c:pt idx="51">
                  <c:v>95.98</c:v>
                </c:pt>
                <c:pt idx="52">
                  <c:v>96.14</c:v>
                </c:pt>
                <c:pt idx="53">
                  <c:v>96.76</c:v>
                </c:pt>
                <c:pt idx="54">
                  <c:v>97.45</c:v>
                </c:pt>
                <c:pt idx="55">
                  <c:v>97.8</c:v>
                </c:pt>
                <c:pt idx="56">
                  <c:v>99.02</c:v>
                </c:pt>
                <c:pt idx="57">
                  <c:v>99.2</c:v>
                </c:pt>
                <c:pt idx="58">
                  <c:v>98.69</c:v>
                </c:pt>
                <c:pt idx="59">
                  <c:v>97.4</c:v>
                </c:pt>
                <c:pt idx="60" formatCode="0.0_ ">
                  <c:v>96.75</c:v>
                </c:pt>
                <c:pt idx="61" formatCode="0.0_ ">
                  <c:v>95.83</c:v>
                </c:pt>
                <c:pt idx="62" formatCode="0.0_ ">
                  <c:v>95.2</c:v>
                </c:pt>
                <c:pt idx="63" formatCode="0.0_ ">
                  <c:v>93.19</c:v>
                </c:pt>
                <c:pt idx="64" formatCode="0.0_ ">
                  <c:v>92.45</c:v>
                </c:pt>
                <c:pt idx="65" formatCode="0.0_ ">
                  <c:v>92.23</c:v>
                </c:pt>
                <c:pt idx="66" formatCode="0.0_ ">
                  <c:v>91.9</c:v>
                </c:pt>
                <c:pt idx="67" formatCode="0.0_ ">
                  <c:v>90.67</c:v>
                </c:pt>
                <c:pt idx="68" formatCode="0.0_ ">
                  <c:v>89.86</c:v>
                </c:pt>
                <c:pt idx="69" formatCode="0.0_ ">
                  <c:v>89.49</c:v>
                </c:pt>
                <c:pt idx="70" formatCode="0.0_ ">
                  <c:v>89.54</c:v>
                </c:pt>
                <c:pt idx="71" formatCode="0.0_ ">
                  <c:v>89.17</c:v>
                </c:pt>
                <c:pt idx="72" formatCode="0.0_ ">
                  <c:v>88.94</c:v>
                </c:pt>
              </c:numCache>
            </c:numRef>
          </c:val>
          <c:smooth val="0"/>
          <c:extLst>
            <c:ext xmlns:c16="http://schemas.microsoft.com/office/drawing/2014/chart" uri="{C3380CC4-5D6E-409C-BE32-E72D297353CC}">
              <c16:uniqueId val="{00000002-ACDF-416C-BA29-8CD774855483}"/>
            </c:ext>
          </c:extLst>
        </c:ser>
        <c:dLbls>
          <c:showLegendKey val="0"/>
          <c:showVal val="0"/>
          <c:showCatName val="0"/>
          <c:showSerName val="0"/>
          <c:showPercent val="0"/>
          <c:showBubbleSize val="0"/>
        </c:dLbls>
        <c:smooth val="0"/>
        <c:axId val="1549887119"/>
        <c:axId val="1"/>
      </c:lineChart>
      <c:catAx>
        <c:axId val="154988711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154988711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295145097356018E-2"/>
          <c:y val="0.12502035837069661"/>
          <c:w val="0.95042291998669071"/>
          <c:h val="0.66391363182687624"/>
        </c:manualLayout>
      </c:layout>
      <c:lineChart>
        <c:grouping val="standard"/>
        <c:varyColors val="0"/>
        <c:ser>
          <c:idx val="0"/>
          <c:order val="0"/>
          <c:tx>
            <c:v>月別</c:v>
          </c:tx>
          <c:spPr>
            <a:ln w="254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'11グラフデータ'!$H$436:$H$519</c:f>
              <c:numCache>
                <c:formatCode>0.0</c:formatCode>
                <c:ptCount val="84"/>
                <c:pt idx="0">
                  <c:v>113.65</c:v>
                </c:pt>
                <c:pt idx="1">
                  <c:v>109.26</c:v>
                </c:pt>
                <c:pt idx="2">
                  <c:v>108.63</c:v>
                </c:pt>
                <c:pt idx="3">
                  <c:v>94.8</c:v>
                </c:pt>
                <c:pt idx="4">
                  <c:v>92.92</c:v>
                </c:pt>
                <c:pt idx="5">
                  <c:v>94.31</c:v>
                </c:pt>
                <c:pt idx="6">
                  <c:v>94.87</c:v>
                </c:pt>
                <c:pt idx="7">
                  <c:v>98.16</c:v>
                </c:pt>
                <c:pt idx="8">
                  <c:v>95.22</c:v>
                </c:pt>
                <c:pt idx="9">
                  <c:v>99.62</c:v>
                </c:pt>
                <c:pt idx="10">
                  <c:v>98.65</c:v>
                </c:pt>
                <c:pt idx="11">
                  <c:v>99.91</c:v>
                </c:pt>
                <c:pt idx="12">
                  <c:v>100.67</c:v>
                </c:pt>
                <c:pt idx="13">
                  <c:v>99.43</c:v>
                </c:pt>
                <c:pt idx="14">
                  <c:v>102.99</c:v>
                </c:pt>
                <c:pt idx="15">
                  <c:v>107.01</c:v>
                </c:pt>
                <c:pt idx="16">
                  <c:v>102.88</c:v>
                </c:pt>
                <c:pt idx="17">
                  <c:v>103.3</c:v>
                </c:pt>
                <c:pt idx="18">
                  <c:v>103.68</c:v>
                </c:pt>
                <c:pt idx="19">
                  <c:v>99.35</c:v>
                </c:pt>
                <c:pt idx="20">
                  <c:v>101.5</c:v>
                </c:pt>
                <c:pt idx="21">
                  <c:v>102.49</c:v>
                </c:pt>
                <c:pt idx="22">
                  <c:v>101.7</c:v>
                </c:pt>
                <c:pt idx="23">
                  <c:v>100.08</c:v>
                </c:pt>
                <c:pt idx="24">
                  <c:v>102.81</c:v>
                </c:pt>
                <c:pt idx="25">
                  <c:v>103.01</c:v>
                </c:pt>
                <c:pt idx="26">
                  <c:v>104</c:v>
                </c:pt>
                <c:pt idx="27">
                  <c:v>104.6</c:v>
                </c:pt>
                <c:pt idx="28">
                  <c:v>106.47</c:v>
                </c:pt>
                <c:pt idx="29">
                  <c:v>106.72</c:v>
                </c:pt>
                <c:pt idx="30">
                  <c:v>107.8</c:v>
                </c:pt>
                <c:pt idx="31">
                  <c:v>109.83</c:v>
                </c:pt>
                <c:pt idx="32">
                  <c:v>109.11</c:v>
                </c:pt>
                <c:pt idx="33">
                  <c:v>109.72</c:v>
                </c:pt>
                <c:pt idx="34">
                  <c:v>111.14</c:v>
                </c:pt>
                <c:pt idx="35">
                  <c:v>111.01</c:v>
                </c:pt>
                <c:pt idx="36">
                  <c:v>107.04</c:v>
                </c:pt>
                <c:pt idx="37">
                  <c:v>107.45</c:v>
                </c:pt>
                <c:pt idx="38">
                  <c:v>106.39</c:v>
                </c:pt>
                <c:pt idx="39">
                  <c:v>106.75</c:v>
                </c:pt>
                <c:pt idx="40">
                  <c:v>105.7</c:v>
                </c:pt>
                <c:pt idx="41">
                  <c:v>107.91</c:v>
                </c:pt>
                <c:pt idx="42">
                  <c:v>104.92</c:v>
                </c:pt>
                <c:pt idx="43">
                  <c:v>103.97</c:v>
                </c:pt>
                <c:pt idx="44">
                  <c:v>104.99</c:v>
                </c:pt>
                <c:pt idx="45">
                  <c:v>103.63</c:v>
                </c:pt>
                <c:pt idx="46">
                  <c:v>101.9</c:v>
                </c:pt>
                <c:pt idx="47">
                  <c:v>104.01</c:v>
                </c:pt>
                <c:pt idx="48">
                  <c:v>106.32</c:v>
                </c:pt>
                <c:pt idx="49">
                  <c:v>107.19</c:v>
                </c:pt>
                <c:pt idx="50">
                  <c:v>107.36</c:v>
                </c:pt>
                <c:pt idx="51">
                  <c:v>103.19</c:v>
                </c:pt>
                <c:pt idx="52">
                  <c:v>105.47</c:v>
                </c:pt>
                <c:pt idx="53">
                  <c:v>104.6</c:v>
                </c:pt>
                <c:pt idx="54">
                  <c:v>108.18</c:v>
                </c:pt>
                <c:pt idx="55">
                  <c:v>103.98</c:v>
                </c:pt>
                <c:pt idx="56">
                  <c:v>106.57</c:v>
                </c:pt>
                <c:pt idx="57">
                  <c:v>105.04</c:v>
                </c:pt>
                <c:pt idx="58">
                  <c:v>103.75</c:v>
                </c:pt>
                <c:pt idx="59">
                  <c:v>104.25</c:v>
                </c:pt>
                <c:pt idx="60">
                  <c:v>102.4</c:v>
                </c:pt>
                <c:pt idx="61">
                  <c:v>102.53</c:v>
                </c:pt>
                <c:pt idx="62">
                  <c:v>98.01</c:v>
                </c:pt>
                <c:pt idx="63">
                  <c:v>99.64</c:v>
                </c:pt>
                <c:pt idx="64">
                  <c:v>105.43</c:v>
                </c:pt>
                <c:pt idx="65">
                  <c:v>105.34</c:v>
                </c:pt>
                <c:pt idx="66">
                  <c:v>105.61</c:v>
                </c:pt>
                <c:pt idx="67">
                  <c:v>99.16</c:v>
                </c:pt>
                <c:pt idx="68">
                  <c:v>99.21</c:v>
                </c:pt>
                <c:pt idx="69">
                  <c:v>98.84</c:v>
                </c:pt>
                <c:pt idx="70">
                  <c:v>99.1</c:v>
                </c:pt>
                <c:pt idx="71">
                  <c:v>97.59</c:v>
                </c:pt>
                <c:pt idx="72">
                  <c:v>103.72</c:v>
                </c:pt>
              </c:numCache>
            </c:numRef>
          </c:val>
          <c:smooth val="0"/>
          <c:extLst>
            <c:ext xmlns:c16="http://schemas.microsoft.com/office/drawing/2014/chart" uri="{C3380CC4-5D6E-409C-BE32-E72D297353CC}">
              <c16:uniqueId val="{00000000-C6E5-4A78-AF1A-259CD95CE014}"/>
            </c:ext>
          </c:extLst>
        </c:ser>
        <c:ser>
          <c:idx val="2"/>
          <c:order val="1"/>
          <c:tx>
            <c:v>3か月後方</c:v>
          </c:tx>
          <c:spPr>
            <a:ln w="127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'11グラフデータ'!$I$436:$I$519</c:f>
              <c:numCache>
                <c:formatCode>0.0</c:formatCode>
                <c:ptCount val="84"/>
                <c:pt idx="0">
                  <c:v>113.72</c:v>
                </c:pt>
                <c:pt idx="1">
                  <c:v>113.02</c:v>
                </c:pt>
                <c:pt idx="2">
                  <c:v>110.51</c:v>
                </c:pt>
                <c:pt idx="3">
                  <c:v>104.23</c:v>
                </c:pt>
                <c:pt idx="4">
                  <c:v>98.78</c:v>
                </c:pt>
                <c:pt idx="5">
                  <c:v>94.01</c:v>
                </c:pt>
                <c:pt idx="6">
                  <c:v>94.03</c:v>
                </c:pt>
                <c:pt idx="7">
                  <c:v>95.78</c:v>
                </c:pt>
                <c:pt idx="8">
                  <c:v>96.08</c:v>
                </c:pt>
                <c:pt idx="9">
                  <c:v>97.67</c:v>
                </c:pt>
                <c:pt idx="10">
                  <c:v>97.83</c:v>
                </c:pt>
                <c:pt idx="11">
                  <c:v>99.39</c:v>
                </c:pt>
                <c:pt idx="12">
                  <c:v>99.74</c:v>
                </c:pt>
                <c:pt idx="13">
                  <c:v>100</c:v>
                </c:pt>
                <c:pt idx="14">
                  <c:v>101.03</c:v>
                </c:pt>
                <c:pt idx="15">
                  <c:v>103.14</c:v>
                </c:pt>
                <c:pt idx="16">
                  <c:v>104.29</c:v>
                </c:pt>
                <c:pt idx="17">
                  <c:v>104.4</c:v>
                </c:pt>
                <c:pt idx="18">
                  <c:v>103.29</c:v>
                </c:pt>
                <c:pt idx="19">
                  <c:v>102.11</c:v>
                </c:pt>
                <c:pt idx="20">
                  <c:v>101.51</c:v>
                </c:pt>
                <c:pt idx="21">
                  <c:v>101.11</c:v>
                </c:pt>
                <c:pt idx="22">
                  <c:v>101.9</c:v>
                </c:pt>
                <c:pt idx="23">
                  <c:v>101.42</c:v>
                </c:pt>
                <c:pt idx="24">
                  <c:v>101.53</c:v>
                </c:pt>
                <c:pt idx="25">
                  <c:v>101.97</c:v>
                </c:pt>
                <c:pt idx="26">
                  <c:v>103.27</c:v>
                </c:pt>
                <c:pt idx="27">
                  <c:v>103.87</c:v>
                </c:pt>
                <c:pt idx="28">
                  <c:v>105.02</c:v>
                </c:pt>
                <c:pt idx="29">
                  <c:v>105.93</c:v>
                </c:pt>
                <c:pt idx="30">
                  <c:v>107</c:v>
                </c:pt>
                <c:pt idx="31">
                  <c:v>108.12</c:v>
                </c:pt>
                <c:pt idx="32">
                  <c:v>108.91</c:v>
                </c:pt>
                <c:pt idx="33">
                  <c:v>109.55</c:v>
                </c:pt>
                <c:pt idx="34">
                  <c:v>109.99</c:v>
                </c:pt>
                <c:pt idx="35">
                  <c:v>110.62</c:v>
                </c:pt>
                <c:pt idx="36">
                  <c:v>109.73</c:v>
                </c:pt>
                <c:pt idx="37">
                  <c:v>108.5</c:v>
                </c:pt>
                <c:pt idx="38">
                  <c:v>106.96</c:v>
                </c:pt>
                <c:pt idx="39">
                  <c:v>106.86</c:v>
                </c:pt>
                <c:pt idx="40">
                  <c:v>106.28</c:v>
                </c:pt>
                <c:pt idx="41">
                  <c:v>106.79</c:v>
                </c:pt>
                <c:pt idx="42">
                  <c:v>106.18</c:v>
                </c:pt>
                <c:pt idx="43">
                  <c:v>105.6</c:v>
                </c:pt>
                <c:pt idx="44">
                  <c:v>104.63</c:v>
                </c:pt>
                <c:pt idx="45">
                  <c:v>104.2</c:v>
                </c:pt>
                <c:pt idx="46">
                  <c:v>103.51</c:v>
                </c:pt>
                <c:pt idx="47">
                  <c:v>103.18</c:v>
                </c:pt>
                <c:pt idx="48">
                  <c:v>104.08</c:v>
                </c:pt>
                <c:pt idx="49">
                  <c:v>105.84</c:v>
                </c:pt>
                <c:pt idx="50">
                  <c:v>106.96</c:v>
                </c:pt>
                <c:pt idx="51">
                  <c:v>105.91</c:v>
                </c:pt>
                <c:pt idx="52">
                  <c:v>105.34</c:v>
                </c:pt>
                <c:pt idx="53">
                  <c:v>104.42</c:v>
                </c:pt>
                <c:pt idx="54">
                  <c:v>106.08</c:v>
                </c:pt>
                <c:pt idx="55">
                  <c:v>105.59</c:v>
                </c:pt>
                <c:pt idx="56">
                  <c:v>106.24</c:v>
                </c:pt>
                <c:pt idx="57">
                  <c:v>105.2</c:v>
                </c:pt>
                <c:pt idx="58">
                  <c:v>105.12</c:v>
                </c:pt>
                <c:pt idx="59">
                  <c:v>104.35</c:v>
                </c:pt>
                <c:pt idx="60" formatCode="0.0_ ">
                  <c:v>103.47</c:v>
                </c:pt>
                <c:pt idx="61" formatCode="0.0_ ">
                  <c:v>103.06</c:v>
                </c:pt>
                <c:pt idx="62" formatCode="0.0_ ">
                  <c:v>100.98</c:v>
                </c:pt>
                <c:pt idx="63" formatCode="0.0_ ">
                  <c:v>100.06</c:v>
                </c:pt>
                <c:pt idx="64" formatCode="0.0_ ">
                  <c:v>101.03</c:v>
                </c:pt>
                <c:pt idx="65" formatCode="0.0_ ">
                  <c:v>103.47</c:v>
                </c:pt>
                <c:pt idx="66" formatCode="0.0_ ">
                  <c:v>105.46</c:v>
                </c:pt>
                <c:pt idx="67" formatCode="0.0_ ">
                  <c:v>103.37</c:v>
                </c:pt>
                <c:pt idx="68" formatCode="0.0_ ">
                  <c:v>101.33</c:v>
                </c:pt>
                <c:pt idx="69" formatCode="0.0_ ">
                  <c:v>99.07</c:v>
                </c:pt>
                <c:pt idx="70" formatCode="0.0_ ">
                  <c:v>99.05</c:v>
                </c:pt>
                <c:pt idx="71" formatCode="0.0_ ">
                  <c:v>98.51</c:v>
                </c:pt>
                <c:pt idx="72" formatCode="0.0_ ">
                  <c:v>100.14</c:v>
                </c:pt>
              </c:numCache>
            </c:numRef>
          </c:val>
          <c:smooth val="0"/>
          <c:extLst>
            <c:ext xmlns:c16="http://schemas.microsoft.com/office/drawing/2014/chart" uri="{C3380CC4-5D6E-409C-BE32-E72D297353CC}">
              <c16:uniqueId val="{00000001-C6E5-4A78-AF1A-259CD95CE014}"/>
            </c:ext>
          </c:extLst>
        </c:ser>
        <c:ser>
          <c:idx val="3"/>
          <c:order val="2"/>
          <c:tx>
            <c:v>5か月後方</c:v>
          </c:tx>
          <c:spPr>
            <a:ln w="12700">
              <a:solidFill>
                <a:srgbClr val="000000"/>
              </a:solidFill>
              <a:prstDash val="sysDash"/>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'11グラフデータ'!$J$436:$J$519</c:f>
              <c:numCache>
                <c:formatCode>0.0</c:formatCode>
                <c:ptCount val="84"/>
                <c:pt idx="0">
                  <c:v>114.57</c:v>
                </c:pt>
                <c:pt idx="1">
                  <c:v>112.87</c:v>
                </c:pt>
                <c:pt idx="2">
                  <c:v>111.81</c:v>
                </c:pt>
                <c:pt idx="3">
                  <c:v>108.5</c:v>
                </c:pt>
                <c:pt idx="4">
                  <c:v>103.85</c:v>
                </c:pt>
                <c:pt idx="5">
                  <c:v>99.98</c:v>
                </c:pt>
                <c:pt idx="6">
                  <c:v>97.11</c:v>
                </c:pt>
                <c:pt idx="7">
                  <c:v>95.01</c:v>
                </c:pt>
                <c:pt idx="8">
                  <c:v>95.1</c:v>
                </c:pt>
                <c:pt idx="9">
                  <c:v>96.44</c:v>
                </c:pt>
                <c:pt idx="10">
                  <c:v>97.3</c:v>
                </c:pt>
                <c:pt idx="11">
                  <c:v>98.31</c:v>
                </c:pt>
                <c:pt idx="12">
                  <c:v>98.81</c:v>
                </c:pt>
                <c:pt idx="13">
                  <c:v>99.66</c:v>
                </c:pt>
                <c:pt idx="14">
                  <c:v>100.33</c:v>
                </c:pt>
                <c:pt idx="15">
                  <c:v>102</c:v>
                </c:pt>
                <c:pt idx="16">
                  <c:v>102.6</c:v>
                </c:pt>
                <c:pt idx="17">
                  <c:v>103.12</c:v>
                </c:pt>
                <c:pt idx="18">
                  <c:v>103.97</c:v>
                </c:pt>
                <c:pt idx="19">
                  <c:v>103.24</c:v>
                </c:pt>
                <c:pt idx="20">
                  <c:v>102.14</c:v>
                </c:pt>
                <c:pt idx="21">
                  <c:v>102.06</c:v>
                </c:pt>
                <c:pt idx="22">
                  <c:v>101.74</c:v>
                </c:pt>
                <c:pt idx="23">
                  <c:v>101.02</c:v>
                </c:pt>
                <c:pt idx="24">
                  <c:v>101.72</c:v>
                </c:pt>
                <c:pt idx="25">
                  <c:v>102.02</c:v>
                </c:pt>
                <c:pt idx="26">
                  <c:v>102.32</c:v>
                </c:pt>
                <c:pt idx="27">
                  <c:v>102.9</c:v>
                </c:pt>
                <c:pt idx="28">
                  <c:v>104.18</c:v>
                </c:pt>
                <c:pt idx="29">
                  <c:v>104.96</c:v>
                </c:pt>
                <c:pt idx="30">
                  <c:v>105.92</c:v>
                </c:pt>
                <c:pt idx="31">
                  <c:v>107.08</c:v>
                </c:pt>
                <c:pt idx="32">
                  <c:v>107.99</c:v>
                </c:pt>
                <c:pt idx="33">
                  <c:v>108.64</c:v>
                </c:pt>
                <c:pt idx="34">
                  <c:v>109.52</c:v>
                </c:pt>
                <c:pt idx="35">
                  <c:v>110.16</c:v>
                </c:pt>
                <c:pt idx="36">
                  <c:v>109.6</c:v>
                </c:pt>
                <c:pt idx="37">
                  <c:v>109.27</c:v>
                </c:pt>
                <c:pt idx="38">
                  <c:v>108.61</c:v>
                </c:pt>
                <c:pt idx="39">
                  <c:v>107.73</c:v>
                </c:pt>
                <c:pt idx="40">
                  <c:v>106.67</c:v>
                </c:pt>
                <c:pt idx="41">
                  <c:v>106.84</c:v>
                </c:pt>
                <c:pt idx="42">
                  <c:v>106.33</c:v>
                </c:pt>
                <c:pt idx="43">
                  <c:v>105.85</c:v>
                </c:pt>
                <c:pt idx="44">
                  <c:v>105.5</c:v>
                </c:pt>
                <c:pt idx="45">
                  <c:v>105.08</c:v>
                </c:pt>
                <c:pt idx="46">
                  <c:v>103.88</c:v>
                </c:pt>
                <c:pt idx="47">
                  <c:v>103.7</c:v>
                </c:pt>
                <c:pt idx="48">
                  <c:v>104.17</c:v>
                </c:pt>
                <c:pt idx="49">
                  <c:v>104.61</c:v>
                </c:pt>
                <c:pt idx="50">
                  <c:v>105.36</c:v>
                </c:pt>
                <c:pt idx="51">
                  <c:v>105.61</c:v>
                </c:pt>
                <c:pt idx="52">
                  <c:v>105.91</c:v>
                </c:pt>
                <c:pt idx="53">
                  <c:v>105.56</c:v>
                </c:pt>
                <c:pt idx="54">
                  <c:v>105.76</c:v>
                </c:pt>
                <c:pt idx="55">
                  <c:v>105.08</c:v>
                </c:pt>
                <c:pt idx="56">
                  <c:v>105.76</c:v>
                </c:pt>
                <c:pt idx="57">
                  <c:v>105.67</c:v>
                </c:pt>
                <c:pt idx="58">
                  <c:v>105.5</c:v>
                </c:pt>
                <c:pt idx="59">
                  <c:v>104.72</c:v>
                </c:pt>
                <c:pt idx="60" formatCode="0.0_ ">
                  <c:v>104.4</c:v>
                </c:pt>
                <c:pt idx="61" formatCode="0.0_ ">
                  <c:v>103.59</c:v>
                </c:pt>
                <c:pt idx="62" formatCode="0.0_ ">
                  <c:v>102.19</c:v>
                </c:pt>
                <c:pt idx="63" formatCode="0.0_ ">
                  <c:v>101.37</c:v>
                </c:pt>
                <c:pt idx="64" formatCode="0.0_ ">
                  <c:v>101.6</c:v>
                </c:pt>
                <c:pt idx="65" formatCode="0.0_ ">
                  <c:v>102.19</c:v>
                </c:pt>
                <c:pt idx="66" formatCode="0.0_ ">
                  <c:v>102.81</c:v>
                </c:pt>
                <c:pt idx="67" formatCode="0.0_ ">
                  <c:v>103.04</c:v>
                </c:pt>
                <c:pt idx="68" formatCode="0.0_ ">
                  <c:v>102.95</c:v>
                </c:pt>
                <c:pt idx="69" formatCode="0.0_ ">
                  <c:v>101.63</c:v>
                </c:pt>
                <c:pt idx="70" formatCode="0.0_ ">
                  <c:v>100.38</c:v>
                </c:pt>
                <c:pt idx="71" formatCode="0.0_ ">
                  <c:v>98.78</c:v>
                </c:pt>
                <c:pt idx="72" formatCode="0.0_ ">
                  <c:v>99.69</c:v>
                </c:pt>
              </c:numCache>
            </c:numRef>
          </c:val>
          <c:smooth val="0"/>
          <c:extLst>
            <c:ext xmlns:c16="http://schemas.microsoft.com/office/drawing/2014/chart" uri="{C3380CC4-5D6E-409C-BE32-E72D297353CC}">
              <c16:uniqueId val="{00000002-C6E5-4A78-AF1A-259CD95CE014}"/>
            </c:ext>
          </c:extLst>
        </c:ser>
        <c:dLbls>
          <c:showLegendKey val="0"/>
          <c:showVal val="0"/>
          <c:showCatName val="0"/>
          <c:showSerName val="0"/>
          <c:showPercent val="0"/>
          <c:showBubbleSize val="0"/>
        </c:dLbls>
        <c:smooth val="0"/>
        <c:axId val="1551677855"/>
        <c:axId val="1"/>
      </c:lineChart>
      <c:catAx>
        <c:axId val="1551677855"/>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51677855"/>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4.8000125000325522E-2"/>
          <c:w val="0.95052631578947366"/>
          <c:h val="0.63733499305987773"/>
        </c:manualLayout>
      </c:layout>
      <c:lineChart>
        <c:grouping val="standard"/>
        <c:varyColors val="0"/>
        <c:ser>
          <c:idx val="0"/>
          <c:order val="0"/>
          <c:tx>
            <c:v>月別</c:v>
          </c:tx>
          <c:spPr>
            <a:ln w="254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'11グラフデータ'!$K$436:$K$519</c:f>
              <c:numCache>
                <c:formatCode>0.0</c:formatCode>
                <c:ptCount val="84"/>
                <c:pt idx="0">
                  <c:v>106.97</c:v>
                </c:pt>
                <c:pt idx="1">
                  <c:v>106.68</c:v>
                </c:pt>
                <c:pt idx="2">
                  <c:v>105.52</c:v>
                </c:pt>
                <c:pt idx="3">
                  <c:v>104.88</c:v>
                </c:pt>
                <c:pt idx="4">
                  <c:v>100.25</c:v>
                </c:pt>
                <c:pt idx="5">
                  <c:v>100.73</c:v>
                </c:pt>
                <c:pt idx="6">
                  <c:v>101.14</c:v>
                </c:pt>
                <c:pt idx="7">
                  <c:v>98.72</c:v>
                </c:pt>
                <c:pt idx="8">
                  <c:v>94.81</c:v>
                </c:pt>
                <c:pt idx="9">
                  <c:v>93.59</c:v>
                </c:pt>
                <c:pt idx="10">
                  <c:v>93.96</c:v>
                </c:pt>
                <c:pt idx="11">
                  <c:v>92.74</c:v>
                </c:pt>
                <c:pt idx="12">
                  <c:v>92.82</c:v>
                </c:pt>
                <c:pt idx="13">
                  <c:v>91.41</c:v>
                </c:pt>
                <c:pt idx="14">
                  <c:v>91.51</c:v>
                </c:pt>
                <c:pt idx="15">
                  <c:v>93.6</c:v>
                </c:pt>
                <c:pt idx="16">
                  <c:v>93.7</c:v>
                </c:pt>
                <c:pt idx="17">
                  <c:v>93.6</c:v>
                </c:pt>
                <c:pt idx="18">
                  <c:v>94.03</c:v>
                </c:pt>
                <c:pt idx="19">
                  <c:v>92.58</c:v>
                </c:pt>
                <c:pt idx="20">
                  <c:v>94.17</c:v>
                </c:pt>
                <c:pt idx="21">
                  <c:v>95.84</c:v>
                </c:pt>
                <c:pt idx="22">
                  <c:v>95.46</c:v>
                </c:pt>
                <c:pt idx="23">
                  <c:v>94.92</c:v>
                </c:pt>
                <c:pt idx="24">
                  <c:v>96.28</c:v>
                </c:pt>
                <c:pt idx="25">
                  <c:v>97.64</c:v>
                </c:pt>
                <c:pt idx="26">
                  <c:v>98.27</c:v>
                </c:pt>
                <c:pt idx="27">
                  <c:v>99.22</c:v>
                </c:pt>
                <c:pt idx="28">
                  <c:v>97.98</c:v>
                </c:pt>
                <c:pt idx="29">
                  <c:v>96.37</c:v>
                </c:pt>
                <c:pt idx="30">
                  <c:v>99.84</c:v>
                </c:pt>
                <c:pt idx="31">
                  <c:v>99.97</c:v>
                </c:pt>
                <c:pt idx="32">
                  <c:v>101</c:v>
                </c:pt>
                <c:pt idx="33">
                  <c:v>101.42</c:v>
                </c:pt>
                <c:pt idx="34">
                  <c:v>100.78</c:v>
                </c:pt>
                <c:pt idx="35">
                  <c:v>102.42</c:v>
                </c:pt>
                <c:pt idx="36">
                  <c:v>103.39</c:v>
                </c:pt>
                <c:pt idx="37">
                  <c:v>102.22</c:v>
                </c:pt>
                <c:pt idx="38">
                  <c:v>101.47</c:v>
                </c:pt>
                <c:pt idx="39">
                  <c:v>99.4</c:v>
                </c:pt>
                <c:pt idx="40">
                  <c:v>100.05</c:v>
                </c:pt>
                <c:pt idx="41">
                  <c:v>99.53</c:v>
                </c:pt>
                <c:pt idx="42">
                  <c:v>98.37</c:v>
                </c:pt>
                <c:pt idx="43">
                  <c:v>97.81</c:v>
                </c:pt>
                <c:pt idx="44">
                  <c:v>96.05</c:v>
                </c:pt>
                <c:pt idx="45">
                  <c:v>97.11</c:v>
                </c:pt>
                <c:pt idx="46">
                  <c:v>98.14</c:v>
                </c:pt>
                <c:pt idx="47">
                  <c:v>98.84</c:v>
                </c:pt>
                <c:pt idx="48">
                  <c:v>95.12</c:v>
                </c:pt>
                <c:pt idx="49">
                  <c:v>98.39</c:v>
                </c:pt>
                <c:pt idx="50">
                  <c:v>98.69</c:v>
                </c:pt>
                <c:pt idx="51">
                  <c:v>96.12</c:v>
                </c:pt>
                <c:pt idx="52">
                  <c:v>95.53</c:v>
                </c:pt>
                <c:pt idx="53">
                  <c:v>96.08</c:v>
                </c:pt>
                <c:pt idx="54">
                  <c:v>95.63</c:v>
                </c:pt>
                <c:pt idx="55">
                  <c:v>97.71</c:v>
                </c:pt>
                <c:pt idx="56">
                  <c:v>97.35</c:v>
                </c:pt>
                <c:pt idx="57">
                  <c:v>98.3</c:v>
                </c:pt>
                <c:pt idx="58">
                  <c:v>100.02</c:v>
                </c:pt>
                <c:pt idx="59">
                  <c:v>102.3</c:v>
                </c:pt>
                <c:pt idx="60" formatCode="0.0_ ">
                  <c:v>101.8</c:v>
                </c:pt>
                <c:pt idx="61" formatCode="0.0_ ">
                  <c:v>99.69</c:v>
                </c:pt>
                <c:pt idx="62" formatCode="0.0_ ">
                  <c:v>98.83</c:v>
                </c:pt>
                <c:pt idx="63" formatCode="0.0_ ">
                  <c:v>102.84</c:v>
                </c:pt>
                <c:pt idx="64" formatCode="0.0_ ">
                  <c:v>103.18</c:v>
                </c:pt>
                <c:pt idx="65" formatCode="0.0_ ">
                  <c:v>103.4</c:v>
                </c:pt>
                <c:pt idx="66" formatCode="0.0_ ">
                  <c:v>104.16</c:v>
                </c:pt>
                <c:pt idx="67" formatCode="0.0_ ">
                  <c:v>100.67</c:v>
                </c:pt>
                <c:pt idx="68" formatCode="0.0_ ">
                  <c:v>100.62</c:v>
                </c:pt>
                <c:pt idx="69" formatCode="0.0_ ">
                  <c:v>100.03</c:v>
                </c:pt>
                <c:pt idx="70" formatCode="0.0_ ">
                  <c:v>99.14</c:v>
                </c:pt>
                <c:pt idx="71" formatCode="0.0_ ">
                  <c:v>97.75</c:v>
                </c:pt>
                <c:pt idx="72" formatCode="0.0_ ">
                  <c:v>102.34</c:v>
                </c:pt>
              </c:numCache>
            </c:numRef>
          </c:val>
          <c:smooth val="0"/>
          <c:extLst>
            <c:ext xmlns:c16="http://schemas.microsoft.com/office/drawing/2014/chart" uri="{C3380CC4-5D6E-409C-BE32-E72D297353CC}">
              <c16:uniqueId val="{00000000-B759-4CFE-9665-E4F82E9EECE3}"/>
            </c:ext>
          </c:extLst>
        </c:ser>
        <c:ser>
          <c:idx val="2"/>
          <c:order val="1"/>
          <c:tx>
            <c:v>3か月後方</c:v>
          </c:tx>
          <c:spPr>
            <a:ln w="12700">
              <a:solidFill>
                <a:srgbClr val="000000"/>
              </a:solidFill>
              <a:prstDash val="solid"/>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'11グラフデータ'!$L$436:$L$519</c:f>
              <c:numCache>
                <c:formatCode>0.0</c:formatCode>
                <c:ptCount val="84"/>
                <c:pt idx="0">
                  <c:v>105.59</c:v>
                </c:pt>
                <c:pt idx="1">
                  <c:v>106.54</c:v>
                </c:pt>
                <c:pt idx="2">
                  <c:v>106.39</c:v>
                </c:pt>
                <c:pt idx="3">
                  <c:v>105.69</c:v>
                </c:pt>
                <c:pt idx="4">
                  <c:v>103.55</c:v>
                </c:pt>
                <c:pt idx="5">
                  <c:v>101.95</c:v>
                </c:pt>
                <c:pt idx="6">
                  <c:v>100.71</c:v>
                </c:pt>
                <c:pt idx="7">
                  <c:v>100.2</c:v>
                </c:pt>
                <c:pt idx="8">
                  <c:v>98.22</c:v>
                </c:pt>
                <c:pt idx="9">
                  <c:v>95.71</c:v>
                </c:pt>
                <c:pt idx="10">
                  <c:v>94.12</c:v>
                </c:pt>
                <c:pt idx="11">
                  <c:v>93.43</c:v>
                </c:pt>
                <c:pt idx="12">
                  <c:v>93.17</c:v>
                </c:pt>
                <c:pt idx="13">
                  <c:v>92.32</c:v>
                </c:pt>
                <c:pt idx="14">
                  <c:v>91.91</c:v>
                </c:pt>
                <c:pt idx="15">
                  <c:v>92.17</c:v>
                </c:pt>
                <c:pt idx="16">
                  <c:v>92.94</c:v>
                </c:pt>
                <c:pt idx="17">
                  <c:v>93.63</c:v>
                </c:pt>
                <c:pt idx="18">
                  <c:v>93.78</c:v>
                </c:pt>
                <c:pt idx="19">
                  <c:v>93.4</c:v>
                </c:pt>
                <c:pt idx="20">
                  <c:v>93.59</c:v>
                </c:pt>
                <c:pt idx="21">
                  <c:v>94.2</c:v>
                </c:pt>
                <c:pt idx="22">
                  <c:v>95.16</c:v>
                </c:pt>
                <c:pt idx="23">
                  <c:v>95.41</c:v>
                </c:pt>
                <c:pt idx="24">
                  <c:v>95.55</c:v>
                </c:pt>
                <c:pt idx="25">
                  <c:v>96.28</c:v>
                </c:pt>
                <c:pt idx="26">
                  <c:v>97.4</c:v>
                </c:pt>
                <c:pt idx="27">
                  <c:v>98.38</c:v>
                </c:pt>
                <c:pt idx="28">
                  <c:v>98.49</c:v>
                </c:pt>
                <c:pt idx="29">
                  <c:v>97.86</c:v>
                </c:pt>
                <c:pt idx="30">
                  <c:v>98.06</c:v>
                </c:pt>
                <c:pt idx="31">
                  <c:v>98.73</c:v>
                </c:pt>
                <c:pt idx="32">
                  <c:v>100.27</c:v>
                </c:pt>
                <c:pt idx="33">
                  <c:v>100.8</c:v>
                </c:pt>
                <c:pt idx="34">
                  <c:v>101.07</c:v>
                </c:pt>
                <c:pt idx="35">
                  <c:v>101.54</c:v>
                </c:pt>
                <c:pt idx="36">
                  <c:v>102.2</c:v>
                </c:pt>
                <c:pt idx="37">
                  <c:v>102.68</c:v>
                </c:pt>
                <c:pt idx="38">
                  <c:v>102.36</c:v>
                </c:pt>
                <c:pt idx="39">
                  <c:v>101.03</c:v>
                </c:pt>
                <c:pt idx="40">
                  <c:v>100.31</c:v>
                </c:pt>
                <c:pt idx="41">
                  <c:v>99.66</c:v>
                </c:pt>
                <c:pt idx="42">
                  <c:v>99.32</c:v>
                </c:pt>
                <c:pt idx="43">
                  <c:v>98.57</c:v>
                </c:pt>
                <c:pt idx="44">
                  <c:v>97.41</c:v>
                </c:pt>
                <c:pt idx="45">
                  <c:v>96.99</c:v>
                </c:pt>
                <c:pt idx="46">
                  <c:v>97.1</c:v>
                </c:pt>
                <c:pt idx="47">
                  <c:v>98.03</c:v>
                </c:pt>
                <c:pt idx="48">
                  <c:v>97.37</c:v>
                </c:pt>
                <c:pt idx="49">
                  <c:v>97.45</c:v>
                </c:pt>
                <c:pt idx="50">
                  <c:v>97.4</c:v>
                </c:pt>
                <c:pt idx="51">
                  <c:v>97.73</c:v>
                </c:pt>
                <c:pt idx="52">
                  <c:v>96.78</c:v>
                </c:pt>
                <c:pt idx="53">
                  <c:v>95.91</c:v>
                </c:pt>
                <c:pt idx="54">
                  <c:v>95.75</c:v>
                </c:pt>
                <c:pt idx="55">
                  <c:v>96.47</c:v>
                </c:pt>
                <c:pt idx="56">
                  <c:v>96.9</c:v>
                </c:pt>
                <c:pt idx="57">
                  <c:v>97.79</c:v>
                </c:pt>
                <c:pt idx="58">
                  <c:v>98.56</c:v>
                </c:pt>
                <c:pt idx="59">
                  <c:v>100.21</c:v>
                </c:pt>
                <c:pt idx="60" formatCode="0.0_ ">
                  <c:v>101.37</c:v>
                </c:pt>
                <c:pt idx="61" formatCode="0.0_ ">
                  <c:v>101.26</c:v>
                </c:pt>
                <c:pt idx="62" formatCode="0.0_ ">
                  <c:v>100.11</c:v>
                </c:pt>
                <c:pt idx="63" formatCode="0.0_ ">
                  <c:v>100.45</c:v>
                </c:pt>
                <c:pt idx="64" formatCode="0.0_ ">
                  <c:v>101.62</c:v>
                </c:pt>
                <c:pt idx="65" formatCode="0.0_ ">
                  <c:v>103.14</c:v>
                </c:pt>
                <c:pt idx="66" formatCode="0.0_ ">
                  <c:v>103.58</c:v>
                </c:pt>
                <c:pt idx="67" formatCode="0.0_ ">
                  <c:v>102.74</c:v>
                </c:pt>
                <c:pt idx="68" formatCode="0.0_ ">
                  <c:v>101.82</c:v>
                </c:pt>
                <c:pt idx="69" formatCode="0.0_ ">
                  <c:v>100.44</c:v>
                </c:pt>
                <c:pt idx="70" formatCode="0.0_ ">
                  <c:v>99.93</c:v>
                </c:pt>
                <c:pt idx="71" formatCode="0.0_ ">
                  <c:v>98.97</c:v>
                </c:pt>
                <c:pt idx="72" formatCode="0.0_ ">
                  <c:v>99.74</c:v>
                </c:pt>
              </c:numCache>
            </c:numRef>
          </c:val>
          <c:smooth val="0"/>
          <c:extLst>
            <c:ext xmlns:c16="http://schemas.microsoft.com/office/drawing/2014/chart" uri="{C3380CC4-5D6E-409C-BE32-E72D297353CC}">
              <c16:uniqueId val="{00000001-B759-4CFE-9665-E4F82E9EECE3}"/>
            </c:ext>
          </c:extLst>
        </c:ser>
        <c:ser>
          <c:idx val="3"/>
          <c:order val="2"/>
          <c:tx>
            <c:v>7か月後方</c:v>
          </c:tx>
          <c:spPr>
            <a:ln w="12700">
              <a:solidFill>
                <a:srgbClr val="000000"/>
              </a:solidFill>
              <a:prstDash val="sysDash"/>
            </a:ln>
          </c:spPr>
          <c:marker>
            <c:symbol val="none"/>
          </c:marker>
          <c:cat>
            <c:strRef>
              <c:f>'11グラフデータ'!$AD$436:$AD$519</c:f>
              <c:strCache>
                <c:ptCount val="73"/>
                <c:pt idx="0">
                  <c:v>R2
2020</c:v>
                </c:pt>
                <c:pt idx="12">
                  <c:v>R3
2021</c:v>
                </c:pt>
                <c:pt idx="24">
                  <c:v>R4
2022</c:v>
                </c:pt>
                <c:pt idx="36">
                  <c:v>R5
2023</c:v>
                </c:pt>
                <c:pt idx="48">
                  <c:v>R6
2024</c:v>
                </c:pt>
                <c:pt idx="60">
                  <c:v>R7
2025</c:v>
                </c:pt>
                <c:pt idx="72">
                  <c:v>R8
2026</c:v>
                </c:pt>
              </c:strCache>
            </c:strRef>
          </c:cat>
          <c:val>
            <c:numRef>
              <c:f>'11グラフデータ'!$M$436:$M$519</c:f>
              <c:numCache>
                <c:formatCode>0.0</c:formatCode>
                <c:ptCount val="84"/>
                <c:pt idx="0">
                  <c:v>104.86</c:v>
                </c:pt>
                <c:pt idx="1">
                  <c:v>105.05</c:v>
                </c:pt>
                <c:pt idx="2">
                  <c:v>105.21</c:v>
                </c:pt>
                <c:pt idx="3">
                  <c:v>105.35</c:v>
                </c:pt>
                <c:pt idx="4">
                  <c:v>104.87</c:v>
                </c:pt>
                <c:pt idx="5">
                  <c:v>104.43</c:v>
                </c:pt>
                <c:pt idx="6">
                  <c:v>103.74</c:v>
                </c:pt>
                <c:pt idx="7">
                  <c:v>102.56</c:v>
                </c:pt>
                <c:pt idx="8">
                  <c:v>100.86</c:v>
                </c:pt>
                <c:pt idx="9">
                  <c:v>99.16</c:v>
                </c:pt>
                <c:pt idx="10">
                  <c:v>97.6</c:v>
                </c:pt>
                <c:pt idx="11">
                  <c:v>96.53</c:v>
                </c:pt>
                <c:pt idx="12">
                  <c:v>95.4</c:v>
                </c:pt>
                <c:pt idx="13">
                  <c:v>94.01</c:v>
                </c:pt>
                <c:pt idx="14">
                  <c:v>92.98</c:v>
                </c:pt>
                <c:pt idx="15">
                  <c:v>92.8</c:v>
                </c:pt>
                <c:pt idx="16">
                  <c:v>92.82</c:v>
                </c:pt>
                <c:pt idx="17">
                  <c:v>92.77</c:v>
                </c:pt>
                <c:pt idx="18">
                  <c:v>92.95</c:v>
                </c:pt>
                <c:pt idx="19">
                  <c:v>92.92</c:v>
                </c:pt>
                <c:pt idx="20">
                  <c:v>93.31</c:v>
                </c:pt>
                <c:pt idx="21">
                  <c:v>93.93</c:v>
                </c:pt>
                <c:pt idx="22">
                  <c:v>94.2</c:v>
                </c:pt>
                <c:pt idx="23">
                  <c:v>94.37</c:v>
                </c:pt>
                <c:pt idx="24">
                  <c:v>94.75</c:v>
                </c:pt>
                <c:pt idx="25">
                  <c:v>95.27</c:v>
                </c:pt>
                <c:pt idx="26">
                  <c:v>96.08</c:v>
                </c:pt>
                <c:pt idx="27">
                  <c:v>96.8</c:v>
                </c:pt>
                <c:pt idx="28">
                  <c:v>97.11</c:v>
                </c:pt>
                <c:pt idx="29">
                  <c:v>97.24</c:v>
                </c:pt>
                <c:pt idx="30">
                  <c:v>97.94</c:v>
                </c:pt>
                <c:pt idx="31">
                  <c:v>98.47</c:v>
                </c:pt>
                <c:pt idx="32">
                  <c:v>98.95</c:v>
                </c:pt>
                <c:pt idx="33">
                  <c:v>99.4</c:v>
                </c:pt>
                <c:pt idx="34">
                  <c:v>99.62</c:v>
                </c:pt>
                <c:pt idx="35">
                  <c:v>100.26</c:v>
                </c:pt>
                <c:pt idx="36">
                  <c:v>101.26</c:v>
                </c:pt>
                <c:pt idx="37">
                  <c:v>101.6</c:v>
                </c:pt>
                <c:pt idx="38">
                  <c:v>101.81</c:v>
                </c:pt>
                <c:pt idx="39">
                  <c:v>101.59</c:v>
                </c:pt>
                <c:pt idx="40">
                  <c:v>101.39</c:v>
                </c:pt>
                <c:pt idx="41">
                  <c:v>101.21</c:v>
                </c:pt>
                <c:pt idx="42">
                  <c:v>100.63</c:v>
                </c:pt>
                <c:pt idx="43">
                  <c:v>99.84</c:v>
                </c:pt>
                <c:pt idx="44">
                  <c:v>98.95</c:v>
                </c:pt>
                <c:pt idx="45">
                  <c:v>98.33</c:v>
                </c:pt>
                <c:pt idx="46">
                  <c:v>98.15</c:v>
                </c:pt>
                <c:pt idx="47">
                  <c:v>97.98</c:v>
                </c:pt>
                <c:pt idx="48">
                  <c:v>97.35</c:v>
                </c:pt>
                <c:pt idx="49">
                  <c:v>97.35</c:v>
                </c:pt>
                <c:pt idx="50">
                  <c:v>97.48</c:v>
                </c:pt>
                <c:pt idx="51">
                  <c:v>97.49</c:v>
                </c:pt>
                <c:pt idx="52">
                  <c:v>97.26</c:v>
                </c:pt>
                <c:pt idx="53">
                  <c:v>96.97</c:v>
                </c:pt>
                <c:pt idx="54">
                  <c:v>96.51</c:v>
                </c:pt>
                <c:pt idx="55">
                  <c:v>96.88</c:v>
                </c:pt>
                <c:pt idx="56">
                  <c:v>96.73</c:v>
                </c:pt>
                <c:pt idx="57">
                  <c:v>96.67</c:v>
                </c:pt>
                <c:pt idx="58">
                  <c:v>97.23</c:v>
                </c:pt>
                <c:pt idx="59">
                  <c:v>98.2</c:v>
                </c:pt>
                <c:pt idx="60" formatCode="0.0_ ">
                  <c:v>99.02</c:v>
                </c:pt>
                <c:pt idx="61" formatCode="0.0_ ">
                  <c:v>99.6</c:v>
                </c:pt>
                <c:pt idx="62" formatCode="0.0_ ">
                  <c:v>99.76</c:v>
                </c:pt>
                <c:pt idx="63" formatCode="0.0_ ">
                  <c:v>100.54</c:v>
                </c:pt>
                <c:pt idx="64" formatCode="0.0_ ">
                  <c:v>101.24</c:v>
                </c:pt>
                <c:pt idx="65" formatCode="0.0_ ">
                  <c:v>101.72</c:v>
                </c:pt>
                <c:pt idx="66" formatCode="0.0_ ">
                  <c:v>101.99</c:v>
                </c:pt>
                <c:pt idx="67" formatCode="0.0_ ">
                  <c:v>101.82</c:v>
                </c:pt>
                <c:pt idx="68" formatCode="0.0_ ">
                  <c:v>101.96</c:v>
                </c:pt>
                <c:pt idx="69" formatCode="0.0_ ">
                  <c:v>102.13</c:v>
                </c:pt>
                <c:pt idx="70" formatCode="0.0_ ">
                  <c:v>101.6</c:v>
                </c:pt>
                <c:pt idx="71" formatCode="0.0_ ">
                  <c:v>100.82</c:v>
                </c:pt>
                <c:pt idx="72" formatCode="0.0_ ">
                  <c:v>100.67</c:v>
                </c:pt>
              </c:numCache>
            </c:numRef>
          </c:val>
          <c:smooth val="0"/>
          <c:extLst>
            <c:ext xmlns:c16="http://schemas.microsoft.com/office/drawing/2014/chart" uri="{C3380CC4-5D6E-409C-BE32-E72D297353CC}">
              <c16:uniqueId val="{00000002-B759-4CFE-9665-E4F82E9EECE3}"/>
            </c:ext>
          </c:extLst>
        </c:ser>
        <c:dLbls>
          <c:showLegendKey val="0"/>
          <c:showVal val="0"/>
          <c:showCatName val="0"/>
          <c:showSerName val="0"/>
          <c:showPercent val="0"/>
          <c:showBubbleSize val="0"/>
        </c:dLbls>
        <c:smooth val="0"/>
        <c:axId val="1551671615"/>
        <c:axId val="1"/>
      </c:lineChart>
      <c:catAx>
        <c:axId val="1551671615"/>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2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551671615"/>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20</xdr:col>
      <xdr:colOff>0</xdr:colOff>
      <xdr:row>399</xdr:row>
      <xdr:rowOff>57150</xdr:rowOff>
    </xdr:from>
    <xdr:to>
      <xdr:col>23</xdr:col>
      <xdr:colOff>6350</xdr:colOff>
      <xdr:row>410</xdr:row>
      <xdr:rowOff>120650</xdr:rowOff>
    </xdr:to>
    <xdr:sp macro="" textlink="">
      <xdr:nvSpPr>
        <xdr:cNvPr id="2" name="Rectangle 60">
          <a:extLst>
            <a:ext uri="{FF2B5EF4-FFF2-40B4-BE49-F238E27FC236}">
              <a16:creationId xmlns:a16="http://schemas.microsoft.com/office/drawing/2014/main" id="{BF346870-716F-432E-B7AA-F7E2A563B0FD}"/>
            </a:ext>
          </a:extLst>
        </xdr:cNvPr>
        <xdr:cNvSpPr>
          <a:spLocks noChangeArrowheads="1"/>
        </xdr:cNvSpPr>
      </xdr:nvSpPr>
      <xdr:spPr bwMode="auto">
        <a:xfrm>
          <a:off x="12573000" y="60426600"/>
          <a:ext cx="2749550" cy="1739900"/>
        </a:xfrm>
        <a:prstGeom prst="rect">
          <a:avLst/>
        </a:prstGeom>
        <a:solidFill>
          <a:srgbClr val="FFFF99"/>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900" b="0" i="0" u="none" strike="noStrike" baseline="0">
              <a:solidFill>
                <a:srgbClr val="000000"/>
              </a:solidFill>
              <a:latin typeface="ＭＳ Ｐゴシック"/>
              <a:ea typeface="ＭＳ Ｐゴシック"/>
            </a:rPr>
            <a:t>H21.7.7</a:t>
          </a:r>
        </a:p>
        <a:p>
          <a:pPr algn="l" rtl="0">
            <a:lnSpc>
              <a:spcPts val="900"/>
            </a:lnSpc>
            <a:defRPr sz="1000"/>
          </a:pPr>
          <a:r>
            <a:rPr lang="ja-JP" altLang="en-US" sz="900" b="0" i="0" u="none" strike="noStrike" baseline="0">
              <a:solidFill>
                <a:srgbClr val="000000"/>
              </a:solidFill>
              <a:latin typeface="ＭＳ Ｐゴシック"/>
              <a:ea typeface="ＭＳ Ｐゴシック"/>
            </a:rPr>
            <a:t>平成20年10月１日以降開始事業年度の法人に対して、法人事業税の税率が変更され、地方法人特別税が導入された。</a:t>
          </a:r>
        </a:p>
        <a:p>
          <a:pPr algn="l" rtl="0">
            <a:lnSpc>
              <a:spcPts val="900"/>
            </a:lnSpc>
            <a:defRPr sz="1000"/>
          </a:pPr>
          <a:r>
            <a:rPr lang="ja-JP" altLang="en-US" sz="900" b="0" i="0" u="none" strike="noStrike" baseline="0">
              <a:solidFill>
                <a:srgbClr val="000000"/>
              </a:solidFill>
              <a:latin typeface="ＭＳ Ｐゴシック"/>
              <a:ea typeface="ＭＳ Ｐゴシック"/>
            </a:rPr>
            <a:t>法人事業税と地方法人特別税を合算した金額が、これまでの法人事業税調定額に相当する金額である。このため、合算した金額を指標として採用する。</a:t>
          </a:r>
        </a:p>
        <a:p>
          <a:pPr algn="l" rtl="0">
            <a:lnSpc>
              <a:spcPts val="1000"/>
            </a:lnSpc>
            <a:defRPr sz="1000"/>
          </a:pPr>
          <a:r>
            <a:rPr lang="ja-JP" altLang="en-US" sz="900" b="0" i="0" u="none" strike="noStrike" baseline="0">
              <a:solidFill>
                <a:srgbClr val="000000"/>
              </a:solidFill>
              <a:latin typeface="ＭＳ Ｐゴシック"/>
              <a:ea typeface="ＭＳ Ｐゴシック"/>
            </a:rPr>
            <a:t>なお、申告が本格化するのは平成21年5月調定分（9月決算法人の予定申告分）からとなる。</a:t>
          </a:r>
        </a:p>
        <a:p>
          <a:pPr algn="l" rtl="0">
            <a:lnSpc>
              <a:spcPts val="900"/>
            </a:lnSpc>
            <a:defRPr sz="1000"/>
          </a:pPr>
          <a:r>
            <a:rPr lang="ja-JP" altLang="en-US" sz="900" b="0" i="0" u="none" strike="noStrike" baseline="0">
              <a:solidFill>
                <a:srgbClr val="000000"/>
              </a:solidFill>
              <a:latin typeface="ＭＳ Ｐゴシック"/>
              <a:ea typeface="ＭＳ Ｐゴシック"/>
            </a:rPr>
            <a:t>5月調定分以前のものについては、事業年度が通常と異なるような法人のみの申告（決算期変更、新規設立、解散等）となるため、金額的にもかなり少ない調定額となっている。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4</xdr:row>
      <xdr:rowOff>0</xdr:rowOff>
    </xdr:from>
    <xdr:to>
      <xdr:col>13</xdr:col>
      <xdr:colOff>558800</xdr:colOff>
      <xdr:row>24</xdr:row>
      <xdr:rowOff>146050</xdr:rowOff>
    </xdr:to>
    <xdr:graphicFrame macro="">
      <xdr:nvGraphicFramePr>
        <xdr:cNvPr id="26929292" name="Chart 1">
          <a:extLst>
            <a:ext uri="{FF2B5EF4-FFF2-40B4-BE49-F238E27FC236}">
              <a16:creationId xmlns:a16="http://schemas.microsoft.com/office/drawing/2014/main" id="{123ECD7C-19F6-BEF2-9074-E9117C676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29</xdr:row>
      <xdr:rowOff>0</xdr:rowOff>
    </xdr:from>
    <xdr:to>
      <xdr:col>13</xdr:col>
      <xdr:colOff>577850</xdr:colOff>
      <xdr:row>49</xdr:row>
      <xdr:rowOff>19050</xdr:rowOff>
    </xdr:to>
    <xdr:graphicFrame macro="">
      <xdr:nvGraphicFramePr>
        <xdr:cNvPr id="26929293" name="Chart 4">
          <a:extLst>
            <a:ext uri="{FF2B5EF4-FFF2-40B4-BE49-F238E27FC236}">
              <a16:creationId xmlns:a16="http://schemas.microsoft.com/office/drawing/2014/main" id="{F42833A7-C7B3-10B6-0771-C77AFDA69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55</xdr:row>
      <xdr:rowOff>0</xdr:rowOff>
    </xdr:from>
    <xdr:to>
      <xdr:col>13</xdr:col>
      <xdr:colOff>584200</xdr:colOff>
      <xdr:row>74</xdr:row>
      <xdr:rowOff>57150</xdr:rowOff>
    </xdr:to>
    <xdr:graphicFrame macro="">
      <xdr:nvGraphicFramePr>
        <xdr:cNvPr id="26929294" name="Chart 5">
          <a:extLst>
            <a:ext uri="{FF2B5EF4-FFF2-40B4-BE49-F238E27FC236}">
              <a16:creationId xmlns:a16="http://schemas.microsoft.com/office/drawing/2014/main" id="{36815132-F1B1-75F9-6FAD-524A6868F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76</xdr:row>
      <xdr:rowOff>226423</xdr:rowOff>
    </xdr:from>
    <xdr:to>
      <xdr:col>14</xdr:col>
      <xdr:colOff>2603</xdr:colOff>
      <xdr:row>78</xdr:row>
      <xdr:rowOff>75828</xdr:rowOff>
    </xdr:to>
    <xdr:sp macro="" textlink="">
      <xdr:nvSpPr>
        <xdr:cNvPr id="11303" name="Text Box 39">
          <a:extLst>
            <a:ext uri="{FF2B5EF4-FFF2-40B4-BE49-F238E27FC236}">
              <a16:creationId xmlns:a16="http://schemas.microsoft.com/office/drawing/2014/main" id="{4C2E9154-A0CC-41EE-9944-8ADB54100A1E}"/>
            </a:ext>
          </a:extLst>
        </xdr:cNvPr>
        <xdr:cNvSpPr txBox="1">
          <a:spLocks noChangeArrowheads="1"/>
        </xdr:cNvSpPr>
      </xdr:nvSpPr>
      <xdr:spPr bwMode="auto">
        <a:xfrm>
          <a:off x="6806111" y="14083392"/>
          <a:ext cx="2721492" cy="3265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10</xdr:col>
      <xdr:colOff>584200</xdr:colOff>
      <xdr:row>77</xdr:row>
      <xdr:rowOff>76200</xdr:rowOff>
    </xdr:from>
    <xdr:to>
      <xdr:col>11</xdr:col>
      <xdr:colOff>158750</xdr:colOff>
      <xdr:row>77</xdr:row>
      <xdr:rowOff>127000</xdr:rowOff>
    </xdr:to>
    <xdr:sp macro="" textlink="">
      <xdr:nvSpPr>
        <xdr:cNvPr id="26929296" name="Rectangle 68">
          <a:extLst>
            <a:ext uri="{FF2B5EF4-FFF2-40B4-BE49-F238E27FC236}">
              <a16:creationId xmlns:a16="http://schemas.microsoft.com/office/drawing/2014/main" id="{782D72EC-AC34-8D8E-5946-10AF439AE5B6}"/>
            </a:ext>
          </a:extLst>
        </xdr:cNvPr>
        <xdr:cNvSpPr>
          <a:spLocks noChangeArrowheads="1"/>
        </xdr:cNvSpPr>
      </xdr:nvSpPr>
      <xdr:spPr bwMode="auto">
        <a:xfrm>
          <a:off x="6807200" y="13398500"/>
          <a:ext cx="196850" cy="50800"/>
        </a:xfrm>
        <a:prstGeom prst="rect">
          <a:avLst/>
        </a:prstGeom>
        <a:solidFill>
          <a:srgbClr val="CCCC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260350</xdr:colOff>
      <xdr:row>2</xdr:row>
      <xdr:rowOff>101600</xdr:rowOff>
    </xdr:from>
    <xdr:to>
      <xdr:col>13</xdr:col>
      <xdr:colOff>603250</xdr:colOff>
      <xdr:row>22</xdr:row>
      <xdr:rowOff>203200</xdr:rowOff>
    </xdr:to>
    <xdr:graphicFrame macro="">
      <xdr:nvGraphicFramePr>
        <xdr:cNvPr id="25347856" name="Chart 1">
          <a:extLst>
            <a:ext uri="{FF2B5EF4-FFF2-40B4-BE49-F238E27FC236}">
              <a16:creationId xmlns:a16="http://schemas.microsoft.com/office/drawing/2014/main" id="{9B4BA9A3-09B3-6868-A5CF-F73ED914E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260350</xdr:colOff>
      <xdr:row>26</xdr:row>
      <xdr:rowOff>158750</xdr:rowOff>
    </xdr:from>
    <xdr:to>
      <xdr:col>13</xdr:col>
      <xdr:colOff>622300</xdr:colOff>
      <xdr:row>46</xdr:row>
      <xdr:rowOff>0</xdr:rowOff>
    </xdr:to>
    <xdr:graphicFrame macro="">
      <xdr:nvGraphicFramePr>
        <xdr:cNvPr id="25347857" name="Chart 4">
          <a:extLst>
            <a:ext uri="{FF2B5EF4-FFF2-40B4-BE49-F238E27FC236}">
              <a16:creationId xmlns:a16="http://schemas.microsoft.com/office/drawing/2014/main" id="{222524BF-D4DF-6054-3DC1-8BCBC941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49</xdr:row>
      <xdr:rowOff>44450</xdr:rowOff>
    </xdr:from>
    <xdr:to>
      <xdr:col>13</xdr:col>
      <xdr:colOff>628650</xdr:colOff>
      <xdr:row>68</xdr:row>
      <xdr:rowOff>184150</xdr:rowOff>
    </xdr:to>
    <xdr:graphicFrame macro="">
      <xdr:nvGraphicFramePr>
        <xdr:cNvPr id="25347858" name="Chart 5">
          <a:extLst>
            <a:ext uri="{FF2B5EF4-FFF2-40B4-BE49-F238E27FC236}">
              <a16:creationId xmlns:a16="http://schemas.microsoft.com/office/drawing/2014/main" id="{7AE9AF6C-C659-F567-303C-EAB6B0DB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72</xdr:row>
      <xdr:rowOff>147955</xdr:rowOff>
    </xdr:from>
    <xdr:to>
      <xdr:col>14</xdr:col>
      <xdr:colOff>2503</xdr:colOff>
      <xdr:row>74</xdr:row>
      <xdr:rowOff>3158</xdr:rowOff>
    </xdr:to>
    <xdr:sp macro="" textlink="">
      <xdr:nvSpPr>
        <xdr:cNvPr id="2166" name="Text Box 40">
          <a:extLst>
            <a:ext uri="{FF2B5EF4-FFF2-40B4-BE49-F238E27FC236}">
              <a16:creationId xmlns:a16="http://schemas.microsoft.com/office/drawing/2014/main" id="{B71415D3-98D4-4CBF-BF14-257E3C7790FB}"/>
            </a:ext>
          </a:extLst>
        </xdr:cNvPr>
        <xdr:cNvSpPr txBox="1">
          <a:spLocks noChangeArrowheads="1"/>
        </xdr:cNvSpPr>
      </xdr:nvSpPr>
      <xdr:spPr bwMode="auto">
        <a:xfrm>
          <a:off x="6781800" y="13296900"/>
          <a:ext cx="2619375" cy="190500"/>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clientData/>
  </xdr:twoCellAnchor>
  <xdr:twoCellAnchor>
    <xdr:from>
      <xdr:col>10</xdr:col>
      <xdr:colOff>558800</xdr:colOff>
      <xdr:row>73</xdr:row>
      <xdr:rowOff>44450</xdr:rowOff>
    </xdr:from>
    <xdr:to>
      <xdr:col>11</xdr:col>
      <xdr:colOff>120650</xdr:colOff>
      <xdr:row>73</xdr:row>
      <xdr:rowOff>120650</xdr:rowOff>
    </xdr:to>
    <xdr:sp macro="" textlink="">
      <xdr:nvSpPr>
        <xdr:cNvPr id="25347860" name="Rectangle 65">
          <a:extLst>
            <a:ext uri="{FF2B5EF4-FFF2-40B4-BE49-F238E27FC236}">
              <a16:creationId xmlns:a16="http://schemas.microsoft.com/office/drawing/2014/main" id="{6D6899E9-5E11-8362-926E-DE5FCDFD7AE0}"/>
            </a:ext>
          </a:extLst>
        </xdr:cNvPr>
        <xdr:cNvSpPr>
          <a:spLocks noChangeArrowheads="1"/>
        </xdr:cNvSpPr>
      </xdr:nvSpPr>
      <xdr:spPr bwMode="auto">
        <a:xfrm>
          <a:off x="6788150" y="12503150"/>
          <a:ext cx="184150" cy="76200"/>
        </a:xfrm>
        <a:prstGeom prst="rect">
          <a:avLst/>
        </a:prstGeom>
        <a:solidFill>
          <a:srgbClr val="CCCC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374650</xdr:colOff>
      <xdr:row>7</xdr:row>
      <xdr:rowOff>76200</xdr:rowOff>
    </xdr:from>
    <xdr:to>
      <xdr:col>13</xdr:col>
      <xdr:colOff>958850</xdr:colOff>
      <xdr:row>25</xdr:row>
      <xdr:rowOff>374650</xdr:rowOff>
    </xdr:to>
    <xdr:graphicFrame macro="">
      <xdr:nvGraphicFramePr>
        <xdr:cNvPr id="2" name="Chart 1">
          <a:extLst>
            <a:ext uri="{FF2B5EF4-FFF2-40B4-BE49-F238E27FC236}">
              <a16:creationId xmlns:a16="http://schemas.microsoft.com/office/drawing/2014/main" id="{8D7EEC20-54EC-405E-BE5E-509132861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30</xdr:row>
      <xdr:rowOff>0</xdr:rowOff>
    </xdr:from>
    <xdr:to>
      <xdr:col>13</xdr:col>
      <xdr:colOff>958850</xdr:colOff>
      <xdr:row>48</xdr:row>
      <xdr:rowOff>260350</xdr:rowOff>
    </xdr:to>
    <xdr:graphicFrame macro="">
      <xdr:nvGraphicFramePr>
        <xdr:cNvPr id="3" name="Chart 2">
          <a:extLst>
            <a:ext uri="{FF2B5EF4-FFF2-40B4-BE49-F238E27FC236}">
              <a16:creationId xmlns:a16="http://schemas.microsoft.com/office/drawing/2014/main" id="{8F241423-B18B-42D9-A112-8D09935F2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374650</xdr:colOff>
      <xdr:row>54</xdr:row>
      <xdr:rowOff>76200</xdr:rowOff>
    </xdr:from>
    <xdr:to>
      <xdr:col>13</xdr:col>
      <xdr:colOff>901700</xdr:colOff>
      <xdr:row>73</xdr:row>
      <xdr:rowOff>0</xdr:rowOff>
    </xdr:to>
    <xdr:graphicFrame macro="">
      <xdr:nvGraphicFramePr>
        <xdr:cNvPr id="4" name="Chart 3">
          <a:extLst>
            <a:ext uri="{FF2B5EF4-FFF2-40B4-BE49-F238E27FC236}">
              <a16:creationId xmlns:a16="http://schemas.microsoft.com/office/drawing/2014/main" id="{FAAD13BF-ED21-439E-8591-49D29D98C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1676400</xdr:colOff>
      <xdr:row>4</xdr:row>
      <xdr:rowOff>495300</xdr:rowOff>
    </xdr:from>
    <xdr:to>
      <xdr:col>10</xdr:col>
      <xdr:colOff>1079500</xdr:colOff>
      <xdr:row>4</xdr:row>
      <xdr:rowOff>495300</xdr:rowOff>
    </xdr:to>
    <xdr:sp macro="" textlink="">
      <xdr:nvSpPr>
        <xdr:cNvPr id="5" name="Line 17">
          <a:extLst>
            <a:ext uri="{FF2B5EF4-FFF2-40B4-BE49-F238E27FC236}">
              <a16:creationId xmlns:a16="http://schemas.microsoft.com/office/drawing/2014/main" id="{21A00AAC-AD1A-4643-BBE8-5406BB19D5A5}"/>
            </a:ext>
          </a:extLst>
        </xdr:cNvPr>
        <xdr:cNvSpPr>
          <a:spLocks noChangeShapeType="1"/>
        </xdr:cNvSpPr>
      </xdr:nvSpPr>
      <xdr:spPr bwMode="auto">
        <a:xfrm>
          <a:off x="6223000" y="1276350"/>
          <a:ext cx="6223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1701800</xdr:colOff>
      <xdr:row>3</xdr:row>
      <xdr:rowOff>495300</xdr:rowOff>
    </xdr:from>
    <xdr:to>
      <xdr:col>10</xdr:col>
      <xdr:colOff>1168400</xdr:colOff>
      <xdr:row>3</xdr:row>
      <xdr:rowOff>495300</xdr:rowOff>
    </xdr:to>
    <xdr:sp macro="" textlink="">
      <xdr:nvSpPr>
        <xdr:cNvPr id="6" name="Line 18">
          <a:extLst>
            <a:ext uri="{FF2B5EF4-FFF2-40B4-BE49-F238E27FC236}">
              <a16:creationId xmlns:a16="http://schemas.microsoft.com/office/drawing/2014/main" id="{46CA9FA2-3AA4-4F73-86E4-3098ECD33D2A}"/>
            </a:ext>
          </a:extLst>
        </xdr:cNvPr>
        <xdr:cNvSpPr>
          <a:spLocks noChangeShapeType="1"/>
        </xdr:cNvSpPr>
      </xdr:nvSpPr>
      <xdr:spPr bwMode="auto">
        <a:xfrm flipV="1">
          <a:off x="6223000" y="1066800"/>
          <a:ext cx="6223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1676400</xdr:colOff>
      <xdr:row>5</xdr:row>
      <xdr:rowOff>514350</xdr:rowOff>
    </xdr:from>
    <xdr:to>
      <xdr:col>10</xdr:col>
      <xdr:colOff>1155700</xdr:colOff>
      <xdr:row>5</xdr:row>
      <xdr:rowOff>514350</xdr:rowOff>
    </xdr:to>
    <xdr:sp macro="" textlink="">
      <xdr:nvSpPr>
        <xdr:cNvPr id="7" name="Line 22">
          <a:extLst>
            <a:ext uri="{FF2B5EF4-FFF2-40B4-BE49-F238E27FC236}">
              <a16:creationId xmlns:a16="http://schemas.microsoft.com/office/drawing/2014/main" id="{FDC86887-C904-40DD-9E69-6A7D5F438790}"/>
            </a:ext>
          </a:extLst>
        </xdr:cNvPr>
        <xdr:cNvSpPr>
          <a:spLocks noChangeShapeType="1"/>
        </xdr:cNvSpPr>
      </xdr:nvSpPr>
      <xdr:spPr bwMode="auto">
        <a:xfrm>
          <a:off x="6223000" y="1485900"/>
          <a:ext cx="622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1701800</xdr:colOff>
      <xdr:row>26</xdr:row>
      <xdr:rowOff>508000</xdr:rowOff>
    </xdr:from>
    <xdr:to>
      <xdr:col>10</xdr:col>
      <xdr:colOff>1168400</xdr:colOff>
      <xdr:row>26</xdr:row>
      <xdr:rowOff>508000</xdr:rowOff>
    </xdr:to>
    <xdr:sp macro="" textlink="">
      <xdr:nvSpPr>
        <xdr:cNvPr id="8" name="Line 18">
          <a:extLst>
            <a:ext uri="{FF2B5EF4-FFF2-40B4-BE49-F238E27FC236}">
              <a16:creationId xmlns:a16="http://schemas.microsoft.com/office/drawing/2014/main" id="{8BFC0E24-14CA-4AF8-B66A-3AEE6D8DC399}"/>
            </a:ext>
          </a:extLst>
        </xdr:cNvPr>
        <xdr:cNvSpPr>
          <a:spLocks noChangeShapeType="1"/>
        </xdr:cNvSpPr>
      </xdr:nvSpPr>
      <xdr:spPr bwMode="auto">
        <a:xfrm flipV="1">
          <a:off x="6223000" y="5054600"/>
          <a:ext cx="6223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1625600</xdr:colOff>
      <xdr:row>50</xdr:row>
      <xdr:rowOff>514350</xdr:rowOff>
    </xdr:from>
    <xdr:to>
      <xdr:col>10</xdr:col>
      <xdr:colOff>1111250</xdr:colOff>
      <xdr:row>50</xdr:row>
      <xdr:rowOff>514350</xdr:rowOff>
    </xdr:to>
    <xdr:sp macro="" textlink="">
      <xdr:nvSpPr>
        <xdr:cNvPr id="9" name="Line 18">
          <a:extLst>
            <a:ext uri="{FF2B5EF4-FFF2-40B4-BE49-F238E27FC236}">
              <a16:creationId xmlns:a16="http://schemas.microsoft.com/office/drawing/2014/main" id="{D7669FB1-EA37-4E1B-A708-A6B0AF968441}"/>
            </a:ext>
          </a:extLst>
        </xdr:cNvPr>
        <xdr:cNvSpPr>
          <a:spLocks noChangeShapeType="1"/>
        </xdr:cNvSpPr>
      </xdr:nvSpPr>
      <xdr:spPr bwMode="auto">
        <a:xfrm flipV="1">
          <a:off x="6223000" y="9245600"/>
          <a:ext cx="6223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1758950</xdr:colOff>
      <xdr:row>27</xdr:row>
      <xdr:rowOff>590550</xdr:rowOff>
    </xdr:from>
    <xdr:to>
      <xdr:col>10</xdr:col>
      <xdr:colOff>1244600</xdr:colOff>
      <xdr:row>27</xdr:row>
      <xdr:rowOff>590550</xdr:rowOff>
    </xdr:to>
    <xdr:sp macro="" textlink="">
      <xdr:nvSpPr>
        <xdr:cNvPr id="10" name="Line 17">
          <a:extLst>
            <a:ext uri="{FF2B5EF4-FFF2-40B4-BE49-F238E27FC236}">
              <a16:creationId xmlns:a16="http://schemas.microsoft.com/office/drawing/2014/main" id="{08BBA5E6-028D-45EB-9639-300D766A8DD3}"/>
            </a:ext>
          </a:extLst>
        </xdr:cNvPr>
        <xdr:cNvSpPr>
          <a:spLocks noChangeShapeType="1"/>
        </xdr:cNvSpPr>
      </xdr:nvSpPr>
      <xdr:spPr bwMode="auto">
        <a:xfrm flipV="1">
          <a:off x="6223000" y="5276850"/>
          <a:ext cx="6223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1701800</xdr:colOff>
      <xdr:row>51</xdr:row>
      <xdr:rowOff>628650</xdr:rowOff>
    </xdr:from>
    <xdr:to>
      <xdr:col>10</xdr:col>
      <xdr:colOff>1168400</xdr:colOff>
      <xdr:row>51</xdr:row>
      <xdr:rowOff>628650</xdr:rowOff>
    </xdr:to>
    <xdr:sp macro="" textlink="">
      <xdr:nvSpPr>
        <xdr:cNvPr id="11" name="Line 17">
          <a:extLst>
            <a:ext uri="{FF2B5EF4-FFF2-40B4-BE49-F238E27FC236}">
              <a16:creationId xmlns:a16="http://schemas.microsoft.com/office/drawing/2014/main" id="{59D70B31-DB62-4FB4-925C-3B6A23D9879F}"/>
            </a:ext>
          </a:extLst>
        </xdr:cNvPr>
        <xdr:cNvSpPr>
          <a:spLocks noChangeShapeType="1"/>
        </xdr:cNvSpPr>
      </xdr:nvSpPr>
      <xdr:spPr bwMode="auto">
        <a:xfrm flipV="1">
          <a:off x="6223000" y="9467850"/>
          <a:ext cx="6223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1797050</xdr:colOff>
      <xdr:row>28</xdr:row>
      <xdr:rowOff>628650</xdr:rowOff>
    </xdr:from>
    <xdr:to>
      <xdr:col>10</xdr:col>
      <xdr:colOff>1301750</xdr:colOff>
      <xdr:row>28</xdr:row>
      <xdr:rowOff>628650</xdr:rowOff>
    </xdr:to>
    <xdr:sp macro="" textlink="">
      <xdr:nvSpPr>
        <xdr:cNvPr id="12" name="Line 22">
          <a:extLst>
            <a:ext uri="{FF2B5EF4-FFF2-40B4-BE49-F238E27FC236}">
              <a16:creationId xmlns:a16="http://schemas.microsoft.com/office/drawing/2014/main" id="{C832EF10-70A2-4651-9431-2698E4AB4B65}"/>
            </a:ext>
          </a:extLst>
        </xdr:cNvPr>
        <xdr:cNvSpPr>
          <a:spLocks noChangeShapeType="1"/>
        </xdr:cNvSpPr>
      </xdr:nvSpPr>
      <xdr:spPr bwMode="auto">
        <a:xfrm flipV="1">
          <a:off x="6223000" y="5499100"/>
          <a:ext cx="622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1701800</xdr:colOff>
      <xdr:row>52</xdr:row>
      <xdr:rowOff>685800</xdr:rowOff>
    </xdr:from>
    <xdr:to>
      <xdr:col>10</xdr:col>
      <xdr:colOff>1079500</xdr:colOff>
      <xdr:row>52</xdr:row>
      <xdr:rowOff>685800</xdr:rowOff>
    </xdr:to>
    <xdr:sp macro="" textlink="">
      <xdr:nvSpPr>
        <xdr:cNvPr id="13" name="Line 22">
          <a:extLst>
            <a:ext uri="{FF2B5EF4-FFF2-40B4-BE49-F238E27FC236}">
              <a16:creationId xmlns:a16="http://schemas.microsoft.com/office/drawing/2014/main" id="{CB4B0611-7C1E-4736-A83B-99324C2F204A}"/>
            </a:ext>
          </a:extLst>
        </xdr:cNvPr>
        <xdr:cNvSpPr>
          <a:spLocks noChangeShapeType="1"/>
        </xdr:cNvSpPr>
      </xdr:nvSpPr>
      <xdr:spPr bwMode="auto">
        <a:xfrm>
          <a:off x="6223000" y="9690100"/>
          <a:ext cx="622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457200</xdr:colOff>
      <xdr:row>55</xdr:row>
      <xdr:rowOff>260350</xdr:rowOff>
    </xdr:from>
    <xdr:to>
      <xdr:col>13</xdr:col>
      <xdr:colOff>901700</xdr:colOff>
      <xdr:row>75</xdr:row>
      <xdr:rowOff>228600</xdr:rowOff>
    </xdr:to>
    <xdr:graphicFrame macro="">
      <xdr:nvGraphicFramePr>
        <xdr:cNvPr id="2" name="Chart 3">
          <a:extLst>
            <a:ext uri="{FF2B5EF4-FFF2-40B4-BE49-F238E27FC236}">
              <a16:creationId xmlns:a16="http://schemas.microsoft.com/office/drawing/2014/main" id="{948C1CC2-E90F-4130-9DD8-1CED5E526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9</xdr:row>
      <xdr:rowOff>76200</xdr:rowOff>
    </xdr:from>
    <xdr:to>
      <xdr:col>13</xdr:col>
      <xdr:colOff>901700</xdr:colOff>
      <xdr:row>29</xdr:row>
      <xdr:rowOff>203200</xdr:rowOff>
    </xdr:to>
    <xdr:graphicFrame macro="">
      <xdr:nvGraphicFramePr>
        <xdr:cNvPr id="3" name="Chart 1">
          <a:extLst>
            <a:ext uri="{FF2B5EF4-FFF2-40B4-BE49-F238E27FC236}">
              <a16:creationId xmlns:a16="http://schemas.microsoft.com/office/drawing/2014/main" id="{4A0EC376-4DF5-42C3-8C07-57F6F98F5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457200</xdr:colOff>
      <xdr:row>32</xdr:row>
      <xdr:rowOff>260350</xdr:rowOff>
    </xdr:from>
    <xdr:to>
      <xdr:col>13</xdr:col>
      <xdr:colOff>901700</xdr:colOff>
      <xdr:row>51</xdr:row>
      <xdr:rowOff>304800</xdr:rowOff>
    </xdr:to>
    <xdr:graphicFrame macro="">
      <xdr:nvGraphicFramePr>
        <xdr:cNvPr id="4" name="Chart 3">
          <a:extLst>
            <a:ext uri="{FF2B5EF4-FFF2-40B4-BE49-F238E27FC236}">
              <a16:creationId xmlns:a16="http://schemas.microsoft.com/office/drawing/2014/main" id="{2A8B36A7-116A-4BF3-93D0-5A4B8AC3D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2851150</xdr:colOff>
      <xdr:row>3</xdr:row>
      <xdr:rowOff>514350</xdr:rowOff>
    </xdr:from>
    <xdr:to>
      <xdr:col>9</xdr:col>
      <xdr:colOff>2622550</xdr:colOff>
      <xdr:row>3</xdr:row>
      <xdr:rowOff>552450</xdr:rowOff>
    </xdr:to>
    <xdr:sp macro="" textlink="">
      <xdr:nvSpPr>
        <xdr:cNvPr id="5" name="Line 8">
          <a:extLst>
            <a:ext uri="{FF2B5EF4-FFF2-40B4-BE49-F238E27FC236}">
              <a16:creationId xmlns:a16="http://schemas.microsoft.com/office/drawing/2014/main" id="{D0C40F87-D22F-44B0-9259-2F8A9EF56ED1}"/>
            </a:ext>
          </a:extLst>
        </xdr:cNvPr>
        <xdr:cNvSpPr>
          <a:spLocks noChangeShapeType="1"/>
        </xdr:cNvSpPr>
      </xdr:nvSpPr>
      <xdr:spPr bwMode="auto">
        <a:xfrm>
          <a:off x="5600700" y="660400"/>
          <a:ext cx="622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2959100</xdr:colOff>
      <xdr:row>5</xdr:row>
      <xdr:rowOff>457200</xdr:rowOff>
    </xdr:from>
    <xdr:to>
      <xdr:col>9</xdr:col>
      <xdr:colOff>2654300</xdr:colOff>
      <xdr:row>5</xdr:row>
      <xdr:rowOff>457200</xdr:rowOff>
    </xdr:to>
    <xdr:sp macro="" textlink="">
      <xdr:nvSpPr>
        <xdr:cNvPr id="6" name="Line 9">
          <a:extLst>
            <a:ext uri="{FF2B5EF4-FFF2-40B4-BE49-F238E27FC236}">
              <a16:creationId xmlns:a16="http://schemas.microsoft.com/office/drawing/2014/main" id="{91FFDF35-F94A-48BD-958E-5501D7EC7ADF}"/>
            </a:ext>
          </a:extLst>
        </xdr:cNvPr>
        <xdr:cNvSpPr>
          <a:spLocks noChangeShapeType="1"/>
        </xdr:cNvSpPr>
      </xdr:nvSpPr>
      <xdr:spPr bwMode="auto">
        <a:xfrm flipV="1">
          <a:off x="5600700" y="1022350"/>
          <a:ext cx="622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334107</xdr:colOff>
      <xdr:row>3</xdr:row>
      <xdr:rowOff>56690</xdr:rowOff>
    </xdr:from>
    <xdr:to>
      <xdr:col>13</xdr:col>
      <xdr:colOff>381342</xdr:colOff>
      <xdr:row>4</xdr:row>
      <xdr:rowOff>112789</xdr:rowOff>
    </xdr:to>
    <xdr:sp macro="" textlink="">
      <xdr:nvSpPr>
        <xdr:cNvPr id="7" name="Text Box 10">
          <a:extLst>
            <a:ext uri="{FF2B5EF4-FFF2-40B4-BE49-F238E27FC236}">
              <a16:creationId xmlns:a16="http://schemas.microsoft.com/office/drawing/2014/main" id="{810131B5-5574-4470-9263-264682FDD952}"/>
            </a:ext>
          </a:extLst>
        </xdr:cNvPr>
        <xdr:cNvSpPr txBox="1">
          <a:spLocks noChangeArrowheads="1"/>
        </xdr:cNvSpPr>
      </xdr:nvSpPr>
      <xdr:spPr bwMode="auto">
        <a:xfrm>
          <a:off x="6557107" y="526590"/>
          <a:ext cx="1914135" cy="246599"/>
        </a:xfrm>
        <a:prstGeom prst="rect">
          <a:avLst/>
        </a:prstGeom>
        <a:solidFill>
          <a:srgbClr val="FFFFFF"/>
        </a:solid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明朝"/>
              <a:ea typeface="ＭＳ 明朝"/>
            </a:rPr>
            <a:t>兵庫CＩ（令和２年＝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p>
      </xdr:txBody>
    </xdr:sp>
    <xdr:clientData/>
  </xdr:twoCellAnchor>
  <xdr:twoCellAnchor>
    <xdr:from>
      <xdr:col>10</xdr:col>
      <xdr:colOff>334107</xdr:colOff>
      <xdr:row>5</xdr:row>
      <xdr:rowOff>123527</xdr:rowOff>
    </xdr:from>
    <xdr:to>
      <xdr:col>13</xdr:col>
      <xdr:colOff>435429</xdr:colOff>
      <xdr:row>7</xdr:row>
      <xdr:rowOff>40821</xdr:rowOff>
    </xdr:to>
    <xdr:sp macro="" textlink="">
      <xdr:nvSpPr>
        <xdr:cNvPr id="8" name="Text Box 11">
          <a:extLst>
            <a:ext uri="{FF2B5EF4-FFF2-40B4-BE49-F238E27FC236}">
              <a16:creationId xmlns:a16="http://schemas.microsoft.com/office/drawing/2014/main" id="{169CEF5C-FD63-4ABE-A5C7-42CCC8503104}"/>
            </a:ext>
          </a:extLst>
        </xdr:cNvPr>
        <xdr:cNvSpPr txBox="1">
          <a:spLocks noChangeArrowheads="1"/>
        </xdr:cNvSpPr>
      </xdr:nvSpPr>
      <xdr:spPr bwMode="auto">
        <a:xfrm>
          <a:off x="6557107" y="955377"/>
          <a:ext cx="1968222" cy="177644"/>
        </a:xfrm>
        <a:prstGeom prst="rect">
          <a:avLst/>
        </a:prstGeom>
        <a:solidFill>
          <a:srgbClr val="FFFFFF"/>
        </a:solidFill>
        <a:ln>
          <a:noFill/>
        </a:ln>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明朝"/>
              <a:ea typeface="ＭＳ 明朝"/>
            </a:rPr>
            <a:t>全国CＩ（令和２年＝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endParaRPr lang="en-US" altLang="ja-JP" sz="11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9</xdr:col>
      <xdr:colOff>542925</xdr:colOff>
      <xdr:row>79</xdr:row>
      <xdr:rowOff>38100</xdr:rowOff>
    </xdr:from>
    <xdr:to>
      <xdr:col>13</xdr:col>
      <xdr:colOff>523875</xdr:colOff>
      <xdr:row>80</xdr:row>
      <xdr:rowOff>114300</xdr:rowOff>
    </xdr:to>
    <xdr:grpSp>
      <xdr:nvGrpSpPr>
        <xdr:cNvPr id="9" name="グループ化 1">
          <a:extLst>
            <a:ext uri="{FF2B5EF4-FFF2-40B4-BE49-F238E27FC236}">
              <a16:creationId xmlns:a16="http://schemas.microsoft.com/office/drawing/2014/main" id="{5E11061C-B29A-4784-800D-6F57693929C1}"/>
            </a:ext>
          </a:extLst>
        </xdr:cNvPr>
        <xdr:cNvGrpSpPr>
          <a:grpSpLocks/>
        </xdr:cNvGrpSpPr>
      </xdr:nvGrpSpPr>
      <xdr:grpSpPr bwMode="auto">
        <a:xfrm>
          <a:off x="6176282" y="13246100"/>
          <a:ext cx="2484664" cy="239486"/>
          <a:chOff x="6203315" y="12240169"/>
          <a:chExt cx="2476463" cy="211976"/>
        </a:xfrm>
      </xdr:grpSpPr>
      <xdr:sp macro="" textlink="">
        <xdr:nvSpPr>
          <xdr:cNvPr id="10" name="Text Box 40">
            <a:extLst>
              <a:ext uri="{FF2B5EF4-FFF2-40B4-BE49-F238E27FC236}">
                <a16:creationId xmlns:a16="http://schemas.microsoft.com/office/drawing/2014/main" id="{CB445D5A-7B7C-C1BD-D3F9-CD0F9A2E686C}"/>
              </a:ext>
            </a:extLst>
          </xdr:cNvPr>
          <xdr:cNvSpPr txBox="1">
            <a:spLocks noChangeArrowheads="1"/>
          </xdr:cNvSpPr>
        </xdr:nvSpPr>
        <xdr:spPr bwMode="auto">
          <a:xfrm>
            <a:off x="6203315" y="12240169"/>
            <a:ext cx="2476463" cy="211976"/>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sp macro="" textlink="">
        <xdr:nvSpPr>
          <xdr:cNvPr id="11" name="Rectangle 65">
            <a:extLst>
              <a:ext uri="{FF2B5EF4-FFF2-40B4-BE49-F238E27FC236}">
                <a16:creationId xmlns:a16="http://schemas.microsoft.com/office/drawing/2014/main" id="{98CE5AE4-B286-7CEC-AD01-147240F20890}"/>
              </a:ext>
            </a:extLst>
          </xdr:cNvPr>
          <xdr:cNvSpPr>
            <a:spLocks noChangeArrowheads="1"/>
          </xdr:cNvSpPr>
        </xdr:nvSpPr>
        <xdr:spPr bwMode="auto">
          <a:xfrm flipV="1">
            <a:off x="6702425" y="12303125"/>
            <a:ext cx="333375" cy="50800"/>
          </a:xfrm>
          <a:prstGeom prst="rect">
            <a:avLst/>
          </a:prstGeom>
          <a:solidFill>
            <a:srgbClr val="CCCCFF"/>
          </a:solidFill>
          <a:ln w="9525">
            <a:solidFill>
              <a:srgbClr val="000000"/>
            </a:solidFill>
            <a:miter lim="800000"/>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4</xdr:row>
      <xdr:rowOff>0</xdr:rowOff>
    </xdr:from>
    <xdr:to>
      <xdr:col>13</xdr:col>
      <xdr:colOff>468525</xdr:colOff>
      <xdr:row>24</xdr:row>
      <xdr:rowOff>0</xdr:rowOff>
    </xdr:to>
    <xdr:graphicFrame macro="">
      <xdr:nvGraphicFramePr>
        <xdr:cNvPr id="2" name="Chart 1">
          <a:extLst>
            <a:ext uri="{FF2B5EF4-FFF2-40B4-BE49-F238E27FC236}">
              <a16:creationId xmlns:a16="http://schemas.microsoft.com/office/drawing/2014/main" id="{EEA4FB1E-33CD-4E10-ACA5-F16F13AD9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27</xdr:row>
      <xdr:rowOff>63500</xdr:rowOff>
    </xdr:from>
    <xdr:to>
      <xdr:col>13</xdr:col>
      <xdr:colOff>468525</xdr:colOff>
      <xdr:row>47</xdr:row>
      <xdr:rowOff>20550</xdr:rowOff>
    </xdr:to>
    <xdr:graphicFrame macro="">
      <xdr:nvGraphicFramePr>
        <xdr:cNvPr id="3" name="Chart 3">
          <a:extLst>
            <a:ext uri="{FF2B5EF4-FFF2-40B4-BE49-F238E27FC236}">
              <a16:creationId xmlns:a16="http://schemas.microsoft.com/office/drawing/2014/main" id="{6A47CED0-60D8-4C99-890C-2A89A0957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52</xdr:row>
      <xdr:rowOff>76200</xdr:rowOff>
    </xdr:from>
    <xdr:to>
      <xdr:col>13</xdr:col>
      <xdr:colOff>468525</xdr:colOff>
      <xdr:row>72</xdr:row>
      <xdr:rowOff>77700</xdr:rowOff>
    </xdr:to>
    <xdr:graphicFrame macro="">
      <xdr:nvGraphicFramePr>
        <xdr:cNvPr id="4" name="Chart 4">
          <a:extLst>
            <a:ext uri="{FF2B5EF4-FFF2-40B4-BE49-F238E27FC236}">
              <a16:creationId xmlns:a16="http://schemas.microsoft.com/office/drawing/2014/main" id="{A9B389BF-775C-4B1B-A212-D94BAD6CA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600075</xdr:colOff>
      <xdr:row>76</xdr:row>
      <xdr:rowOff>28575</xdr:rowOff>
    </xdr:from>
    <xdr:to>
      <xdr:col>13</xdr:col>
      <xdr:colOff>609600</xdr:colOff>
      <xdr:row>77</xdr:row>
      <xdr:rowOff>114300</xdr:rowOff>
    </xdr:to>
    <xdr:grpSp>
      <xdr:nvGrpSpPr>
        <xdr:cNvPr id="5" name="グループ化 1">
          <a:extLst>
            <a:ext uri="{FF2B5EF4-FFF2-40B4-BE49-F238E27FC236}">
              <a16:creationId xmlns:a16="http://schemas.microsoft.com/office/drawing/2014/main" id="{EF6A1BDD-1D49-4690-B547-725C84432A44}"/>
            </a:ext>
          </a:extLst>
        </xdr:cNvPr>
        <xdr:cNvGrpSpPr>
          <a:grpSpLocks/>
        </xdr:cNvGrpSpPr>
      </xdr:nvGrpSpPr>
      <xdr:grpSpPr bwMode="auto">
        <a:xfrm>
          <a:off x="6233432" y="12801146"/>
          <a:ext cx="2513239" cy="249011"/>
          <a:chOff x="6203315" y="12240169"/>
          <a:chExt cx="2476463" cy="211976"/>
        </a:xfrm>
      </xdr:grpSpPr>
      <xdr:sp macro="" textlink="">
        <xdr:nvSpPr>
          <xdr:cNvPr id="6" name="Text Box 40">
            <a:extLst>
              <a:ext uri="{FF2B5EF4-FFF2-40B4-BE49-F238E27FC236}">
                <a16:creationId xmlns:a16="http://schemas.microsoft.com/office/drawing/2014/main" id="{7B93C7EE-339A-1936-7924-7EC61B819924}"/>
              </a:ext>
            </a:extLst>
          </xdr:cNvPr>
          <xdr:cNvSpPr txBox="1">
            <a:spLocks noChangeArrowheads="1"/>
          </xdr:cNvSpPr>
        </xdr:nvSpPr>
        <xdr:spPr bwMode="auto">
          <a:xfrm>
            <a:off x="6203315" y="12240169"/>
            <a:ext cx="2476463" cy="211976"/>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sp macro="" textlink="">
        <xdr:nvSpPr>
          <xdr:cNvPr id="7" name="Rectangle 65">
            <a:extLst>
              <a:ext uri="{FF2B5EF4-FFF2-40B4-BE49-F238E27FC236}">
                <a16:creationId xmlns:a16="http://schemas.microsoft.com/office/drawing/2014/main" id="{6DC2F695-0BE1-8C19-D5F4-A96A5A9E52A9}"/>
              </a:ext>
            </a:extLst>
          </xdr:cNvPr>
          <xdr:cNvSpPr>
            <a:spLocks noChangeArrowheads="1"/>
          </xdr:cNvSpPr>
        </xdr:nvSpPr>
        <xdr:spPr bwMode="auto">
          <a:xfrm flipV="1">
            <a:off x="6702425" y="12303125"/>
            <a:ext cx="333375" cy="50800"/>
          </a:xfrm>
          <a:prstGeom prst="rect">
            <a:avLst/>
          </a:prstGeom>
          <a:solidFill>
            <a:srgbClr val="CCCCFF"/>
          </a:solidFill>
          <a:ln w="9525">
            <a:solidFill>
              <a:srgbClr val="000000"/>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1001545-420&#25919;&#31574;&#32113;&#35336;&#29677;\&#26223;&#27671;&#21205;&#21521;&#25351;&#25968;\R8&#20853;&#24235;CIDI\&#12402;&#12423;&#12358;&#12372;DI&#26376;&#22577;&#21407;&#31295;&#29992;&#25968;&#20516;&#12464;&#12521;&#12501;.xlsx" TargetMode="External"/><Relationship Id="rId1" Type="http://schemas.openxmlformats.org/officeDocument/2006/relationships/externalLinkPath" Target="/11001545-420&#25919;&#31574;&#32113;&#35336;&#29677;/&#26223;&#27671;&#21205;&#21521;&#25351;&#25968;/R8&#20853;&#24235;CIDI/&#12402;&#12423;&#12358;&#12372;DI&#26376;&#22577;&#21407;&#31295;&#29992;&#25968;&#20516;&#12464;&#12521;&#12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変化表"/>
      <sheetName val="CIグラフ"/>
      <sheetName val="兵庫CIの値"/>
      <sheetName val="DI変化表"/>
      <sheetName val="DIグラフ"/>
      <sheetName val="兵庫DIの値"/>
      <sheetName val="個別系列先行"/>
      <sheetName val="個別系列一致"/>
      <sheetName val="個別系列遅行"/>
      <sheetName val="最近のCIグラフ(移動平均付)"/>
      <sheetName val="国県CIグラフ"/>
      <sheetName val="国CIの値"/>
      <sheetName val="累積DIグラ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7">
          <cell r="AD267" t="str">
            <v>H18
2006</v>
          </cell>
        </row>
        <row r="279">
          <cell r="AD279" t="str">
            <v>H19
2007</v>
          </cell>
        </row>
        <row r="291">
          <cell r="AD291" t="str">
            <v>H20
2008</v>
          </cell>
        </row>
        <row r="303">
          <cell r="AD303" t="str">
            <v>H21
2009</v>
          </cell>
        </row>
        <row r="315">
          <cell r="AD315" t="str">
            <v>H22
2010</v>
          </cell>
        </row>
        <row r="327">
          <cell r="AD327" t="str">
            <v>H23
2011</v>
          </cell>
        </row>
        <row r="339">
          <cell r="AD339" t="str">
            <v>H24
2012</v>
          </cell>
        </row>
        <row r="351">
          <cell r="AD351" t="str">
            <v>H25
2013</v>
          </cell>
        </row>
        <row r="363">
          <cell r="AD363" t="str">
            <v>H26
2014</v>
          </cell>
        </row>
        <row r="375">
          <cell r="AD375" t="str">
            <v>H27
2015</v>
          </cell>
        </row>
        <row r="387">
          <cell r="AD387" t="str">
            <v>H28
2016</v>
          </cell>
        </row>
        <row r="399">
          <cell r="AD399" t="str">
            <v>H29
2017</v>
          </cell>
        </row>
        <row r="411">
          <cell r="AD411" t="str">
            <v>H30
2018</v>
          </cell>
        </row>
        <row r="423">
          <cell r="AD423" t="str">
            <v>H31 R1
2019</v>
          </cell>
        </row>
        <row r="435">
          <cell r="AD435" t="str">
            <v>R2
2020</v>
          </cell>
        </row>
        <row r="447">
          <cell r="AD447" t="str">
            <v>R3
2021</v>
          </cell>
        </row>
        <row r="459">
          <cell r="AD459" t="str">
            <v>R4
2022</v>
          </cell>
        </row>
        <row r="471">
          <cell r="AD471" t="str">
            <v>R5
2023</v>
          </cell>
        </row>
        <row r="483">
          <cell r="AD483" t="str">
            <v>R6
2024</v>
          </cell>
        </row>
        <row r="494">
          <cell r="AD494"/>
        </row>
        <row r="495">
          <cell r="AD495" t="str">
            <v>R7
2025</v>
          </cell>
        </row>
        <row r="506">
          <cell r="AD506"/>
        </row>
        <row r="507">
          <cell r="AD507" t="str">
            <v>R8
2026</v>
          </cell>
        </row>
        <row r="508">
          <cell r="AD508"/>
        </row>
        <row r="509">
          <cell r="AD509"/>
        </row>
        <row r="510">
          <cell r="AD510"/>
        </row>
        <row r="511">
          <cell r="AD511"/>
        </row>
        <row r="512">
          <cell r="AD512"/>
        </row>
        <row r="513">
          <cell r="AD513"/>
        </row>
        <row r="514">
          <cell r="AD514"/>
        </row>
        <row r="515">
          <cell r="AD515"/>
        </row>
        <row r="516">
          <cell r="AD516"/>
        </row>
        <row r="517">
          <cell r="AD517"/>
        </row>
        <row r="518">
          <cell r="AD518"/>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hyperlink" Target="https://www.kwansei.ac.jp/i_industri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22"/>
  <sheetViews>
    <sheetView workbookViewId="0">
      <pane xSplit="2" ySplit="2" topLeftCell="C3" activePane="bottomRight" state="frozen"/>
      <selection pane="topRight" activeCell="C1" sqref="C1"/>
      <selection pane="bottomLeft" activeCell="A3" sqref="A3"/>
      <selection pane="bottomRight"/>
    </sheetView>
  </sheetViews>
  <sheetFormatPr defaultColWidth="8.7265625" defaultRowHeight="13"/>
  <cols>
    <col min="1" max="1" width="4.453125" style="1155" customWidth="1"/>
    <col min="2" max="2" width="24.08984375" style="1155" customWidth="1"/>
    <col min="3" max="3" width="35.6328125" style="1155" customWidth="1"/>
    <col min="4" max="4" width="10.90625" style="1155" customWidth="1"/>
    <col min="5" max="5" width="12.54296875" style="1155" customWidth="1"/>
    <col min="6" max="6" width="24.90625" style="1155" customWidth="1"/>
    <col min="7" max="7" width="16.08984375" style="1669" customWidth="1"/>
    <col min="8" max="8" width="8.7265625" style="1669"/>
    <col min="9" max="9" width="2.08984375" style="1669" customWidth="1"/>
    <col min="10" max="10" width="8.7265625" style="1669"/>
    <col min="11" max="16384" width="8.7265625" style="1155"/>
  </cols>
  <sheetData>
    <row r="1" spans="1:9" ht="14.5" thickBot="1">
      <c r="A1" s="1172" t="s">
        <v>61</v>
      </c>
      <c r="B1" s="847"/>
      <c r="C1" s="847"/>
      <c r="D1" s="847"/>
      <c r="E1" s="1154">
        <v>46112</v>
      </c>
      <c r="F1" s="847"/>
    </row>
    <row r="2" spans="1:9" ht="22.5" customHeight="1" thickBot="1">
      <c r="A2" s="1156"/>
      <c r="B2" s="1157" t="s">
        <v>62</v>
      </c>
      <c r="C2" s="1158" t="s">
        <v>63</v>
      </c>
      <c r="D2" s="2050" t="s">
        <v>64</v>
      </c>
      <c r="E2" s="2050"/>
      <c r="F2" s="1159" t="s">
        <v>65</v>
      </c>
    </row>
    <row r="3" spans="1:9" ht="16.5" customHeight="1">
      <c r="A3" s="1160">
        <v>1</v>
      </c>
      <c r="B3" s="1161" t="s">
        <v>66</v>
      </c>
      <c r="C3" s="1671" t="s">
        <v>67</v>
      </c>
      <c r="D3" s="1672" t="s">
        <v>68</v>
      </c>
      <c r="E3" s="1162" t="s">
        <v>894</v>
      </c>
      <c r="F3" s="1674" t="s">
        <v>69</v>
      </c>
    </row>
    <row r="4" spans="1:9" ht="16.5" customHeight="1">
      <c r="A4" s="1160">
        <v>2</v>
      </c>
      <c r="B4" s="1161" t="s">
        <v>70</v>
      </c>
      <c r="C4" s="1671" t="s">
        <v>808</v>
      </c>
      <c r="D4" s="1672" t="s">
        <v>71</v>
      </c>
      <c r="E4" s="1162" t="s">
        <v>894</v>
      </c>
      <c r="F4" s="1674"/>
      <c r="G4" s="1669" t="s">
        <v>55</v>
      </c>
    </row>
    <row r="5" spans="1:9" ht="16.5" customHeight="1">
      <c r="A5" s="1160">
        <v>3</v>
      </c>
      <c r="B5" s="1161" t="s">
        <v>72</v>
      </c>
      <c r="C5" s="1671" t="s">
        <v>808</v>
      </c>
      <c r="D5" s="1672" t="s">
        <v>71</v>
      </c>
      <c r="E5" s="1162" t="s">
        <v>894</v>
      </c>
      <c r="F5" s="1674"/>
    </row>
    <row r="6" spans="1:9" ht="16.5" customHeight="1">
      <c r="A6" s="1160">
        <v>4</v>
      </c>
      <c r="B6" s="1161" t="s">
        <v>73</v>
      </c>
      <c r="C6" s="1671" t="s">
        <v>808</v>
      </c>
      <c r="D6" s="1672" t="s">
        <v>71</v>
      </c>
      <c r="E6" s="1163" t="s">
        <v>894</v>
      </c>
      <c r="F6" s="1674"/>
      <c r="G6" s="1669" t="s">
        <v>55</v>
      </c>
    </row>
    <row r="7" spans="1:9" ht="16.5" customHeight="1">
      <c r="A7" s="1164">
        <v>5</v>
      </c>
      <c r="B7" s="1165" t="s">
        <v>74</v>
      </c>
      <c r="C7" s="1675" t="s">
        <v>75</v>
      </c>
      <c r="D7" s="1676" t="s">
        <v>76</v>
      </c>
      <c r="E7" s="1162" t="s">
        <v>894</v>
      </c>
      <c r="F7" s="1677"/>
      <c r="G7" s="1669" t="s">
        <v>55</v>
      </c>
    </row>
    <row r="8" spans="1:9" ht="16.5" customHeight="1">
      <c r="A8" s="1160">
        <v>6</v>
      </c>
      <c r="B8" s="1161" t="s">
        <v>77</v>
      </c>
      <c r="C8" s="1671" t="s">
        <v>75</v>
      </c>
      <c r="D8" s="1672" t="s">
        <v>76</v>
      </c>
      <c r="E8" s="1162" t="s">
        <v>894</v>
      </c>
      <c r="F8" s="1674"/>
      <c r="G8" s="1669" t="s">
        <v>85</v>
      </c>
      <c r="H8" s="1669" t="s">
        <v>55</v>
      </c>
    </row>
    <row r="9" spans="1:9" ht="16.5" customHeight="1">
      <c r="A9" s="1160">
        <v>7</v>
      </c>
      <c r="B9" s="1161" t="s">
        <v>78</v>
      </c>
      <c r="C9" s="1671" t="s">
        <v>75</v>
      </c>
      <c r="D9" s="1672" t="s">
        <v>76</v>
      </c>
      <c r="E9" s="1162" t="s">
        <v>894</v>
      </c>
      <c r="F9" s="1674"/>
    </row>
    <row r="10" spans="1:9" ht="16.5" customHeight="1">
      <c r="A10" s="1164">
        <v>8</v>
      </c>
      <c r="B10" s="1165" t="s">
        <v>79</v>
      </c>
      <c r="C10" s="1675" t="s">
        <v>80</v>
      </c>
      <c r="D10" s="1676" t="s">
        <v>81</v>
      </c>
      <c r="E10" s="1678" t="s">
        <v>82</v>
      </c>
      <c r="F10" s="1677" t="s">
        <v>83</v>
      </c>
      <c r="G10" s="1670" t="s">
        <v>55</v>
      </c>
    </row>
    <row r="11" spans="1:9" ht="16.5" customHeight="1">
      <c r="A11" s="1160">
        <v>9</v>
      </c>
      <c r="B11" s="1161" t="s">
        <v>716</v>
      </c>
      <c r="C11" s="1671" t="s">
        <v>793</v>
      </c>
      <c r="D11" s="1672" t="s">
        <v>794</v>
      </c>
      <c r="E11" s="1673" t="s">
        <v>811</v>
      </c>
      <c r="F11" s="1674" t="s">
        <v>812</v>
      </c>
      <c r="G11" s="1670"/>
      <c r="I11" s="1669" t="s">
        <v>85</v>
      </c>
    </row>
    <row r="12" spans="1:9" ht="16.5" customHeight="1">
      <c r="A12" s="1160">
        <v>10</v>
      </c>
      <c r="B12" s="1161" t="s">
        <v>717</v>
      </c>
      <c r="C12" s="1671" t="s">
        <v>717</v>
      </c>
      <c r="D12" s="1672" t="s">
        <v>807</v>
      </c>
      <c r="E12" s="1162" t="s">
        <v>894</v>
      </c>
      <c r="F12" s="1674"/>
      <c r="G12" s="1670"/>
    </row>
    <row r="13" spans="1:9" ht="16.5" customHeight="1">
      <c r="A13" s="1164">
        <v>11</v>
      </c>
      <c r="B13" s="1165" t="s">
        <v>96</v>
      </c>
      <c r="C13" s="1675" t="s">
        <v>796</v>
      </c>
      <c r="D13" s="1676" t="s">
        <v>91</v>
      </c>
      <c r="E13" s="1227" t="s">
        <v>894</v>
      </c>
      <c r="F13" s="1677" t="s">
        <v>799</v>
      </c>
    </row>
    <row r="14" spans="1:9" ht="16.5" customHeight="1">
      <c r="A14" s="1160">
        <v>12</v>
      </c>
      <c r="B14" s="1161" t="s">
        <v>84</v>
      </c>
      <c r="C14" s="1671" t="s">
        <v>67</v>
      </c>
      <c r="D14" s="1672" t="s">
        <v>797</v>
      </c>
      <c r="E14" s="1162" t="s">
        <v>894</v>
      </c>
      <c r="F14" s="1674"/>
      <c r="G14" s="1669" t="s">
        <v>85</v>
      </c>
      <c r="H14" s="1669" t="s">
        <v>55</v>
      </c>
      <c r="I14" s="1669" t="s">
        <v>55</v>
      </c>
    </row>
    <row r="15" spans="1:9" ht="16.5" customHeight="1">
      <c r="A15" s="1160">
        <v>13</v>
      </c>
      <c r="B15" s="1161" t="s">
        <v>86</v>
      </c>
      <c r="C15" s="1671" t="s">
        <v>800</v>
      </c>
      <c r="D15" s="1672" t="s">
        <v>797</v>
      </c>
      <c r="E15" s="1162" t="s">
        <v>894</v>
      </c>
      <c r="F15" s="1674"/>
      <c r="G15" s="1669" t="s">
        <v>55</v>
      </c>
    </row>
    <row r="16" spans="1:9" ht="16.5" customHeight="1">
      <c r="A16" s="1160">
        <v>14</v>
      </c>
      <c r="B16" s="1161" t="s">
        <v>87</v>
      </c>
      <c r="C16" s="1671" t="s">
        <v>88</v>
      </c>
      <c r="D16" s="1672" t="s">
        <v>797</v>
      </c>
      <c r="E16" s="1162" t="s">
        <v>894</v>
      </c>
      <c r="F16" s="1674"/>
    </row>
    <row r="17" spans="1:6" ht="16.5" customHeight="1">
      <c r="A17" s="1160">
        <v>15</v>
      </c>
      <c r="B17" s="1161" t="s">
        <v>89</v>
      </c>
      <c r="C17" s="1671" t="s">
        <v>67</v>
      </c>
      <c r="D17" s="1672" t="s">
        <v>797</v>
      </c>
      <c r="E17" s="1162" t="s">
        <v>894</v>
      </c>
      <c r="F17" s="1674" t="s">
        <v>55</v>
      </c>
    </row>
    <row r="18" spans="1:6" ht="16.5" customHeight="1">
      <c r="A18" s="1166">
        <v>16</v>
      </c>
      <c r="B18" s="1167" t="s">
        <v>90</v>
      </c>
      <c r="C18" s="1679" t="s">
        <v>67</v>
      </c>
      <c r="D18" s="1680" t="s">
        <v>797</v>
      </c>
      <c r="E18" s="1163" t="s">
        <v>894</v>
      </c>
      <c r="F18" s="1681"/>
    </row>
    <row r="19" spans="1:6" ht="16.5" customHeight="1">
      <c r="A19" s="1160">
        <v>17</v>
      </c>
      <c r="B19" s="1161" t="s">
        <v>790</v>
      </c>
      <c r="C19" s="1671" t="s">
        <v>92</v>
      </c>
      <c r="D19" s="1672" t="s">
        <v>93</v>
      </c>
      <c r="E19" s="1162" t="s">
        <v>894</v>
      </c>
      <c r="F19" s="1682" t="s">
        <v>842</v>
      </c>
    </row>
    <row r="20" spans="1:6" ht="16.5" customHeight="1" thickBot="1">
      <c r="A20" s="1168">
        <v>18</v>
      </c>
      <c r="B20" s="1169" t="s">
        <v>791</v>
      </c>
      <c r="C20" s="1683" t="s">
        <v>94</v>
      </c>
      <c r="D20" s="1684" t="s">
        <v>68</v>
      </c>
      <c r="E20" s="1170" t="s">
        <v>894</v>
      </c>
      <c r="F20" s="1685" t="s">
        <v>715</v>
      </c>
    </row>
    <row r="21" spans="1:6" ht="17" customHeight="1">
      <c r="A21" s="1155" t="s">
        <v>95</v>
      </c>
    </row>
    <row r="22" spans="1:6" ht="17" customHeight="1">
      <c r="C22" s="1224" t="s">
        <v>795</v>
      </c>
    </row>
  </sheetData>
  <mergeCells count="1">
    <mergeCell ref="D2:E2"/>
  </mergeCells>
  <phoneticPr fontId="1"/>
  <hyperlinks>
    <hyperlink ref="B3" location="'1国県CI'!A1" display="兵庫CI・全国CI" xr:uid="{00000000-0004-0000-0000-000000000000}"/>
    <hyperlink ref="B4" location="'2先行個別'!A1" display="県先行指数" xr:uid="{00000000-0004-0000-0000-000001000000}"/>
    <hyperlink ref="B5" location="'3一致個別'!A1" display="県一致指数" xr:uid="{00000000-0004-0000-0000-000002000000}"/>
    <hyperlink ref="B6" location="'4遅行個別'!A1" display="県遅行指数" xr:uid="{00000000-0004-0000-0000-000003000000}"/>
    <hyperlink ref="B7" location="'5先行長期'!A1" display="先行個別指標長期時系列" xr:uid="{00000000-0004-0000-0000-000004000000}"/>
    <hyperlink ref="B8" location="'6一致長期'!A1" display="一致個別指標長期時系列" xr:uid="{00000000-0004-0000-0000-000005000000}"/>
    <hyperlink ref="B9" location="'7遅行長期'!A1" display="遅行個別指標長期時系列" xr:uid="{00000000-0004-0000-0000-000006000000}"/>
    <hyperlink ref="B10" location="'8景気基準日付'!A1" display="景気基準日付" xr:uid="{00000000-0004-0000-0000-000007000000}"/>
    <hyperlink ref="B11" location="'9経済指標比較'!A1" display="経済指標比較" xr:uid="{00000000-0004-0000-0000-000008000000}"/>
    <hyperlink ref="B12" location="'10基調判断資料'!A1" display="基調判断基準" xr:uid="{00000000-0004-0000-0000-000009000000}"/>
    <hyperlink ref="B13" location="'11グラフデータ'!A1" display="グラフデータ" xr:uid="{00000000-0004-0000-0000-00000A000000}"/>
    <hyperlink ref="B14" location="'12ciグラフ'!A1" display="兵庫CIグラフ1" xr:uid="{00000000-0004-0000-0000-00000B000000}"/>
    <hyperlink ref="B15" location="'13diグラフ'!A1" display="兵庫CIグラフ2" xr:uid="{00000000-0004-0000-0000-00000C000000}"/>
    <hyperlink ref="B16" location="'14ci移動平均グラフ'!A1" display="兵庫CIグラフ3" xr:uid="{00000000-0004-0000-0000-00000D000000}"/>
    <hyperlink ref="B17" location="'15国県ciグラフ'!A1" display="兵庫DIグラフ" xr:uid="{00000000-0004-0000-0000-00000E000000}"/>
    <hyperlink ref="B18" location="'16累積diグラフ'!A1" display="累積DIグラフ" xr:uid="{00000000-0004-0000-0000-00000F000000}"/>
    <hyperlink ref="B19" location="'17兵庫CLI2020'!A1" display="兵庫CLI2020" xr:uid="{00000000-0004-0000-0000-000010000000}"/>
    <hyperlink ref="B20" location="'18兵庫CLI2015'!A1" display="兵庫CLI2015" xr:uid="{00000000-0004-0000-0000-000011000000}"/>
    <hyperlink ref="C22" r:id="rId1" display="https://www.kwansei.ac.jp/i_industrial"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0" zoomScaleNormal="90" workbookViewId="0"/>
  </sheetViews>
  <sheetFormatPr defaultRowHeight="13"/>
  <cols>
    <col min="1" max="1" width="15.08984375" customWidth="1"/>
    <col min="2" max="2" width="11" customWidth="1"/>
    <col min="3" max="3" width="11.08984375" customWidth="1"/>
    <col min="4" max="4" width="7.90625" customWidth="1"/>
    <col min="5" max="5" width="11.08984375" customWidth="1"/>
    <col min="6" max="6" width="7.90625" customWidth="1"/>
    <col min="7" max="7" width="12.453125" customWidth="1"/>
    <col min="8" max="8" width="7.6328125" customWidth="1"/>
    <col min="10" max="10" width="7.90625" customWidth="1"/>
    <col min="11" max="11" width="6.6328125" customWidth="1"/>
    <col min="12" max="12" width="3.90625" customWidth="1"/>
    <col min="13" max="13" width="6.7265625" customWidth="1"/>
    <col min="250" max="250" width="16.36328125" customWidth="1"/>
    <col min="251" max="252" width="11.08984375" customWidth="1"/>
    <col min="253" max="253" width="7.90625" customWidth="1"/>
    <col min="254" max="254" width="11.08984375" customWidth="1"/>
    <col min="255" max="255" width="9.453125" customWidth="1"/>
    <col min="256" max="256" width="12.453125" customWidth="1"/>
    <col min="257" max="257" width="8.08984375" customWidth="1"/>
    <col min="506" max="506" width="16.36328125" customWidth="1"/>
    <col min="507" max="508" width="11.08984375" customWidth="1"/>
    <col min="509" max="509" width="7.90625" customWidth="1"/>
    <col min="510" max="510" width="11.08984375" customWidth="1"/>
    <col min="511" max="511" width="9.453125" customWidth="1"/>
    <col min="512" max="512" width="12.453125" customWidth="1"/>
    <col min="513" max="513" width="8.08984375" customWidth="1"/>
    <col min="762" max="762" width="16.36328125" customWidth="1"/>
    <col min="763" max="764" width="11.08984375" customWidth="1"/>
    <col min="765" max="765" width="7.90625" customWidth="1"/>
    <col min="766" max="766" width="11.08984375" customWidth="1"/>
    <col min="767" max="767" width="9.453125" customWidth="1"/>
    <col min="768" max="768" width="12.453125" customWidth="1"/>
    <col min="769" max="769" width="8.08984375" customWidth="1"/>
    <col min="1018" max="1018" width="16.36328125" customWidth="1"/>
    <col min="1019" max="1020" width="11.08984375" customWidth="1"/>
    <col min="1021" max="1021" width="7.90625" customWidth="1"/>
    <col min="1022" max="1022" width="11.08984375" customWidth="1"/>
    <col min="1023" max="1023" width="9.453125" customWidth="1"/>
    <col min="1024" max="1024" width="12.453125" customWidth="1"/>
    <col min="1025" max="1025" width="8.08984375" customWidth="1"/>
    <col min="1274" max="1274" width="16.36328125" customWidth="1"/>
    <col min="1275" max="1276" width="11.08984375" customWidth="1"/>
    <col min="1277" max="1277" width="7.90625" customWidth="1"/>
    <col min="1278" max="1278" width="11.08984375" customWidth="1"/>
    <col min="1279" max="1279" width="9.453125" customWidth="1"/>
    <col min="1280" max="1280" width="12.453125" customWidth="1"/>
    <col min="1281" max="1281" width="8.08984375" customWidth="1"/>
    <col min="1530" max="1530" width="16.36328125" customWidth="1"/>
    <col min="1531" max="1532" width="11.08984375" customWidth="1"/>
    <col min="1533" max="1533" width="7.90625" customWidth="1"/>
    <col min="1534" max="1534" width="11.08984375" customWidth="1"/>
    <col min="1535" max="1535" width="9.453125" customWidth="1"/>
    <col min="1536" max="1536" width="12.453125" customWidth="1"/>
    <col min="1537" max="1537" width="8.08984375" customWidth="1"/>
    <col min="1786" max="1786" width="16.36328125" customWidth="1"/>
    <col min="1787" max="1788" width="11.08984375" customWidth="1"/>
    <col min="1789" max="1789" width="7.90625" customWidth="1"/>
    <col min="1790" max="1790" width="11.08984375" customWidth="1"/>
    <col min="1791" max="1791" width="9.453125" customWidth="1"/>
    <col min="1792" max="1792" width="12.453125" customWidth="1"/>
    <col min="1793" max="1793" width="8.08984375" customWidth="1"/>
    <col min="2042" max="2042" width="16.36328125" customWidth="1"/>
    <col min="2043" max="2044" width="11.08984375" customWidth="1"/>
    <col min="2045" max="2045" width="7.90625" customWidth="1"/>
    <col min="2046" max="2046" width="11.08984375" customWidth="1"/>
    <col min="2047" max="2047" width="9.453125" customWidth="1"/>
    <col min="2048" max="2048" width="12.453125" customWidth="1"/>
    <col min="2049" max="2049" width="8.08984375" customWidth="1"/>
    <col min="2298" max="2298" width="16.36328125" customWidth="1"/>
    <col min="2299" max="2300" width="11.08984375" customWidth="1"/>
    <col min="2301" max="2301" width="7.90625" customWidth="1"/>
    <col min="2302" max="2302" width="11.08984375" customWidth="1"/>
    <col min="2303" max="2303" width="9.453125" customWidth="1"/>
    <col min="2304" max="2304" width="12.453125" customWidth="1"/>
    <col min="2305" max="2305" width="8.08984375" customWidth="1"/>
    <col min="2554" max="2554" width="16.36328125" customWidth="1"/>
    <col min="2555" max="2556" width="11.08984375" customWidth="1"/>
    <col min="2557" max="2557" width="7.90625" customWidth="1"/>
    <col min="2558" max="2558" width="11.08984375" customWidth="1"/>
    <col min="2559" max="2559" width="9.453125" customWidth="1"/>
    <col min="2560" max="2560" width="12.453125" customWidth="1"/>
    <col min="2561" max="2561" width="8.08984375" customWidth="1"/>
    <col min="2810" max="2810" width="16.36328125" customWidth="1"/>
    <col min="2811" max="2812" width="11.08984375" customWidth="1"/>
    <col min="2813" max="2813" width="7.90625" customWidth="1"/>
    <col min="2814" max="2814" width="11.08984375" customWidth="1"/>
    <col min="2815" max="2815" width="9.453125" customWidth="1"/>
    <col min="2816" max="2816" width="12.453125" customWidth="1"/>
    <col min="2817" max="2817" width="8.08984375" customWidth="1"/>
    <col min="3066" max="3066" width="16.36328125" customWidth="1"/>
    <col min="3067" max="3068" width="11.08984375" customWidth="1"/>
    <col min="3069" max="3069" width="7.90625" customWidth="1"/>
    <col min="3070" max="3070" width="11.08984375" customWidth="1"/>
    <col min="3071" max="3071" width="9.453125" customWidth="1"/>
    <col min="3072" max="3072" width="12.453125" customWidth="1"/>
    <col min="3073" max="3073" width="8.08984375" customWidth="1"/>
    <col min="3322" max="3322" width="16.36328125" customWidth="1"/>
    <col min="3323" max="3324" width="11.08984375" customWidth="1"/>
    <col min="3325" max="3325" width="7.90625" customWidth="1"/>
    <col min="3326" max="3326" width="11.08984375" customWidth="1"/>
    <col min="3327" max="3327" width="9.453125" customWidth="1"/>
    <col min="3328" max="3328" width="12.453125" customWidth="1"/>
    <col min="3329" max="3329" width="8.08984375" customWidth="1"/>
    <col min="3578" max="3578" width="16.36328125" customWidth="1"/>
    <col min="3579" max="3580" width="11.08984375" customWidth="1"/>
    <col min="3581" max="3581" width="7.90625" customWidth="1"/>
    <col min="3582" max="3582" width="11.08984375" customWidth="1"/>
    <col min="3583" max="3583" width="9.453125" customWidth="1"/>
    <col min="3584" max="3584" width="12.453125" customWidth="1"/>
    <col min="3585" max="3585" width="8.08984375" customWidth="1"/>
    <col min="3834" max="3834" width="16.36328125" customWidth="1"/>
    <col min="3835" max="3836" width="11.08984375" customWidth="1"/>
    <col min="3837" max="3837" width="7.90625" customWidth="1"/>
    <col min="3838" max="3838" width="11.08984375" customWidth="1"/>
    <col min="3839" max="3839" width="9.453125" customWidth="1"/>
    <col min="3840" max="3840" width="12.453125" customWidth="1"/>
    <col min="3841" max="3841" width="8.08984375" customWidth="1"/>
    <col min="4090" max="4090" width="16.36328125" customWidth="1"/>
    <col min="4091" max="4092" width="11.08984375" customWidth="1"/>
    <col min="4093" max="4093" width="7.90625" customWidth="1"/>
    <col min="4094" max="4094" width="11.08984375" customWidth="1"/>
    <col min="4095" max="4095" width="9.453125" customWidth="1"/>
    <col min="4096" max="4096" width="12.453125" customWidth="1"/>
    <col min="4097" max="4097" width="8.08984375" customWidth="1"/>
    <col min="4346" max="4346" width="16.36328125" customWidth="1"/>
    <col min="4347" max="4348" width="11.08984375" customWidth="1"/>
    <col min="4349" max="4349" width="7.90625" customWidth="1"/>
    <col min="4350" max="4350" width="11.08984375" customWidth="1"/>
    <col min="4351" max="4351" width="9.453125" customWidth="1"/>
    <col min="4352" max="4352" width="12.453125" customWidth="1"/>
    <col min="4353" max="4353" width="8.08984375" customWidth="1"/>
    <col min="4602" max="4602" width="16.36328125" customWidth="1"/>
    <col min="4603" max="4604" width="11.08984375" customWidth="1"/>
    <col min="4605" max="4605" width="7.90625" customWidth="1"/>
    <col min="4606" max="4606" width="11.08984375" customWidth="1"/>
    <col min="4607" max="4607" width="9.453125" customWidth="1"/>
    <col min="4608" max="4608" width="12.453125" customWidth="1"/>
    <col min="4609" max="4609" width="8.08984375" customWidth="1"/>
    <col min="4858" max="4858" width="16.36328125" customWidth="1"/>
    <col min="4859" max="4860" width="11.08984375" customWidth="1"/>
    <col min="4861" max="4861" width="7.90625" customWidth="1"/>
    <col min="4862" max="4862" width="11.08984375" customWidth="1"/>
    <col min="4863" max="4863" width="9.453125" customWidth="1"/>
    <col min="4864" max="4864" width="12.453125" customWidth="1"/>
    <col min="4865" max="4865" width="8.08984375" customWidth="1"/>
    <col min="5114" max="5114" width="16.36328125" customWidth="1"/>
    <col min="5115" max="5116" width="11.08984375" customWidth="1"/>
    <col min="5117" max="5117" width="7.90625" customWidth="1"/>
    <col min="5118" max="5118" width="11.08984375" customWidth="1"/>
    <col min="5119" max="5119" width="9.453125" customWidth="1"/>
    <col min="5120" max="5120" width="12.453125" customWidth="1"/>
    <col min="5121" max="5121" width="8.08984375" customWidth="1"/>
    <col min="5370" max="5370" width="16.36328125" customWidth="1"/>
    <col min="5371" max="5372" width="11.08984375" customWidth="1"/>
    <col min="5373" max="5373" width="7.90625" customWidth="1"/>
    <col min="5374" max="5374" width="11.08984375" customWidth="1"/>
    <col min="5375" max="5375" width="9.453125" customWidth="1"/>
    <col min="5376" max="5376" width="12.453125" customWidth="1"/>
    <col min="5377" max="5377" width="8.08984375" customWidth="1"/>
    <col min="5626" max="5626" width="16.36328125" customWidth="1"/>
    <col min="5627" max="5628" width="11.08984375" customWidth="1"/>
    <col min="5629" max="5629" width="7.90625" customWidth="1"/>
    <col min="5630" max="5630" width="11.08984375" customWidth="1"/>
    <col min="5631" max="5631" width="9.453125" customWidth="1"/>
    <col min="5632" max="5632" width="12.453125" customWidth="1"/>
    <col min="5633" max="5633" width="8.08984375" customWidth="1"/>
    <col min="5882" max="5882" width="16.36328125" customWidth="1"/>
    <col min="5883" max="5884" width="11.08984375" customWidth="1"/>
    <col min="5885" max="5885" width="7.90625" customWidth="1"/>
    <col min="5886" max="5886" width="11.08984375" customWidth="1"/>
    <col min="5887" max="5887" width="9.453125" customWidth="1"/>
    <col min="5888" max="5888" width="12.453125" customWidth="1"/>
    <col min="5889" max="5889" width="8.08984375" customWidth="1"/>
    <col min="6138" max="6138" width="16.36328125" customWidth="1"/>
    <col min="6139" max="6140" width="11.08984375" customWidth="1"/>
    <col min="6141" max="6141" width="7.90625" customWidth="1"/>
    <col min="6142" max="6142" width="11.08984375" customWidth="1"/>
    <col min="6143" max="6143" width="9.453125" customWidth="1"/>
    <col min="6144" max="6144" width="12.453125" customWidth="1"/>
    <col min="6145" max="6145" width="8.08984375" customWidth="1"/>
    <col min="6394" max="6394" width="16.36328125" customWidth="1"/>
    <col min="6395" max="6396" width="11.08984375" customWidth="1"/>
    <col min="6397" max="6397" width="7.90625" customWidth="1"/>
    <col min="6398" max="6398" width="11.08984375" customWidth="1"/>
    <col min="6399" max="6399" width="9.453125" customWidth="1"/>
    <col min="6400" max="6400" width="12.453125" customWidth="1"/>
    <col min="6401" max="6401" width="8.08984375" customWidth="1"/>
    <col min="6650" max="6650" width="16.36328125" customWidth="1"/>
    <col min="6651" max="6652" width="11.08984375" customWidth="1"/>
    <col min="6653" max="6653" width="7.90625" customWidth="1"/>
    <col min="6654" max="6654" width="11.08984375" customWidth="1"/>
    <col min="6655" max="6655" width="9.453125" customWidth="1"/>
    <col min="6656" max="6656" width="12.453125" customWidth="1"/>
    <col min="6657" max="6657" width="8.08984375" customWidth="1"/>
    <col min="6906" max="6906" width="16.36328125" customWidth="1"/>
    <col min="6907" max="6908" width="11.08984375" customWidth="1"/>
    <col min="6909" max="6909" width="7.90625" customWidth="1"/>
    <col min="6910" max="6910" width="11.08984375" customWidth="1"/>
    <col min="6911" max="6911" width="9.453125" customWidth="1"/>
    <col min="6912" max="6912" width="12.453125" customWidth="1"/>
    <col min="6913" max="6913" width="8.08984375" customWidth="1"/>
    <col min="7162" max="7162" width="16.36328125" customWidth="1"/>
    <col min="7163" max="7164" width="11.08984375" customWidth="1"/>
    <col min="7165" max="7165" width="7.90625" customWidth="1"/>
    <col min="7166" max="7166" width="11.08984375" customWidth="1"/>
    <col min="7167" max="7167" width="9.453125" customWidth="1"/>
    <col min="7168" max="7168" width="12.453125" customWidth="1"/>
    <col min="7169" max="7169" width="8.08984375" customWidth="1"/>
    <col min="7418" max="7418" width="16.36328125" customWidth="1"/>
    <col min="7419" max="7420" width="11.08984375" customWidth="1"/>
    <col min="7421" max="7421" width="7.90625" customWidth="1"/>
    <col min="7422" max="7422" width="11.08984375" customWidth="1"/>
    <col min="7423" max="7423" width="9.453125" customWidth="1"/>
    <col min="7424" max="7424" width="12.453125" customWidth="1"/>
    <col min="7425" max="7425" width="8.08984375" customWidth="1"/>
    <col min="7674" max="7674" width="16.36328125" customWidth="1"/>
    <col min="7675" max="7676" width="11.08984375" customWidth="1"/>
    <col min="7677" max="7677" width="7.90625" customWidth="1"/>
    <col min="7678" max="7678" width="11.08984375" customWidth="1"/>
    <col min="7679" max="7679" width="9.453125" customWidth="1"/>
    <col min="7680" max="7680" width="12.453125" customWidth="1"/>
    <col min="7681" max="7681" width="8.08984375" customWidth="1"/>
    <col min="7930" max="7930" width="16.36328125" customWidth="1"/>
    <col min="7931" max="7932" width="11.08984375" customWidth="1"/>
    <col min="7933" max="7933" width="7.90625" customWidth="1"/>
    <col min="7934" max="7934" width="11.08984375" customWidth="1"/>
    <col min="7935" max="7935" width="9.453125" customWidth="1"/>
    <col min="7936" max="7936" width="12.453125" customWidth="1"/>
    <col min="7937" max="7937" width="8.08984375" customWidth="1"/>
    <col min="8186" max="8186" width="16.36328125" customWidth="1"/>
    <col min="8187" max="8188" width="11.08984375" customWidth="1"/>
    <col min="8189" max="8189" width="7.90625" customWidth="1"/>
    <col min="8190" max="8190" width="11.08984375" customWidth="1"/>
    <col min="8191" max="8191" width="9.453125" customWidth="1"/>
    <col min="8192" max="8192" width="12.453125" customWidth="1"/>
    <col min="8193" max="8193" width="8.08984375" customWidth="1"/>
    <col min="8442" max="8442" width="16.36328125" customWidth="1"/>
    <col min="8443" max="8444" width="11.08984375" customWidth="1"/>
    <col min="8445" max="8445" width="7.90625" customWidth="1"/>
    <col min="8446" max="8446" width="11.08984375" customWidth="1"/>
    <col min="8447" max="8447" width="9.453125" customWidth="1"/>
    <col min="8448" max="8448" width="12.453125" customWidth="1"/>
    <col min="8449" max="8449" width="8.08984375" customWidth="1"/>
    <col min="8698" max="8698" width="16.36328125" customWidth="1"/>
    <col min="8699" max="8700" width="11.08984375" customWidth="1"/>
    <col min="8701" max="8701" width="7.90625" customWidth="1"/>
    <col min="8702" max="8702" width="11.08984375" customWidth="1"/>
    <col min="8703" max="8703" width="9.453125" customWidth="1"/>
    <col min="8704" max="8704" width="12.453125" customWidth="1"/>
    <col min="8705" max="8705" width="8.08984375" customWidth="1"/>
    <col min="8954" max="8954" width="16.36328125" customWidth="1"/>
    <col min="8955" max="8956" width="11.08984375" customWidth="1"/>
    <col min="8957" max="8957" width="7.90625" customWidth="1"/>
    <col min="8958" max="8958" width="11.08984375" customWidth="1"/>
    <col min="8959" max="8959" width="9.453125" customWidth="1"/>
    <col min="8960" max="8960" width="12.453125" customWidth="1"/>
    <col min="8961" max="8961" width="8.08984375" customWidth="1"/>
    <col min="9210" max="9210" width="16.36328125" customWidth="1"/>
    <col min="9211" max="9212" width="11.08984375" customWidth="1"/>
    <col min="9213" max="9213" width="7.90625" customWidth="1"/>
    <col min="9214" max="9214" width="11.08984375" customWidth="1"/>
    <col min="9215" max="9215" width="9.453125" customWidth="1"/>
    <col min="9216" max="9216" width="12.453125" customWidth="1"/>
    <col min="9217" max="9217" width="8.08984375" customWidth="1"/>
    <col min="9466" max="9466" width="16.36328125" customWidth="1"/>
    <col min="9467" max="9468" width="11.08984375" customWidth="1"/>
    <col min="9469" max="9469" width="7.90625" customWidth="1"/>
    <col min="9470" max="9470" width="11.08984375" customWidth="1"/>
    <col min="9471" max="9471" width="9.453125" customWidth="1"/>
    <col min="9472" max="9472" width="12.453125" customWidth="1"/>
    <col min="9473" max="9473" width="8.08984375" customWidth="1"/>
    <col min="9722" max="9722" width="16.36328125" customWidth="1"/>
    <col min="9723" max="9724" width="11.08984375" customWidth="1"/>
    <col min="9725" max="9725" width="7.90625" customWidth="1"/>
    <col min="9726" max="9726" width="11.08984375" customWidth="1"/>
    <col min="9727" max="9727" width="9.453125" customWidth="1"/>
    <col min="9728" max="9728" width="12.453125" customWidth="1"/>
    <col min="9729" max="9729" width="8.08984375" customWidth="1"/>
    <col min="9978" max="9978" width="16.36328125" customWidth="1"/>
    <col min="9979" max="9980" width="11.08984375" customWidth="1"/>
    <col min="9981" max="9981" width="7.90625" customWidth="1"/>
    <col min="9982" max="9982" width="11.08984375" customWidth="1"/>
    <col min="9983" max="9983" width="9.453125" customWidth="1"/>
    <col min="9984" max="9984" width="12.453125" customWidth="1"/>
    <col min="9985" max="9985" width="8.08984375" customWidth="1"/>
    <col min="10234" max="10234" width="16.36328125" customWidth="1"/>
    <col min="10235" max="10236" width="11.08984375" customWidth="1"/>
    <col min="10237" max="10237" width="7.90625" customWidth="1"/>
    <col min="10238" max="10238" width="11.08984375" customWidth="1"/>
    <col min="10239" max="10239" width="9.453125" customWidth="1"/>
    <col min="10240" max="10240" width="12.453125" customWidth="1"/>
    <col min="10241" max="10241" width="8.08984375" customWidth="1"/>
    <col min="10490" max="10490" width="16.36328125" customWidth="1"/>
    <col min="10491" max="10492" width="11.08984375" customWidth="1"/>
    <col min="10493" max="10493" width="7.90625" customWidth="1"/>
    <col min="10494" max="10494" width="11.08984375" customWidth="1"/>
    <col min="10495" max="10495" width="9.453125" customWidth="1"/>
    <col min="10496" max="10496" width="12.453125" customWidth="1"/>
    <col min="10497" max="10497" width="8.08984375" customWidth="1"/>
    <col min="10746" max="10746" width="16.36328125" customWidth="1"/>
    <col min="10747" max="10748" width="11.08984375" customWidth="1"/>
    <col min="10749" max="10749" width="7.90625" customWidth="1"/>
    <col min="10750" max="10750" width="11.08984375" customWidth="1"/>
    <col min="10751" max="10751" width="9.453125" customWidth="1"/>
    <col min="10752" max="10752" width="12.453125" customWidth="1"/>
    <col min="10753" max="10753" width="8.08984375" customWidth="1"/>
    <col min="11002" max="11002" width="16.36328125" customWidth="1"/>
    <col min="11003" max="11004" width="11.08984375" customWidth="1"/>
    <col min="11005" max="11005" width="7.90625" customWidth="1"/>
    <col min="11006" max="11006" width="11.08984375" customWidth="1"/>
    <col min="11007" max="11007" width="9.453125" customWidth="1"/>
    <col min="11008" max="11008" width="12.453125" customWidth="1"/>
    <col min="11009" max="11009" width="8.08984375" customWidth="1"/>
    <col min="11258" max="11258" width="16.36328125" customWidth="1"/>
    <col min="11259" max="11260" width="11.08984375" customWidth="1"/>
    <col min="11261" max="11261" width="7.90625" customWidth="1"/>
    <col min="11262" max="11262" width="11.08984375" customWidth="1"/>
    <col min="11263" max="11263" width="9.453125" customWidth="1"/>
    <col min="11264" max="11264" width="12.453125" customWidth="1"/>
    <col min="11265" max="11265" width="8.08984375" customWidth="1"/>
    <col min="11514" max="11514" width="16.36328125" customWidth="1"/>
    <col min="11515" max="11516" width="11.08984375" customWidth="1"/>
    <col min="11517" max="11517" width="7.90625" customWidth="1"/>
    <col min="11518" max="11518" width="11.08984375" customWidth="1"/>
    <col min="11519" max="11519" width="9.453125" customWidth="1"/>
    <col min="11520" max="11520" width="12.453125" customWidth="1"/>
    <col min="11521" max="11521" width="8.08984375" customWidth="1"/>
    <col min="11770" max="11770" width="16.36328125" customWidth="1"/>
    <col min="11771" max="11772" width="11.08984375" customWidth="1"/>
    <col min="11773" max="11773" width="7.90625" customWidth="1"/>
    <col min="11774" max="11774" width="11.08984375" customWidth="1"/>
    <col min="11775" max="11775" width="9.453125" customWidth="1"/>
    <col min="11776" max="11776" width="12.453125" customWidth="1"/>
    <col min="11777" max="11777" width="8.08984375" customWidth="1"/>
    <col min="12026" max="12026" width="16.36328125" customWidth="1"/>
    <col min="12027" max="12028" width="11.08984375" customWidth="1"/>
    <col min="12029" max="12029" width="7.90625" customWidth="1"/>
    <col min="12030" max="12030" width="11.08984375" customWidth="1"/>
    <col min="12031" max="12031" width="9.453125" customWidth="1"/>
    <col min="12032" max="12032" width="12.453125" customWidth="1"/>
    <col min="12033" max="12033" width="8.08984375" customWidth="1"/>
    <col min="12282" max="12282" width="16.36328125" customWidth="1"/>
    <col min="12283" max="12284" width="11.08984375" customWidth="1"/>
    <col min="12285" max="12285" width="7.90625" customWidth="1"/>
    <col min="12286" max="12286" width="11.08984375" customWidth="1"/>
    <col min="12287" max="12287" width="9.453125" customWidth="1"/>
    <col min="12288" max="12288" width="12.453125" customWidth="1"/>
    <col min="12289" max="12289" width="8.08984375" customWidth="1"/>
    <col min="12538" max="12538" width="16.36328125" customWidth="1"/>
    <col min="12539" max="12540" width="11.08984375" customWidth="1"/>
    <col min="12541" max="12541" width="7.90625" customWidth="1"/>
    <col min="12542" max="12542" width="11.08984375" customWidth="1"/>
    <col min="12543" max="12543" width="9.453125" customWidth="1"/>
    <col min="12544" max="12544" width="12.453125" customWidth="1"/>
    <col min="12545" max="12545" width="8.08984375" customWidth="1"/>
    <col min="12794" max="12794" width="16.36328125" customWidth="1"/>
    <col min="12795" max="12796" width="11.08984375" customWidth="1"/>
    <col min="12797" max="12797" width="7.90625" customWidth="1"/>
    <col min="12798" max="12798" width="11.08984375" customWidth="1"/>
    <col min="12799" max="12799" width="9.453125" customWidth="1"/>
    <col min="12800" max="12800" width="12.453125" customWidth="1"/>
    <col min="12801" max="12801" width="8.08984375" customWidth="1"/>
    <col min="13050" max="13050" width="16.36328125" customWidth="1"/>
    <col min="13051" max="13052" width="11.08984375" customWidth="1"/>
    <col min="13053" max="13053" width="7.90625" customWidth="1"/>
    <col min="13054" max="13054" width="11.08984375" customWidth="1"/>
    <col min="13055" max="13055" width="9.453125" customWidth="1"/>
    <col min="13056" max="13056" width="12.453125" customWidth="1"/>
    <col min="13057" max="13057" width="8.08984375" customWidth="1"/>
    <col min="13306" max="13306" width="16.36328125" customWidth="1"/>
    <col min="13307" max="13308" width="11.08984375" customWidth="1"/>
    <col min="13309" max="13309" width="7.90625" customWidth="1"/>
    <col min="13310" max="13310" width="11.08984375" customWidth="1"/>
    <col min="13311" max="13311" width="9.453125" customWidth="1"/>
    <col min="13312" max="13312" width="12.453125" customWidth="1"/>
    <col min="13313" max="13313" width="8.08984375" customWidth="1"/>
    <col min="13562" max="13562" width="16.36328125" customWidth="1"/>
    <col min="13563" max="13564" width="11.08984375" customWidth="1"/>
    <col min="13565" max="13565" width="7.90625" customWidth="1"/>
    <col min="13566" max="13566" width="11.08984375" customWidth="1"/>
    <col min="13567" max="13567" width="9.453125" customWidth="1"/>
    <col min="13568" max="13568" width="12.453125" customWidth="1"/>
    <col min="13569" max="13569" width="8.08984375" customWidth="1"/>
    <col min="13818" max="13818" width="16.36328125" customWidth="1"/>
    <col min="13819" max="13820" width="11.08984375" customWidth="1"/>
    <col min="13821" max="13821" width="7.90625" customWidth="1"/>
    <col min="13822" max="13822" width="11.08984375" customWidth="1"/>
    <col min="13823" max="13823" width="9.453125" customWidth="1"/>
    <col min="13824" max="13824" width="12.453125" customWidth="1"/>
    <col min="13825" max="13825" width="8.08984375" customWidth="1"/>
    <col min="14074" max="14074" width="16.36328125" customWidth="1"/>
    <col min="14075" max="14076" width="11.08984375" customWidth="1"/>
    <col min="14077" max="14077" width="7.90625" customWidth="1"/>
    <col min="14078" max="14078" width="11.08984375" customWidth="1"/>
    <col min="14079" max="14079" width="9.453125" customWidth="1"/>
    <col min="14080" max="14080" width="12.453125" customWidth="1"/>
    <col min="14081" max="14081" width="8.08984375" customWidth="1"/>
    <col min="14330" max="14330" width="16.36328125" customWidth="1"/>
    <col min="14331" max="14332" width="11.08984375" customWidth="1"/>
    <col min="14333" max="14333" width="7.90625" customWidth="1"/>
    <col min="14334" max="14334" width="11.08984375" customWidth="1"/>
    <col min="14335" max="14335" width="9.453125" customWidth="1"/>
    <col min="14336" max="14336" width="12.453125" customWidth="1"/>
    <col min="14337" max="14337" width="8.08984375" customWidth="1"/>
    <col min="14586" max="14586" width="16.36328125" customWidth="1"/>
    <col min="14587" max="14588" width="11.08984375" customWidth="1"/>
    <col min="14589" max="14589" width="7.90625" customWidth="1"/>
    <col min="14590" max="14590" width="11.08984375" customWidth="1"/>
    <col min="14591" max="14591" width="9.453125" customWidth="1"/>
    <col min="14592" max="14592" width="12.453125" customWidth="1"/>
    <col min="14593" max="14593" width="8.08984375" customWidth="1"/>
    <col min="14842" max="14842" width="16.36328125" customWidth="1"/>
    <col min="14843" max="14844" width="11.08984375" customWidth="1"/>
    <col min="14845" max="14845" width="7.90625" customWidth="1"/>
    <col min="14846" max="14846" width="11.08984375" customWidth="1"/>
    <col min="14847" max="14847" width="9.453125" customWidth="1"/>
    <col min="14848" max="14848" width="12.453125" customWidth="1"/>
    <col min="14849" max="14849" width="8.08984375" customWidth="1"/>
    <col min="15098" max="15098" width="16.36328125" customWidth="1"/>
    <col min="15099" max="15100" width="11.08984375" customWidth="1"/>
    <col min="15101" max="15101" width="7.90625" customWidth="1"/>
    <col min="15102" max="15102" width="11.08984375" customWidth="1"/>
    <col min="15103" max="15103" width="9.453125" customWidth="1"/>
    <col min="15104" max="15104" width="12.453125" customWidth="1"/>
    <col min="15105" max="15105" width="8.08984375" customWidth="1"/>
    <col min="15354" max="15354" width="16.36328125" customWidth="1"/>
    <col min="15355" max="15356" width="11.08984375" customWidth="1"/>
    <col min="15357" max="15357" width="7.90625" customWidth="1"/>
    <col min="15358" max="15358" width="11.08984375" customWidth="1"/>
    <col min="15359" max="15359" width="9.453125" customWidth="1"/>
    <col min="15360" max="15360" width="12.453125" customWidth="1"/>
    <col min="15361" max="15361" width="8.08984375" customWidth="1"/>
    <col min="15610" max="15610" width="16.36328125" customWidth="1"/>
    <col min="15611" max="15612" width="11.08984375" customWidth="1"/>
    <col min="15613" max="15613" width="7.90625" customWidth="1"/>
    <col min="15614" max="15614" width="11.08984375" customWidth="1"/>
    <col min="15615" max="15615" width="9.453125" customWidth="1"/>
    <col min="15616" max="15616" width="12.453125" customWidth="1"/>
    <col min="15617" max="15617" width="8.08984375" customWidth="1"/>
    <col min="15866" max="15866" width="16.36328125" customWidth="1"/>
    <col min="15867" max="15868" width="11.08984375" customWidth="1"/>
    <col min="15869" max="15869" width="7.90625" customWidth="1"/>
    <col min="15870" max="15870" width="11.08984375" customWidth="1"/>
    <col min="15871" max="15871" width="9.453125" customWidth="1"/>
    <col min="15872" max="15872" width="12.453125" customWidth="1"/>
    <col min="15873" max="15873" width="8.08984375" customWidth="1"/>
    <col min="16122" max="16122" width="16.36328125" customWidth="1"/>
    <col min="16123" max="16124" width="11.08984375" customWidth="1"/>
    <col min="16125" max="16125" width="7.90625" customWidth="1"/>
    <col min="16126" max="16126" width="11.08984375" customWidth="1"/>
    <col min="16127" max="16127" width="9.453125" customWidth="1"/>
    <col min="16128" max="16128" width="12.453125" customWidth="1"/>
    <col min="16129" max="16129" width="8.08984375" customWidth="1"/>
  </cols>
  <sheetData>
    <row r="1" spans="1:15" ht="15" customHeight="1">
      <c r="A1" s="808" t="s">
        <v>636</v>
      </c>
      <c r="B1" s="13"/>
      <c r="C1" s="13"/>
      <c r="D1" s="13"/>
      <c r="E1" s="13" t="s">
        <v>637</v>
      </c>
      <c r="F1" s="13"/>
      <c r="G1" s="13"/>
      <c r="H1" s="13"/>
      <c r="I1" s="13"/>
      <c r="J1" s="13"/>
      <c r="K1" s="13"/>
      <c r="L1" s="13"/>
      <c r="M1" s="13"/>
    </row>
    <row r="2" spans="1:15" ht="15" customHeight="1">
      <c r="A2" s="2097" t="s">
        <v>638</v>
      </c>
      <c r="B2" s="2097" t="s">
        <v>639</v>
      </c>
      <c r="C2" s="2101" t="s">
        <v>640</v>
      </c>
      <c r="D2" s="2102"/>
      <c r="E2" s="2101" t="s">
        <v>641</v>
      </c>
      <c r="F2" s="2102"/>
      <c r="G2" s="809" t="s">
        <v>642</v>
      </c>
      <c r="H2" s="11"/>
      <c r="I2" s="13"/>
      <c r="J2" s="13"/>
      <c r="K2" s="13"/>
      <c r="L2" s="13"/>
      <c r="M2" s="13"/>
    </row>
    <row r="3" spans="1:15" ht="24">
      <c r="A3" s="2098"/>
      <c r="B3" s="2098"/>
      <c r="C3" s="810" t="s">
        <v>643</v>
      </c>
      <c r="D3" s="811" t="s">
        <v>644</v>
      </c>
      <c r="E3" s="812" t="s">
        <v>643</v>
      </c>
      <c r="F3" s="811" t="s">
        <v>644</v>
      </c>
      <c r="G3" s="813" t="s">
        <v>645</v>
      </c>
      <c r="H3" s="814" t="s">
        <v>646</v>
      </c>
      <c r="I3" s="13"/>
      <c r="J3" s="13"/>
      <c r="K3" s="13"/>
      <c r="L3" s="13"/>
      <c r="M3" s="13"/>
    </row>
    <row r="4" spans="1:15" ht="15" customHeight="1">
      <c r="A4" s="815" t="s">
        <v>602</v>
      </c>
      <c r="B4" s="9" t="s">
        <v>661</v>
      </c>
      <c r="C4" s="816">
        <v>209775.9</v>
      </c>
      <c r="D4" s="1361">
        <f>ABS((C5-C4)/C4)^(1/2)*SIGN((C5-C4)/C4)</f>
        <v>-0.14301121067360567</v>
      </c>
      <c r="E4" s="818">
        <v>208860.64</v>
      </c>
      <c r="F4" s="817">
        <f>((E5-E4)/E4)^(1/2)</f>
        <v>4.4111709686201372E-2</v>
      </c>
      <c r="G4" s="819">
        <v>39873</v>
      </c>
      <c r="H4" s="9" t="s">
        <v>819</v>
      </c>
      <c r="I4" s="13"/>
      <c r="J4" s="13"/>
      <c r="K4" s="13"/>
      <c r="L4" s="13"/>
      <c r="M4" s="13">
        <v>2008</v>
      </c>
    </row>
    <row r="5" spans="1:15" ht="15" customHeight="1">
      <c r="A5" s="1374" t="s">
        <v>829</v>
      </c>
      <c r="B5" s="820" t="s">
        <v>821</v>
      </c>
      <c r="C5" s="821">
        <v>205485.52</v>
      </c>
      <c r="D5" s="822" t="s">
        <v>55</v>
      </c>
      <c r="E5" s="823">
        <v>209267.05</v>
      </c>
      <c r="F5" s="822" t="s">
        <v>55</v>
      </c>
      <c r="G5" s="824">
        <v>40575</v>
      </c>
      <c r="H5" s="820" t="s">
        <v>55</v>
      </c>
      <c r="I5" s="13"/>
      <c r="J5" s="13" t="s">
        <v>85</v>
      </c>
      <c r="K5" s="13"/>
      <c r="L5" s="12" t="s">
        <v>662</v>
      </c>
      <c r="M5" s="13">
        <v>2010</v>
      </c>
    </row>
    <row r="6" spans="1:15" ht="15" customHeight="1">
      <c r="A6" s="825" t="s">
        <v>648</v>
      </c>
      <c r="B6" s="826" t="s">
        <v>649</v>
      </c>
      <c r="C6" s="827">
        <v>204600.2</v>
      </c>
      <c r="D6" s="828">
        <f>((C7-C6)/C6)^(1/5)</f>
        <v>0.60744853173357805</v>
      </c>
      <c r="E6" s="829">
        <v>212243</v>
      </c>
      <c r="F6" s="828">
        <f>((E7-E6)/E6)^(1/5)</f>
        <v>0.53546439049949968</v>
      </c>
      <c r="G6" s="830">
        <v>41306</v>
      </c>
      <c r="H6" s="826" t="s">
        <v>627</v>
      </c>
      <c r="I6" s="13"/>
      <c r="J6" s="13"/>
      <c r="K6" s="13"/>
      <c r="L6" s="13"/>
      <c r="M6" s="13">
        <v>2013</v>
      </c>
      <c r="O6" t="s">
        <v>55</v>
      </c>
    </row>
    <row r="7" spans="1:15" ht="15" customHeight="1">
      <c r="A7" s="831" t="s">
        <v>650</v>
      </c>
      <c r="B7" s="10" t="s">
        <v>651</v>
      </c>
      <c r="C7" s="1360">
        <v>221522.27</v>
      </c>
      <c r="D7" s="833"/>
      <c r="E7" s="834">
        <v>221586</v>
      </c>
      <c r="F7" s="833"/>
      <c r="G7" s="835">
        <v>43405</v>
      </c>
      <c r="H7" s="10"/>
      <c r="I7" s="13"/>
      <c r="J7" s="13"/>
      <c r="K7" s="13"/>
      <c r="L7" s="12" t="s">
        <v>647</v>
      </c>
      <c r="M7" s="13">
        <v>2018</v>
      </c>
    </row>
    <row r="8" spans="1:15" ht="15" customHeight="1">
      <c r="A8" s="13" t="s">
        <v>652</v>
      </c>
      <c r="B8" s="13"/>
      <c r="C8" s="816"/>
      <c r="D8" s="816"/>
      <c r="E8" s="816"/>
      <c r="F8" s="816"/>
      <c r="G8" s="13"/>
      <c r="H8" s="13"/>
      <c r="I8" s="13"/>
      <c r="J8" s="13"/>
      <c r="K8" s="13"/>
      <c r="L8" s="13"/>
      <c r="M8" s="13"/>
      <c r="O8" t="s">
        <v>55</v>
      </c>
    </row>
    <row r="9" spans="1:15">
      <c r="A9" s="13"/>
      <c r="B9" s="13"/>
      <c r="C9" s="13"/>
      <c r="D9" s="13"/>
      <c r="E9" s="13"/>
      <c r="F9" s="13"/>
      <c r="G9" s="13"/>
      <c r="H9" s="13"/>
      <c r="I9" s="13"/>
      <c r="J9" s="13"/>
      <c r="K9" s="13"/>
      <c r="L9" s="13"/>
      <c r="M9" s="13"/>
      <c r="O9" t="s">
        <v>55</v>
      </c>
    </row>
    <row r="10" spans="1:15">
      <c r="A10" s="13"/>
      <c r="B10" s="13"/>
      <c r="C10" s="13"/>
      <c r="D10" s="13"/>
      <c r="E10" s="13"/>
      <c r="F10" s="13"/>
      <c r="G10" s="13"/>
      <c r="H10" s="13"/>
      <c r="I10" s="13"/>
      <c r="J10" s="13"/>
      <c r="K10" s="13"/>
      <c r="L10" s="13"/>
      <c r="M10" s="13"/>
    </row>
    <row r="11" spans="1:15">
      <c r="A11" s="808" t="s">
        <v>653</v>
      </c>
      <c r="B11" s="13"/>
      <c r="C11" s="13"/>
      <c r="D11" s="13"/>
      <c r="E11" s="13"/>
      <c r="F11" s="13"/>
      <c r="G11" s="13"/>
      <c r="H11" s="13"/>
      <c r="I11" s="13" t="s">
        <v>637</v>
      </c>
      <c r="J11" s="13"/>
      <c r="K11" s="13"/>
      <c r="L11" s="13"/>
      <c r="M11" s="13"/>
    </row>
    <row r="12" spans="1:15" ht="15" customHeight="1">
      <c r="A12" s="2097" t="s">
        <v>638</v>
      </c>
      <c r="B12" s="2097" t="s">
        <v>639</v>
      </c>
      <c r="C12" s="2099" t="s">
        <v>654</v>
      </c>
      <c r="D12" s="2100"/>
      <c r="E12" s="2101" t="s">
        <v>655</v>
      </c>
      <c r="F12" s="2102"/>
      <c r="G12" s="2101" t="s">
        <v>656</v>
      </c>
      <c r="H12" s="2102"/>
      <c r="I12" s="2107" t="s">
        <v>657</v>
      </c>
      <c r="J12" s="2095" t="s">
        <v>658</v>
      </c>
      <c r="K12" s="836"/>
      <c r="L12" s="13"/>
      <c r="M12" s="13"/>
    </row>
    <row r="13" spans="1:15" ht="36">
      <c r="A13" s="2098"/>
      <c r="B13" s="2098"/>
      <c r="C13" s="810" t="s">
        <v>643</v>
      </c>
      <c r="D13" s="811" t="s">
        <v>644</v>
      </c>
      <c r="E13" s="812" t="s">
        <v>643</v>
      </c>
      <c r="F13" s="811" t="s">
        <v>644</v>
      </c>
      <c r="G13" s="812" t="s">
        <v>643</v>
      </c>
      <c r="H13" s="811" t="s">
        <v>644</v>
      </c>
      <c r="I13" s="2108"/>
      <c r="J13" s="2096"/>
      <c r="K13" s="837" t="s">
        <v>644</v>
      </c>
      <c r="L13" s="13"/>
      <c r="M13" s="13"/>
    </row>
    <row r="14" spans="1:15">
      <c r="A14" s="815" t="s">
        <v>602</v>
      </c>
      <c r="B14" s="9" t="s">
        <v>661</v>
      </c>
      <c r="C14" s="816">
        <v>125870.49</v>
      </c>
      <c r="D14" s="838">
        <f>((C15-C14)/C14)^(1/2)</f>
        <v>0.79530840117946522</v>
      </c>
      <c r="E14" s="818">
        <v>36113.599999999999</v>
      </c>
      <c r="F14" s="1361">
        <f>ABS((E15-E14)/E14)^(1/2)*SIGN((E15-E14)/E14)</f>
        <v>-0.22220928427575237</v>
      </c>
      <c r="G14" s="1364">
        <v>109989.55</v>
      </c>
      <c r="H14" s="1361">
        <f>ABS((G15-G14)/G14)^(1/2)*SIGN((G15-G14)/G14)</f>
        <v>-0.25189884485178482</v>
      </c>
      <c r="I14" s="1365">
        <v>4.2</v>
      </c>
      <c r="J14" s="1365">
        <v>95.9</v>
      </c>
      <c r="K14" s="1361">
        <f>ABS((J15-J14)/J14)^(1/2)*SIGN((J15-J14)/J14)</f>
        <v>-0.12506515507348873</v>
      </c>
      <c r="L14" s="13"/>
      <c r="M14" s="13">
        <v>2008</v>
      </c>
    </row>
    <row r="15" spans="1:15">
      <c r="A15" s="1374" t="s">
        <v>829</v>
      </c>
      <c r="B15" s="820" t="s">
        <v>821</v>
      </c>
      <c r="C15" s="816">
        <v>205485.52</v>
      </c>
      <c r="D15" s="839" t="s">
        <v>85</v>
      </c>
      <c r="E15" s="823">
        <v>34330.42</v>
      </c>
      <c r="F15" s="839" t="s">
        <v>85</v>
      </c>
      <c r="G15" s="1366">
        <v>103010.38</v>
      </c>
      <c r="H15" s="1367" t="s">
        <v>85</v>
      </c>
      <c r="I15" s="1368">
        <v>5.3</v>
      </c>
      <c r="J15" s="1365">
        <v>94.4</v>
      </c>
      <c r="K15" s="839" t="s">
        <v>85</v>
      </c>
      <c r="L15" s="12" t="s">
        <v>662</v>
      </c>
      <c r="M15" s="13">
        <v>2010</v>
      </c>
    </row>
    <row r="16" spans="1:15">
      <c r="A16" s="825" t="s">
        <v>648</v>
      </c>
      <c r="B16" s="826" t="s">
        <v>649</v>
      </c>
      <c r="C16" s="827">
        <v>131204</v>
      </c>
      <c r="D16" s="840">
        <f>((C17-C16)/C16)^(1/5)</f>
        <v>0.47289741497276594</v>
      </c>
      <c r="E16" s="829">
        <v>35239.11</v>
      </c>
      <c r="F16" s="840">
        <f>((E17-E16)/E16)^(1/5)</f>
        <v>0.58581416089755345</v>
      </c>
      <c r="G16" s="829">
        <v>107619.03</v>
      </c>
      <c r="H16" s="840">
        <f>((G17-G16)/G16)^(1/5)</f>
        <v>0.56276954102096954</v>
      </c>
      <c r="I16" s="841">
        <v>4.0999999999999996</v>
      </c>
      <c r="J16" s="1371">
        <v>94.8</v>
      </c>
      <c r="K16" s="840">
        <f>((J17-J16)/J16)^(1/5)</f>
        <v>0.52826429002184905</v>
      </c>
      <c r="L16" s="13"/>
      <c r="M16" s="13">
        <v>2013</v>
      </c>
    </row>
    <row r="17" spans="1:13">
      <c r="A17" s="831" t="s">
        <v>650</v>
      </c>
      <c r="B17" s="10" t="s">
        <v>651</v>
      </c>
      <c r="C17" s="832">
        <v>134307</v>
      </c>
      <c r="D17" s="842"/>
      <c r="E17" s="834">
        <v>37670.33</v>
      </c>
      <c r="F17" s="842"/>
      <c r="G17" s="834">
        <v>113693.97</v>
      </c>
      <c r="H17" s="842"/>
      <c r="I17" s="843">
        <v>2.6</v>
      </c>
      <c r="J17" s="843">
        <v>98.7</v>
      </c>
      <c r="K17" s="842"/>
      <c r="L17" s="12" t="s">
        <v>647</v>
      </c>
      <c r="M17" s="13">
        <v>2018</v>
      </c>
    </row>
    <row r="18" spans="1:13">
      <c r="A18" s="13" t="s">
        <v>827</v>
      </c>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808" t="s">
        <v>659</v>
      </c>
      <c r="B21" s="13"/>
      <c r="C21" s="13"/>
      <c r="D21" s="13"/>
      <c r="E21" s="13" t="s">
        <v>637</v>
      </c>
      <c r="F21" s="13"/>
      <c r="G21" s="13"/>
      <c r="H21" s="13"/>
      <c r="I21" s="13"/>
      <c r="J21" s="13"/>
      <c r="K21" s="13"/>
      <c r="L21" s="13"/>
      <c r="M21" s="13"/>
    </row>
    <row r="22" spans="1:13">
      <c r="A22" s="2097" t="s">
        <v>638</v>
      </c>
      <c r="B22" s="2097" t="s">
        <v>639</v>
      </c>
      <c r="C22" s="2101" t="s">
        <v>640</v>
      </c>
      <c r="D22" s="2102"/>
      <c r="E22" s="2101" t="s">
        <v>641</v>
      </c>
      <c r="F22" s="2102"/>
      <c r="G22" s="809" t="s">
        <v>642</v>
      </c>
      <c r="H22" s="11"/>
      <c r="I22" s="13"/>
      <c r="J22" s="13"/>
      <c r="K22" s="13"/>
      <c r="L22" s="13"/>
      <c r="M22" s="13"/>
    </row>
    <row r="23" spans="1:13" ht="24">
      <c r="A23" s="2098"/>
      <c r="B23" s="2098"/>
      <c r="C23" s="810" t="s">
        <v>643</v>
      </c>
      <c r="D23" s="811" t="s">
        <v>644</v>
      </c>
      <c r="E23" s="812" t="s">
        <v>643</v>
      </c>
      <c r="F23" s="811" t="s">
        <v>644</v>
      </c>
      <c r="G23" s="813" t="s">
        <v>822</v>
      </c>
      <c r="H23" s="814" t="s">
        <v>660</v>
      </c>
      <c r="I23" s="13"/>
      <c r="J23" s="13"/>
      <c r="K23" s="13"/>
      <c r="L23" s="13"/>
      <c r="M23" s="13"/>
    </row>
    <row r="24" spans="1:13" ht="15" customHeight="1">
      <c r="A24" s="815" t="s">
        <v>602</v>
      </c>
      <c r="B24" s="9" t="s">
        <v>821</v>
      </c>
      <c r="C24" s="816">
        <v>205485.52</v>
      </c>
      <c r="D24" s="838">
        <f>(C25-C24)/C24*100</f>
        <v>-3.5054392153763358</v>
      </c>
      <c r="E24" s="818">
        <v>209267.05</v>
      </c>
      <c r="F24" s="1361">
        <f>ABS((E25-E24)/E24)^(1/2)*SIGN((E25-E24)/E24)</f>
        <v>-0.1360231292428476</v>
      </c>
      <c r="G24" s="819">
        <v>40575</v>
      </c>
      <c r="H24" s="9" t="s">
        <v>823</v>
      </c>
      <c r="I24" s="13"/>
      <c r="J24" s="13"/>
      <c r="K24" s="13"/>
      <c r="L24" s="13"/>
      <c r="M24" s="13">
        <v>2010</v>
      </c>
    </row>
    <row r="25" spans="1:13" ht="15" customHeight="1">
      <c r="A25" s="1374" t="s">
        <v>830</v>
      </c>
      <c r="B25" s="820" t="s">
        <v>826</v>
      </c>
      <c r="C25" s="821">
        <v>198282.35</v>
      </c>
      <c r="D25" s="822" t="s">
        <v>55</v>
      </c>
      <c r="E25" s="823">
        <v>205395.13</v>
      </c>
      <c r="F25" s="822" t="s">
        <v>55</v>
      </c>
      <c r="G25" s="824">
        <v>41306</v>
      </c>
      <c r="H25" s="820" t="s">
        <v>55</v>
      </c>
      <c r="I25" s="13"/>
      <c r="J25" s="13" t="s">
        <v>85</v>
      </c>
      <c r="K25" s="13"/>
      <c r="L25" s="12" t="s">
        <v>662</v>
      </c>
      <c r="M25" s="13">
        <v>2012</v>
      </c>
    </row>
    <row r="26" spans="1:13">
      <c r="A26" s="825" t="s">
        <v>648</v>
      </c>
      <c r="B26" s="826" t="s">
        <v>272</v>
      </c>
      <c r="C26" s="827">
        <v>222604</v>
      </c>
      <c r="D26" s="840">
        <f>(C27-C26)/C26*100</f>
        <v>-1.8728324738099944</v>
      </c>
      <c r="E26" s="829">
        <v>221630</v>
      </c>
      <c r="F26" s="840">
        <f>(E27-E26)/E26*100</f>
        <v>-2.8944637458827778</v>
      </c>
      <c r="G26" s="830">
        <v>43405</v>
      </c>
      <c r="H26" s="826" t="s">
        <v>818</v>
      </c>
      <c r="I26" s="13"/>
      <c r="J26" s="13"/>
      <c r="K26" s="13"/>
      <c r="L26" s="13"/>
      <c r="M26" s="13">
        <v>2019</v>
      </c>
    </row>
    <row r="27" spans="1:13">
      <c r="A27" s="831" t="s">
        <v>663</v>
      </c>
      <c r="B27" s="10" t="s">
        <v>273</v>
      </c>
      <c r="C27" s="832">
        <v>218435</v>
      </c>
      <c r="D27" s="844"/>
      <c r="E27" s="834">
        <v>215215</v>
      </c>
      <c r="F27" s="844"/>
      <c r="G27" s="835">
        <v>43952</v>
      </c>
      <c r="H27" s="10"/>
      <c r="I27" s="13"/>
      <c r="J27" s="13"/>
      <c r="K27" s="13"/>
      <c r="L27" s="12" t="s">
        <v>824</v>
      </c>
      <c r="M27" s="13">
        <v>2020</v>
      </c>
    </row>
    <row r="28" spans="1:13">
      <c r="A28" s="13" t="s">
        <v>652</v>
      </c>
      <c r="B28" s="13"/>
      <c r="C28" s="816"/>
      <c r="D28" s="816"/>
      <c r="E28" s="816"/>
      <c r="F28" s="816"/>
      <c r="G28" s="13"/>
      <c r="H28" s="13"/>
      <c r="I28" s="13"/>
      <c r="J28" s="13"/>
      <c r="K28" s="13"/>
      <c r="L28" s="13"/>
      <c r="M28" s="13"/>
    </row>
    <row r="29" spans="1:13">
      <c r="A29" s="13"/>
      <c r="B29" s="13"/>
      <c r="C29" s="13"/>
      <c r="D29" s="13"/>
      <c r="E29" s="13"/>
      <c r="F29" s="13"/>
      <c r="G29" s="13"/>
      <c r="H29" s="13"/>
      <c r="I29" s="13"/>
      <c r="J29" s="13"/>
      <c r="K29" s="13"/>
      <c r="L29" s="13"/>
      <c r="M29" s="13"/>
    </row>
    <row r="30" spans="1:13">
      <c r="A30" s="13"/>
      <c r="B30" s="13"/>
      <c r="C30" s="13"/>
      <c r="D30" s="13"/>
      <c r="E30" s="13"/>
      <c r="F30" s="13"/>
      <c r="G30" s="13"/>
      <c r="H30" s="13"/>
      <c r="I30" s="13"/>
      <c r="J30" s="13"/>
      <c r="K30" s="13"/>
      <c r="L30" s="13"/>
      <c r="M30" s="13"/>
    </row>
    <row r="31" spans="1:13">
      <c r="A31" s="808" t="s">
        <v>664</v>
      </c>
      <c r="B31" s="13"/>
      <c r="C31" s="13"/>
      <c r="D31" s="13"/>
      <c r="E31" s="13"/>
      <c r="F31" s="13"/>
      <c r="H31" s="13"/>
      <c r="I31" s="13" t="s">
        <v>637</v>
      </c>
      <c r="J31" s="13"/>
      <c r="K31" s="13"/>
      <c r="L31" s="13"/>
      <c r="M31" s="13"/>
    </row>
    <row r="32" spans="1:13">
      <c r="A32" s="2097" t="s">
        <v>638</v>
      </c>
      <c r="B32" s="2097" t="s">
        <v>639</v>
      </c>
      <c r="C32" s="2099" t="s">
        <v>654</v>
      </c>
      <c r="D32" s="2100"/>
      <c r="E32" s="2101" t="s">
        <v>655</v>
      </c>
      <c r="F32" s="2102"/>
      <c r="G32" s="2103" t="s">
        <v>656</v>
      </c>
      <c r="H32" s="2104"/>
      <c r="I32" s="2105" t="s">
        <v>657</v>
      </c>
      <c r="J32" s="2095" t="s">
        <v>658</v>
      </c>
      <c r="K32" s="836"/>
      <c r="L32" s="13"/>
      <c r="M32" s="13"/>
    </row>
    <row r="33" spans="1:13" ht="36">
      <c r="A33" s="2098"/>
      <c r="B33" s="2098"/>
      <c r="C33" s="810" t="s">
        <v>643</v>
      </c>
      <c r="D33" s="811" t="s">
        <v>644</v>
      </c>
      <c r="E33" s="812" t="s">
        <v>643</v>
      </c>
      <c r="F33" s="811" t="s">
        <v>644</v>
      </c>
      <c r="G33" s="1362" t="s">
        <v>643</v>
      </c>
      <c r="H33" s="1363" t="s">
        <v>644</v>
      </c>
      <c r="I33" s="2106"/>
      <c r="J33" s="2096"/>
      <c r="K33" s="837" t="s">
        <v>644</v>
      </c>
      <c r="L33" s="13"/>
      <c r="M33" s="13"/>
    </row>
    <row r="34" spans="1:13">
      <c r="A34" s="815" t="s">
        <v>602</v>
      </c>
      <c r="B34" s="9" t="s">
        <v>820</v>
      </c>
      <c r="C34" s="816">
        <v>129251.99</v>
      </c>
      <c r="D34" s="838">
        <f>(C35-C34)/C34*100</f>
        <v>1.6672470574727685</v>
      </c>
      <c r="E34" s="818">
        <v>34330.400000000001</v>
      </c>
      <c r="F34" s="1361">
        <f>((E35-E34)/E34)^(1/2)</f>
        <v>0.10508975294537386</v>
      </c>
      <c r="G34" s="1369">
        <v>103010.38</v>
      </c>
      <c r="H34" s="1361">
        <f>((G35-G34)/G34)^(1/2)</f>
        <v>0.15353900549713109</v>
      </c>
      <c r="I34" s="1365">
        <v>5.3</v>
      </c>
      <c r="J34" s="1370">
        <v>94.5</v>
      </c>
      <c r="K34" s="838">
        <f>(J35-J34)/J34*100</f>
        <v>-0.63492063492062889</v>
      </c>
      <c r="L34" s="13"/>
      <c r="M34" s="13">
        <v>2008</v>
      </c>
    </row>
    <row r="35" spans="1:13">
      <c r="A35" s="1374" t="s">
        <v>830</v>
      </c>
      <c r="B35" s="820" t="s">
        <v>825</v>
      </c>
      <c r="C35" s="821">
        <v>131406.94</v>
      </c>
      <c r="D35" s="839" t="s">
        <v>85</v>
      </c>
      <c r="E35" s="823">
        <v>34709.54</v>
      </c>
      <c r="F35" s="839" t="s">
        <v>85</v>
      </c>
      <c r="G35" s="1366">
        <v>105438.77</v>
      </c>
      <c r="H35" s="1367" t="s">
        <v>85</v>
      </c>
      <c r="I35" s="1368">
        <v>4.7</v>
      </c>
      <c r="J35" s="1370">
        <v>93.9</v>
      </c>
      <c r="K35" s="839" t="s">
        <v>85</v>
      </c>
      <c r="L35" s="12" t="s">
        <v>662</v>
      </c>
      <c r="M35" s="13">
        <v>2009</v>
      </c>
    </row>
    <row r="36" spans="1:13">
      <c r="A36" s="825" t="s">
        <v>648</v>
      </c>
      <c r="B36" s="826" t="s">
        <v>272</v>
      </c>
      <c r="C36" s="827">
        <v>133392</v>
      </c>
      <c r="D36" s="840">
        <f>(C37-C36)/C36*100</f>
        <v>-4.4627863739954421</v>
      </c>
      <c r="E36" s="829">
        <v>37736.36</v>
      </c>
      <c r="F36" s="840">
        <f>(E37-E36)/E36*100</f>
        <v>-4.761720526304078</v>
      </c>
      <c r="G36" s="829">
        <v>118720.01</v>
      </c>
      <c r="H36" s="840">
        <f>(G37-G36)/G36*100</f>
        <v>-1.0744439795785072</v>
      </c>
      <c r="I36" s="841">
        <v>2.2999999999999998</v>
      </c>
      <c r="J36" s="1372">
        <v>99.6</v>
      </c>
      <c r="K36" s="840">
        <f>(J37-J36)/J36*100</f>
        <v>0.4016064257028169</v>
      </c>
      <c r="L36" s="845"/>
      <c r="M36" s="13">
        <v>2019</v>
      </c>
    </row>
    <row r="37" spans="1:13">
      <c r="A37" s="831" t="s">
        <v>663</v>
      </c>
      <c r="B37" s="10" t="s">
        <v>273</v>
      </c>
      <c r="C37" s="832">
        <v>127439</v>
      </c>
      <c r="D37" s="842"/>
      <c r="E37" s="834">
        <v>35939.46</v>
      </c>
      <c r="F37" s="842"/>
      <c r="G37" s="834">
        <v>117444.43</v>
      </c>
      <c r="H37" s="842"/>
      <c r="I37" s="843">
        <v>2.7</v>
      </c>
      <c r="J37" s="1373">
        <v>100</v>
      </c>
      <c r="K37" s="842"/>
      <c r="L37" s="12" t="s">
        <v>824</v>
      </c>
      <c r="M37" s="13">
        <v>2020</v>
      </c>
    </row>
    <row r="38" spans="1:13">
      <c r="A38" s="13" t="s">
        <v>828</v>
      </c>
      <c r="B38" s="13"/>
      <c r="C38" s="13"/>
      <c r="D38" s="13"/>
      <c r="E38" s="13"/>
      <c r="F38" s="13"/>
      <c r="G38" s="13"/>
      <c r="H38" s="13"/>
      <c r="I38" s="13"/>
      <c r="J38" s="13"/>
      <c r="K38" s="13"/>
      <c r="L38" s="13"/>
      <c r="M38" s="13"/>
    </row>
  </sheetData>
  <mergeCells count="22">
    <mergeCell ref="A2:A3"/>
    <mergeCell ref="B2:B3"/>
    <mergeCell ref="C2:D2"/>
    <mergeCell ref="E2:F2"/>
    <mergeCell ref="A12:A13"/>
    <mergeCell ref="B12:B13"/>
    <mergeCell ref="C12:D12"/>
    <mergeCell ref="E12:F12"/>
    <mergeCell ref="G12:H12"/>
    <mergeCell ref="I12:I13"/>
    <mergeCell ref="J12:J13"/>
    <mergeCell ref="A22:A23"/>
    <mergeCell ref="B22:B23"/>
    <mergeCell ref="C22:D22"/>
    <mergeCell ref="E22:F22"/>
    <mergeCell ref="J32:J33"/>
    <mergeCell ref="A32:A33"/>
    <mergeCell ref="B32:B33"/>
    <mergeCell ref="C32:D32"/>
    <mergeCell ref="E32:F32"/>
    <mergeCell ref="G32:H32"/>
    <mergeCell ref="I32:I33"/>
  </mergeCells>
  <phoneticPr fontId="1"/>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T212"/>
  <sheetViews>
    <sheetView showGridLines="0" zoomScale="85" zoomScaleNormal="85" workbookViewId="0">
      <pane xSplit="3" ySplit="7" topLeftCell="D197" activePane="bottomRight" state="frozen"/>
      <selection pane="topRight" activeCell="D1" sqref="D1"/>
      <selection pane="bottomLeft" activeCell="A8" sqref="A8"/>
      <selection pane="bottomRight" activeCell="A213" sqref="A213"/>
    </sheetView>
  </sheetViews>
  <sheetFormatPr defaultColWidth="8" defaultRowHeight="13"/>
  <cols>
    <col min="1" max="1" width="5" style="1192" customWidth="1"/>
    <col min="2" max="3" width="3.6328125" style="1192" customWidth="1"/>
    <col min="4" max="4" width="9.36328125" style="1458" customWidth="1"/>
    <col min="5" max="5" width="9.36328125" style="1192" customWidth="1"/>
    <col min="6" max="6" width="4.08984375" style="1193" customWidth="1"/>
    <col min="7" max="8" width="3.6328125" style="1192" customWidth="1"/>
    <col min="9" max="16" width="9.36328125" style="1192" customWidth="1"/>
    <col min="17" max="17" width="2.36328125" style="1192" customWidth="1"/>
    <col min="18" max="18" width="22.08984375" style="1192" customWidth="1"/>
    <col min="19" max="19" width="46.6328125" style="1192" hidden="1" customWidth="1"/>
    <col min="20" max="20" width="25.7265625" style="1192" hidden="1" customWidth="1"/>
    <col min="21" max="16384" width="8" style="1192"/>
  </cols>
  <sheetData>
    <row r="1" spans="1:20" ht="18" customHeight="1">
      <c r="B1" s="1222" t="s">
        <v>804</v>
      </c>
      <c r="P1" s="1192" t="s">
        <v>718</v>
      </c>
      <c r="R1" s="1192" t="s">
        <v>718</v>
      </c>
    </row>
    <row r="2" spans="1:20" ht="10.5" customHeight="1"/>
    <row r="3" spans="1:20" ht="13.5" customHeight="1">
      <c r="D3" s="1459" t="s">
        <v>909</v>
      </c>
      <c r="E3" s="1220">
        <v>2.4874980827760691</v>
      </c>
      <c r="I3" s="1219" t="s">
        <v>909</v>
      </c>
      <c r="J3" s="1220">
        <v>1.3464579301594195</v>
      </c>
      <c r="M3" s="1219" t="s">
        <v>909</v>
      </c>
      <c r="N3" s="1220">
        <v>1.1036195046168309</v>
      </c>
    </row>
    <row r="4" spans="1:20" ht="3.75" customHeight="1"/>
    <row r="5" spans="1:20" ht="18" customHeight="1">
      <c r="B5" s="1194"/>
      <c r="C5" s="1194"/>
      <c r="D5" s="1460"/>
      <c r="E5" s="1194"/>
      <c r="F5" s="1195"/>
      <c r="G5" s="1194"/>
      <c r="H5" s="1194"/>
      <c r="I5" s="1194" t="s">
        <v>719</v>
      </c>
      <c r="J5" s="1194" t="s">
        <v>720</v>
      </c>
      <c r="K5" s="1194"/>
      <c r="L5" s="1194"/>
      <c r="M5" s="1196" t="s">
        <v>721</v>
      </c>
      <c r="N5" s="1196" t="s">
        <v>722</v>
      </c>
      <c r="O5" s="1194"/>
      <c r="P5" s="1194"/>
      <c r="R5" s="1225" t="s">
        <v>809</v>
      </c>
      <c r="S5" s="1197"/>
    </row>
    <row r="6" spans="1:20" ht="18" customHeight="1">
      <c r="D6" s="1458" t="s">
        <v>723</v>
      </c>
      <c r="E6" s="1192" t="s">
        <v>724</v>
      </c>
      <c r="F6" s="1193" t="s">
        <v>725</v>
      </c>
      <c r="I6" s="1198" t="s">
        <v>726</v>
      </c>
      <c r="J6" s="1198" t="s">
        <v>727</v>
      </c>
      <c r="K6" s="1198" t="s">
        <v>728</v>
      </c>
      <c r="L6" s="1198" t="s">
        <v>729</v>
      </c>
      <c r="M6" s="1198" t="s">
        <v>726</v>
      </c>
      <c r="N6" s="1198" t="s">
        <v>727</v>
      </c>
      <c r="O6" s="1198" t="s">
        <v>728</v>
      </c>
      <c r="P6" s="1198" t="s">
        <v>729</v>
      </c>
      <c r="R6" s="2110" t="s">
        <v>810</v>
      </c>
      <c r="S6" s="1200"/>
      <c r="T6" s="2109" t="s">
        <v>730</v>
      </c>
    </row>
    <row r="7" spans="1:20" ht="18" customHeight="1">
      <c r="B7" s="1197"/>
      <c r="C7" s="1197"/>
      <c r="D7" s="1461"/>
      <c r="E7" s="1197"/>
      <c r="F7" s="1201"/>
      <c r="G7" s="1197"/>
      <c r="H7" s="1197"/>
      <c r="I7" s="1197"/>
      <c r="J7" s="1197"/>
      <c r="K7" s="1197"/>
      <c r="L7" s="1197"/>
      <c r="M7" s="1197"/>
      <c r="N7" s="1197"/>
      <c r="O7" s="1197"/>
      <c r="P7" s="1197"/>
      <c r="R7" s="2111"/>
      <c r="S7" s="1221" t="s">
        <v>731</v>
      </c>
      <c r="T7" s="2109"/>
    </row>
    <row r="8" spans="1:20" ht="18" hidden="1" customHeight="1">
      <c r="A8" s="1192">
        <v>2009</v>
      </c>
      <c r="B8" s="1192" t="s">
        <v>732</v>
      </c>
      <c r="C8" s="1192">
        <v>1</v>
      </c>
      <c r="D8" s="1462">
        <v>97.34</v>
      </c>
      <c r="E8" s="1210"/>
      <c r="G8" s="1192" t="s">
        <v>857</v>
      </c>
      <c r="H8" s="1192">
        <v>1</v>
      </c>
      <c r="I8" s="1465">
        <v>105.47</v>
      </c>
      <c r="J8" s="1211"/>
      <c r="K8" s="1211"/>
      <c r="L8" s="1211"/>
      <c r="M8" s="1465">
        <v>111.96</v>
      </c>
      <c r="N8" s="1211"/>
      <c r="O8" s="1211"/>
      <c r="P8" s="1211"/>
      <c r="R8" s="1223"/>
      <c r="S8" s="1202"/>
    </row>
    <row r="9" spans="1:20" ht="18" hidden="1" customHeight="1">
      <c r="C9" s="1192">
        <v>2</v>
      </c>
      <c r="D9" s="1462">
        <v>92.27</v>
      </c>
      <c r="E9" s="1210">
        <v>-5.0700000000000074</v>
      </c>
      <c r="H9" s="1192">
        <v>2</v>
      </c>
      <c r="I9" s="1465">
        <v>98.87</v>
      </c>
      <c r="J9" s="1211">
        <v>-6.5999999999999943</v>
      </c>
      <c r="K9" s="1211"/>
      <c r="L9" s="1211"/>
      <c r="M9" s="1465">
        <v>106.08</v>
      </c>
      <c r="N9" s="1211">
        <v>-5.8799999999999955</v>
      </c>
      <c r="O9" s="1211"/>
      <c r="P9" s="1211"/>
      <c r="R9" s="1223"/>
      <c r="S9" s="1202"/>
    </row>
    <row r="10" spans="1:20" ht="18" hidden="1" customHeight="1">
      <c r="C10" s="1192">
        <v>3</v>
      </c>
      <c r="D10" s="1462">
        <v>92.78</v>
      </c>
      <c r="E10" s="1210">
        <v>0.51000000000000512</v>
      </c>
      <c r="H10" s="1192">
        <v>3</v>
      </c>
      <c r="I10" s="1465">
        <v>94.13</v>
      </c>
      <c r="J10" s="1211">
        <v>-4.7400000000000091</v>
      </c>
      <c r="K10" s="1211">
        <v>-11.340000000000003</v>
      </c>
      <c r="L10" s="1211"/>
      <c r="M10" s="1465">
        <v>100.29</v>
      </c>
      <c r="N10" s="1211">
        <v>-5.789999999999992</v>
      </c>
      <c r="O10" s="1211">
        <v>-11.669999999999987</v>
      </c>
      <c r="P10" s="1211"/>
      <c r="R10" s="1223"/>
      <c r="S10" s="1202"/>
    </row>
    <row r="11" spans="1:20" ht="18" hidden="1" customHeight="1">
      <c r="C11" s="1192">
        <v>4</v>
      </c>
      <c r="D11" s="1462">
        <v>92.46</v>
      </c>
      <c r="E11" s="1210">
        <v>-0.32000000000000739</v>
      </c>
      <c r="H11" s="1192">
        <v>4</v>
      </c>
      <c r="I11" s="1465">
        <v>92.5</v>
      </c>
      <c r="J11" s="1211">
        <v>-1.6299999999999955</v>
      </c>
      <c r="K11" s="1211">
        <v>-6.3700000000000045</v>
      </c>
      <c r="L11" s="1211">
        <v>-12.969999999999999</v>
      </c>
      <c r="M11" s="1465">
        <v>96.37</v>
      </c>
      <c r="N11" s="1211">
        <v>-3.9200000000000017</v>
      </c>
      <c r="O11" s="1211">
        <v>-9.7099999999999937</v>
      </c>
      <c r="P11" s="1211">
        <v>-15.589999999999989</v>
      </c>
      <c r="R11" s="1468" t="s">
        <v>858</v>
      </c>
      <c r="S11" s="1203" t="s">
        <v>734</v>
      </c>
    </row>
    <row r="12" spans="1:20" ht="18" hidden="1" customHeight="1">
      <c r="C12" s="1192">
        <v>5</v>
      </c>
      <c r="D12" s="1462">
        <v>90.79</v>
      </c>
      <c r="E12" s="1210">
        <v>-1.6699999999999875</v>
      </c>
      <c r="H12" s="1192">
        <v>5</v>
      </c>
      <c r="I12" s="1465">
        <v>92.01</v>
      </c>
      <c r="J12" s="1211">
        <v>-0.48999999999999488</v>
      </c>
      <c r="K12" s="1211">
        <v>-2.1199999999999903</v>
      </c>
      <c r="L12" s="1211">
        <v>-6.8599999999999994</v>
      </c>
      <c r="M12" s="1465">
        <v>93.13</v>
      </c>
      <c r="N12" s="1211">
        <v>-3.2400000000000091</v>
      </c>
      <c r="O12" s="1211">
        <v>-7.1600000000000108</v>
      </c>
      <c r="P12" s="1211">
        <v>-12.950000000000003</v>
      </c>
      <c r="R12" s="1468" t="s">
        <v>858</v>
      </c>
      <c r="S12" s="1203" t="s">
        <v>735</v>
      </c>
    </row>
    <row r="13" spans="1:20" ht="18" hidden="1" customHeight="1">
      <c r="C13" s="1192">
        <v>6</v>
      </c>
      <c r="D13" s="1462">
        <v>92.86</v>
      </c>
      <c r="E13" s="1210">
        <v>2.0699999999999932</v>
      </c>
      <c r="H13" s="1192">
        <v>6</v>
      </c>
      <c r="I13" s="1465">
        <v>92.04</v>
      </c>
      <c r="J13" s="1211">
        <v>3.0000000000001137E-2</v>
      </c>
      <c r="K13" s="1211">
        <v>-0.45999999999999375</v>
      </c>
      <c r="L13" s="1211">
        <v>-2.0899999999999892</v>
      </c>
      <c r="M13" s="1465">
        <v>92.23</v>
      </c>
      <c r="N13" s="1211">
        <v>-0.89999999999999147</v>
      </c>
      <c r="O13" s="1211">
        <v>-4.1400000000000006</v>
      </c>
      <c r="P13" s="1211">
        <v>-8.0600000000000023</v>
      </c>
      <c r="R13" s="1468" t="s">
        <v>859</v>
      </c>
      <c r="S13" s="1203" t="s">
        <v>737</v>
      </c>
    </row>
    <row r="14" spans="1:20" ht="18" hidden="1" customHeight="1">
      <c r="C14" s="1192">
        <v>7</v>
      </c>
      <c r="D14" s="1462">
        <v>92.76</v>
      </c>
      <c r="E14" s="1210">
        <v>-9.9999999999994316E-2</v>
      </c>
      <c r="H14" s="1192">
        <v>7</v>
      </c>
      <c r="I14" s="1465">
        <v>92.14</v>
      </c>
      <c r="J14" s="1211">
        <v>9.9999999999994316E-2</v>
      </c>
      <c r="K14" s="1211">
        <v>0.12999999999999545</v>
      </c>
      <c r="L14" s="1211">
        <v>-0.35999999999999943</v>
      </c>
      <c r="M14" s="1465">
        <v>92.33</v>
      </c>
      <c r="N14" s="1211">
        <v>9.9999999999994316E-2</v>
      </c>
      <c r="O14" s="1211">
        <v>-0.79999999999999716</v>
      </c>
      <c r="P14" s="1211">
        <v>-4.0400000000000063</v>
      </c>
      <c r="R14" s="1468" t="s">
        <v>859</v>
      </c>
      <c r="S14" s="1203" t="s">
        <v>735</v>
      </c>
    </row>
    <row r="15" spans="1:20" ht="18" hidden="1" customHeight="1">
      <c r="C15" s="1192">
        <v>8</v>
      </c>
      <c r="D15" s="1462">
        <v>93.37</v>
      </c>
      <c r="E15" s="1210">
        <v>0.60999999999999943</v>
      </c>
      <c r="H15" s="1192">
        <v>8</v>
      </c>
      <c r="I15" s="1465">
        <v>93</v>
      </c>
      <c r="J15" s="1211">
        <v>0.85999999999999943</v>
      </c>
      <c r="K15" s="1211">
        <v>0.95999999999999375</v>
      </c>
      <c r="L15" s="1211">
        <v>0.98999999999999488</v>
      </c>
      <c r="M15" s="1465">
        <v>92.45</v>
      </c>
      <c r="N15" s="1211">
        <v>0.12000000000000455</v>
      </c>
      <c r="O15" s="1211">
        <v>0.21999999999999886</v>
      </c>
      <c r="P15" s="1211">
        <v>-0.67999999999999261</v>
      </c>
      <c r="R15" s="1468" t="s">
        <v>860</v>
      </c>
      <c r="S15" s="1203" t="s">
        <v>738</v>
      </c>
    </row>
    <row r="16" spans="1:20" ht="18" hidden="1" customHeight="1">
      <c r="C16" s="1192">
        <v>9</v>
      </c>
      <c r="D16" s="1462">
        <v>94.68</v>
      </c>
      <c r="E16" s="1210">
        <v>1.3100000000000023</v>
      </c>
      <c r="H16" s="1192">
        <v>9</v>
      </c>
      <c r="I16" s="1465">
        <v>93.6</v>
      </c>
      <c r="J16" s="1211">
        <v>0.59999999999999432</v>
      </c>
      <c r="K16" s="1211">
        <v>1.4599999999999937</v>
      </c>
      <c r="L16" s="1211">
        <v>1.5599999999999881</v>
      </c>
      <c r="M16" s="1465">
        <v>92.89</v>
      </c>
      <c r="N16" s="1211">
        <v>0.43999999999999773</v>
      </c>
      <c r="O16" s="1211">
        <v>0.56000000000000227</v>
      </c>
      <c r="P16" s="1211">
        <v>0.65999999999999659</v>
      </c>
      <c r="R16" s="1468" t="s">
        <v>860</v>
      </c>
      <c r="S16" s="1203" t="s">
        <v>735</v>
      </c>
    </row>
    <row r="17" spans="1:19" ht="18" hidden="1" customHeight="1">
      <c r="C17" s="1192">
        <v>10</v>
      </c>
      <c r="D17" s="1462">
        <v>96.46</v>
      </c>
      <c r="E17" s="1210">
        <v>1.7799999999999869</v>
      </c>
      <c r="H17" s="1192">
        <v>10</v>
      </c>
      <c r="I17" s="1465">
        <v>94.84</v>
      </c>
      <c r="J17" s="1211">
        <v>1.2400000000000091</v>
      </c>
      <c r="K17" s="1211">
        <v>1.8400000000000034</v>
      </c>
      <c r="L17" s="1211">
        <v>2.7000000000000028</v>
      </c>
      <c r="M17" s="1465">
        <v>94.03</v>
      </c>
      <c r="N17" s="1211">
        <v>1.1400000000000006</v>
      </c>
      <c r="O17" s="1211">
        <v>1.5799999999999983</v>
      </c>
      <c r="P17" s="1211">
        <v>1.7000000000000028</v>
      </c>
      <c r="R17" s="1468" t="s">
        <v>861</v>
      </c>
      <c r="S17" s="1203" t="s">
        <v>739</v>
      </c>
    </row>
    <row r="18" spans="1:19" ht="18" hidden="1" customHeight="1">
      <c r="C18" s="1192">
        <v>11</v>
      </c>
      <c r="D18" s="1462">
        <v>97.48</v>
      </c>
      <c r="E18" s="1210">
        <v>1.0200000000000102</v>
      </c>
      <c r="H18" s="1192">
        <v>11</v>
      </c>
      <c r="I18" s="1465">
        <v>96.21</v>
      </c>
      <c r="J18" s="1211">
        <v>1.3699999999999903</v>
      </c>
      <c r="K18" s="1211">
        <v>2.6099999999999994</v>
      </c>
      <c r="L18" s="1211">
        <v>3.2099999999999937</v>
      </c>
      <c r="M18" s="1465">
        <v>94.95</v>
      </c>
      <c r="N18" s="1211">
        <v>0.92000000000000171</v>
      </c>
      <c r="O18" s="1211">
        <v>2.0600000000000023</v>
      </c>
      <c r="P18" s="1211">
        <v>2.5</v>
      </c>
      <c r="R18" s="1468" t="s">
        <v>862</v>
      </c>
      <c r="S18" s="1203" t="s">
        <v>741</v>
      </c>
    </row>
    <row r="19" spans="1:19" ht="18" hidden="1" customHeight="1">
      <c r="B19" s="1197"/>
      <c r="C19" s="1197">
        <v>12</v>
      </c>
      <c r="D19" s="1463">
        <v>98.62</v>
      </c>
      <c r="E19" s="1212">
        <v>1.1400000000000006</v>
      </c>
      <c r="F19" s="1201"/>
      <c r="G19" s="1197"/>
      <c r="H19" s="1197">
        <v>12</v>
      </c>
      <c r="I19" s="1466">
        <v>97.52</v>
      </c>
      <c r="J19" s="1213">
        <v>1.3100000000000023</v>
      </c>
      <c r="K19" s="1213">
        <v>2.6799999999999926</v>
      </c>
      <c r="L19" s="1213">
        <v>3.9200000000000017</v>
      </c>
      <c r="M19" s="1466">
        <v>96.12</v>
      </c>
      <c r="N19" s="1213">
        <v>1.1700000000000017</v>
      </c>
      <c r="O19" s="1213">
        <v>2.0900000000000034</v>
      </c>
      <c r="P19" s="1213">
        <v>3.230000000000004</v>
      </c>
      <c r="R19" s="1468" t="s">
        <v>862</v>
      </c>
      <c r="S19" s="1203" t="s">
        <v>735</v>
      </c>
    </row>
    <row r="20" spans="1:19" ht="18" hidden="1" customHeight="1">
      <c r="A20" s="1192">
        <v>2010</v>
      </c>
      <c r="B20" s="1192" t="s">
        <v>742</v>
      </c>
      <c r="C20" s="1192">
        <v>1</v>
      </c>
      <c r="D20" s="1462">
        <v>100.91</v>
      </c>
      <c r="E20" s="1210">
        <v>2.289999999999992</v>
      </c>
      <c r="G20" s="1192" t="s">
        <v>863</v>
      </c>
      <c r="H20" s="1192">
        <v>1</v>
      </c>
      <c r="I20" s="1465">
        <v>99</v>
      </c>
      <c r="J20" s="1211">
        <v>1.480000000000004</v>
      </c>
      <c r="K20" s="1211">
        <v>2.7900000000000063</v>
      </c>
      <c r="L20" s="1211">
        <v>4.1599999999999966</v>
      </c>
      <c r="M20" s="1465">
        <v>97.63</v>
      </c>
      <c r="N20" s="1211">
        <v>1.5099999999999909</v>
      </c>
      <c r="O20" s="1211">
        <v>2.6799999999999926</v>
      </c>
      <c r="P20" s="1211">
        <v>3.5999999999999943</v>
      </c>
      <c r="R20" s="1468" t="s">
        <v>862</v>
      </c>
      <c r="S20" s="1203" t="s">
        <v>735</v>
      </c>
    </row>
    <row r="21" spans="1:19" ht="18" hidden="1" customHeight="1">
      <c r="C21" s="1192">
        <v>2</v>
      </c>
      <c r="D21" s="1462">
        <v>101.11</v>
      </c>
      <c r="E21" s="1210">
        <v>0.20000000000000284</v>
      </c>
      <c r="H21" s="1192">
        <v>2</v>
      </c>
      <c r="I21" s="1465">
        <v>100.21</v>
      </c>
      <c r="J21" s="1211">
        <v>1.2099999999999937</v>
      </c>
      <c r="K21" s="1211">
        <v>2.6899999999999977</v>
      </c>
      <c r="L21" s="1211">
        <v>4</v>
      </c>
      <c r="M21" s="1465">
        <v>98.92</v>
      </c>
      <c r="N21" s="1211">
        <v>1.2900000000000063</v>
      </c>
      <c r="O21" s="1211">
        <v>2.7999999999999972</v>
      </c>
      <c r="P21" s="1211">
        <v>3.9699999999999989</v>
      </c>
      <c r="R21" s="1468" t="s">
        <v>862</v>
      </c>
      <c r="S21" s="1203" t="s">
        <v>735</v>
      </c>
    </row>
    <row r="22" spans="1:19" ht="18" hidden="1" customHeight="1">
      <c r="C22" s="1192">
        <v>3</v>
      </c>
      <c r="D22" s="1462">
        <v>102.51</v>
      </c>
      <c r="E22" s="1210">
        <v>1.4000000000000057</v>
      </c>
      <c r="F22" s="1193" t="s">
        <v>856</v>
      </c>
      <c r="H22" s="1192">
        <v>3</v>
      </c>
      <c r="I22" s="1465">
        <v>101.51</v>
      </c>
      <c r="J22" s="1211">
        <v>1.3000000000000114</v>
      </c>
      <c r="K22" s="1211">
        <v>2.5100000000000051</v>
      </c>
      <c r="L22" s="1211">
        <v>3.9900000000000091</v>
      </c>
      <c r="M22" s="1465">
        <v>100.13</v>
      </c>
      <c r="N22" s="1211">
        <v>1.2099999999999937</v>
      </c>
      <c r="O22" s="1211">
        <v>2.5</v>
      </c>
      <c r="P22" s="1211">
        <v>4.0099999999999909</v>
      </c>
      <c r="R22" s="1468" t="s">
        <v>862</v>
      </c>
      <c r="S22" s="1203" t="s">
        <v>735</v>
      </c>
    </row>
    <row r="23" spans="1:19" ht="18" hidden="1" customHeight="1">
      <c r="C23" s="1192">
        <v>4</v>
      </c>
      <c r="D23" s="1462">
        <v>104.76</v>
      </c>
      <c r="E23" s="1210">
        <v>2.25</v>
      </c>
      <c r="F23" s="1193" t="s">
        <v>856</v>
      </c>
      <c r="H23" s="1192">
        <v>4</v>
      </c>
      <c r="I23" s="1465">
        <v>102.79</v>
      </c>
      <c r="J23" s="1211">
        <v>1.2800000000000011</v>
      </c>
      <c r="K23" s="1211">
        <v>2.5800000000000125</v>
      </c>
      <c r="L23" s="1211">
        <v>3.7900000000000063</v>
      </c>
      <c r="M23" s="1465">
        <v>101.58</v>
      </c>
      <c r="N23" s="1211">
        <v>1.4500000000000028</v>
      </c>
      <c r="O23" s="1211">
        <v>2.6599999999999966</v>
      </c>
      <c r="P23" s="1211">
        <v>3.9500000000000028</v>
      </c>
      <c r="R23" s="1469" t="s">
        <v>862</v>
      </c>
      <c r="S23" s="1203" t="s">
        <v>735</v>
      </c>
    </row>
    <row r="24" spans="1:19" ht="18" hidden="1" customHeight="1">
      <c r="C24" s="1192">
        <v>5</v>
      </c>
      <c r="D24" s="1462">
        <v>106.34</v>
      </c>
      <c r="E24" s="1210">
        <v>1.5799999999999983</v>
      </c>
      <c r="F24" s="1193" t="s">
        <v>856</v>
      </c>
      <c r="H24" s="1192">
        <v>5</v>
      </c>
      <c r="I24" s="1465">
        <v>104.54</v>
      </c>
      <c r="J24" s="1211">
        <v>1.75</v>
      </c>
      <c r="K24" s="1211">
        <v>3.0300000000000011</v>
      </c>
      <c r="L24" s="1211">
        <v>4.3300000000000125</v>
      </c>
      <c r="M24" s="1465">
        <v>103.13</v>
      </c>
      <c r="N24" s="1211">
        <v>1.5499999999999972</v>
      </c>
      <c r="O24" s="1211">
        <v>3</v>
      </c>
      <c r="P24" s="1211">
        <v>4.2099999999999937</v>
      </c>
      <c r="R24" s="1469" t="s">
        <v>862</v>
      </c>
      <c r="S24" s="1203" t="s">
        <v>735</v>
      </c>
    </row>
    <row r="25" spans="1:19" ht="18" hidden="1" customHeight="1">
      <c r="C25" s="1192">
        <v>6</v>
      </c>
      <c r="D25" s="1462">
        <v>107.35</v>
      </c>
      <c r="E25" s="1210">
        <v>1.0099999999999909</v>
      </c>
      <c r="F25" s="1193" t="s">
        <v>856</v>
      </c>
      <c r="H25" s="1192">
        <v>6</v>
      </c>
      <c r="I25" s="1465">
        <v>106.15</v>
      </c>
      <c r="J25" s="1211">
        <v>1.6099999999999994</v>
      </c>
      <c r="K25" s="1211">
        <v>3.3599999999999994</v>
      </c>
      <c r="L25" s="1211">
        <v>4.6400000000000006</v>
      </c>
      <c r="M25" s="1465">
        <v>104.41</v>
      </c>
      <c r="N25" s="1211">
        <v>1.2800000000000011</v>
      </c>
      <c r="O25" s="1211">
        <v>2.8299999999999983</v>
      </c>
      <c r="P25" s="1211">
        <v>4.2800000000000011</v>
      </c>
      <c r="R25" s="1469" t="s">
        <v>862</v>
      </c>
      <c r="S25" s="1203" t="s">
        <v>735</v>
      </c>
    </row>
    <row r="26" spans="1:19" ht="18" hidden="1" customHeight="1">
      <c r="C26" s="1192">
        <v>7</v>
      </c>
      <c r="D26" s="1462">
        <v>109.41</v>
      </c>
      <c r="E26" s="1210">
        <v>2.0600000000000023</v>
      </c>
      <c r="F26" s="1193" t="s">
        <v>856</v>
      </c>
      <c r="H26" s="1192">
        <v>7</v>
      </c>
      <c r="I26" s="1465">
        <v>107.7</v>
      </c>
      <c r="J26" s="1211">
        <v>1.5499999999999972</v>
      </c>
      <c r="K26" s="1211">
        <v>3.1599999999999966</v>
      </c>
      <c r="L26" s="1211">
        <v>4.9099999999999966</v>
      </c>
      <c r="M26" s="1465">
        <v>106.07</v>
      </c>
      <c r="N26" s="1211">
        <v>1.6599999999999966</v>
      </c>
      <c r="O26" s="1211">
        <v>2.9399999999999977</v>
      </c>
      <c r="P26" s="1211">
        <v>4.4899999999999949</v>
      </c>
      <c r="R26" s="1469" t="s">
        <v>862</v>
      </c>
      <c r="S26" s="1203" t="s">
        <v>735</v>
      </c>
    </row>
    <row r="27" spans="1:19" ht="18" hidden="1" customHeight="1">
      <c r="C27" s="1192">
        <v>8</v>
      </c>
      <c r="D27" s="1462">
        <v>110.91</v>
      </c>
      <c r="E27" s="1210">
        <v>1.5</v>
      </c>
      <c r="F27" s="1193" t="s">
        <v>856</v>
      </c>
      <c r="H27" s="1192">
        <v>8</v>
      </c>
      <c r="I27" s="1465">
        <v>109.22</v>
      </c>
      <c r="J27" s="1211">
        <v>1.519999999999996</v>
      </c>
      <c r="K27" s="1211">
        <v>3.0699999999999932</v>
      </c>
      <c r="L27" s="1211">
        <v>4.6799999999999926</v>
      </c>
      <c r="M27" s="1465">
        <v>107.75</v>
      </c>
      <c r="N27" s="1211">
        <v>1.6800000000000068</v>
      </c>
      <c r="O27" s="1211">
        <v>3.3400000000000034</v>
      </c>
      <c r="P27" s="1211">
        <v>4.6200000000000045</v>
      </c>
      <c r="R27" s="1469" t="s">
        <v>862</v>
      </c>
      <c r="S27" s="1203" t="s">
        <v>735</v>
      </c>
    </row>
    <row r="28" spans="1:19" ht="18" hidden="1" customHeight="1">
      <c r="C28" s="1192">
        <v>9</v>
      </c>
      <c r="D28" s="1462">
        <v>112.46</v>
      </c>
      <c r="E28" s="1210">
        <v>1.5499999999999972</v>
      </c>
      <c r="F28" s="1193" t="s">
        <v>856</v>
      </c>
      <c r="H28" s="1192">
        <v>9</v>
      </c>
      <c r="I28" s="1465">
        <v>110.93</v>
      </c>
      <c r="J28" s="1211">
        <v>1.710000000000008</v>
      </c>
      <c r="K28" s="1211">
        <v>3.230000000000004</v>
      </c>
      <c r="L28" s="1211">
        <v>4.7800000000000011</v>
      </c>
      <c r="M28" s="1465">
        <v>109.29</v>
      </c>
      <c r="N28" s="1211">
        <v>1.5400000000000063</v>
      </c>
      <c r="O28" s="1211">
        <v>3.2200000000000131</v>
      </c>
      <c r="P28" s="1211">
        <v>4.8800000000000097</v>
      </c>
      <c r="R28" s="1469" t="s">
        <v>862</v>
      </c>
      <c r="S28" s="1203" t="s">
        <v>735</v>
      </c>
    </row>
    <row r="29" spans="1:19" ht="18" hidden="1" customHeight="1">
      <c r="C29" s="1192">
        <v>10</v>
      </c>
      <c r="D29" s="1462">
        <v>112.16</v>
      </c>
      <c r="E29" s="1210">
        <v>-0.29999999999999716</v>
      </c>
      <c r="F29" s="1193" t="s">
        <v>855</v>
      </c>
      <c r="H29" s="1192">
        <v>10</v>
      </c>
      <c r="I29" s="1465">
        <v>111.84</v>
      </c>
      <c r="J29" s="1211">
        <v>0.90999999999999659</v>
      </c>
      <c r="K29" s="1211">
        <v>2.6200000000000045</v>
      </c>
      <c r="L29" s="1211">
        <v>4.1400000000000006</v>
      </c>
      <c r="M29" s="1465">
        <v>110.46</v>
      </c>
      <c r="N29" s="1211">
        <v>1.1699999999999875</v>
      </c>
      <c r="O29" s="1211">
        <v>2.7099999999999937</v>
      </c>
      <c r="P29" s="1211">
        <v>4.3900000000000006</v>
      </c>
      <c r="R29" s="1469" t="s">
        <v>864</v>
      </c>
      <c r="S29" s="1203" t="s">
        <v>737</v>
      </c>
    </row>
    <row r="30" spans="1:19" ht="18" hidden="1" customHeight="1">
      <c r="C30" s="1192">
        <v>11</v>
      </c>
      <c r="D30" s="1462">
        <v>110.89</v>
      </c>
      <c r="E30" s="1210">
        <v>-1.269999999999996</v>
      </c>
      <c r="F30" s="1193" t="s">
        <v>855</v>
      </c>
      <c r="H30" s="1192">
        <v>11</v>
      </c>
      <c r="I30" s="1465">
        <v>111.84</v>
      </c>
      <c r="J30" s="1211">
        <v>0</v>
      </c>
      <c r="K30" s="1211">
        <v>0.90999999999999659</v>
      </c>
      <c r="L30" s="1211">
        <v>2.6200000000000045</v>
      </c>
      <c r="M30" s="1465">
        <v>111.17</v>
      </c>
      <c r="N30" s="1211">
        <v>0.71000000000000796</v>
      </c>
      <c r="O30" s="1211">
        <v>1.8799999999999955</v>
      </c>
      <c r="P30" s="1211">
        <v>3.4200000000000017</v>
      </c>
      <c r="R30" s="1469" t="s">
        <v>864</v>
      </c>
      <c r="S30" s="1203" t="s">
        <v>735</v>
      </c>
    </row>
    <row r="31" spans="1:19" ht="18" hidden="1" customHeight="1">
      <c r="B31" s="1197"/>
      <c r="C31" s="1197">
        <v>12</v>
      </c>
      <c r="D31" s="1463">
        <v>113.04</v>
      </c>
      <c r="E31" s="1212">
        <v>2.1500000000000057</v>
      </c>
      <c r="F31" s="1201" t="s">
        <v>856</v>
      </c>
      <c r="G31" s="1197"/>
      <c r="H31" s="1197">
        <v>12</v>
      </c>
      <c r="I31" s="1466">
        <v>112.03</v>
      </c>
      <c r="J31" s="1213">
        <v>0.18999999999999773</v>
      </c>
      <c r="K31" s="1213">
        <v>0.18999999999999773</v>
      </c>
      <c r="L31" s="1213">
        <v>1.0999999999999943</v>
      </c>
      <c r="M31" s="1466">
        <v>111.89</v>
      </c>
      <c r="N31" s="1213">
        <v>0.71999999999999886</v>
      </c>
      <c r="O31" s="1213">
        <v>1.4300000000000068</v>
      </c>
      <c r="P31" s="1213">
        <v>2.5999999999999943</v>
      </c>
      <c r="R31" s="1469" t="s">
        <v>864</v>
      </c>
      <c r="S31" s="1203" t="s">
        <v>735</v>
      </c>
    </row>
    <row r="32" spans="1:19" ht="18" hidden="1" customHeight="1">
      <c r="A32" s="1192">
        <v>2011</v>
      </c>
      <c r="B32" s="1192" t="s">
        <v>744</v>
      </c>
      <c r="C32" s="1192">
        <v>1</v>
      </c>
      <c r="D32" s="1462">
        <v>113.1</v>
      </c>
      <c r="E32" s="1210">
        <v>5.9999999999988063E-2</v>
      </c>
      <c r="F32" s="1193" t="s">
        <v>856</v>
      </c>
      <c r="G32" s="1192" t="s">
        <v>865</v>
      </c>
      <c r="H32" s="1192">
        <v>1</v>
      </c>
      <c r="I32" s="1465">
        <v>112.34</v>
      </c>
      <c r="J32" s="1211">
        <v>0.31000000000000227</v>
      </c>
      <c r="K32" s="1211">
        <v>0.5</v>
      </c>
      <c r="L32" s="1211">
        <v>0.5</v>
      </c>
      <c r="M32" s="1465">
        <v>112.33</v>
      </c>
      <c r="N32" s="1211">
        <v>0.43999999999999773</v>
      </c>
      <c r="O32" s="1211">
        <v>1.1599999999999966</v>
      </c>
      <c r="P32" s="1211">
        <v>1.8700000000000045</v>
      </c>
      <c r="R32" s="1469" t="s">
        <v>864</v>
      </c>
      <c r="S32" s="1203" t="s">
        <v>735</v>
      </c>
    </row>
    <row r="33" spans="1:19" ht="18" hidden="1" customHeight="1">
      <c r="C33" s="1192">
        <v>2</v>
      </c>
      <c r="D33" s="1462">
        <v>117.23</v>
      </c>
      <c r="E33" s="1210">
        <v>4.1300000000000097</v>
      </c>
      <c r="F33" s="1193" t="s">
        <v>856</v>
      </c>
      <c r="H33" s="1192">
        <v>2</v>
      </c>
      <c r="I33" s="1465">
        <v>114.46</v>
      </c>
      <c r="J33" s="1211">
        <v>2.1199999999999903</v>
      </c>
      <c r="K33" s="1211">
        <v>2.4299999999999926</v>
      </c>
      <c r="L33" s="1211">
        <v>2.6199999999999903</v>
      </c>
      <c r="M33" s="1465">
        <v>113.28</v>
      </c>
      <c r="N33" s="1211">
        <v>0.95000000000000284</v>
      </c>
      <c r="O33" s="1211">
        <v>1.3900000000000006</v>
      </c>
      <c r="P33" s="1211">
        <v>2.1099999999999994</v>
      </c>
      <c r="R33" s="1469" t="s">
        <v>864</v>
      </c>
      <c r="S33" s="1203" t="s">
        <v>735</v>
      </c>
    </row>
    <row r="34" spans="1:19" ht="18" hidden="1" customHeight="1">
      <c r="C34" s="1192">
        <v>3</v>
      </c>
      <c r="D34" s="1462">
        <v>114.78</v>
      </c>
      <c r="E34" s="1210">
        <v>-2.4500000000000028</v>
      </c>
      <c r="F34" s="1193" t="s">
        <v>855</v>
      </c>
      <c r="H34" s="1192">
        <v>3</v>
      </c>
      <c r="I34" s="1465">
        <v>115.04</v>
      </c>
      <c r="J34" s="1211">
        <v>0.58000000000001251</v>
      </c>
      <c r="K34" s="1211">
        <v>2.7000000000000028</v>
      </c>
      <c r="L34" s="1211">
        <v>3.0100000000000051</v>
      </c>
      <c r="M34" s="1465">
        <v>113.81</v>
      </c>
      <c r="N34" s="1211">
        <v>0.53000000000000114</v>
      </c>
      <c r="O34" s="1211">
        <v>1.480000000000004</v>
      </c>
      <c r="P34" s="1211">
        <v>1.9200000000000017</v>
      </c>
      <c r="R34" s="1469" t="s">
        <v>862</v>
      </c>
      <c r="S34" s="1203" t="s">
        <v>741</v>
      </c>
    </row>
    <row r="35" spans="1:19" ht="18" hidden="1" customHeight="1">
      <c r="C35" s="1192">
        <v>4</v>
      </c>
      <c r="D35" s="1462">
        <v>115.12</v>
      </c>
      <c r="E35" s="1210">
        <v>0.34000000000000341</v>
      </c>
      <c r="F35" s="1193" t="s">
        <v>856</v>
      </c>
      <c r="H35" s="1192">
        <v>4</v>
      </c>
      <c r="I35" s="1465">
        <v>115.71</v>
      </c>
      <c r="J35" s="1211">
        <v>0.66999999999998749</v>
      </c>
      <c r="K35" s="1211">
        <v>1.25</v>
      </c>
      <c r="L35" s="1211">
        <v>3.3699999999999903</v>
      </c>
      <c r="M35" s="1465">
        <v>114.65</v>
      </c>
      <c r="N35" s="1211">
        <v>0.84000000000000341</v>
      </c>
      <c r="O35" s="1211">
        <v>1.3700000000000045</v>
      </c>
      <c r="P35" s="1211">
        <v>2.3200000000000074</v>
      </c>
      <c r="R35" s="1469" t="s">
        <v>862</v>
      </c>
      <c r="S35" s="1203" t="s">
        <v>735</v>
      </c>
    </row>
    <row r="36" spans="1:19" ht="18" hidden="1" customHeight="1">
      <c r="C36" s="1192">
        <v>5</v>
      </c>
      <c r="D36" s="1462">
        <v>115.27</v>
      </c>
      <c r="E36" s="1210">
        <v>0.14999999999999147</v>
      </c>
      <c r="F36" s="1193" t="s">
        <v>856</v>
      </c>
      <c r="H36" s="1192">
        <v>5</v>
      </c>
      <c r="I36" s="1465">
        <v>115.06</v>
      </c>
      <c r="J36" s="1211">
        <v>-0.64999999999999147</v>
      </c>
      <c r="K36" s="1211">
        <v>1.9999999999996021E-2</v>
      </c>
      <c r="L36" s="1211">
        <v>0.60000000000000853</v>
      </c>
      <c r="M36" s="1465">
        <v>115.1</v>
      </c>
      <c r="N36" s="1211">
        <v>0.44999999999998863</v>
      </c>
      <c r="O36" s="1211">
        <v>1.289999999999992</v>
      </c>
      <c r="P36" s="1211">
        <v>1.8199999999999932</v>
      </c>
      <c r="R36" s="1469" t="s">
        <v>862</v>
      </c>
      <c r="S36" s="1203" t="s">
        <v>735</v>
      </c>
    </row>
    <row r="37" spans="1:19" ht="18" hidden="1" customHeight="1">
      <c r="C37" s="1192">
        <v>6</v>
      </c>
      <c r="D37" s="1462">
        <v>115.65</v>
      </c>
      <c r="E37" s="1210">
        <v>0.38000000000000966</v>
      </c>
      <c r="F37" s="1193" t="s">
        <v>856</v>
      </c>
      <c r="H37" s="1192">
        <v>6</v>
      </c>
      <c r="I37" s="1465">
        <v>115.35</v>
      </c>
      <c r="J37" s="1211">
        <v>0.28999999999999204</v>
      </c>
      <c r="K37" s="1211">
        <v>-0.35999999999999943</v>
      </c>
      <c r="L37" s="1211">
        <v>0.30999999999998806</v>
      </c>
      <c r="M37" s="1465">
        <v>115.61</v>
      </c>
      <c r="N37" s="1211">
        <v>0.51000000000000512</v>
      </c>
      <c r="O37" s="1211">
        <v>0.95999999999999375</v>
      </c>
      <c r="P37" s="1211">
        <v>1.7999999999999972</v>
      </c>
      <c r="R37" s="1469" t="s">
        <v>862</v>
      </c>
      <c r="S37" s="1203" t="s">
        <v>735</v>
      </c>
    </row>
    <row r="38" spans="1:19" ht="18" hidden="1" customHeight="1">
      <c r="C38" s="1192">
        <v>7</v>
      </c>
      <c r="D38" s="1462">
        <v>115.79</v>
      </c>
      <c r="E38" s="1210">
        <v>0.14000000000000057</v>
      </c>
      <c r="F38" s="1193" t="s">
        <v>856</v>
      </c>
      <c r="H38" s="1192">
        <v>7</v>
      </c>
      <c r="I38" s="1465">
        <v>115.57</v>
      </c>
      <c r="J38" s="1211">
        <v>0.21999999999999886</v>
      </c>
      <c r="K38" s="1211">
        <v>0.50999999999999091</v>
      </c>
      <c r="L38" s="1211">
        <v>-0.14000000000000057</v>
      </c>
      <c r="M38" s="1465">
        <v>115.32</v>
      </c>
      <c r="N38" s="1211">
        <v>-0.29000000000000625</v>
      </c>
      <c r="O38" s="1211">
        <v>0.21999999999999886</v>
      </c>
      <c r="P38" s="1211">
        <v>0.66999999999998749</v>
      </c>
      <c r="R38" s="1469" t="s">
        <v>862</v>
      </c>
      <c r="S38" s="1203" t="s">
        <v>735</v>
      </c>
    </row>
    <row r="39" spans="1:19" ht="18" hidden="1" customHeight="1">
      <c r="C39" s="1192">
        <v>8</v>
      </c>
      <c r="D39" s="1462">
        <v>115.86</v>
      </c>
      <c r="E39" s="1210">
        <v>6.9999999999993179E-2</v>
      </c>
      <c r="F39" s="1193" t="s">
        <v>856</v>
      </c>
      <c r="H39" s="1192">
        <v>8</v>
      </c>
      <c r="I39" s="1465">
        <v>115.77</v>
      </c>
      <c r="J39" s="1211">
        <v>0.20000000000000284</v>
      </c>
      <c r="K39" s="1211">
        <v>0.42000000000000171</v>
      </c>
      <c r="L39" s="1211">
        <v>0.70999999999999375</v>
      </c>
      <c r="M39" s="1465">
        <v>115.54</v>
      </c>
      <c r="N39" s="1211">
        <v>0.22000000000001307</v>
      </c>
      <c r="O39" s="1211">
        <v>-6.9999999999993179E-2</v>
      </c>
      <c r="P39" s="1211">
        <v>0.44000000000001194</v>
      </c>
      <c r="R39" s="1469" t="s">
        <v>864</v>
      </c>
      <c r="S39" s="1203" t="s">
        <v>737</v>
      </c>
    </row>
    <row r="40" spans="1:19" ht="18" hidden="1" customHeight="1">
      <c r="C40" s="1192">
        <v>9</v>
      </c>
      <c r="D40" s="1462">
        <v>113.49</v>
      </c>
      <c r="E40" s="1210">
        <v>-2.3700000000000045</v>
      </c>
      <c r="F40" s="1193" t="s">
        <v>855</v>
      </c>
      <c r="H40" s="1192">
        <v>9</v>
      </c>
      <c r="I40" s="1465">
        <v>115.05</v>
      </c>
      <c r="J40" s="1211">
        <v>-0.71999999999999886</v>
      </c>
      <c r="K40" s="1211">
        <v>-0.51999999999999602</v>
      </c>
      <c r="L40" s="1211">
        <v>-0.29999999999999716</v>
      </c>
      <c r="M40" s="1465">
        <v>115.21</v>
      </c>
      <c r="N40" s="1211">
        <v>-0.33000000000001251</v>
      </c>
      <c r="O40" s="1211">
        <v>-0.10999999999999943</v>
      </c>
      <c r="P40" s="1211">
        <v>-0.40000000000000568</v>
      </c>
      <c r="R40" s="1469" t="s">
        <v>864</v>
      </c>
      <c r="S40" s="1203" t="s">
        <v>735</v>
      </c>
    </row>
    <row r="41" spans="1:19" ht="18" hidden="1" customHeight="1">
      <c r="C41" s="1192">
        <v>10</v>
      </c>
      <c r="D41" s="1462">
        <v>116.01</v>
      </c>
      <c r="E41" s="1210">
        <v>2.5200000000000102</v>
      </c>
      <c r="F41" s="1193" t="s">
        <v>856</v>
      </c>
      <c r="H41" s="1192">
        <v>10</v>
      </c>
      <c r="I41" s="1465">
        <v>115.12</v>
      </c>
      <c r="J41" s="1211">
        <v>7.000000000000739E-2</v>
      </c>
      <c r="K41" s="1211">
        <v>-0.64999999999999147</v>
      </c>
      <c r="L41" s="1211">
        <v>-0.44999999999998863</v>
      </c>
      <c r="M41" s="1465">
        <v>115.36</v>
      </c>
      <c r="N41" s="1211">
        <v>0.15000000000000568</v>
      </c>
      <c r="O41" s="1211">
        <v>-0.18000000000000682</v>
      </c>
      <c r="P41" s="1211">
        <v>4.0000000000006253E-2</v>
      </c>
      <c r="R41" s="1469" t="s">
        <v>864</v>
      </c>
      <c r="S41" s="1203" t="s">
        <v>735</v>
      </c>
    </row>
    <row r="42" spans="1:19" ht="18" hidden="1" customHeight="1">
      <c r="C42" s="1192">
        <v>11</v>
      </c>
      <c r="D42" s="1462">
        <v>116.92</v>
      </c>
      <c r="E42" s="1210">
        <v>0.90999999999999659</v>
      </c>
      <c r="F42" s="1193" t="s">
        <v>856</v>
      </c>
      <c r="H42" s="1192">
        <v>11</v>
      </c>
      <c r="I42" s="1465">
        <v>115.47</v>
      </c>
      <c r="J42" s="1211">
        <v>0.34999999999999432</v>
      </c>
      <c r="K42" s="1211">
        <v>0.42000000000000171</v>
      </c>
      <c r="L42" s="1211">
        <v>-0.29999999999999716</v>
      </c>
      <c r="M42" s="1465">
        <v>115.61</v>
      </c>
      <c r="N42" s="1211">
        <v>0.25</v>
      </c>
      <c r="O42" s="1211">
        <v>0.40000000000000568</v>
      </c>
      <c r="P42" s="1211">
        <v>6.9999999999993179E-2</v>
      </c>
      <c r="R42" s="1469" t="s">
        <v>864</v>
      </c>
      <c r="S42" s="1203" t="s">
        <v>735</v>
      </c>
    </row>
    <row r="43" spans="1:19" ht="18" hidden="1" customHeight="1">
      <c r="B43" s="1197"/>
      <c r="C43" s="1197">
        <v>12</v>
      </c>
      <c r="D43" s="1463">
        <v>116.43</v>
      </c>
      <c r="E43" s="1212">
        <v>-0.48999999999999488</v>
      </c>
      <c r="F43" s="1201" t="s">
        <v>855</v>
      </c>
      <c r="G43" s="1197"/>
      <c r="H43" s="1197">
        <v>12</v>
      </c>
      <c r="I43" s="1466">
        <v>116.45</v>
      </c>
      <c r="J43" s="1213">
        <v>0.98000000000000398</v>
      </c>
      <c r="K43" s="1213">
        <v>1.3299999999999983</v>
      </c>
      <c r="L43" s="1213">
        <v>1.4000000000000057</v>
      </c>
      <c r="M43" s="1466">
        <v>115.74</v>
      </c>
      <c r="N43" s="1213">
        <v>0.12999999999999545</v>
      </c>
      <c r="O43" s="1213">
        <v>0.37999999999999545</v>
      </c>
      <c r="P43" s="1213">
        <v>0.53000000000000114</v>
      </c>
      <c r="R43" s="1469" t="s">
        <v>864</v>
      </c>
      <c r="S43" s="1203" t="s">
        <v>735</v>
      </c>
    </row>
    <row r="44" spans="1:19" ht="18" hidden="1" customHeight="1">
      <c r="A44" s="1192">
        <v>2012</v>
      </c>
      <c r="B44" s="1192" t="s">
        <v>745</v>
      </c>
      <c r="C44" s="1192">
        <v>1</v>
      </c>
      <c r="D44" s="1462">
        <v>119.28</v>
      </c>
      <c r="E44" s="1210">
        <v>2.8499999999999943</v>
      </c>
      <c r="F44" s="1193" t="s">
        <v>856</v>
      </c>
      <c r="G44" s="1192" t="s">
        <v>866</v>
      </c>
      <c r="H44" s="1192">
        <v>1</v>
      </c>
      <c r="I44" s="1465">
        <v>117.54</v>
      </c>
      <c r="J44" s="1211">
        <v>1.0900000000000034</v>
      </c>
      <c r="K44" s="1211">
        <v>2.0700000000000074</v>
      </c>
      <c r="L44" s="1211">
        <v>2.4200000000000017</v>
      </c>
      <c r="M44" s="1465">
        <v>116.43</v>
      </c>
      <c r="N44" s="1211">
        <v>0.69000000000001194</v>
      </c>
      <c r="O44" s="1211">
        <v>0.82000000000000739</v>
      </c>
      <c r="P44" s="1211">
        <v>1.0700000000000074</v>
      </c>
      <c r="R44" s="1469" t="s">
        <v>862</v>
      </c>
      <c r="S44" s="1203" t="s">
        <v>741</v>
      </c>
    </row>
    <row r="45" spans="1:19" ht="18" hidden="1" customHeight="1">
      <c r="C45" s="1192">
        <v>2</v>
      </c>
      <c r="D45" s="1462">
        <v>119.45</v>
      </c>
      <c r="E45" s="1210">
        <v>0.17000000000000171</v>
      </c>
      <c r="F45" s="1193" t="s">
        <v>856</v>
      </c>
      <c r="H45" s="1192">
        <v>2</v>
      </c>
      <c r="I45" s="1465">
        <v>118.39</v>
      </c>
      <c r="J45" s="1211">
        <v>0.84999999999999432</v>
      </c>
      <c r="K45" s="1211">
        <v>1.9399999999999977</v>
      </c>
      <c r="L45" s="1211">
        <v>2.9200000000000017</v>
      </c>
      <c r="M45" s="1465">
        <v>117.62</v>
      </c>
      <c r="N45" s="1211">
        <v>1.1899999999999977</v>
      </c>
      <c r="O45" s="1211">
        <v>1.8800000000000097</v>
      </c>
      <c r="P45" s="1211">
        <v>2.0100000000000051</v>
      </c>
      <c r="R45" s="1469" t="s">
        <v>862</v>
      </c>
      <c r="S45" s="1203" t="s">
        <v>735</v>
      </c>
    </row>
    <row r="46" spans="1:19" ht="18" hidden="1" customHeight="1">
      <c r="C46" s="1192">
        <v>3</v>
      </c>
      <c r="D46" s="1462">
        <v>118.14</v>
      </c>
      <c r="E46" s="1210">
        <v>-1.3100000000000023</v>
      </c>
      <c r="F46" s="1193" t="s">
        <v>855</v>
      </c>
      <c r="H46" s="1192">
        <v>3</v>
      </c>
      <c r="I46" s="1465">
        <v>118.96</v>
      </c>
      <c r="J46" s="1211">
        <v>0.56999999999999318</v>
      </c>
      <c r="K46" s="1211">
        <v>1.4199999999999875</v>
      </c>
      <c r="L46" s="1211">
        <v>2.5099999999999909</v>
      </c>
      <c r="M46" s="1465">
        <v>118.04</v>
      </c>
      <c r="N46" s="1211">
        <v>0.42000000000000171</v>
      </c>
      <c r="O46" s="1211">
        <v>1.6099999999999994</v>
      </c>
      <c r="P46" s="1211">
        <v>2.3000000000000114</v>
      </c>
      <c r="R46" s="1469" t="s">
        <v>864</v>
      </c>
      <c r="S46" s="1203" t="s">
        <v>737</v>
      </c>
    </row>
    <row r="47" spans="1:19" ht="18" hidden="1" customHeight="1">
      <c r="C47" s="1192">
        <v>4</v>
      </c>
      <c r="D47" s="1462">
        <v>117.2</v>
      </c>
      <c r="E47" s="1210">
        <v>-0.93999999999999773</v>
      </c>
      <c r="F47" s="1193" t="s">
        <v>855</v>
      </c>
      <c r="H47" s="1192">
        <v>4</v>
      </c>
      <c r="I47" s="1465">
        <v>118.26</v>
      </c>
      <c r="J47" s="1211">
        <v>-0.69999999999998863</v>
      </c>
      <c r="K47" s="1211">
        <v>-0.12999999999999545</v>
      </c>
      <c r="L47" s="1211">
        <v>0.71999999999999886</v>
      </c>
      <c r="M47" s="1465">
        <v>118.1</v>
      </c>
      <c r="N47" s="1211">
        <v>5.9999999999988063E-2</v>
      </c>
      <c r="O47" s="1211">
        <v>0.47999999999998977</v>
      </c>
      <c r="P47" s="1211">
        <v>1.6699999999999875</v>
      </c>
      <c r="R47" s="1469" t="s">
        <v>867</v>
      </c>
      <c r="S47" s="1203" t="s">
        <v>738</v>
      </c>
    </row>
    <row r="48" spans="1:19" ht="18" hidden="1" customHeight="1">
      <c r="C48" s="1192">
        <v>5</v>
      </c>
      <c r="D48" s="1462">
        <v>117.49</v>
      </c>
      <c r="E48" s="1210">
        <v>0.28999999999999204</v>
      </c>
      <c r="F48" s="1193" t="s">
        <v>856</v>
      </c>
      <c r="H48" s="1192">
        <v>5</v>
      </c>
      <c r="I48" s="1465">
        <v>117.61</v>
      </c>
      <c r="J48" s="1211">
        <v>-0.65000000000000568</v>
      </c>
      <c r="K48" s="1211">
        <v>-1.3499999999999943</v>
      </c>
      <c r="L48" s="1211">
        <v>-0.78000000000000114</v>
      </c>
      <c r="M48" s="1465">
        <v>118.31</v>
      </c>
      <c r="N48" s="1211">
        <v>0.21000000000000796</v>
      </c>
      <c r="O48" s="1211">
        <v>0.26999999999999602</v>
      </c>
      <c r="P48" s="1211">
        <v>0.68999999999999773</v>
      </c>
      <c r="R48" s="1469" t="s">
        <v>867</v>
      </c>
      <c r="S48" s="1203" t="s">
        <v>735</v>
      </c>
    </row>
    <row r="49" spans="1:20" ht="18" hidden="1" customHeight="1">
      <c r="C49" s="1192">
        <v>6</v>
      </c>
      <c r="D49" s="1462">
        <v>115.61</v>
      </c>
      <c r="E49" s="1210">
        <v>-1.8799999999999955</v>
      </c>
      <c r="F49" s="1193" t="s">
        <v>855</v>
      </c>
      <c r="H49" s="1192">
        <v>6</v>
      </c>
      <c r="I49" s="1465">
        <v>116.77</v>
      </c>
      <c r="J49" s="1211">
        <v>-0.84000000000000341</v>
      </c>
      <c r="K49" s="1211">
        <v>-1.4900000000000091</v>
      </c>
      <c r="L49" s="1211">
        <v>-2.1899999999999977</v>
      </c>
      <c r="M49" s="1465">
        <v>117.58</v>
      </c>
      <c r="N49" s="1211">
        <v>-0.73000000000000398</v>
      </c>
      <c r="O49" s="1211">
        <v>-0.51999999999999602</v>
      </c>
      <c r="P49" s="1211">
        <v>-0.46000000000000796</v>
      </c>
      <c r="R49" s="1469" t="s">
        <v>867</v>
      </c>
      <c r="S49" s="1203" t="s">
        <v>735</v>
      </c>
    </row>
    <row r="50" spans="1:20" ht="18" hidden="1" customHeight="1">
      <c r="C50" s="1192">
        <v>7</v>
      </c>
      <c r="D50" s="1462">
        <v>115.13</v>
      </c>
      <c r="E50" s="1210">
        <v>-0.48000000000000398</v>
      </c>
      <c r="F50" s="1193" t="s">
        <v>855</v>
      </c>
      <c r="H50" s="1192">
        <v>7</v>
      </c>
      <c r="I50" s="1465">
        <v>116.08</v>
      </c>
      <c r="J50" s="1211">
        <v>-0.68999999999999773</v>
      </c>
      <c r="K50" s="1211">
        <v>-1.5300000000000011</v>
      </c>
      <c r="L50" s="1211">
        <v>-2.1800000000000068</v>
      </c>
      <c r="M50" s="1465">
        <v>116.71</v>
      </c>
      <c r="N50" s="1211">
        <v>-0.87000000000000455</v>
      </c>
      <c r="O50" s="1211">
        <v>-1.6000000000000085</v>
      </c>
      <c r="P50" s="1211">
        <v>-1.3900000000000006</v>
      </c>
      <c r="R50" s="1469" t="s">
        <v>867</v>
      </c>
      <c r="S50" s="1203" t="s">
        <v>735</v>
      </c>
    </row>
    <row r="51" spans="1:20" ht="18" hidden="1" customHeight="1">
      <c r="C51" s="1192">
        <v>8</v>
      </c>
      <c r="D51" s="1462">
        <v>115.99</v>
      </c>
      <c r="E51" s="1210">
        <v>0.85999999999999943</v>
      </c>
      <c r="F51" s="1193" t="s">
        <v>856</v>
      </c>
      <c r="H51" s="1192">
        <v>8</v>
      </c>
      <c r="I51" s="1465">
        <v>115.58</v>
      </c>
      <c r="J51" s="1211">
        <v>-0.5</v>
      </c>
      <c r="K51" s="1211">
        <v>-1.1899999999999977</v>
      </c>
      <c r="L51" s="1211">
        <v>-2.0300000000000011</v>
      </c>
      <c r="M51" s="1465">
        <v>116.28</v>
      </c>
      <c r="N51" s="1211">
        <v>-0.42999999999999261</v>
      </c>
      <c r="O51" s="1211">
        <v>-1.2999999999999972</v>
      </c>
      <c r="P51" s="1211">
        <v>-2.0300000000000011</v>
      </c>
      <c r="R51" s="1470" t="s">
        <v>868</v>
      </c>
      <c r="S51" s="1203" t="s">
        <v>739</v>
      </c>
    </row>
    <row r="52" spans="1:20" ht="18" hidden="1" customHeight="1">
      <c r="C52" s="1192">
        <v>9</v>
      </c>
      <c r="D52" s="1462">
        <v>116.22</v>
      </c>
      <c r="E52" s="1210">
        <v>0.23000000000000398</v>
      </c>
      <c r="F52" s="1193" t="s">
        <v>856</v>
      </c>
      <c r="H52" s="1192">
        <v>9</v>
      </c>
      <c r="I52" s="1465">
        <v>115.78</v>
      </c>
      <c r="J52" s="1211">
        <v>0.20000000000000284</v>
      </c>
      <c r="K52" s="1211">
        <v>-0.29999999999999716</v>
      </c>
      <c r="L52" s="1211">
        <v>-0.98999999999999488</v>
      </c>
      <c r="M52" s="1465">
        <v>116.09</v>
      </c>
      <c r="N52" s="1211">
        <v>-0.18999999999999773</v>
      </c>
      <c r="O52" s="1211">
        <v>-0.61999999999999034</v>
      </c>
      <c r="P52" s="1211">
        <v>-1.4899999999999949</v>
      </c>
      <c r="R52" s="1469" t="s">
        <v>858</v>
      </c>
      <c r="S52" s="1203" t="s">
        <v>734</v>
      </c>
    </row>
    <row r="53" spans="1:20" ht="18" hidden="1" customHeight="1">
      <c r="C53" s="1192">
        <v>10</v>
      </c>
      <c r="D53" s="1462">
        <v>112</v>
      </c>
      <c r="E53" s="1210">
        <v>-4.2199999999999989</v>
      </c>
      <c r="F53" s="1193" t="s">
        <v>855</v>
      </c>
      <c r="H53" s="1192">
        <v>10</v>
      </c>
      <c r="I53" s="1465">
        <v>114.74</v>
      </c>
      <c r="J53" s="1211">
        <v>-1.0400000000000063</v>
      </c>
      <c r="K53" s="1211">
        <v>-0.84000000000000341</v>
      </c>
      <c r="L53" s="1211">
        <v>-1.3400000000000034</v>
      </c>
      <c r="M53" s="1465">
        <v>114.99</v>
      </c>
      <c r="N53" s="1211">
        <v>-1.1000000000000085</v>
      </c>
      <c r="O53" s="1211">
        <v>-1.2900000000000063</v>
      </c>
      <c r="P53" s="1211">
        <v>-1.7199999999999989</v>
      </c>
      <c r="R53" s="1469" t="s">
        <v>858</v>
      </c>
      <c r="S53" s="1203" t="s">
        <v>735</v>
      </c>
    </row>
    <row r="54" spans="1:20" ht="18" hidden="1" customHeight="1">
      <c r="C54" s="1192">
        <v>11</v>
      </c>
      <c r="D54" s="1462">
        <v>111.83</v>
      </c>
      <c r="E54" s="1210">
        <v>-0.17000000000000171</v>
      </c>
      <c r="F54" s="1193" t="s">
        <v>855</v>
      </c>
      <c r="H54" s="1192">
        <v>11</v>
      </c>
      <c r="I54" s="1465">
        <v>113.35</v>
      </c>
      <c r="J54" s="1211">
        <v>-1.3900000000000006</v>
      </c>
      <c r="K54" s="1211">
        <v>-2.4300000000000068</v>
      </c>
      <c r="L54" s="1211">
        <v>-2.230000000000004</v>
      </c>
      <c r="M54" s="1465">
        <v>114.23</v>
      </c>
      <c r="N54" s="1211">
        <v>-0.75999999999999091</v>
      </c>
      <c r="O54" s="1211">
        <v>-1.8599999999999994</v>
      </c>
      <c r="P54" s="1211">
        <v>-2.0499999999999972</v>
      </c>
      <c r="R54" s="1469" t="s">
        <v>858</v>
      </c>
      <c r="S54" s="1203" t="s">
        <v>735</v>
      </c>
    </row>
    <row r="55" spans="1:20" ht="18" hidden="1" customHeight="1">
      <c r="B55" s="1197"/>
      <c r="C55" s="1197">
        <v>12</v>
      </c>
      <c r="D55" s="1463">
        <v>113.82</v>
      </c>
      <c r="E55" s="1212">
        <v>1.9899999999999949</v>
      </c>
      <c r="F55" s="1201" t="s">
        <v>856</v>
      </c>
      <c r="G55" s="1197"/>
      <c r="H55" s="1197">
        <v>12</v>
      </c>
      <c r="I55" s="1466">
        <v>112.55</v>
      </c>
      <c r="J55" s="1213">
        <v>-0.79999999999999716</v>
      </c>
      <c r="K55" s="1213">
        <v>-2.1899999999999977</v>
      </c>
      <c r="L55" s="1213">
        <v>-3.230000000000004</v>
      </c>
      <c r="M55" s="1466">
        <v>113.97</v>
      </c>
      <c r="N55" s="1213">
        <v>-0.26000000000000512</v>
      </c>
      <c r="O55" s="1213">
        <v>-1.019999999999996</v>
      </c>
      <c r="P55" s="1213">
        <v>-2.1200000000000045</v>
      </c>
      <c r="R55" s="1469" t="s">
        <v>858</v>
      </c>
      <c r="S55" s="1203" t="s">
        <v>735</v>
      </c>
    </row>
    <row r="56" spans="1:20" ht="18" hidden="1" customHeight="1">
      <c r="A56" s="1192">
        <v>2013</v>
      </c>
      <c r="B56" s="1192" t="s">
        <v>747</v>
      </c>
      <c r="C56" s="1192">
        <v>1</v>
      </c>
      <c r="D56" s="1462">
        <v>111.51</v>
      </c>
      <c r="E56" s="1210">
        <v>-2.3099999999999881</v>
      </c>
      <c r="F56" s="1193" t="s">
        <v>855</v>
      </c>
      <c r="G56" s="1192" t="s">
        <v>869</v>
      </c>
      <c r="H56" s="1192">
        <v>1</v>
      </c>
      <c r="I56" s="1465">
        <v>112.39</v>
      </c>
      <c r="J56" s="1211">
        <v>-0.15999999999999659</v>
      </c>
      <c r="K56" s="1211">
        <v>-0.95999999999999375</v>
      </c>
      <c r="L56" s="1211">
        <v>-2.3499999999999943</v>
      </c>
      <c r="M56" s="1465">
        <v>113.08</v>
      </c>
      <c r="N56" s="1211">
        <v>-0.89000000000000057</v>
      </c>
      <c r="O56" s="1211">
        <v>-1.1500000000000057</v>
      </c>
      <c r="P56" s="1211">
        <v>-1.9099999999999966</v>
      </c>
      <c r="R56" s="1469" t="s">
        <v>859</v>
      </c>
      <c r="S56" s="1203" t="s">
        <v>737</v>
      </c>
    </row>
    <row r="57" spans="1:20" ht="18" hidden="1" customHeight="1">
      <c r="C57" s="1192">
        <v>2</v>
      </c>
      <c r="D57" s="1462">
        <v>110.76</v>
      </c>
      <c r="E57" s="1210">
        <v>-0.75</v>
      </c>
      <c r="F57" s="1193" t="s">
        <v>855</v>
      </c>
      <c r="H57" s="1192">
        <v>2</v>
      </c>
      <c r="I57" s="1465">
        <v>112.03</v>
      </c>
      <c r="J57" s="1211">
        <v>-0.35999999999999943</v>
      </c>
      <c r="K57" s="1211">
        <v>-0.51999999999999602</v>
      </c>
      <c r="L57" s="1211">
        <v>-1.3199999999999932</v>
      </c>
      <c r="M57" s="1465">
        <v>111.98</v>
      </c>
      <c r="N57" s="1211">
        <v>-1.0999999999999943</v>
      </c>
      <c r="O57" s="1211">
        <v>-1.9899999999999949</v>
      </c>
      <c r="P57" s="1211">
        <v>-2.25</v>
      </c>
      <c r="R57" s="1469" t="s">
        <v>859</v>
      </c>
      <c r="S57" s="1203" t="s">
        <v>735</v>
      </c>
    </row>
    <row r="58" spans="1:20" ht="18" hidden="1" customHeight="1">
      <c r="C58" s="1192">
        <v>3</v>
      </c>
      <c r="D58" s="1462">
        <v>115.29</v>
      </c>
      <c r="E58" s="1210">
        <v>4.5300000000000011</v>
      </c>
      <c r="F58" s="1193" t="s">
        <v>856</v>
      </c>
      <c r="H58" s="1192">
        <v>3</v>
      </c>
      <c r="I58" s="1465">
        <v>112.52</v>
      </c>
      <c r="J58" s="1211">
        <v>0.48999999999999488</v>
      </c>
      <c r="K58" s="1211">
        <v>0.12999999999999545</v>
      </c>
      <c r="L58" s="1211">
        <v>-3.0000000000001137E-2</v>
      </c>
      <c r="M58" s="1465">
        <v>112.64</v>
      </c>
      <c r="N58" s="1211">
        <v>0.65999999999999659</v>
      </c>
      <c r="O58" s="1211">
        <v>-0.43999999999999773</v>
      </c>
      <c r="P58" s="1211">
        <v>-1.3299999999999983</v>
      </c>
      <c r="R58" s="1469" t="s">
        <v>860</v>
      </c>
      <c r="S58" s="1203" t="s">
        <v>738</v>
      </c>
    </row>
    <row r="59" spans="1:20" ht="18" hidden="1" customHeight="1">
      <c r="C59" s="1192">
        <v>4</v>
      </c>
      <c r="D59" s="1462">
        <v>113.1</v>
      </c>
      <c r="E59" s="1210">
        <v>-2.1900000000000119</v>
      </c>
      <c r="F59" s="1193" t="s">
        <v>855</v>
      </c>
      <c r="H59" s="1192">
        <v>4</v>
      </c>
      <c r="I59" s="1465">
        <v>113.05</v>
      </c>
      <c r="J59" s="1211">
        <v>0.53000000000000114</v>
      </c>
      <c r="K59" s="1211">
        <v>1.019999999999996</v>
      </c>
      <c r="L59" s="1211">
        <v>0.65999999999999659</v>
      </c>
      <c r="M59" s="1465">
        <v>112.9</v>
      </c>
      <c r="N59" s="1211">
        <v>0.26000000000000512</v>
      </c>
      <c r="O59" s="1211">
        <v>0.92000000000000171</v>
      </c>
      <c r="P59" s="1211">
        <v>-0.17999999999999261</v>
      </c>
      <c r="R59" s="1469" t="s">
        <v>860</v>
      </c>
      <c r="S59" s="1203" t="s">
        <v>735</v>
      </c>
      <c r="T59" s="2109" t="s">
        <v>748</v>
      </c>
    </row>
    <row r="60" spans="1:20" ht="18" hidden="1" customHeight="1">
      <c r="C60" s="1192">
        <v>5</v>
      </c>
      <c r="D60" s="1462">
        <v>115.04</v>
      </c>
      <c r="E60" s="1210">
        <v>1.9400000000000119</v>
      </c>
      <c r="F60" s="1193" t="s">
        <v>856</v>
      </c>
      <c r="H60" s="1192">
        <v>5</v>
      </c>
      <c r="I60" s="1465">
        <v>114.48</v>
      </c>
      <c r="J60" s="1211">
        <v>1.4300000000000068</v>
      </c>
      <c r="K60" s="1211">
        <v>1.960000000000008</v>
      </c>
      <c r="L60" s="1211">
        <v>2.4500000000000028</v>
      </c>
      <c r="M60" s="1465">
        <v>113.14</v>
      </c>
      <c r="N60" s="1211">
        <v>0.23999999999999488</v>
      </c>
      <c r="O60" s="1211">
        <v>0.5</v>
      </c>
      <c r="P60" s="1211">
        <v>1.1599999999999966</v>
      </c>
      <c r="R60" s="1470" t="s">
        <v>861</v>
      </c>
      <c r="S60" s="1203" t="s">
        <v>739</v>
      </c>
      <c r="T60" s="2109"/>
    </row>
    <row r="61" spans="1:20" ht="18" hidden="1" customHeight="1">
      <c r="C61" s="1192">
        <v>6</v>
      </c>
      <c r="D61" s="1462">
        <v>116.02</v>
      </c>
      <c r="E61" s="1210">
        <v>0.97999999999998977</v>
      </c>
      <c r="F61" s="1193" t="s">
        <v>856</v>
      </c>
      <c r="H61" s="1192">
        <v>6</v>
      </c>
      <c r="I61" s="1465">
        <v>114.72</v>
      </c>
      <c r="J61" s="1211">
        <v>0.23999999999999488</v>
      </c>
      <c r="K61" s="1211">
        <v>1.6700000000000017</v>
      </c>
      <c r="L61" s="1211">
        <v>2.2000000000000028</v>
      </c>
      <c r="M61" s="1465">
        <v>114.04</v>
      </c>
      <c r="N61" s="1211">
        <v>0.90000000000000568</v>
      </c>
      <c r="O61" s="1211">
        <v>1.1400000000000006</v>
      </c>
      <c r="P61" s="1211">
        <v>1.4000000000000057</v>
      </c>
      <c r="R61" s="1471" t="s">
        <v>862</v>
      </c>
      <c r="S61" s="1204" t="s">
        <v>741</v>
      </c>
    </row>
    <row r="62" spans="1:20" ht="18" hidden="1" customHeight="1">
      <c r="C62" s="1192">
        <v>7</v>
      </c>
      <c r="D62" s="1462">
        <v>116.48</v>
      </c>
      <c r="E62" s="1210">
        <v>0.46000000000000796</v>
      </c>
      <c r="F62" s="1193" t="s">
        <v>856</v>
      </c>
      <c r="H62" s="1192">
        <v>7</v>
      </c>
      <c r="I62" s="1465">
        <v>115.85</v>
      </c>
      <c r="J62" s="1211">
        <v>1.1299999999999955</v>
      </c>
      <c r="K62" s="1211">
        <v>1.3699999999999903</v>
      </c>
      <c r="L62" s="1211">
        <v>2.7999999999999972</v>
      </c>
      <c r="M62" s="1465">
        <v>115.19</v>
      </c>
      <c r="N62" s="1211">
        <v>1.1499999999999915</v>
      </c>
      <c r="O62" s="1211">
        <v>2.0499999999999972</v>
      </c>
      <c r="P62" s="1211">
        <v>2.289999999999992</v>
      </c>
      <c r="R62" s="1472" t="s">
        <v>862</v>
      </c>
      <c r="S62" s="1203" t="s">
        <v>735</v>
      </c>
      <c r="T62" s="1205" t="s">
        <v>749</v>
      </c>
    </row>
    <row r="63" spans="1:20" ht="18" hidden="1" customHeight="1">
      <c r="C63" s="1192">
        <v>8</v>
      </c>
      <c r="D63" s="1462">
        <v>118.12</v>
      </c>
      <c r="E63" s="1210">
        <v>1.6400000000000006</v>
      </c>
      <c r="F63" s="1193" t="s">
        <v>856</v>
      </c>
      <c r="H63" s="1192">
        <v>8</v>
      </c>
      <c r="I63" s="1465">
        <v>116.87</v>
      </c>
      <c r="J63" s="1211">
        <v>1.0200000000000102</v>
      </c>
      <c r="K63" s="1211">
        <v>2.1500000000000057</v>
      </c>
      <c r="L63" s="1211">
        <v>2.3900000000000006</v>
      </c>
      <c r="M63" s="1465">
        <v>115.75</v>
      </c>
      <c r="N63" s="1211">
        <v>0.56000000000000227</v>
      </c>
      <c r="O63" s="1211">
        <v>1.7099999999999937</v>
      </c>
      <c r="P63" s="1211">
        <v>2.6099999999999994</v>
      </c>
      <c r="R63" s="1471" t="s">
        <v>862</v>
      </c>
      <c r="S63" s="1203" t="s">
        <v>735</v>
      </c>
      <c r="T63" s="1199" t="s">
        <v>743</v>
      </c>
    </row>
    <row r="64" spans="1:20" ht="18" hidden="1" customHeight="1">
      <c r="C64" s="1192">
        <v>9</v>
      </c>
      <c r="D64" s="1462">
        <v>118.1</v>
      </c>
      <c r="E64" s="1210">
        <v>-2.0000000000010232E-2</v>
      </c>
      <c r="F64" s="1193" t="s">
        <v>855</v>
      </c>
      <c r="H64" s="1192">
        <v>9</v>
      </c>
      <c r="I64" s="1465">
        <v>117.57</v>
      </c>
      <c r="J64" s="1211">
        <v>0.69999999999998863</v>
      </c>
      <c r="K64" s="1211">
        <v>1.7199999999999989</v>
      </c>
      <c r="L64" s="1211">
        <v>2.8499999999999943</v>
      </c>
      <c r="M64" s="1465">
        <v>116.75</v>
      </c>
      <c r="N64" s="1211">
        <v>1</v>
      </c>
      <c r="O64" s="1211">
        <v>1.5600000000000023</v>
      </c>
      <c r="P64" s="1211">
        <v>2.7099999999999937</v>
      </c>
      <c r="R64" s="1471" t="s">
        <v>862</v>
      </c>
      <c r="S64" s="1203" t="s">
        <v>735</v>
      </c>
      <c r="T64" s="1205" t="s">
        <v>740</v>
      </c>
    </row>
    <row r="65" spans="1:20" ht="18" hidden="1" customHeight="1">
      <c r="C65" s="1192">
        <v>10</v>
      </c>
      <c r="D65" s="1462">
        <v>120.39</v>
      </c>
      <c r="E65" s="1210">
        <v>2.2900000000000063</v>
      </c>
      <c r="F65" s="1193" t="s">
        <v>856</v>
      </c>
      <c r="H65" s="1192">
        <v>10</v>
      </c>
      <c r="I65" s="1465">
        <v>118.87</v>
      </c>
      <c r="J65" s="1211">
        <v>1.3000000000000114</v>
      </c>
      <c r="K65" s="1211">
        <v>2</v>
      </c>
      <c r="L65" s="1211">
        <v>3.0200000000000102</v>
      </c>
      <c r="M65" s="1465">
        <v>117.82</v>
      </c>
      <c r="N65" s="1211">
        <v>1.0699999999999932</v>
      </c>
      <c r="O65" s="1211">
        <v>2.0699999999999932</v>
      </c>
      <c r="P65" s="1211">
        <v>2.6299999999999955</v>
      </c>
      <c r="R65" s="1471" t="s">
        <v>862</v>
      </c>
      <c r="S65" s="1203" t="s">
        <v>735</v>
      </c>
      <c r="T65" s="1205" t="s">
        <v>740</v>
      </c>
    </row>
    <row r="66" spans="1:20" ht="18" hidden="1" customHeight="1">
      <c r="C66" s="1192">
        <v>11</v>
      </c>
      <c r="D66" s="1462">
        <v>122.38</v>
      </c>
      <c r="E66" s="1210">
        <v>1.9899999999999949</v>
      </c>
      <c r="F66" s="1193" t="s">
        <v>856</v>
      </c>
      <c r="H66" s="1192">
        <v>11</v>
      </c>
      <c r="I66" s="1465">
        <v>120.29</v>
      </c>
      <c r="J66" s="1211">
        <v>1.4200000000000017</v>
      </c>
      <c r="K66" s="1211">
        <v>2.7200000000000131</v>
      </c>
      <c r="L66" s="1211">
        <v>3.4200000000000017</v>
      </c>
      <c r="M66" s="1465">
        <v>119.09</v>
      </c>
      <c r="N66" s="1211">
        <v>1.2700000000000102</v>
      </c>
      <c r="O66" s="1211">
        <v>2.3400000000000034</v>
      </c>
      <c r="P66" s="1211">
        <v>3.3400000000000034</v>
      </c>
      <c r="R66" s="1471" t="s">
        <v>862</v>
      </c>
      <c r="S66" s="1203" t="s">
        <v>735</v>
      </c>
      <c r="T66" s="1205" t="s">
        <v>740</v>
      </c>
    </row>
    <row r="67" spans="1:20" ht="18" hidden="1" customHeight="1">
      <c r="B67" s="1197"/>
      <c r="C67" s="1197">
        <v>12</v>
      </c>
      <c r="D67" s="1463">
        <v>122.85</v>
      </c>
      <c r="E67" s="1212">
        <v>0.46999999999999886</v>
      </c>
      <c r="F67" s="1201" t="s">
        <v>856</v>
      </c>
      <c r="G67" s="1197"/>
      <c r="H67" s="1197">
        <v>12</v>
      </c>
      <c r="I67" s="1466">
        <v>121.87</v>
      </c>
      <c r="J67" s="1213">
        <v>1.5799999999999983</v>
      </c>
      <c r="K67" s="1213">
        <v>3</v>
      </c>
      <c r="L67" s="1213">
        <v>4.3000000000000114</v>
      </c>
      <c r="M67" s="1466">
        <v>120.37</v>
      </c>
      <c r="N67" s="1213">
        <v>1.2800000000000011</v>
      </c>
      <c r="O67" s="1213">
        <v>2.5500000000000114</v>
      </c>
      <c r="P67" s="1213">
        <v>3.6200000000000045</v>
      </c>
      <c r="R67" s="1470" t="s">
        <v>862</v>
      </c>
      <c r="S67" s="1203" t="s">
        <v>735</v>
      </c>
      <c r="T67" s="1205" t="s">
        <v>740</v>
      </c>
    </row>
    <row r="68" spans="1:20" ht="18" hidden="1" customHeight="1">
      <c r="A68" s="1192">
        <v>2014</v>
      </c>
      <c r="B68" s="1192" t="s">
        <v>750</v>
      </c>
      <c r="C68" s="1192">
        <v>1</v>
      </c>
      <c r="D68" s="1462">
        <v>121.62</v>
      </c>
      <c r="E68" s="1210">
        <v>-1.2299999999999898</v>
      </c>
      <c r="F68" s="1193" t="s">
        <v>855</v>
      </c>
      <c r="G68" s="1192" t="s">
        <v>870</v>
      </c>
      <c r="H68" s="1192">
        <v>1</v>
      </c>
      <c r="I68" s="1465">
        <v>122.28</v>
      </c>
      <c r="J68" s="1211">
        <v>0.40999999999999659</v>
      </c>
      <c r="K68" s="1211">
        <v>1.9899999999999949</v>
      </c>
      <c r="L68" s="1211">
        <v>3.4099999999999966</v>
      </c>
      <c r="M68" s="1465">
        <v>121.07</v>
      </c>
      <c r="N68" s="1211">
        <v>0.69999999999998863</v>
      </c>
      <c r="O68" s="1211">
        <v>1.9799999999999898</v>
      </c>
      <c r="P68" s="1211">
        <v>3.25</v>
      </c>
      <c r="R68" s="1470" t="s">
        <v>862</v>
      </c>
      <c r="S68" s="1203" t="s">
        <v>735</v>
      </c>
      <c r="T68" s="1205" t="s">
        <v>740</v>
      </c>
    </row>
    <row r="69" spans="1:20" ht="18" hidden="1" customHeight="1">
      <c r="C69" s="1192">
        <v>2</v>
      </c>
      <c r="D69" s="1462">
        <v>121.89</v>
      </c>
      <c r="E69" s="1210">
        <v>0.26999999999999602</v>
      </c>
      <c r="F69" s="1193" t="s">
        <v>856</v>
      </c>
      <c r="H69" s="1192">
        <v>2</v>
      </c>
      <c r="I69" s="1465">
        <v>122.12</v>
      </c>
      <c r="J69" s="1211">
        <v>-0.15999999999999659</v>
      </c>
      <c r="K69" s="1211">
        <v>0.25</v>
      </c>
      <c r="L69" s="1211">
        <v>1.8299999999999983</v>
      </c>
      <c r="M69" s="1465">
        <v>121.83</v>
      </c>
      <c r="N69" s="1211">
        <v>0.76000000000000512</v>
      </c>
      <c r="O69" s="1211">
        <v>1.4599999999999937</v>
      </c>
      <c r="P69" s="1211">
        <v>2.7399999999999949</v>
      </c>
      <c r="R69" s="1470" t="s">
        <v>862</v>
      </c>
      <c r="S69" s="1203" t="s">
        <v>735</v>
      </c>
      <c r="T69" s="1199" t="s">
        <v>743</v>
      </c>
    </row>
    <row r="70" spans="1:20" ht="18" hidden="1" customHeight="1">
      <c r="C70" s="1192">
        <v>3</v>
      </c>
      <c r="D70" s="1462">
        <v>121.69</v>
      </c>
      <c r="E70" s="1210">
        <v>-0.20000000000000284</v>
      </c>
      <c r="F70" s="1193" t="s">
        <v>855</v>
      </c>
      <c r="H70" s="1192">
        <v>3</v>
      </c>
      <c r="I70" s="1465">
        <v>121.73</v>
      </c>
      <c r="J70" s="1211">
        <v>-0.39000000000000057</v>
      </c>
      <c r="K70" s="1211">
        <v>-0.54999999999999716</v>
      </c>
      <c r="L70" s="1211">
        <v>-0.14000000000000057</v>
      </c>
      <c r="M70" s="1465">
        <v>122.09</v>
      </c>
      <c r="N70" s="1211">
        <v>0.26000000000000512</v>
      </c>
      <c r="O70" s="1211">
        <v>1.0200000000000102</v>
      </c>
      <c r="P70" s="1211">
        <v>1.7199999999999989</v>
      </c>
      <c r="R70" s="1470" t="s">
        <v>862</v>
      </c>
      <c r="S70" s="1203" t="s">
        <v>735</v>
      </c>
      <c r="T70" s="1205" t="s">
        <v>740</v>
      </c>
    </row>
    <row r="71" spans="1:20" ht="18" hidden="1" customHeight="1">
      <c r="C71" s="1192">
        <v>4</v>
      </c>
      <c r="D71" s="1462">
        <v>119.89</v>
      </c>
      <c r="E71" s="1210">
        <v>-1.7999999999999972</v>
      </c>
      <c r="F71" s="1193" t="s">
        <v>855</v>
      </c>
      <c r="H71" s="1192">
        <v>4</v>
      </c>
      <c r="I71" s="1465">
        <v>121.16</v>
      </c>
      <c r="J71" s="1211">
        <v>-0.57000000000000739</v>
      </c>
      <c r="K71" s="1211">
        <v>-0.96000000000000796</v>
      </c>
      <c r="L71" s="1211">
        <v>-1.1200000000000045</v>
      </c>
      <c r="M71" s="1465">
        <v>121.59</v>
      </c>
      <c r="N71" s="1211">
        <v>-0.5</v>
      </c>
      <c r="O71" s="1211">
        <v>-0.23999999999999488</v>
      </c>
      <c r="P71" s="1211">
        <v>0.52000000000001023</v>
      </c>
      <c r="R71" s="1469" t="s">
        <v>862</v>
      </c>
      <c r="S71" s="1203" t="s">
        <v>735</v>
      </c>
      <c r="T71" s="1199" t="s">
        <v>743</v>
      </c>
    </row>
    <row r="72" spans="1:20" ht="18" hidden="1" customHeight="1">
      <c r="C72" s="1192">
        <v>5</v>
      </c>
      <c r="D72" s="1462">
        <v>122.26</v>
      </c>
      <c r="E72" s="1210">
        <v>2.3700000000000045</v>
      </c>
      <c r="F72" s="1193" t="s">
        <v>856</v>
      </c>
      <c r="H72" s="1192">
        <v>5</v>
      </c>
      <c r="I72" s="1465">
        <v>121.28</v>
      </c>
      <c r="J72" s="1211">
        <v>0.12000000000000455</v>
      </c>
      <c r="K72" s="1211">
        <v>-0.45000000000000284</v>
      </c>
      <c r="L72" s="1211">
        <v>-0.84000000000000341</v>
      </c>
      <c r="M72" s="1465">
        <v>121.47</v>
      </c>
      <c r="N72" s="1211">
        <v>-0.12000000000000455</v>
      </c>
      <c r="O72" s="1211">
        <v>-0.62000000000000455</v>
      </c>
      <c r="P72" s="1211">
        <v>-0.35999999999999943</v>
      </c>
      <c r="R72" s="1469" t="s">
        <v>862</v>
      </c>
      <c r="S72" s="1203" t="s">
        <v>735</v>
      </c>
      <c r="T72" s="1199" t="s">
        <v>740</v>
      </c>
    </row>
    <row r="73" spans="1:20" ht="18" hidden="1" customHeight="1">
      <c r="C73" s="1192">
        <v>6</v>
      </c>
      <c r="D73" s="1462">
        <v>120.49</v>
      </c>
      <c r="E73" s="1210">
        <v>-1.7700000000000102</v>
      </c>
      <c r="F73" s="1193" t="s">
        <v>855</v>
      </c>
      <c r="H73" s="1192">
        <v>6</v>
      </c>
      <c r="I73" s="1465">
        <v>120.88</v>
      </c>
      <c r="J73" s="1211">
        <v>-0.40000000000000568</v>
      </c>
      <c r="K73" s="1211">
        <v>-0.28000000000000114</v>
      </c>
      <c r="L73" s="1211">
        <v>-0.85000000000000853</v>
      </c>
      <c r="M73" s="1465">
        <v>121.24</v>
      </c>
      <c r="N73" s="1211">
        <v>-0.23000000000000398</v>
      </c>
      <c r="O73" s="1211">
        <v>-0.35000000000000853</v>
      </c>
      <c r="P73" s="1211">
        <v>-0.85000000000000853</v>
      </c>
      <c r="R73" s="1469" t="s">
        <v>864</v>
      </c>
      <c r="S73" s="1203" t="s">
        <v>737</v>
      </c>
      <c r="T73" s="1199" t="s">
        <v>743</v>
      </c>
    </row>
    <row r="74" spans="1:20" ht="18" hidden="1" customHeight="1">
      <c r="C74" s="1192">
        <v>7</v>
      </c>
      <c r="D74" s="1462">
        <v>119.74</v>
      </c>
      <c r="E74" s="1210">
        <v>-0.75</v>
      </c>
      <c r="F74" s="1193" t="s">
        <v>855</v>
      </c>
      <c r="H74" s="1192">
        <v>7</v>
      </c>
      <c r="I74" s="1465">
        <v>120.83</v>
      </c>
      <c r="J74" s="1211">
        <v>-4.9999999999997158E-2</v>
      </c>
      <c r="K74" s="1211">
        <v>-0.45000000000000284</v>
      </c>
      <c r="L74" s="1211">
        <v>-0.32999999999999829</v>
      </c>
      <c r="M74" s="1465">
        <v>120.81</v>
      </c>
      <c r="N74" s="1211">
        <v>-0.42999999999999261</v>
      </c>
      <c r="O74" s="1211">
        <v>-0.65999999999999659</v>
      </c>
      <c r="P74" s="1211">
        <v>-0.78000000000000114</v>
      </c>
      <c r="R74" s="1469" t="s">
        <v>867</v>
      </c>
      <c r="S74" s="1203" t="s">
        <v>738</v>
      </c>
      <c r="T74" s="1199" t="s">
        <v>743</v>
      </c>
    </row>
    <row r="75" spans="1:20" ht="18" hidden="1" customHeight="1">
      <c r="C75" s="1192">
        <v>8</v>
      </c>
      <c r="D75" s="1462">
        <v>119.46</v>
      </c>
      <c r="E75" s="1210">
        <v>-0.28000000000000114</v>
      </c>
      <c r="F75" s="1193" t="s">
        <v>855</v>
      </c>
      <c r="H75" s="1192">
        <v>8</v>
      </c>
      <c r="I75" s="1465">
        <v>119.9</v>
      </c>
      <c r="J75" s="1211">
        <v>-0.92999999999999261</v>
      </c>
      <c r="K75" s="1211">
        <v>-0.97999999999998977</v>
      </c>
      <c r="L75" s="1211">
        <v>-1.3799999999999955</v>
      </c>
      <c r="M75" s="1465">
        <v>120.37</v>
      </c>
      <c r="N75" s="1211">
        <v>-0.43999999999999773</v>
      </c>
      <c r="O75" s="1211">
        <v>-0.86999999999999034</v>
      </c>
      <c r="P75" s="1211">
        <v>-1.0999999999999943</v>
      </c>
      <c r="R75" s="1469" t="s">
        <v>871</v>
      </c>
      <c r="S75" s="1203" t="s">
        <v>735</v>
      </c>
      <c r="T75" s="1199" t="s">
        <v>743</v>
      </c>
    </row>
    <row r="76" spans="1:20" ht="18" hidden="1" customHeight="1">
      <c r="C76" s="1192">
        <v>9</v>
      </c>
      <c r="D76" s="1462">
        <v>119.97</v>
      </c>
      <c r="E76" s="1210">
        <v>0.51000000000000512</v>
      </c>
      <c r="F76" s="1193" t="s">
        <v>856</v>
      </c>
      <c r="H76" s="1192">
        <v>9</v>
      </c>
      <c r="I76" s="1465">
        <v>119.72</v>
      </c>
      <c r="J76" s="1211">
        <v>-0.18000000000000682</v>
      </c>
      <c r="K76" s="1211">
        <v>-1.1099999999999994</v>
      </c>
      <c r="L76" s="1211">
        <v>-1.1599999999999966</v>
      </c>
      <c r="M76" s="1465">
        <v>120.38</v>
      </c>
      <c r="N76" s="1211">
        <v>9.9999999999909051E-3</v>
      </c>
      <c r="O76" s="1211">
        <v>-0.43000000000000682</v>
      </c>
      <c r="P76" s="1211">
        <v>-0.85999999999999943</v>
      </c>
      <c r="R76" s="1469" t="s">
        <v>867</v>
      </c>
      <c r="S76" s="1203" t="s">
        <v>735</v>
      </c>
      <c r="T76" s="1206" t="s">
        <v>751</v>
      </c>
    </row>
    <row r="77" spans="1:20" ht="18" hidden="1" customHeight="1">
      <c r="C77" s="1192">
        <v>10</v>
      </c>
      <c r="D77" s="1462">
        <v>123.54</v>
      </c>
      <c r="E77" s="1210">
        <v>3.5700000000000074</v>
      </c>
      <c r="F77" s="1193" t="s">
        <v>856</v>
      </c>
      <c r="H77" s="1192">
        <v>10</v>
      </c>
      <c r="I77" s="1465">
        <v>120.99</v>
      </c>
      <c r="J77" s="1211">
        <v>1.269999999999996</v>
      </c>
      <c r="K77" s="1211">
        <v>1.0899999999999892</v>
      </c>
      <c r="L77" s="1211">
        <v>0.15999999999999659</v>
      </c>
      <c r="M77" s="1465">
        <v>120.64</v>
      </c>
      <c r="N77" s="1211">
        <v>0.26000000000000512</v>
      </c>
      <c r="O77" s="1211">
        <v>0.26999999999999602</v>
      </c>
      <c r="P77" s="1211">
        <v>-0.17000000000000171</v>
      </c>
      <c r="R77" s="1469" t="s">
        <v>872</v>
      </c>
      <c r="S77" s="1203" t="s">
        <v>737</v>
      </c>
      <c r="T77" s="1206" t="s">
        <v>753</v>
      </c>
    </row>
    <row r="78" spans="1:20" ht="18" hidden="1" customHeight="1">
      <c r="C78" s="1192">
        <v>11</v>
      </c>
      <c r="D78" s="1462">
        <v>120.37</v>
      </c>
      <c r="E78" s="1210">
        <v>-3.1700000000000017</v>
      </c>
      <c r="F78" s="1193" t="s">
        <v>855</v>
      </c>
      <c r="H78" s="1192">
        <v>11</v>
      </c>
      <c r="I78" s="1465">
        <v>121.29</v>
      </c>
      <c r="J78" s="1211">
        <v>0.30000000000001137</v>
      </c>
      <c r="K78" s="1211">
        <v>1.5700000000000074</v>
      </c>
      <c r="L78" s="1211">
        <v>1.3900000000000006</v>
      </c>
      <c r="M78" s="1465">
        <v>120.62</v>
      </c>
      <c r="N78" s="1211">
        <v>-1.9999999999996021E-2</v>
      </c>
      <c r="O78" s="1211">
        <v>0.24000000000000909</v>
      </c>
      <c r="P78" s="1211">
        <v>0.25</v>
      </c>
      <c r="R78" s="1469" t="s">
        <v>872</v>
      </c>
      <c r="S78" s="1203" t="s">
        <v>737</v>
      </c>
      <c r="T78" s="1206" t="s">
        <v>753</v>
      </c>
    </row>
    <row r="79" spans="1:20" ht="18" hidden="1" customHeight="1">
      <c r="B79" s="1197"/>
      <c r="C79" s="1197">
        <v>12</v>
      </c>
      <c r="D79" s="1463">
        <v>122.5</v>
      </c>
      <c r="E79" s="1212">
        <v>2.1299999999999955</v>
      </c>
      <c r="F79" s="1201" t="s">
        <v>856</v>
      </c>
      <c r="G79" s="1197"/>
      <c r="H79" s="1197">
        <v>12</v>
      </c>
      <c r="I79" s="1466">
        <v>122.14</v>
      </c>
      <c r="J79" s="1213">
        <v>0.84999999999999432</v>
      </c>
      <c r="K79" s="1213">
        <v>1.1500000000000057</v>
      </c>
      <c r="L79" s="1213">
        <v>2.4200000000000017</v>
      </c>
      <c r="M79" s="1466">
        <v>121.17</v>
      </c>
      <c r="N79" s="1213">
        <v>0.54999999999999716</v>
      </c>
      <c r="O79" s="1213">
        <v>0.53000000000000114</v>
      </c>
      <c r="P79" s="1213">
        <v>0.79000000000000625</v>
      </c>
      <c r="R79" s="1469" t="s">
        <v>862</v>
      </c>
      <c r="S79" s="1203" t="s">
        <v>754</v>
      </c>
      <c r="T79" s="1205" t="s">
        <v>740</v>
      </c>
    </row>
    <row r="80" spans="1:20" ht="18" customHeight="1">
      <c r="A80" s="1192">
        <v>2015</v>
      </c>
      <c r="B80" s="1192" t="s">
        <v>755</v>
      </c>
      <c r="C80" s="1192">
        <v>1</v>
      </c>
      <c r="D80" s="1464">
        <v>120.96</v>
      </c>
      <c r="E80" s="1207">
        <v>0.62999999999999545</v>
      </c>
      <c r="F80" s="1195" t="s">
        <v>856</v>
      </c>
      <c r="G80" s="1194" t="s">
        <v>873</v>
      </c>
      <c r="H80" s="1194">
        <v>1</v>
      </c>
      <c r="I80" s="1467">
        <v>119.89</v>
      </c>
      <c r="J80" s="1208">
        <v>-0.14000000000000057</v>
      </c>
      <c r="K80" s="1208">
        <v>0.62000000000000455</v>
      </c>
      <c r="L80" s="1208">
        <v>0.90000000000000568</v>
      </c>
      <c r="M80" s="1467">
        <v>119.82</v>
      </c>
      <c r="N80" s="1208">
        <v>0.68999999999999773</v>
      </c>
      <c r="O80" s="1208">
        <v>1.1599999999999966</v>
      </c>
      <c r="P80" s="1208">
        <v>1.1599999999999966</v>
      </c>
      <c r="R80" s="1473" t="s">
        <v>862</v>
      </c>
      <c r="S80" s="1209" t="s">
        <v>756</v>
      </c>
      <c r="T80" s="1205" t="s">
        <v>740</v>
      </c>
    </row>
    <row r="81" spans="1:20" ht="18" customHeight="1">
      <c r="C81" s="1192">
        <v>2</v>
      </c>
      <c r="D81" s="1462">
        <v>117.44</v>
      </c>
      <c r="E81" s="1210">
        <v>-3.519999999999996</v>
      </c>
      <c r="F81" s="1193" t="s">
        <v>855</v>
      </c>
      <c r="H81" s="1192">
        <v>2</v>
      </c>
      <c r="I81" s="1465">
        <v>119.58</v>
      </c>
      <c r="J81" s="1211">
        <v>-0.31000000000000227</v>
      </c>
      <c r="K81" s="1211">
        <v>-0.45000000000000284</v>
      </c>
      <c r="L81" s="1211">
        <v>0.31000000000000227</v>
      </c>
      <c r="M81" s="1465">
        <v>119.7</v>
      </c>
      <c r="N81" s="1211">
        <v>-0.11999999999999034</v>
      </c>
      <c r="O81" s="1211">
        <v>0.57000000000000739</v>
      </c>
      <c r="P81" s="1211">
        <v>1.0400000000000063</v>
      </c>
      <c r="R81" s="1473" t="s">
        <v>864</v>
      </c>
      <c r="S81" s="1203" t="s">
        <v>737</v>
      </c>
      <c r="T81" s="1199" t="s">
        <v>743</v>
      </c>
    </row>
    <row r="82" spans="1:20" ht="18" customHeight="1">
      <c r="C82" s="1192">
        <v>3</v>
      </c>
      <c r="D82" s="1462">
        <v>118.46</v>
      </c>
      <c r="E82" s="1210">
        <v>1.019999999999996</v>
      </c>
      <c r="F82" s="1193" t="s">
        <v>856</v>
      </c>
      <c r="H82" s="1192">
        <v>3</v>
      </c>
      <c r="I82" s="1465">
        <v>118.95</v>
      </c>
      <c r="J82" s="1211">
        <v>-0.62999999999999545</v>
      </c>
      <c r="K82" s="1211">
        <v>-0.93999999999999773</v>
      </c>
      <c r="L82" s="1211">
        <v>-1.0799999999999983</v>
      </c>
      <c r="M82" s="1465">
        <v>119.11</v>
      </c>
      <c r="N82" s="1211">
        <v>-0.59000000000000341</v>
      </c>
      <c r="O82" s="1211">
        <v>-0.70999999999999375</v>
      </c>
      <c r="P82" s="1211">
        <v>-1.9999999999996021E-2</v>
      </c>
      <c r="R82" s="1473" t="s">
        <v>862</v>
      </c>
      <c r="S82" s="1209" t="s">
        <v>756</v>
      </c>
      <c r="T82" s="1205" t="s">
        <v>740</v>
      </c>
    </row>
    <row r="83" spans="1:20" ht="18" customHeight="1">
      <c r="C83" s="1192">
        <v>4</v>
      </c>
      <c r="D83" s="1462">
        <v>117.41</v>
      </c>
      <c r="E83" s="1210">
        <v>-1.0499999999999972</v>
      </c>
      <c r="F83" s="1193" t="s">
        <v>855</v>
      </c>
      <c r="H83" s="1192">
        <v>4</v>
      </c>
      <c r="I83" s="1465">
        <v>117.77</v>
      </c>
      <c r="J83" s="1211">
        <v>-1.1800000000000068</v>
      </c>
      <c r="K83" s="1211">
        <v>-1.8100000000000023</v>
      </c>
      <c r="L83" s="1211">
        <v>-2.1200000000000045</v>
      </c>
      <c r="M83" s="1465">
        <v>118.92</v>
      </c>
      <c r="N83" s="1211">
        <v>-0.18999999999999773</v>
      </c>
      <c r="O83" s="1211">
        <v>-0.78000000000000114</v>
      </c>
      <c r="P83" s="1211">
        <v>-0.89999999999999147</v>
      </c>
      <c r="R83" s="1473" t="s">
        <v>871</v>
      </c>
      <c r="S83" s="1209" t="s">
        <v>757</v>
      </c>
      <c r="T83" s="1205" t="s">
        <v>746</v>
      </c>
    </row>
    <row r="84" spans="1:20">
      <c r="C84" s="1192">
        <v>5</v>
      </c>
      <c r="D84" s="1462">
        <v>115.51</v>
      </c>
      <c r="E84" s="1210">
        <v>-1.8999999999999915</v>
      </c>
      <c r="F84" s="1193" t="s">
        <v>855</v>
      </c>
      <c r="H84" s="1192">
        <v>5</v>
      </c>
      <c r="I84" s="1465">
        <v>117.13</v>
      </c>
      <c r="J84" s="1211">
        <v>-0.64000000000000057</v>
      </c>
      <c r="K84" s="1211">
        <v>-1.8200000000000074</v>
      </c>
      <c r="L84" s="1211">
        <v>-2.4500000000000028</v>
      </c>
      <c r="M84" s="1465">
        <v>117.96</v>
      </c>
      <c r="N84" s="1211">
        <v>-0.96000000000000796</v>
      </c>
      <c r="O84" s="1211">
        <v>-1.1500000000000057</v>
      </c>
      <c r="P84" s="1211">
        <v>-1.7400000000000091</v>
      </c>
      <c r="R84" s="1473" t="s">
        <v>872</v>
      </c>
      <c r="S84" s="1203" t="s">
        <v>737</v>
      </c>
      <c r="T84" s="1199" t="s">
        <v>752</v>
      </c>
    </row>
    <row r="85" spans="1:20" ht="23.25" customHeight="1">
      <c r="C85" s="1192">
        <v>6</v>
      </c>
      <c r="D85" s="1462">
        <v>114.25</v>
      </c>
      <c r="E85" s="1210">
        <v>-1.2600000000000051</v>
      </c>
      <c r="F85" s="1193" t="s">
        <v>855</v>
      </c>
      <c r="H85" s="1192">
        <v>6</v>
      </c>
      <c r="I85" s="1465">
        <v>115.72</v>
      </c>
      <c r="J85" s="1211">
        <v>-1.4099999999999966</v>
      </c>
      <c r="K85" s="1211">
        <v>-2.0499999999999972</v>
      </c>
      <c r="L85" s="1211">
        <v>-3.230000000000004</v>
      </c>
      <c r="M85" s="1465">
        <v>116.61</v>
      </c>
      <c r="N85" s="1211">
        <v>-1.3499999999999943</v>
      </c>
      <c r="O85" s="1211">
        <v>-2.3100000000000023</v>
      </c>
      <c r="P85" s="1211">
        <v>-2.5</v>
      </c>
      <c r="R85" s="1474" t="s">
        <v>874</v>
      </c>
      <c r="S85" s="1191" t="s">
        <v>758</v>
      </c>
      <c r="T85" s="1206" t="s">
        <v>751</v>
      </c>
    </row>
    <row r="86" spans="1:20" ht="23.25" customHeight="1">
      <c r="C86" s="1192">
        <v>7</v>
      </c>
      <c r="D86" s="1462">
        <v>115.9</v>
      </c>
      <c r="E86" s="1210">
        <v>1.6500000000000057</v>
      </c>
      <c r="F86" s="1193" t="s">
        <v>856</v>
      </c>
      <c r="H86" s="1192">
        <v>7</v>
      </c>
      <c r="I86" s="1465">
        <v>115.22</v>
      </c>
      <c r="J86" s="1211">
        <v>-0.5</v>
      </c>
      <c r="K86" s="1211">
        <v>-1.9099999999999966</v>
      </c>
      <c r="L86" s="1211">
        <v>-2.5499999999999972</v>
      </c>
      <c r="M86" s="1465">
        <v>116.31</v>
      </c>
      <c r="N86" s="1211">
        <v>-0.29999999999999716</v>
      </c>
      <c r="O86" s="1211">
        <v>-1.6499999999999915</v>
      </c>
      <c r="P86" s="1211">
        <v>-2.6099999999999994</v>
      </c>
      <c r="R86" s="1475" t="s">
        <v>875</v>
      </c>
      <c r="S86" s="1204" t="s">
        <v>737</v>
      </c>
      <c r="T86" s="1206" t="s">
        <v>753</v>
      </c>
    </row>
    <row r="87" spans="1:20" ht="23.25" customHeight="1">
      <c r="C87" s="1192">
        <v>8</v>
      </c>
      <c r="D87" s="1462">
        <v>115.28</v>
      </c>
      <c r="E87" s="1210">
        <v>-0.62000000000000455</v>
      </c>
      <c r="F87" s="1193" t="s">
        <v>855</v>
      </c>
      <c r="H87" s="1192">
        <v>8</v>
      </c>
      <c r="I87" s="1465">
        <v>115.14</v>
      </c>
      <c r="J87" s="1211">
        <v>-7.9999999999998295E-2</v>
      </c>
      <c r="K87" s="1211">
        <v>-0.57999999999999829</v>
      </c>
      <c r="L87" s="1211">
        <v>-1.9899999999999949</v>
      </c>
      <c r="M87" s="1465">
        <v>115.67</v>
      </c>
      <c r="N87" s="1211">
        <v>-0.64000000000000057</v>
      </c>
      <c r="O87" s="1211">
        <v>-0.93999999999999773</v>
      </c>
      <c r="P87" s="1211">
        <v>-2.289999999999992</v>
      </c>
      <c r="R87" s="1475" t="s">
        <v>875</v>
      </c>
      <c r="S87" s="1204" t="s">
        <v>737</v>
      </c>
      <c r="T87" s="1206" t="s">
        <v>753</v>
      </c>
    </row>
    <row r="88" spans="1:20" ht="23.25" customHeight="1">
      <c r="C88" s="1192">
        <v>9</v>
      </c>
      <c r="D88" s="1462">
        <v>115.06</v>
      </c>
      <c r="E88" s="1210">
        <v>-0.21999999999999886</v>
      </c>
      <c r="F88" s="1193" t="s">
        <v>855</v>
      </c>
      <c r="H88" s="1192">
        <v>9</v>
      </c>
      <c r="I88" s="1465">
        <v>115.41</v>
      </c>
      <c r="J88" s="1211">
        <v>0.26999999999999602</v>
      </c>
      <c r="K88" s="1211">
        <v>0.18999999999999773</v>
      </c>
      <c r="L88" s="1211">
        <v>-0.31000000000000227</v>
      </c>
      <c r="M88" s="1465">
        <v>115.2</v>
      </c>
      <c r="N88" s="1211">
        <v>-0.46999999999999886</v>
      </c>
      <c r="O88" s="1211">
        <v>-1.1099999999999994</v>
      </c>
      <c r="P88" s="1211">
        <v>-1.4099999999999966</v>
      </c>
      <c r="R88" s="1475" t="s">
        <v>875</v>
      </c>
      <c r="S88" s="1204" t="s">
        <v>737</v>
      </c>
      <c r="T88" s="1206" t="s">
        <v>753</v>
      </c>
    </row>
    <row r="89" spans="1:20" ht="23.25" customHeight="1">
      <c r="C89" s="1192">
        <v>10</v>
      </c>
      <c r="D89" s="1462">
        <v>114.34</v>
      </c>
      <c r="E89" s="1210">
        <v>-0.71999999999999886</v>
      </c>
      <c r="F89" s="1193" t="s">
        <v>855</v>
      </c>
      <c r="H89" s="1192">
        <v>10</v>
      </c>
      <c r="I89" s="1465">
        <v>114.89</v>
      </c>
      <c r="J89" s="1211">
        <v>-0.51999999999999602</v>
      </c>
      <c r="K89" s="1211">
        <v>-0.25</v>
      </c>
      <c r="L89" s="1211">
        <v>-0.32999999999999829</v>
      </c>
      <c r="M89" s="1465">
        <v>114.97</v>
      </c>
      <c r="N89" s="1211">
        <v>-0.23000000000000398</v>
      </c>
      <c r="O89" s="1211">
        <v>-0.70000000000000284</v>
      </c>
      <c r="P89" s="1211">
        <v>-1.3400000000000034</v>
      </c>
      <c r="R89" s="1475" t="s">
        <v>875</v>
      </c>
      <c r="S89" s="1204" t="s">
        <v>737</v>
      </c>
      <c r="T89" s="1206" t="s">
        <v>753</v>
      </c>
    </row>
    <row r="90" spans="1:20" ht="23.25" customHeight="1">
      <c r="C90" s="1192">
        <v>11</v>
      </c>
      <c r="D90" s="1462">
        <v>113.09</v>
      </c>
      <c r="E90" s="1210">
        <v>-1.25</v>
      </c>
      <c r="F90" s="1193" t="s">
        <v>855</v>
      </c>
      <c r="H90" s="1192">
        <v>11</v>
      </c>
      <c r="I90" s="1465">
        <v>114.16</v>
      </c>
      <c r="J90" s="1211">
        <v>-0.73000000000000398</v>
      </c>
      <c r="K90" s="1211">
        <v>-1.25</v>
      </c>
      <c r="L90" s="1211">
        <v>-0.98000000000000398</v>
      </c>
      <c r="M90" s="1465">
        <v>114.73</v>
      </c>
      <c r="N90" s="1211">
        <v>-0.23999999999999488</v>
      </c>
      <c r="O90" s="1211">
        <v>-0.46999999999999886</v>
      </c>
      <c r="P90" s="1211">
        <v>-0.93999999999999773</v>
      </c>
      <c r="R90" s="1475" t="s">
        <v>875</v>
      </c>
      <c r="S90" s="1204" t="s">
        <v>737</v>
      </c>
      <c r="T90" s="1206" t="s">
        <v>753</v>
      </c>
    </row>
    <row r="91" spans="1:20" ht="23.25" customHeight="1">
      <c r="B91" s="1197"/>
      <c r="C91" s="1197">
        <v>12</v>
      </c>
      <c r="D91" s="1463">
        <v>112.05</v>
      </c>
      <c r="E91" s="1212">
        <v>-1.0400000000000063</v>
      </c>
      <c r="F91" s="1201" t="s">
        <v>855</v>
      </c>
      <c r="G91" s="1197"/>
      <c r="H91" s="1197">
        <v>12</v>
      </c>
      <c r="I91" s="1466">
        <v>113.16</v>
      </c>
      <c r="J91" s="1213">
        <v>-1</v>
      </c>
      <c r="K91" s="1213">
        <v>-1.730000000000004</v>
      </c>
      <c r="L91" s="1213">
        <v>-2.25</v>
      </c>
      <c r="M91" s="1466">
        <v>113.96</v>
      </c>
      <c r="N91" s="1213">
        <v>-0.77000000000001023</v>
      </c>
      <c r="O91" s="1213">
        <v>-1.0100000000000051</v>
      </c>
      <c r="P91" s="1213">
        <v>-1.2400000000000091</v>
      </c>
      <c r="R91" s="1475" t="s">
        <v>875</v>
      </c>
      <c r="S91" s="1204" t="s">
        <v>737</v>
      </c>
      <c r="T91" s="1206" t="s">
        <v>733</v>
      </c>
    </row>
    <row r="92" spans="1:20" ht="23.25" customHeight="1">
      <c r="A92" s="1192">
        <v>2016</v>
      </c>
      <c r="B92" s="1192" t="s">
        <v>759</v>
      </c>
      <c r="C92" s="1192">
        <v>1</v>
      </c>
      <c r="D92" s="1464">
        <v>114.71</v>
      </c>
      <c r="E92" s="1207">
        <v>2.6599999999999966</v>
      </c>
      <c r="F92" s="1195" t="s">
        <v>856</v>
      </c>
      <c r="G92" s="1192" t="s">
        <v>876</v>
      </c>
      <c r="H92" s="1192">
        <v>1</v>
      </c>
      <c r="I92" s="1467">
        <v>113.28</v>
      </c>
      <c r="J92" s="1208">
        <v>0.12000000000000455</v>
      </c>
      <c r="K92" s="1208">
        <v>-0.87999999999999545</v>
      </c>
      <c r="L92" s="1208">
        <v>-1.6099999999999994</v>
      </c>
      <c r="M92" s="1467">
        <v>113.85</v>
      </c>
      <c r="N92" s="1208">
        <v>-0.10999999999999943</v>
      </c>
      <c r="O92" s="1208">
        <v>-0.88000000000000966</v>
      </c>
      <c r="P92" s="1208">
        <v>-1.1200000000000045</v>
      </c>
      <c r="R92" s="1475" t="s">
        <v>875</v>
      </c>
      <c r="S92" s="1204" t="s">
        <v>737</v>
      </c>
      <c r="T92" s="1206" t="s">
        <v>736</v>
      </c>
    </row>
    <row r="93" spans="1:20" ht="23.25" customHeight="1">
      <c r="C93" s="1192">
        <v>2</v>
      </c>
      <c r="D93" s="1462">
        <v>114.59</v>
      </c>
      <c r="E93" s="1210">
        <v>-0.11999999999999034</v>
      </c>
      <c r="F93" s="1193" t="s">
        <v>855</v>
      </c>
      <c r="H93" s="1192">
        <v>2</v>
      </c>
      <c r="I93" s="1465">
        <v>113.78</v>
      </c>
      <c r="J93" s="1211">
        <v>0.5</v>
      </c>
      <c r="K93" s="1211">
        <v>0.62000000000000455</v>
      </c>
      <c r="L93" s="1211">
        <v>-0.37999999999999545</v>
      </c>
      <c r="M93" s="1465">
        <v>113.76</v>
      </c>
      <c r="N93" s="1211">
        <v>-8.99999999999892E-2</v>
      </c>
      <c r="O93" s="1211">
        <v>-0.19999999999998863</v>
      </c>
      <c r="P93" s="1211">
        <v>-0.96999999999999886</v>
      </c>
      <c r="R93" s="1475" t="s">
        <v>875</v>
      </c>
      <c r="S93" s="1204" t="s">
        <v>737</v>
      </c>
      <c r="T93" s="1206" t="s">
        <v>736</v>
      </c>
    </row>
    <row r="94" spans="1:20" ht="23.25" customHeight="1">
      <c r="C94" s="1192">
        <v>3</v>
      </c>
      <c r="D94" s="1462">
        <v>114.3</v>
      </c>
      <c r="E94" s="1210">
        <v>-0.29000000000000625</v>
      </c>
      <c r="F94" s="1193" t="s">
        <v>855</v>
      </c>
      <c r="H94" s="1192">
        <v>3</v>
      </c>
      <c r="I94" s="1465">
        <v>114.53</v>
      </c>
      <c r="J94" s="1211">
        <v>0.75</v>
      </c>
      <c r="K94" s="1211">
        <v>1.25</v>
      </c>
      <c r="L94" s="1211">
        <v>1.3700000000000045</v>
      </c>
      <c r="M94" s="1465">
        <v>113.75</v>
      </c>
      <c r="N94" s="1211">
        <v>-1.0000000000005116E-2</v>
      </c>
      <c r="O94" s="1211">
        <v>-9.9999999999994316E-2</v>
      </c>
      <c r="P94" s="1211">
        <v>-0.20999999999999375</v>
      </c>
      <c r="R94" s="1475" t="s">
        <v>875</v>
      </c>
      <c r="S94" s="1204" t="s">
        <v>737</v>
      </c>
      <c r="T94" s="1206" t="s">
        <v>736</v>
      </c>
    </row>
    <row r="95" spans="1:20" ht="23.25" customHeight="1">
      <c r="C95" s="1192">
        <v>4</v>
      </c>
      <c r="D95" s="1462">
        <v>115.92</v>
      </c>
      <c r="E95" s="1210">
        <v>1.6200000000000045</v>
      </c>
      <c r="F95" s="1193" t="s">
        <v>856</v>
      </c>
      <c r="H95" s="1192">
        <v>4</v>
      </c>
      <c r="I95" s="1465">
        <v>114.94</v>
      </c>
      <c r="J95" s="1211">
        <v>0.40999999999999659</v>
      </c>
      <c r="K95" s="1211">
        <v>1.1599999999999966</v>
      </c>
      <c r="L95" s="1211">
        <v>1.6599999999999966</v>
      </c>
      <c r="M95" s="1465">
        <v>114.31</v>
      </c>
      <c r="N95" s="1211">
        <v>0.56000000000000227</v>
      </c>
      <c r="O95" s="1211">
        <v>0.54999999999999716</v>
      </c>
      <c r="P95" s="1211">
        <v>0.46000000000000796</v>
      </c>
      <c r="R95" s="1475" t="s">
        <v>875</v>
      </c>
      <c r="S95" s="1204" t="s">
        <v>737</v>
      </c>
      <c r="T95" s="1206" t="s">
        <v>736</v>
      </c>
    </row>
    <row r="96" spans="1:20" ht="23.25" customHeight="1">
      <c r="C96" s="1192">
        <v>5</v>
      </c>
      <c r="D96" s="1462">
        <v>115.84</v>
      </c>
      <c r="E96" s="1210">
        <v>-7.9999999999998295E-2</v>
      </c>
      <c r="F96" s="1193" t="s">
        <v>855</v>
      </c>
      <c r="H96" s="1192">
        <v>5</v>
      </c>
      <c r="I96" s="1465">
        <v>115.35</v>
      </c>
      <c r="J96" s="1211">
        <v>0.40999999999999659</v>
      </c>
      <c r="K96" s="1211">
        <v>0.81999999999999318</v>
      </c>
      <c r="L96" s="1211">
        <v>1.5699999999999932</v>
      </c>
      <c r="M96" s="1465">
        <v>115.07</v>
      </c>
      <c r="N96" s="1211">
        <v>0.75999999999999091</v>
      </c>
      <c r="O96" s="1211">
        <v>1.3199999999999932</v>
      </c>
      <c r="P96" s="1211">
        <v>1.3099999999999881</v>
      </c>
      <c r="R96" s="1475" t="s">
        <v>875</v>
      </c>
      <c r="S96" s="1204" t="s">
        <v>737</v>
      </c>
      <c r="T96" s="1206" t="s">
        <v>736</v>
      </c>
    </row>
    <row r="97" spans="1:20" ht="18" customHeight="1">
      <c r="C97" s="1192">
        <v>6</v>
      </c>
      <c r="D97" s="1462">
        <v>116.52</v>
      </c>
      <c r="E97" s="1210">
        <v>0.67999999999999261</v>
      </c>
      <c r="F97" s="1193" t="s">
        <v>856</v>
      </c>
      <c r="H97" s="1192">
        <v>6</v>
      </c>
      <c r="I97" s="1465">
        <v>116.09</v>
      </c>
      <c r="J97" s="1211">
        <v>0.74000000000000909</v>
      </c>
      <c r="K97" s="1211">
        <v>1.1500000000000057</v>
      </c>
      <c r="L97" s="1211">
        <v>1.5600000000000023</v>
      </c>
      <c r="M97" s="1465">
        <v>115.43</v>
      </c>
      <c r="N97" s="1211">
        <v>0.36000000000001364</v>
      </c>
      <c r="O97" s="1211">
        <v>1.1200000000000045</v>
      </c>
      <c r="P97" s="1211">
        <v>1.6800000000000068</v>
      </c>
      <c r="R97" s="1473" t="s">
        <v>877</v>
      </c>
      <c r="S97" s="1209" t="s">
        <v>758</v>
      </c>
      <c r="T97" s="1205" t="s">
        <v>733</v>
      </c>
    </row>
    <row r="98" spans="1:20" ht="18" customHeight="1">
      <c r="C98" s="1192">
        <v>7</v>
      </c>
      <c r="D98" s="1462">
        <v>116.7</v>
      </c>
      <c r="E98" s="1210">
        <v>0.18000000000000682</v>
      </c>
      <c r="F98" s="1193" t="s">
        <v>856</v>
      </c>
      <c r="H98" s="1192">
        <v>7</v>
      </c>
      <c r="I98" s="1465">
        <v>116.35</v>
      </c>
      <c r="J98" s="1211">
        <v>0.25999999999999091</v>
      </c>
      <c r="K98" s="1211">
        <v>1</v>
      </c>
      <c r="L98" s="1211">
        <v>1.4099999999999966</v>
      </c>
      <c r="M98" s="1465">
        <v>115.86</v>
      </c>
      <c r="N98" s="1211">
        <v>0.42999999999999261</v>
      </c>
      <c r="O98" s="1211">
        <v>0.79000000000000625</v>
      </c>
      <c r="P98" s="1211">
        <v>1.5499999999999972</v>
      </c>
      <c r="R98" s="1476" t="s">
        <v>878</v>
      </c>
      <c r="S98" s="1203" t="s">
        <v>737</v>
      </c>
      <c r="T98" s="1205" t="s">
        <v>736</v>
      </c>
    </row>
    <row r="99" spans="1:20" ht="18" customHeight="1">
      <c r="C99" s="1192">
        <v>8</v>
      </c>
      <c r="D99" s="1462">
        <v>114.21</v>
      </c>
      <c r="E99" s="1210">
        <v>-2.4900000000000091</v>
      </c>
      <c r="F99" s="1193" t="s">
        <v>855</v>
      </c>
      <c r="H99" s="1192">
        <v>8</v>
      </c>
      <c r="I99" s="1465">
        <v>115.81</v>
      </c>
      <c r="J99" s="1211">
        <v>-0.53999999999999204</v>
      </c>
      <c r="K99" s="1211">
        <v>-0.28000000000000114</v>
      </c>
      <c r="L99" s="1211">
        <v>0.46000000000000796</v>
      </c>
      <c r="M99" s="1465">
        <v>115.84</v>
      </c>
      <c r="N99" s="1211">
        <v>-1.9999999999996021E-2</v>
      </c>
      <c r="O99" s="1211">
        <v>0.40999999999999659</v>
      </c>
      <c r="P99" s="1211">
        <v>0.77000000000001023</v>
      </c>
      <c r="R99" s="1476" t="s">
        <v>878</v>
      </c>
      <c r="S99" s="1204" t="s">
        <v>737</v>
      </c>
      <c r="T99" s="1199" t="s">
        <v>736</v>
      </c>
    </row>
    <row r="100" spans="1:20" ht="18" customHeight="1">
      <c r="C100" s="1192">
        <v>9</v>
      </c>
      <c r="D100" s="1462">
        <v>117.77</v>
      </c>
      <c r="E100" s="1210">
        <v>3.5600000000000023</v>
      </c>
      <c r="F100" s="1193" t="s">
        <v>856</v>
      </c>
      <c r="H100" s="1192">
        <v>9</v>
      </c>
      <c r="I100" s="1465">
        <v>116.23</v>
      </c>
      <c r="J100" s="1211">
        <v>0.42000000000000171</v>
      </c>
      <c r="K100" s="1211">
        <v>-0.11999999999999034</v>
      </c>
      <c r="L100" s="1211">
        <v>0.14000000000000057</v>
      </c>
      <c r="M100" s="1465">
        <v>116.21</v>
      </c>
      <c r="N100" s="1211">
        <v>0.36999999999999034</v>
      </c>
      <c r="O100" s="1211">
        <v>0.34999999999999432</v>
      </c>
      <c r="P100" s="1211">
        <v>0.77999999999998693</v>
      </c>
      <c r="R100" s="1476" t="s">
        <v>878</v>
      </c>
      <c r="S100" s="1204" t="s">
        <v>737</v>
      </c>
      <c r="T100" s="1199" t="s">
        <v>736</v>
      </c>
    </row>
    <row r="101" spans="1:20" ht="18" customHeight="1">
      <c r="C101" s="1192">
        <v>10</v>
      </c>
      <c r="D101" s="1462">
        <v>115.24</v>
      </c>
      <c r="E101" s="1210">
        <v>-2.5300000000000011</v>
      </c>
      <c r="F101" s="1193" t="s">
        <v>855</v>
      </c>
      <c r="H101" s="1192">
        <v>10</v>
      </c>
      <c r="I101" s="1465">
        <v>115.74</v>
      </c>
      <c r="J101" s="1211">
        <v>-0.49000000000000909</v>
      </c>
      <c r="K101" s="1211">
        <v>-7.000000000000739E-2</v>
      </c>
      <c r="L101" s="1211">
        <v>-0.60999999999999943</v>
      </c>
      <c r="M101" s="1465">
        <v>116.09</v>
      </c>
      <c r="N101" s="1211">
        <v>-0.11999999999999034</v>
      </c>
      <c r="O101" s="1211">
        <v>0.25</v>
      </c>
      <c r="P101" s="1211">
        <v>0.23000000000000398</v>
      </c>
      <c r="R101" s="1476" t="s">
        <v>878</v>
      </c>
      <c r="S101" s="1204" t="s">
        <v>737</v>
      </c>
      <c r="T101" s="1199" t="s">
        <v>736</v>
      </c>
    </row>
    <row r="102" spans="1:20" ht="18" customHeight="1">
      <c r="C102" s="1192">
        <v>11</v>
      </c>
      <c r="D102" s="1462">
        <v>116.6</v>
      </c>
      <c r="E102" s="1210">
        <v>1.3599999999999994</v>
      </c>
      <c r="F102" s="1193" t="s">
        <v>856</v>
      </c>
      <c r="H102" s="1192">
        <v>11</v>
      </c>
      <c r="I102" s="1465">
        <v>116.54</v>
      </c>
      <c r="J102" s="1211">
        <v>0.80000000000001137</v>
      </c>
      <c r="K102" s="1211">
        <v>0.31000000000000227</v>
      </c>
      <c r="L102" s="1211">
        <v>0.73000000000000398</v>
      </c>
      <c r="M102" s="1465">
        <v>116.1</v>
      </c>
      <c r="N102" s="1211">
        <v>9.9999999999909051E-3</v>
      </c>
      <c r="O102" s="1211">
        <v>-0.10999999999999943</v>
      </c>
      <c r="P102" s="1211">
        <v>0.25999999999999091</v>
      </c>
      <c r="R102" s="1476" t="s">
        <v>878</v>
      </c>
      <c r="S102" s="1204" t="s">
        <v>737</v>
      </c>
      <c r="T102" s="1199" t="s">
        <v>736</v>
      </c>
    </row>
    <row r="103" spans="1:20" ht="18" customHeight="1">
      <c r="B103" s="1197"/>
      <c r="C103" s="1197">
        <v>12</v>
      </c>
      <c r="D103" s="1463">
        <v>118.4</v>
      </c>
      <c r="E103" s="1212">
        <v>1.8000000000000114</v>
      </c>
      <c r="F103" s="1201" t="s">
        <v>856</v>
      </c>
      <c r="G103" s="1197"/>
      <c r="H103" s="1197">
        <v>12</v>
      </c>
      <c r="I103" s="1466">
        <v>116.75</v>
      </c>
      <c r="J103" s="1213">
        <v>0.20999999999999375</v>
      </c>
      <c r="K103" s="1213">
        <v>1.0100000000000051</v>
      </c>
      <c r="L103" s="1213">
        <v>0.51999999999999602</v>
      </c>
      <c r="M103" s="1466">
        <v>116.44</v>
      </c>
      <c r="N103" s="1213">
        <v>0.34000000000000341</v>
      </c>
      <c r="O103" s="1213">
        <v>0.34999999999999432</v>
      </c>
      <c r="P103" s="1213">
        <v>0.23000000000000398</v>
      </c>
      <c r="R103" s="1476" t="s">
        <v>877</v>
      </c>
      <c r="S103" s="1209" t="s">
        <v>758</v>
      </c>
      <c r="T103" s="1199" t="s">
        <v>736</v>
      </c>
    </row>
    <row r="104" spans="1:20" ht="18" customHeight="1">
      <c r="A104" s="1192">
        <v>2017</v>
      </c>
      <c r="B104" s="1192" t="s">
        <v>760</v>
      </c>
      <c r="C104" s="1192">
        <v>1</v>
      </c>
      <c r="D104" s="1464">
        <v>117.24</v>
      </c>
      <c r="E104" s="1207">
        <v>-1.1600000000000108</v>
      </c>
      <c r="F104" s="1195" t="s">
        <v>855</v>
      </c>
      <c r="G104" s="1192" t="s">
        <v>879</v>
      </c>
      <c r="H104" s="1192">
        <v>1</v>
      </c>
      <c r="I104" s="1467">
        <v>117.41</v>
      </c>
      <c r="J104" s="1208">
        <v>0.65999999999999659</v>
      </c>
      <c r="K104" s="1208">
        <v>0.86999999999999034</v>
      </c>
      <c r="L104" s="1208">
        <v>1.6700000000000017</v>
      </c>
      <c r="M104" s="1467">
        <v>117.05</v>
      </c>
      <c r="N104" s="1208">
        <v>0.60999999999999943</v>
      </c>
      <c r="O104" s="1208">
        <v>0.95000000000000284</v>
      </c>
      <c r="P104" s="1208">
        <v>0.95999999999999375</v>
      </c>
      <c r="R104" s="1476" t="s">
        <v>877</v>
      </c>
      <c r="S104" s="1209" t="s">
        <v>758</v>
      </c>
      <c r="T104" s="1199" t="s">
        <v>736</v>
      </c>
    </row>
    <row r="105" spans="1:20" ht="18" customHeight="1">
      <c r="C105" s="1192">
        <v>2</v>
      </c>
      <c r="D105" s="1462">
        <v>120.76</v>
      </c>
      <c r="E105" s="1210">
        <v>3.5200000000000102</v>
      </c>
      <c r="F105" s="1193" t="s">
        <v>856</v>
      </c>
      <c r="H105" s="1192">
        <v>2</v>
      </c>
      <c r="I105" s="1465">
        <v>118.8</v>
      </c>
      <c r="J105" s="1211">
        <v>1.3900000000000006</v>
      </c>
      <c r="K105" s="1211">
        <v>2.0499999999999972</v>
      </c>
      <c r="L105" s="1211">
        <v>2.2599999999999909</v>
      </c>
      <c r="M105" s="1465">
        <v>117.65</v>
      </c>
      <c r="N105" s="1211">
        <v>0.60000000000000853</v>
      </c>
      <c r="O105" s="1211">
        <v>1.210000000000008</v>
      </c>
      <c r="P105" s="1211">
        <v>1.5500000000000114</v>
      </c>
      <c r="R105" s="1476" t="s">
        <v>878</v>
      </c>
      <c r="S105" s="1203" t="s">
        <v>737</v>
      </c>
      <c r="T105" s="1199" t="s">
        <v>736</v>
      </c>
    </row>
    <row r="106" spans="1:20" ht="18" customHeight="1">
      <c r="C106" s="1192">
        <v>3</v>
      </c>
      <c r="D106" s="1462">
        <v>120.16</v>
      </c>
      <c r="E106" s="1210">
        <v>-0.60000000000000853</v>
      </c>
      <c r="F106" s="1193" t="s">
        <v>855</v>
      </c>
      <c r="H106" s="1192">
        <v>3</v>
      </c>
      <c r="I106" s="1465">
        <v>119.39</v>
      </c>
      <c r="J106" s="1211">
        <v>0.59000000000000341</v>
      </c>
      <c r="K106" s="1211">
        <v>1.980000000000004</v>
      </c>
      <c r="L106" s="1211">
        <v>2.6400000000000006</v>
      </c>
      <c r="M106" s="1465">
        <v>118.63</v>
      </c>
      <c r="N106" s="1211">
        <v>0.97999999999998977</v>
      </c>
      <c r="O106" s="1211">
        <v>1.5799999999999983</v>
      </c>
      <c r="P106" s="1211">
        <v>2.1899999999999977</v>
      </c>
      <c r="R106" s="1476" t="s">
        <v>878</v>
      </c>
      <c r="S106" s="1203" t="s">
        <v>737</v>
      </c>
      <c r="T106" s="1199" t="s">
        <v>736</v>
      </c>
    </row>
    <row r="107" spans="1:20" ht="18" customHeight="1">
      <c r="C107" s="1192">
        <v>4</v>
      </c>
      <c r="D107" s="1462">
        <v>121.96</v>
      </c>
      <c r="E107" s="1210">
        <v>1.7999999999999972</v>
      </c>
      <c r="F107" s="1193" t="s">
        <v>856</v>
      </c>
      <c r="H107" s="1192">
        <v>4</v>
      </c>
      <c r="I107" s="1465">
        <v>120.96</v>
      </c>
      <c r="J107" s="1211">
        <v>1.5699999999999932</v>
      </c>
      <c r="K107" s="1211">
        <v>2.1599999999999966</v>
      </c>
      <c r="L107" s="1211">
        <v>3.5499999999999972</v>
      </c>
      <c r="M107" s="1465">
        <v>119.7</v>
      </c>
      <c r="N107" s="1211">
        <v>1.0700000000000074</v>
      </c>
      <c r="O107" s="1211">
        <v>2.0499999999999972</v>
      </c>
      <c r="P107" s="1211">
        <v>2.6500000000000057</v>
      </c>
      <c r="R107" s="1476" t="s">
        <v>878</v>
      </c>
      <c r="S107" s="1203" t="s">
        <v>737</v>
      </c>
      <c r="T107" s="1198" t="s">
        <v>761</v>
      </c>
    </row>
    <row r="108" spans="1:20" ht="23.25" customHeight="1">
      <c r="C108" s="1192">
        <v>5</v>
      </c>
      <c r="D108" s="1462">
        <v>121.02</v>
      </c>
      <c r="E108" s="1210">
        <v>-0.93999999999999773</v>
      </c>
      <c r="F108" s="1193" t="s">
        <v>855</v>
      </c>
      <c r="H108" s="1192">
        <v>5</v>
      </c>
      <c r="I108" s="1465">
        <v>121.05</v>
      </c>
      <c r="J108" s="1211">
        <v>9.0000000000003411E-2</v>
      </c>
      <c r="K108" s="1211">
        <v>1.6599999999999966</v>
      </c>
      <c r="L108" s="1211">
        <v>2.25</v>
      </c>
      <c r="M108" s="1465">
        <v>120.23</v>
      </c>
      <c r="N108" s="1211">
        <v>0.53000000000000114</v>
      </c>
      <c r="O108" s="1211">
        <v>1.6000000000000085</v>
      </c>
      <c r="P108" s="1211">
        <v>2.5799999999999983</v>
      </c>
      <c r="R108" s="1477" t="s">
        <v>880</v>
      </c>
      <c r="S108" s="1191" t="s">
        <v>756</v>
      </c>
      <c r="T108" s="1198" t="s">
        <v>761</v>
      </c>
    </row>
    <row r="109" spans="1:20" ht="23.25" customHeight="1">
      <c r="C109" s="1192">
        <v>6</v>
      </c>
      <c r="D109" s="1462">
        <v>120.55</v>
      </c>
      <c r="E109" s="1210">
        <v>-0.46999999999999886</v>
      </c>
      <c r="F109" s="1193" t="s">
        <v>855</v>
      </c>
      <c r="H109" s="1192">
        <v>6</v>
      </c>
      <c r="I109" s="1465">
        <v>121.18</v>
      </c>
      <c r="J109" s="1211">
        <v>0.13000000000000966</v>
      </c>
      <c r="K109" s="1211">
        <v>0.22000000000001307</v>
      </c>
      <c r="L109" s="1211">
        <v>1.7900000000000063</v>
      </c>
      <c r="M109" s="1465">
        <v>120.89</v>
      </c>
      <c r="N109" s="1211">
        <v>0.65999999999999659</v>
      </c>
      <c r="O109" s="1211">
        <v>1.1899999999999977</v>
      </c>
      <c r="P109" s="1211">
        <v>2.2600000000000051</v>
      </c>
      <c r="R109" s="1475" t="s">
        <v>881</v>
      </c>
      <c r="S109" s="1209" t="s">
        <v>737</v>
      </c>
      <c r="T109" s="1198" t="s">
        <v>762</v>
      </c>
    </row>
    <row r="110" spans="1:20" ht="23.25" customHeight="1">
      <c r="C110" s="1192">
        <v>7</v>
      </c>
      <c r="D110" s="1462">
        <v>120.32</v>
      </c>
      <c r="E110" s="1210">
        <v>-0.23000000000000398</v>
      </c>
      <c r="F110" s="1193" t="s">
        <v>855</v>
      </c>
      <c r="H110" s="1192">
        <v>7</v>
      </c>
      <c r="I110" s="1465">
        <v>120.63</v>
      </c>
      <c r="J110" s="1211">
        <v>-0.55000000000001137</v>
      </c>
      <c r="K110" s="1211">
        <v>-0.42000000000000171</v>
      </c>
      <c r="L110" s="1211">
        <v>-0.32999999999999829</v>
      </c>
      <c r="M110" s="1465">
        <v>120.8</v>
      </c>
      <c r="N110" s="1211">
        <v>-9.0000000000003411E-2</v>
      </c>
      <c r="O110" s="1211">
        <v>0.56999999999999318</v>
      </c>
      <c r="P110" s="1211">
        <v>1.0999999999999943</v>
      </c>
      <c r="R110" s="1475" t="s">
        <v>881</v>
      </c>
      <c r="S110" s="1209" t="s">
        <v>737</v>
      </c>
      <c r="T110" s="1198" t="s">
        <v>762</v>
      </c>
    </row>
    <row r="111" spans="1:20" ht="23.25" customHeight="1">
      <c r="C111" s="1192">
        <v>8</v>
      </c>
      <c r="D111" s="1462">
        <v>122.27</v>
      </c>
      <c r="E111" s="1210">
        <v>1.9500000000000028</v>
      </c>
      <c r="F111" s="1193" t="s">
        <v>856</v>
      </c>
      <c r="H111" s="1192">
        <v>8</v>
      </c>
      <c r="I111" s="1465">
        <v>121.05</v>
      </c>
      <c r="J111" s="1211">
        <v>0.42000000000000171</v>
      </c>
      <c r="K111" s="1211">
        <v>-0.13000000000000966</v>
      </c>
      <c r="L111" s="1211">
        <v>0</v>
      </c>
      <c r="M111" s="1465">
        <v>121.22</v>
      </c>
      <c r="N111" s="1211">
        <v>0.42000000000000171</v>
      </c>
      <c r="O111" s="1211">
        <v>0.32999999999999829</v>
      </c>
      <c r="P111" s="1211">
        <v>0.98999999999999488</v>
      </c>
      <c r="R111" s="1475" t="s">
        <v>881</v>
      </c>
      <c r="S111" s="1209" t="s">
        <v>737</v>
      </c>
      <c r="T111" s="1198" t="s">
        <v>762</v>
      </c>
    </row>
    <row r="112" spans="1:20" ht="43.5" customHeight="1">
      <c r="C112" s="1192">
        <v>9</v>
      </c>
      <c r="D112" s="1462">
        <v>120.94</v>
      </c>
      <c r="E112" s="1210">
        <v>-1.3299999999999983</v>
      </c>
      <c r="F112" s="1193" t="s">
        <v>855</v>
      </c>
      <c r="H112" s="1192">
        <v>9</v>
      </c>
      <c r="I112" s="1465">
        <v>121.18</v>
      </c>
      <c r="J112" s="1211">
        <v>0.13000000000000966</v>
      </c>
      <c r="K112" s="1211">
        <v>0.55000000000001137</v>
      </c>
      <c r="L112" s="1211">
        <v>0</v>
      </c>
      <c r="M112" s="1465">
        <v>121.02</v>
      </c>
      <c r="N112" s="1211">
        <v>-0.20000000000000284</v>
      </c>
      <c r="O112" s="1211">
        <v>0.21999999999999886</v>
      </c>
      <c r="P112" s="1211">
        <v>0.12999999999999545</v>
      </c>
      <c r="R112" s="1475" t="s">
        <v>882</v>
      </c>
      <c r="S112" s="1209" t="s">
        <v>792</v>
      </c>
      <c r="T112" s="1192" t="s">
        <v>733</v>
      </c>
    </row>
    <row r="113" spans="1:20" ht="23.25" customHeight="1">
      <c r="C113" s="1192">
        <v>10</v>
      </c>
      <c r="D113" s="1462">
        <v>121.54</v>
      </c>
      <c r="E113" s="1210">
        <v>0.60000000000000853</v>
      </c>
      <c r="F113" s="1193" t="s">
        <v>856</v>
      </c>
      <c r="H113" s="1192">
        <v>10</v>
      </c>
      <c r="I113" s="1465">
        <v>121.58</v>
      </c>
      <c r="J113" s="1211">
        <v>0.39999999999999147</v>
      </c>
      <c r="K113" s="1211">
        <v>0.53000000000000114</v>
      </c>
      <c r="L113" s="1211">
        <v>0.95000000000000284</v>
      </c>
      <c r="M113" s="1465">
        <v>121.12</v>
      </c>
      <c r="N113" s="1211">
        <v>0.10000000000000853</v>
      </c>
      <c r="O113" s="1211">
        <v>-9.9999999999994316E-2</v>
      </c>
      <c r="P113" s="1211">
        <v>0.32000000000000739</v>
      </c>
      <c r="R113" s="1475" t="s">
        <v>883</v>
      </c>
      <c r="S113" s="1209" t="s">
        <v>737</v>
      </c>
      <c r="T113" s="1192" t="s">
        <v>736</v>
      </c>
    </row>
    <row r="114" spans="1:20" ht="23.25" customHeight="1" thickBot="1">
      <c r="C114" s="1192">
        <v>11</v>
      </c>
      <c r="D114" s="1462">
        <v>123.89</v>
      </c>
      <c r="E114" s="1210">
        <v>2.3499999999999943</v>
      </c>
      <c r="F114" s="1193" t="s">
        <v>856</v>
      </c>
      <c r="H114" s="1192">
        <v>11</v>
      </c>
      <c r="I114" s="1465">
        <v>122.12</v>
      </c>
      <c r="J114" s="1211">
        <v>0.54000000000000625</v>
      </c>
      <c r="K114" s="1211">
        <v>0.93999999999999773</v>
      </c>
      <c r="L114" s="1211">
        <v>1.0700000000000074</v>
      </c>
      <c r="M114" s="1465">
        <v>121.79</v>
      </c>
      <c r="N114" s="1211">
        <v>0.67000000000000171</v>
      </c>
      <c r="O114" s="1211">
        <v>0.77000000000001023</v>
      </c>
      <c r="P114" s="1211">
        <v>0.57000000000000739</v>
      </c>
      <c r="R114" s="1475" t="s">
        <v>884</v>
      </c>
      <c r="S114" s="1209" t="s">
        <v>737</v>
      </c>
      <c r="T114" s="1192" t="s">
        <v>736</v>
      </c>
    </row>
    <row r="115" spans="1:20" ht="23.25" customHeight="1" thickBot="1">
      <c r="B115" s="1197"/>
      <c r="C115" s="1197">
        <v>12</v>
      </c>
      <c r="D115" s="1463">
        <v>123.45</v>
      </c>
      <c r="E115" s="1212">
        <v>-0.43999999999999773</v>
      </c>
      <c r="F115" s="1201" t="s">
        <v>855</v>
      </c>
      <c r="G115" s="1197"/>
      <c r="H115" s="1197">
        <v>12</v>
      </c>
      <c r="I115" s="1466">
        <v>122.96</v>
      </c>
      <c r="J115" s="1213">
        <v>0.8399999999999892</v>
      </c>
      <c r="K115" s="1213">
        <v>1.3799999999999955</v>
      </c>
      <c r="L115" s="1213">
        <v>1.7799999999999869</v>
      </c>
      <c r="M115" s="1466">
        <v>122.42</v>
      </c>
      <c r="N115" s="1213">
        <v>0.62999999999999545</v>
      </c>
      <c r="O115" s="1213">
        <v>1.2999999999999972</v>
      </c>
      <c r="P115" s="1213">
        <v>1.4000000000000057</v>
      </c>
      <c r="R115" s="1478" t="s">
        <v>885</v>
      </c>
      <c r="S115" s="1214" t="s">
        <v>737</v>
      </c>
      <c r="T115" s="1215" t="s">
        <v>763</v>
      </c>
    </row>
    <row r="116" spans="1:20" ht="23.25" customHeight="1">
      <c r="A116" s="1192">
        <v>2018</v>
      </c>
      <c r="B116" s="1192" t="s">
        <v>764</v>
      </c>
      <c r="C116" s="1192">
        <v>1</v>
      </c>
      <c r="D116" s="1464">
        <v>123.75</v>
      </c>
      <c r="E116" s="1207">
        <v>0.29999999999999716</v>
      </c>
      <c r="F116" s="1195" t="s">
        <v>856</v>
      </c>
      <c r="G116" s="1192" t="s">
        <v>765</v>
      </c>
      <c r="H116" s="1192">
        <v>1</v>
      </c>
      <c r="I116" s="1467">
        <v>123.7</v>
      </c>
      <c r="J116" s="1208">
        <v>0.74000000000000909</v>
      </c>
      <c r="K116" s="1208">
        <v>1.5799999999999983</v>
      </c>
      <c r="L116" s="1208">
        <v>2.1200000000000045</v>
      </c>
      <c r="M116" s="1467">
        <v>122.71</v>
      </c>
      <c r="N116" s="1208">
        <v>0.28999999999999204</v>
      </c>
      <c r="O116" s="1208">
        <v>0.91999999999998749</v>
      </c>
      <c r="P116" s="1208">
        <v>1.5899999999999892</v>
      </c>
      <c r="R116" s="1479" t="s">
        <v>885</v>
      </c>
      <c r="S116" s="1209" t="s">
        <v>737</v>
      </c>
      <c r="T116" s="1199"/>
    </row>
    <row r="117" spans="1:20" ht="23.25" customHeight="1">
      <c r="C117" s="1192">
        <v>2</v>
      </c>
      <c r="D117" s="1462">
        <v>121.82</v>
      </c>
      <c r="E117" s="1210">
        <v>-1.9300000000000068</v>
      </c>
      <c r="F117" s="1193" t="s">
        <v>855</v>
      </c>
      <c r="H117" s="1192">
        <v>2</v>
      </c>
      <c r="I117" s="1465">
        <v>123.01</v>
      </c>
      <c r="J117" s="1211">
        <v>-0.68999999999999773</v>
      </c>
      <c r="K117" s="1211">
        <v>5.0000000000011369E-2</v>
      </c>
      <c r="L117" s="1211">
        <v>0.89000000000000057</v>
      </c>
      <c r="M117" s="1465">
        <v>122.89</v>
      </c>
      <c r="N117" s="1211">
        <v>0.18000000000000682</v>
      </c>
      <c r="O117" s="1211">
        <v>0.46999999999999886</v>
      </c>
      <c r="P117" s="1211">
        <v>1.0999999999999943</v>
      </c>
      <c r="R117" s="1479" t="s">
        <v>885</v>
      </c>
      <c r="S117" s="1209" t="s">
        <v>737</v>
      </c>
      <c r="T117" s="1199"/>
    </row>
    <row r="118" spans="1:20" ht="23.25" customHeight="1">
      <c r="C118" s="1192">
        <v>3</v>
      </c>
      <c r="D118" s="1462">
        <v>126.37</v>
      </c>
      <c r="E118" s="1210">
        <v>4.5500000000000114</v>
      </c>
      <c r="F118" s="1193" t="s">
        <v>856</v>
      </c>
      <c r="H118" s="1192">
        <v>3</v>
      </c>
      <c r="I118" s="1465">
        <v>123.98</v>
      </c>
      <c r="J118" s="1211">
        <v>0.96999999999999886</v>
      </c>
      <c r="K118" s="1211">
        <v>0.28000000000000114</v>
      </c>
      <c r="L118" s="1211">
        <v>1.0200000000000102</v>
      </c>
      <c r="M118" s="1465">
        <v>123.86</v>
      </c>
      <c r="N118" s="1211">
        <v>0.96999999999999886</v>
      </c>
      <c r="O118" s="1211">
        <v>1.1500000000000057</v>
      </c>
      <c r="P118" s="1211">
        <v>1.4399999999999977</v>
      </c>
      <c r="R118" s="1479" t="s">
        <v>885</v>
      </c>
      <c r="S118" s="1209" t="s">
        <v>737</v>
      </c>
      <c r="T118" s="1199"/>
    </row>
    <row r="119" spans="1:20" ht="23.25" customHeight="1">
      <c r="B119" s="1192" t="s">
        <v>718</v>
      </c>
      <c r="C119" s="1192">
        <v>4</v>
      </c>
      <c r="D119" s="1462">
        <v>126.21</v>
      </c>
      <c r="E119" s="1210">
        <v>-0.1600000000000108</v>
      </c>
      <c r="F119" s="1193" t="s">
        <v>855</v>
      </c>
      <c r="H119" s="1192">
        <v>4</v>
      </c>
      <c r="I119" s="1465">
        <v>124.8</v>
      </c>
      <c r="J119" s="1211">
        <v>0.81999999999999318</v>
      </c>
      <c r="K119" s="1211">
        <v>1.789999999999992</v>
      </c>
      <c r="L119" s="1211">
        <v>1.0999999999999943</v>
      </c>
      <c r="M119" s="1465">
        <v>124.32</v>
      </c>
      <c r="N119" s="1211">
        <v>0.45999999999999375</v>
      </c>
      <c r="O119" s="1211">
        <v>1.4299999999999926</v>
      </c>
      <c r="P119" s="1211">
        <v>1.6099999999999994</v>
      </c>
      <c r="R119" s="1479" t="s">
        <v>885</v>
      </c>
      <c r="S119" s="1209" t="s">
        <v>737</v>
      </c>
      <c r="T119" s="1198"/>
    </row>
    <row r="120" spans="1:20" ht="23.25" customHeight="1">
      <c r="C120" s="1192">
        <v>5</v>
      </c>
      <c r="D120" s="1462">
        <v>124.77</v>
      </c>
      <c r="E120" s="1210">
        <v>-1.4399999999999977</v>
      </c>
      <c r="F120" s="1193" t="s">
        <v>855</v>
      </c>
      <c r="H120" s="1192">
        <v>5</v>
      </c>
      <c r="I120" s="1465">
        <v>125.78</v>
      </c>
      <c r="J120" s="1211">
        <v>0.98000000000000398</v>
      </c>
      <c r="K120" s="1211">
        <v>1.7999999999999972</v>
      </c>
      <c r="L120" s="1211">
        <v>2.769999999999996</v>
      </c>
      <c r="M120" s="1465">
        <v>124.58</v>
      </c>
      <c r="N120" s="1211">
        <v>0.26000000000000512</v>
      </c>
      <c r="O120" s="1211">
        <v>0.71999999999999886</v>
      </c>
      <c r="P120" s="1211">
        <v>1.6899999999999977</v>
      </c>
      <c r="R120" s="1469" t="s">
        <v>871</v>
      </c>
      <c r="S120" s="1209" t="s">
        <v>757</v>
      </c>
      <c r="T120" s="1198"/>
    </row>
    <row r="121" spans="1:20" ht="23.25" customHeight="1">
      <c r="C121" s="1192">
        <v>6</v>
      </c>
      <c r="D121" s="1462">
        <v>125.45</v>
      </c>
      <c r="E121" s="1210">
        <v>0.68000000000000682</v>
      </c>
      <c r="F121" s="1193" t="s">
        <v>856</v>
      </c>
      <c r="H121" s="1192">
        <v>6</v>
      </c>
      <c r="I121" s="1465">
        <v>125.48</v>
      </c>
      <c r="J121" s="1211">
        <v>-0.29999999999999716</v>
      </c>
      <c r="K121" s="1211">
        <v>0.68000000000000682</v>
      </c>
      <c r="L121" s="1211">
        <v>1.5</v>
      </c>
      <c r="M121" s="1465">
        <v>124.92</v>
      </c>
      <c r="N121" s="1211">
        <v>0.34000000000000341</v>
      </c>
      <c r="O121" s="1211">
        <v>0.60000000000000853</v>
      </c>
      <c r="P121" s="1211">
        <v>1.0600000000000023</v>
      </c>
      <c r="R121" s="1469" t="s">
        <v>872</v>
      </c>
      <c r="S121" s="1209" t="s">
        <v>737</v>
      </c>
      <c r="T121" s="1198"/>
    </row>
    <row r="122" spans="1:20" ht="48" customHeight="1">
      <c r="C122" s="1192">
        <v>7</v>
      </c>
      <c r="D122" s="1462">
        <v>125.73</v>
      </c>
      <c r="E122" s="1210">
        <v>0.28000000000000114</v>
      </c>
      <c r="F122" s="1193" t="s">
        <v>856</v>
      </c>
      <c r="H122" s="1192">
        <v>7</v>
      </c>
      <c r="I122" s="1465">
        <v>125.32</v>
      </c>
      <c r="J122" s="1211">
        <v>-0.1600000000000108</v>
      </c>
      <c r="K122" s="1211">
        <v>-0.46000000000000796</v>
      </c>
      <c r="L122" s="1211">
        <v>0.51999999999999602</v>
      </c>
      <c r="M122" s="1465">
        <v>125.71</v>
      </c>
      <c r="N122" s="1211">
        <v>0.78999999999999204</v>
      </c>
      <c r="O122" s="1211">
        <v>1.1299999999999955</v>
      </c>
      <c r="P122" s="1211">
        <v>1.3900000000000006</v>
      </c>
      <c r="R122" s="1478" t="s">
        <v>882</v>
      </c>
      <c r="S122" s="1209" t="s">
        <v>766</v>
      </c>
      <c r="T122" s="1198"/>
    </row>
    <row r="123" spans="1:20" ht="23.25" customHeight="1">
      <c r="C123" s="1192">
        <v>8</v>
      </c>
      <c r="D123" s="1462">
        <v>126.8</v>
      </c>
      <c r="E123" s="1210">
        <v>1.0699999999999932</v>
      </c>
      <c r="F123" s="1193" t="s">
        <v>856</v>
      </c>
      <c r="H123" s="1192">
        <v>8</v>
      </c>
      <c r="I123" s="1465">
        <v>125.99</v>
      </c>
      <c r="J123" s="1211">
        <v>0.67000000000000171</v>
      </c>
      <c r="K123" s="1211">
        <v>0.50999999999999091</v>
      </c>
      <c r="L123" s="1211">
        <v>0.20999999999999375</v>
      </c>
      <c r="M123" s="1465">
        <v>125.79</v>
      </c>
      <c r="N123" s="1211">
        <v>8.0000000000012506E-2</v>
      </c>
      <c r="O123" s="1211">
        <v>0.87000000000000455</v>
      </c>
      <c r="P123" s="1211">
        <v>1.210000000000008</v>
      </c>
      <c r="R123" s="1479" t="s">
        <v>885</v>
      </c>
      <c r="S123" s="1209" t="s">
        <v>737</v>
      </c>
      <c r="T123" s="1198"/>
    </row>
    <row r="124" spans="1:20" ht="23.25" customHeight="1">
      <c r="C124" s="1192">
        <v>9</v>
      </c>
      <c r="D124" s="1462">
        <v>122.02</v>
      </c>
      <c r="E124" s="1210">
        <v>-4.7800000000000011</v>
      </c>
      <c r="F124" s="1193" t="s">
        <v>855</v>
      </c>
      <c r="H124" s="1192">
        <v>9</v>
      </c>
      <c r="I124" s="1465">
        <v>124.85</v>
      </c>
      <c r="J124" s="1211">
        <v>-1.1400000000000006</v>
      </c>
      <c r="K124" s="1211">
        <v>-0.46999999999999886</v>
      </c>
      <c r="L124" s="1211">
        <v>-0.63000000000000966</v>
      </c>
      <c r="M124" s="1465">
        <v>124.95</v>
      </c>
      <c r="N124" s="1211">
        <v>-0.84000000000000341</v>
      </c>
      <c r="O124" s="1211">
        <v>-0.75999999999999091</v>
      </c>
      <c r="P124" s="1211">
        <v>3.0000000000001137E-2</v>
      </c>
      <c r="R124" s="1469" t="s">
        <v>871</v>
      </c>
      <c r="S124" s="1209" t="s">
        <v>757</v>
      </c>
    </row>
    <row r="125" spans="1:20" ht="54.75" customHeight="1">
      <c r="C125" s="1192">
        <v>10</v>
      </c>
      <c r="D125" s="1462">
        <v>127.34</v>
      </c>
      <c r="E125" s="1210">
        <v>5.3200000000000074</v>
      </c>
      <c r="F125" s="1193" t="s">
        <v>856</v>
      </c>
      <c r="H125" s="1192">
        <v>10</v>
      </c>
      <c r="I125" s="1465">
        <v>125.39</v>
      </c>
      <c r="J125" s="1211">
        <v>0.54000000000000625</v>
      </c>
      <c r="K125" s="1211">
        <v>-0.59999999999999432</v>
      </c>
      <c r="L125" s="1211">
        <v>7.000000000000739E-2</v>
      </c>
      <c r="M125" s="1465">
        <v>125.47</v>
      </c>
      <c r="N125" s="1211">
        <v>0.51999999999999602</v>
      </c>
      <c r="O125" s="1211">
        <v>-0.32000000000000739</v>
      </c>
      <c r="P125" s="1211">
        <v>-0.23999999999999488</v>
      </c>
      <c r="R125" s="1469" t="s">
        <v>872</v>
      </c>
      <c r="S125" s="1209" t="s">
        <v>767</v>
      </c>
    </row>
    <row r="126" spans="1:20" ht="23.25" customHeight="1">
      <c r="C126" s="1192">
        <v>11</v>
      </c>
      <c r="D126" s="1462">
        <v>124.34</v>
      </c>
      <c r="E126" s="1210">
        <v>-3</v>
      </c>
      <c r="F126" s="1193" t="s">
        <v>855</v>
      </c>
      <c r="H126" s="1192">
        <v>11</v>
      </c>
      <c r="I126" s="1465">
        <v>124.57</v>
      </c>
      <c r="J126" s="1211">
        <v>-0.82000000000000739</v>
      </c>
      <c r="K126" s="1211">
        <v>-0.28000000000000114</v>
      </c>
      <c r="L126" s="1211">
        <v>-1.4200000000000017</v>
      </c>
      <c r="M126" s="1465">
        <v>125.25</v>
      </c>
      <c r="N126" s="1211">
        <v>-0.21999999999999886</v>
      </c>
      <c r="O126" s="1211">
        <v>0.29999999999999716</v>
      </c>
      <c r="P126" s="1211">
        <v>-0.54000000000000625</v>
      </c>
      <c r="R126" s="1469" t="s">
        <v>872</v>
      </c>
      <c r="S126" s="1209" t="s">
        <v>737</v>
      </c>
    </row>
    <row r="127" spans="1:20" ht="23.25" customHeight="1">
      <c r="B127" s="1197"/>
      <c r="C127" s="1197">
        <v>12</v>
      </c>
      <c r="D127" s="1463">
        <v>122.43</v>
      </c>
      <c r="E127" s="1212">
        <v>-1.9099999999999966</v>
      </c>
      <c r="F127" s="1201" t="s">
        <v>855</v>
      </c>
      <c r="G127" s="1197"/>
      <c r="H127" s="1197">
        <v>12</v>
      </c>
      <c r="I127" s="1466">
        <v>124.7</v>
      </c>
      <c r="J127" s="1213">
        <v>0.13000000000000966</v>
      </c>
      <c r="K127" s="1213">
        <v>-0.68999999999999773</v>
      </c>
      <c r="L127" s="1213">
        <v>-0.14999999999999147</v>
      </c>
      <c r="M127" s="1466">
        <v>124.59</v>
      </c>
      <c r="N127" s="1213">
        <v>-0.65999999999999659</v>
      </c>
      <c r="O127" s="1213">
        <v>-0.87999999999999545</v>
      </c>
      <c r="P127" s="1213">
        <v>-0.35999999999999943</v>
      </c>
      <c r="R127" s="1469" t="s">
        <v>872</v>
      </c>
      <c r="S127" s="1209" t="s">
        <v>737</v>
      </c>
      <c r="T127" s="1215"/>
    </row>
    <row r="128" spans="1:20" ht="69" customHeight="1">
      <c r="A128" s="1192">
        <v>2019</v>
      </c>
      <c r="B128" s="1192" t="s">
        <v>768</v>
      </c>
      <c r="C128" s="1192">
        <v>1</v>
      </c>
      <c r="D128" s="1464">
        <v>119.5</v>
      </c>
      <c r="E128" s="1207">
        <v>-2.9300000000000068</v>
      </c>
      <c r="F128" s="1195" t="s">
        <v>855</v>
      </c>
      <c r="G128" s="1192" t="s">
        <v>886</v>
      </c>
      <c r="H128" s="1192">
        <v>1</v>
      </c>
      <c r="I128" s="1467">
        <v>122.09</v>
      </c>
      <c r="J128" s="1208">
        <v>-2.6099999999999994</v>
      </c>
      <c r="K128" s="1208">
        <v>-2.4799999999999898</v>
      </c>
      <c r="L128" s="1208">
        <v>-3.2999999999999972</v>
      </c>
      <c r="M128" s="1467">
        <v>123.13</v>
      </c>
      <c r="N128" s="1208">
        <v>-1.460000000000008</v>
      </c>
      <c r="O128" s="1208">
        <v>-2.1200000000000045</v>
      </c>
      <c r="P128" s="1208">
        <v>-2.3400000000000034</v>
      </c>
      <c r="R128" s="1478" t="s">
        <v>882</v>
      </c>
      <c r="S128" s="1209" t="s">
        <v>769</v>
      </c>
      <c r="T128" s="1199"/>
    </row>
    <row r="129" spans="1:20" ht="23.25" customHeight="1">
      <c r="C129" s="1192">
        <v>2</v>
      </c>
      <c r="D129" s="1462">
        <v>122.01</v>
      </c>
      <c r="E129" s="1210">
        <v>2.5100000000000051</v>
      </c>
      <c r="F129" s="1193" t="s">
        <v>856</v>
      </c>
      <c r="H129" s="1192">
        <v>2</v>
      </c>
      <c r="I129" s="1465">
        <v>121.31</v>
      </c>
      <c r="J129" s="1211">
        <v>-0.78000000000000114</v>
      </c>
      <c r="K129" s="1211">
        <v>-3.3900000000000006</v>
      </c>
      <c r="L129" s="1211">
        <v>-3.2599999999999909</v>
      </c>
      <c r="M129" s="1465">
        <v>123.12</v>
      </c>
      <c r="N129" s="1211">
        <v>-9.9999999999909051E-3</v>
      </c>
      <c r="O129" s="1211">
        <v>-1.4699999999999989</v>
      </c>
      <c r="P129" s="1211">
        <v>-2.1299999999999955</v>
      </c>
      <c r="R129" s="1479" t="s">
        <v>887</v>
      </c>
      <c r="S129" s="1209" t="s">
        <v>737</v>
      </c>
      <c r="T129" s="1199"/>
    </row>
    <row r="130" spans="1:20" ht="23.25" customHeight="1">
      <c r="C130" s="1192">
        <v>3</v>
      </c>
      <c r="D130" s="1462">
        <v>119.47</v>
      </c>
      <c r="E130" s="1210">
        <v>-2.5400000000000063</v>
      </c>
      <c r="F130" s="1193" t="s">
        <v>855</v>
      </c>
      <c r="H130" s="1192">
        <v>3</v>
      </c>
      <c r="I130" s="1465">
        <v>120.33</v>
      </c>
      <c r="J130" s="1211">
        <v>-0.98000000000000398</v>
      </c>
      <c r="K130" s="1211">
        <v>-1.7600000000000051</v>
      </c>
      <c r="L130" s="1211">
        <v>-4.3700000000000045</v>
      </c>
      <c r="M130" s="1465">
        <v>121.55</v>
      </c>
      <c r="N130" s="1211">
        <v>-1.5700000000000074</v>
      </c>
      <c r="O130" s="1211">
        <v>-1.5799999999999983</v>
      </c>
      <c r="P130" s="1211">
        <v>-3.0400000000000063</v>
      </c>
      <c r="R130" s="1480" t="s">
        <v>687</v>
      </c>
      <c r="S130" s="1209" t="s">
        <v>770</v>
      </c>
      <c r="T130" s="1199"/>
    </row>
    <row r="131" spans="1:20" ht="23.25" customHeight="1">
      <c r="C131" s="1192">
        <v>4</v>
      </c>
      <c r="D131" s="1462">
        <v>119.44</v>
      </c>
      <c r="E131" s="1210">
        <v>-3.0000000000001137E-2</v>
      </c>
      <c r="F131" s="1193" t="s">
        <v>855</v>
      </c>
      <c r="H131" s="1192">
        <v>4</v>
      </c>
      <c r="I131" s="1465">
        <v>120.31</v>
      </c>
      <c r="J131" s="1211">
        <v>-1.9999999999996021E-2</v>
      </c>
      <c r="K131" s="1211">
        <v>-1</v>
      </c>
      <c r="L131" s="1211">
        <v>-1.7800000000000011</v>
      </c>
      <c r="M131" s="1465">
        <v>120.57</v>
      </c>
      <c r="N131" s="1211">
        <v>-0.98000000000000398</v>
      </c>
      <c r="O131" s="1211">
        <v>-2.5500000000000114</v>
      </c>
      <c r="P131" s="1211">
        <v>-2.5600000000000023</v>
      </c>
      <c r="R131" s="1480" t="s">
        <v>859</v>
      </c>
      <c r="S131" s="1209" t="s">
        <v>737</v>
      </c>
      <c r="T131" s="1198"/>
    </row>
    <row r="132" spans="1:20" ht="23.25" customHeight="1">
      <c r="C132" s="1192">
        <v>5</v>
      </c>
      <c r="D132" s="1462">
        <v>123.21</v>
      </c>
      <c r="E132" s="1210">
        <v>3.769999999999996</v>
      </c>
      <c r="F132" s="1193" t="s">
        <v>856</v>
      </c>
      <c r="H132" s="1192">
        <v>5</v>
      </c>
      <c r="I132" s="1465">
        <v>120.71</v>
      </c>
      <c r="J132" s="1211">
        <v>0.39999999999999147</v>
      </c>
      <c r="K132" s="1211">
        <v>0.37999999999999545</v>
      </c>
      <c r="L132" s="1211">
        <v>-0.60000000000000853</v>
      </c>
      <c r="M132" s="1465">
        <v>120.73</v>
      </c>
      <c r="N132" s="1211">
        <v>0.1600000000000108</v>
      </c>
      <c r="O132" s="1211">
        <v>-0.81999999999999318</v>
      </c>
      <c r="P132" s="1211">
        <v>-2.3900000000000006</v>
      </c>
      <c r="R132" s="1469" t="s">
        <v>860</v>
      </c>
      <c r="S132" s="1209" t="s">
        <v>771</v>
      </c>
      <c r="T132" s="1198"/>
    </row>
    <row r="133" spans="1:20" ht="23.25" customHeight="1">
      <c r="C133" s="1192">
        <v>6</v>
      </c>
      <c r="D133" s="1462">
        <v>119.94</v>
      </c>
      <c r="E133" s="1210">
        <v>-3.269999999999996</v>
      </c>
      <c r="F133" s="1193" t="s">
        <v>855</v>
      </c>
      <c r="H133" s="1192">
        <v>6</v>
      </c>
      <c r="I133" s="1465">
        <v>120.86</v>
      </c>
      <c r="J133" s="1211">
        <v>0.15000000000000568</v>
      </c>
      <c r="K133" s="1211">
        <v>0.54999999999999716</v>
      </c>
      <c r="L133" s="1211">
        <v>0.53000000000000114</v>
      </c>
      <c r="M133" s="1465">
        <v>120.81</v>
      </c>
      <c r="N133" s="1211">
        <v>7.9999999999998295E-2</v>
      </c>
      <c r="O133" s="1211">
        <v>0.24000000000000909</v>
      </c>
      <c r="P133" s="1211">
        <v>-0.73999999999999488</v>
      </c>
      <c r="R133" s="1469" t="s">
        <v>860</v>
      </c>
      <c r="S133" s="1209" t="s">
        <v>737</v>
      </c>
      <c r="T133" s="1198"/>
    </row>
    <row r="134" spans="1:20" ht="23.25" customHeight="1">
      <c r="C134" s="1192">
        <v>7</v>
      </c>
      <c r="D134" s="1462">
        <v>122.66</v>
      </c>
      <c r="E134" s="1210">
        <v>2.7199999999999989</v>
      </c>
      <c r="F134" s="1193" t="s">
        <v>856</v>
      </c>
      <c r="H134" s="1192">
        <v>7</v>
      </c>
      <c r="I134" s="1465">
        <v>121.94</v>
      </c>
      <c r="J134" s="1211">
        <v>1.0799999999999983</v>
      </c>
      <c r="K134" s="1211">
        <v>1.230000000000004</v>
      </c>
      <c r="L134" s="1211">
        <v>1.6299999999999955</v>
      </c>
      <c r="M134" s="1465">
        <v>120.94</v>
      </c>
      <c r="N134" s="1211">
        <v>0.12999999999999545</v>
      </c>
      <c r="O134" s="1211">
        <v>0.20999999999999375</v>
      </c>
      <c r="P134" s="1211">
        <v>0.37000000000000455</v>
      </c>
      <c r="R134" s="1469" t="s">
        <v>860</v>
      </c>
      <c r="S134" s="1209" t="s">
        <v>737</v>
      </c>
      <c r="T134" s="1198"/>
    </row>
    <row r="135" spans="1:20" ht="34.5" customHeight="1">
      <c r="C135" s="1192">
        <v>8</v>
      </c>
      <c r="D135" s="1462">
        <v>114.67</v>
      </c>
      <c r="E135" s="1210">
        <v>-7.9899999999999949</v>
      </c>
      <c r="F135" s="1193" t="s">
        <v>855</v>
      </c>
      <c r="H135" s="1192">
        <v>8</v>
      </c>
      <c r="I135" s="1465">
        <v>119.09</v>
      </c>
      <c r="J135" s="1211">
        <v>-2.8499999999999943</v>
      </c>
      <c r="K135" s="1211">
        <v>-1.769999999999996</v>
      </c>
      <c r="L135" s="1211">
        <v>-1.6199999999999903</v>
      </c>
      <c r="M135" s="1465">
        <v>119.98</v>
      </c>
      <c r="N135" s="1211">
        <v>-0.95999999999999375</v>
      </c>
      <c r="O135" s="1211">
        <v>-0.82999999999999829</v>
      </c>
      <c r="P135" s="1211">
        <v>-0.75</v>
      </c>
      <c r="R135" s="1478" t="s">
        <v>851</v>
      </c>
      <c r="S135" s="1209" t="s">
        <v>772</v>
      </c>
      <c r="T135" s="1198"/>
    </row>
    <row r="136" spans="1:20" ht="28.5" customHeight="1">
      <c r="C136" s="1192">
        <v>9</v>
      </c>
      <c r="D136" s="1462">
        <v>117.94</v>
      </c>
      <c r="E136" s="1210">
        <v>3.269999999999996</v>
      </c>
      <c r="F136" s="1193" t="s">
        <v>856</v>
      </c>
      <c r="H136" s="1192">
        <v>9</v>
      </c>
      <c r="I136" s="1465">
        <v>118.42</v>
      </c>
      <c r="J136" s="1211">
        <v>-0.67000000000000171</v>
      </c>
      <c r="K136" s="1211">
        <v>-3.519999999999996</v>
      </c>
      <c r="L136" s="1211">
        <v>-2.4399999999999977</v>
      </c>
      <c r="M136" s="1465">
        <v>119.68</v>
      </c>
      <c r="N136" s="1211">
        <v>-0.29999999999999716</v>
      </c>
      <c r="O136" s="1211">
        <v>-1.2599999999999909</v>
      </c>
      <c r="P136" s="1211">
        <v>-1.1299999999999955</v>
      </c>
      <c r="R136" s="1478" t="s">
        <v>851</v>
      </c>
      <c r="S136" s="1209" t="s">
        <v>737</v>
      </c>
    </row>
    <row r="137" spans="1:20" ht="29.25" customHeight="1">
      <c r="C137" s="1192">
        <v>10</v>
      </c>
      <c r="D137" s="1462">
        <v>114.16</v>
      </c>
      <c r="E137" s="1210">
        <v>-3.7800000000000011</v>
      </c>
      <c r="F137" s="1193" t="s">
        <v>855</v>
      </c>
      <c r="H137" s="1192">
        <v>10</v>
      </c>
      <c r="I137" s="1465">
        <v>115.59</v>
      </c>
      <c r="J137" s="1211">
        <v>-2.8299999999999983</v>
      </c>
      <c r="K137" s="1211">
        <v>-3.5</v>
      </c>
      <c r="L137" s="1211">
        <v>-6.3499999999999943</v>
      </c>
      <c r="M137" s="1465">
        <v>117.87</v>
      </c>
      <c r="N137" s="1211">
        <v>-1.8100000000000023</v>
      </c>
      <c r="O137" s="1211">
        <v>-2.1099999999999994</v>
      </c>
      <c r="P137" s="1211">
        <v>-3.0699999999999932</v>
      </c>
      <c r="R137" s="1478" t="s">
        <v>851</v>
      </c>
      <c r="S137" s="1209" t="s">
        <v>737</v>
      </c>
    </row>
    <row r="138" spans="1:20" ht="24.75" customHeight="1">
      <c r="B138" s="1192" t="s">
        <v>718</v>
      </c>
      <c r="C138" s="1192">
        <v>11</v>
      </c>
      <c r="D138" s="1462">
        <v>111.63</v>
      </c>
      <c r="E138" s="1210">
        <v>-2.5300000000000011</v>
      </c>
      <c r="F138" s="1193" t="s">
        <v>855</v>
      </c>
      <c r="H138" s="1192">
        <v>11</v>
      </c>
      <c r="I138" s="1465">
        <v>114.58</v>
      </c>
      <c r="J138" s="1211">
        <v>-1.0100000000000051</v>
      </c>
      <c r="K138" s="1211">
        <v>-3.8400000000000034</v>
      </c>
      <c r="L138" s="1211">
        <v>-4.5100000000000051</v>
      </c>
      <c r="M138" s="1465">
        <v>116.21</v>
      </c>
      <c r="N138" s="1211">
        <v>-1.6600000000000108</v>
      </c>
      <c r="O138" s="1211">
        <v>-3.4700000000000131</v>
      </c>
      <c r="P138" s="1211">
        <v>-3.7700000000000102</v>
      </c>
      <c r="R138" s="1469" t="s">
        <v>858</v>
      </c>
      <c r="S138" s="1209" t="s">
        <v>758</v>
      </c>
    </row>
    <row r="139" spans="1:20" ht="23.25" customHeight="1">
      <c r="C139" s="1197">
        <v>12</v>
      </c>
      <c r="D139" s="1463">
        <v>116.39</v>
      </c>
      <c r="E139" s="1212">
        <v>4.7600000000000051</v>
      </c>
      <c r="F139" s="1201" t="s">
        <v>856</v>
      </c>
      <c r="G139" s="1197"/>
      <c r="H139" s="1197">
        <v>12</v>
      </c>
      <c r="I139" s="1466">
        <v>114.06</v>
      </c>
      <c r="J139" s="1213">
        <v>-0.51999999999999602</v>
      </c>
      <c r="K139" s="1213">
        <v>-1.5300000000000011</v>
      </c>
      <c r="L139" s="1213">
        <v>-4.3599999999999994</v>
      </c>
      <c r="M139" s="1466">
        <v>114.96</v>
      </c>
      <c r="N139" s="1213">
        <v>-1.25</v>
      </c>
      <c r="O139" s="1213">
        <v>-2.9100000000000108</v>
      </c>
      <c r="P139" s="1213">
        <v>-4.7200000000000131</v>
      </c>
      <c r="R139" s="1469" t="s">
        <v>858</v>
      </c>
      <c r="S139" s="1209" t="s">
        <v>737</v>
      </c>
      <c r="T139" s="1215"/>
    </row>
    <row r="140" spans="1:20" ht="24.75" customHeight="1">
      <c r="A140" s="1192">
        <v>2020</v>
      </c>
      <c r="B140" s="1192" t="s">
        <v>773</v>
      </c>
      <c r="C140" s="1194">
        <v>1</v>
      </c>
      <c r="D140" s="1464">
        <v>113.88</v>
      </c>
      <c r="E140" s="1207">
        <v>-2.5100000000000051</v>
      </c>
      <c r="F140" s="1195" t="s">
        <v>855</v>
      </c>
      <c r="G140" s="1194"/>
      <c r="H140" s="1194">
        <v>1</v>
      </c>
      <c r="I140" s="1467">
        <v>113.97</v>
      </c>
      <c r="J140" s="1208">
        <v>-9.0000000000003411E-2</v>
      </c>
      <c r="K140" s="1208">
        <v>-0.60999999999999943</v>
      </c>
      <c r="L140" s="1208">
        <v>-1.6200000000000045</v>
      </c>
      <c r="M140" s="1467">
        <v>114.8</v>
      </c>
      <c r="N140" s="1208">
        <v>-0.15999999999999659</v>
      </c>
      <c r="O140" s="1208">
        <v>-1.4099999999999966</v>
      </c>
      <c r="P140" s="1208">
        <v>-3.0700000000000074</v>
      </c>
      <c r="R140" s="1481" t="s">
        <v>858</v>
      </c>
      <c r="S140" s="1209" t="s">
        <v>737</v>
      </c>
    </row>
    <row r="141" spans="1:20" ht="33" customHeight="1">
      <c r="C141" s="1192">
        <v>2</v>
      </c>
      <c r="D141" s="1462">
        <v>109.3</v>
      </c>
      <c r="E141" s="1210">
        <v>-4.5799999999999983</v>
      </c>
      <c r="F141" s="1193" t="s">
        <v>855</v>
      </c>
      <c r="H141" s="1192">
        <v>2</v>
      </c>
      <c r="I141" s="1465">
        <v>113.19</v>
      </c>
      <c r="J141" s="1211">
        <v>-0.78000000000000114</v>
      </c>
      <c r="K141" s="1211">
        <v>-0.87000000000000455</v>
      </c>
      <c r="L141" s="1211">
        <v>-1.3900000000000006</v>
      </c>
      <c r="M141" s="1465">
        <v>113.07</v>
      </c>
      <c r="N141" s="1211">
        <v>-1.730000000000004</v>
      </c>
      <c r="O141" s="1211">
        <v>-1.8900000000000006</v>
      </c>
      <c r="P141" s="1211">
        <v>-3.1400000000000006</v>
      </c>
      <c r="R141" s="1481" t="s">
        <v>858</v>
      </c>
      <c r="S141" s="1209" t="s">
        <v>758</v>
      </c>
    </row>
    <row r="142" spans="1:20" ht="25.5" customHeight="1">
      <c r="C142" s="1192">
        <v>3</v>
      </c>
      <c r="D142" s="1462">
        <v>108.68</v>
      </c>
      <c r="E142" s="1210">
        <v>-0.61999999999999034</v>
      </c>
      <c r="F142" s="1193" t="s">
        <v>855</v>
      </c>
      <c r="H142" s="1192">
        <v>3</v>
      </c>
      <c r="I142" s="1465">
        <v>110.62</v>
      </c>
      <c r="J142" s="1211">
        <v>-2.5699999999999932</v>
      </c>
      <c r="K142" s="1211">
        <v>-3.3499999999999943</v>
      </c>
      <c r="L142" s="1211">
        <v>-3.4399999999999977</v>
      </c>
      <c r="M142" s="1465">
        <v>111.98</v>
      </c>
      <c r="N142" s="1211">
        <v>-1.0899999999999892</v>
      </c>
      <c r="O142" s="1211">
        <v>-2.8199999999999932</v>
      </c>
      <c r="P142" s="1211">
        <v>-2.9799999999999898</v>
      </c>
      <c r="Q142" s="1216"/>
      <c r="R142" s="1481" t="s">
        <v>858</v>
      </c>
      <c r="S142" s="1217" t="s">
        <v>774</v>
      </c>
    </row>
    <row r="143" spans="1:20" ht="24.75" customHeight="1">
      <c r="C143" s="1192">
        <v>4</v>
      </c>
      <c r="D143" s="1462">
        <v>94.79</v>
      </c>
      <c r="E143" s="1210">
        <v>-13.89</v>
      </c>
      <c r="F143" s="1193" t="s">
        <v>855</v>
      </c>
      <c r="H143" s="1192">
        <v>4</v>
      </c>
      <c r="I143" s="1465">
        <v>104.26</v>
      </c>
      <c r="J143" s="1211">
        <v>-6.3599999999999994</v>
      </c>
      <c r="K143" s="1211">
        <v>-8.9299999999999926</v>
      </c>
      <c r="L143" s="1211">
        <v>-9.7099999999999937</v>
      </c>
      <c r="M143" s="1465">
        <v>108.61</v>
      </c>
      <c r="N143" s="1211">
        <v>-3.3700000000000045</v>
      </c>
      <c r="O143" s="1211">
        <v>-4.4599999999999937</v>
      </c>
      <c r="P143" s="1211">
        <v>-6.1899999999999977</v>
      </c>
      <c r="R143" s="1481" t="s">
        <v>858</v>
      </c>
      <c r="S143" s="1202" t="s">
        <v>774</v>
      </c>
    </row>
    <row r="144" spans="1:20" ht="24" customHeight="1">
      <c r="C144" s="1192">
        <v>5</v>
      </c>
      <c r="D144" s="1462">
        <v>92.86</v>
      </c>
      <c r="E144" s="1210">
        <v>-1.9300000000000068</v>
      </c>
      <c r="F144" s="1193" t="s">
        <v>855</v>
      </c>
      <c r="H144" s="1192">
        <v>5</v>
      </c>
      <c r="I144" s="1465">
        <v>98.78</v>
      </c>
      <c r="J144" s="1211">
        <v>-5.480000000000004</v>
      </c>
      <c r="K144" s="1211">
        <v>-11.840000000000003</v>
      </c>
      <c r="L144" s="1211">
        <v>-14.409999999999997</v>
      </c>
      <c r="M144" s="1465">
        <v>103.9</v>
      </c>
      <c r="N144" s="1211">
        <v>-4.7099999999999937</v>
      </c>
      <c r="O144" s="1211">
        <v>-8.0799999999999983</v>
      </c>
      <c r="P144" s="1211">
        <v>-9.1699999999999875</v>
      </c>
      <c r="Q144" s="1216"/>
      <c r="R144" s="1481" t="s">
        <v>858</v>
      </c>
      <c r="S144" s="1202" t="s">
        <v>774</v>
      </c>
    </row>
    <row r="145" spans="1:19" ht="24.75" customHeight="1">
      <c r="C145" s="1192">
        <v>6</v>
      </c>
      <c r="D145" s="1462">
        <v>94.22</v>
      </c>
      <c r="E145" s="1210">
        <v>1.3599999999999994</v>
      </c>
      <c r="F145" s="1193" t="s">
        <v>856</v>
      </c>
      <c r="H145" s="1192">
        <v>6</v>
      </c>
      <c r="I145" s="1465">
        <v>93.96</v>
      </c>
      <c r="J145" s="1211">
        <v>-4.8200000000000074</v>
      </c>
      <c r="K145" s="1211">
        <v>-10.300000000000011</v>
      </c>
      <c r="L145" s="1211">
        <v>-16.660000000000011</v>
      </c>
      <c r="M145" s="1465">
        <v>99.97</v>
      </c>
      <c r="N145" s="1211">
        <v>-3.9300000000000068</v>
      </c>
      <c r="O145" s="1211">
        <v>-8.64</v>
      </c>
      <c r="P145" s="1211">
        <v>-12.010000000000005</v>
      </c>
      <c r="R145" s="1481" t="s">
        <v>858</v>
      </c>
      <c r="S145" s="1209" t="s">
        <v>737</v>
      </c>
    </row>
    <row r="146" spans="1:19" ht="29.25" customHeight="1">
      <c r="C146" s="1192">
        <v>7</v>
      </c>
      <c r="D146" s="1462">
        <v>94.78</v>
      </c>
      <c r="E146" s="1210">
        <v>0.56000000000000227</v>
      </c>
      <c r="F146" s="1193" t="s">
        <v>856</v>
      </c>
      <c r="H146" s="1192">
        <v>7</v>
      </c>
      <c r="I146" s="1465">
        <v>93.95</v>
      </c>
      <c r="J146" s="1211">
        <v>-9.9999999999909051E-3</v>
      </c>
      <c r="K146" s="1211">
        <v>-4.8299999999999983</v>
      </c>
      <c r="L146" s="1211">
        <v>-10.310000000000002</v>
      </c>
      <c r="M146" s="1465">
        <v>97.07</v>
      </c>
      <c r="N146" s="1211">
        <v>-2.9000000000000057</v>
      </c>
      <c r="O146" s="1211">
        <v>-6.8300000000000125</v>
      </c>
      <c r="P146" s="1211">
        <v>-11.540000000000006</v>
      </c>
      <c r="R146" s="1481" t="s">
        <v>858</v>
      </c>
      <c r="S146" s="1209" t="s">
        <v>758</v>
      </c>
    </row>
    <row r="147" spans="1:19" ht="30.75" customHeight="1">
      <c r="C147" s="1192">
        <v>8</v>
      </c>
      <c r="D147" s="1462">
        <v>98.08</v>
      </c>
      <c r="E147" s="1210">
        <v>3.2999999999999972</v>
      </c>
      <c r="F147" s="1193" t="s">
        <v>856</v>
      </c>
      <c r="H147" s="1192">
        <v>8</v>
      </c>
      <c r="I147" s="1465">
        <v>95.69</v>
      </c>
      <c r="J147" s="1211">
        <v>1.7399999999999949</v>
      </c>
      <c r="K147" s="1211">
        <v>1.730000000000004</v>
      </c>
      <c r="L147" s="1211">
        <v>-3.0900000000000034</v>
      </c>
      <c r="M147" s="1465">
        <v>94.95</v>
      </c>
      <c r="N147" s="1211">
        <v>-2.1199999999999903</v>
      </c>
      <c r="O147" s="1211">
        <v>-5.019999999999996</v>
      </c>
      <c r="P147" s="1211">
        <v>-8.9500000000000028</v>
      </c>
      <c r="R147" s="1481" t="s">
        <v>860</v>
      </c>
      <c r="S147" s="1209" t="s">
        <v>771</v>
      </c>
    </row>
    <row r="148" spans="1:19" ht="30.75" customHeight="1">
      <c r="C148" s="1192">
        <v>9</v>
      </c>
      <c r="D148" s="1462">
        <v>95.2</v>
      </c>
      <c r="E148" s="1210">
        <v>-2.8799999999999955</v>
      </c>
      <c r="F148" s="1193" t="s">
        <v>855</v>
      </c>
      <c r="H148" s="1192">
        <v>9</v>
      </c>
      <c r="I148" s="1465">
        <v>96.02</v>
      </c>
      <c r="J148" s="1211">
        <v>0.32999999999999829</v>
      </c>
      <c r="K148" s="1211">
        <v>2.0699999999999932</v>
      </c>
      <c r="L148" s="1211">
        <v>2.0600000000000023</v>
      </c>
      <c r="M148" s="1465">
        <v>95.03</v>
      </c>
      <c r="N148" s="1211">
        <v>7.9999999999998295E-2</v>
      </c>
      <c r="O148" s="1211">
        <v>-2.039999999999992</v>
      </c>
      <c r="P148" s="1211">
        <v>-4.9399999999999977</v>
      </c>
      <c r="R148" s="1481" t="s">
        <v>860</v>
      </c>
      <c r="S148" s="1209" t="s">
        <v>737</v>
      </c>
    </row>
    <row r="149" spans="1:19" ht="30.75" customHeight="1">
      <c r="C149" s="1192">
        <v>10</v>
      </c>
      <c r="D149" s="1462">
        <v>99.61</v>
      </c>
      <c r="E149" s="1210">
        <v>4.4099999999999966</v>
      </c>
      <c r="F149" s="1193" t="s">
        <v>856</v>
      </c>
      <c r="H149" s="1192">
        <v>10</v>
      </c>
      <c r="I149" s="1465">
        <v>97.63</v>
      </c>
      <c r="J149" s="1211">
        <v>1.6099999999999994</v>
      </c>
      <c r="K149" s="1211">
        <v>1.9399999999999977</v>
      </c>
      <c r="L149" s="1211">
        <v>3.6799999999999926</v>
      </c>
      <c r="M149" s="1465">
        <v>96.38</v>
      </c>
      <c r="N149" s="1211">
        <v>1.3499999999999943</v>
      </c>
      <c r="O149" s="1211">
        <v>1.4299999999999926</v>
      </c>
      <c r="P149" s="1211">
        <v>-0.68999999999999773</v>
      </c>
      <c r="R149" s="1478" t="s">
        <v>851</v>
      </c>
      <c r="S149" s="1209" t="s">
        <v>775</v>
      </c>
    </row>
    <row r="150" spans="1:19" ht="30.75" customHeight="1">
      <c r="C150" s="1192">
        <v>11</v>
      </c>
      <c r="D150" s="1462">
        <v>98.68</v>
      </c>
      <c r="E150" s="1210">
        <v>-0.92999999999999261</v>
      </c>
      <c r="F150" s="1193" t="s">
        <v>855</v>
      </c>
      <c r="H150" s="1192">
        <v>11</v>
      </c>
      <c r="I150" s="1465">
        <v>97.83</v>
      </c>
      <c r="J150" s="1211">
        <v>0.20000000000000284</v>
      </c>
      <c r="K150" s="1211">
        <v>1.8100000000000023</v>
      </c>
      <c r="L150" s="1211">
        <v>2.1400000000000006</v>
      </c>
      <c r="M150" s="1465">
        <v>97.27</v>
      </c>
      <c r="N150" s="1211">
        <v>0.89000000000000057</v>
      </c>
      <c r="O150" s="1211">
        <v>2.2399999999999949</v>
      </c>
      <c r="P150" s="1211">
        <v>2.3199999999999932</v>
      </c>
      <c r="R150" s="1481" t="s">
        <v>862</v>
      </c>
      <c r="S150" s="1209" t="s">
        <v>776</v>
      </c>
    </row>
    <row r="151" spans="1:19" ht="27" customHeight="1">
      <c r="B151" s="1197"/>
      <c r="C151" s="1197">
        <v>12</v>
      </c>
      <c r="D151" s="1463">
        <v>99.92</v>
      </c>
      <c r="E151" s="1212">
        <v>1.2399999999999949</v>
      </c>
      <c r="F151" s="1201" t="s">
        <v>856</v>
      </c>
      <c r="G151" s="1197"/>
      <c r="H151" s="1197">
        <v>12</v>
      </c>
      <c r="I151" s="1466">
        <v>99.4</v>
      </c>
      <c r="J151" s="1213">
        <v>1.5700000000000074</v>
      </c>
      <c r="K151" s="1213">
        <v>1.7700000000000102</v>
      </c>
      <c r="L151" s="1213">
        <v>3.3800000000000097</v>
      </c>
      <c r="M151" s="1466">
        <v>98.3</v>
      </c>
      <c r="N151" s="1213">
        <v>1.0300000000000011</v>
      </c>
      <c r="O151" s="1213">
        <v>1.9200000000000017</v>
      </c>
      <c r="P151" s="1213">
        <v>3.269999999999996</v>
      </c>
      <c r="R151" s="1481" t="s">
        <v>862</v>
      </c>
      <c r="S151" s="1209" t="s">
        <v>776</v>
      </c>
    </row>
    <row r="152" spans="1:19" ht="21.75" customHeight="1">
      <c r="A152" s="1192">
        <v>2021</v>
      </c>
      <c r="B152" s="1192" t="s">
        <v>777</v>
      </c>
      <c r="C152" s="1192">
        <v>1</v>
      </c>
      <c r="D152" s="1462">
        <v>100.69</v>
      </c>
      <c r="E152" s="1210">
        <v>0.76999999999999602</v>
      </c>
      <c r="F152" s="1193" t="s">
        <v>856</v>
      </c>
      <c r="H152" s="1192">
        <v>1</v>
      </c>
      <c r="I152" s="1465">
        <v>99.76</v>
      </c>
      <c r="J152" s="1211">
        <v>0.35999999999999943</v>
      </c>
      <c r="K152" s="1211">
        <v>1.9300000000000068</v>
      </c>
      <c r="L152" s="1211">
        <v>2.1300000000000097</v>
      </c>
      <c r="M152" s="1465">
        <v>98.82</v>
      </c>
      <c r="N152" s="1211">
        <v>0.51999999999999602</v>
      </c>
      <c r="O152" s="1211">
        <v>1.5499999999999972</v>
      </c>
      <c r="P152" s="1211">
        <v>2.4399999999999977</v>
      </c>
      <c r="R152" s="1481" t="s">
        <v>864</v>
      </c>
      <c r="S152" s="1209" t="s">
        <v>737</v>
      </c>
    </row>
    <row r="153" spans="1:19" ht="26">
      <c r="C153" s="1192">
        <v>2</v>
      </c>
      <c r="D153" s="1462">
        <v>99.41</v>
      </c>
      <c r="E153" s="1210">
        <v>-1.2800000000000011</v>
      </c>
      <c r="F153" s="1193" t="s">
        <v>855</v>
      </c>
      <c r="H153" s="1192">
        <v>2</v>
      </c>
      <c r="I153" s="1465">
        <v>100.01</v>
      </c>
      <c r="J153" s="1211">
        <v>0.25</v>
      </c>
      <c r="K153" s="1211">
        <v>0.60999999999999943</v>
      </c>
      <c r="L153" s="1211">
        <v>2.1800000000000068</v>
      </c>
      <c r="M153" s="1465">
        <v>99.66</v>
      </c>
      <c r="N153" s="1211">
        <v>0.84000000000000341</v>
      </c>
      <c r="O153" s="1211">
        <v>1.3599999999999994</v>
      </c>
      <c r="P153" s="1211">
        <v>2.3900000000000006</v>
      </c>
      <c r="R153" s="1482" t="s">
        <v>862</v>
      </c>
      <c r="S153" s="1209" t="s">
        <v>776</v>
      </c>
    </row>
    <row r="154" spans="1:19" ht="18.75" customHeight="1">
      <c r="C154" s="1192">
        <v>3</v>
      </c>
      <c r="D154" s="1462">
        <v>102.98</v>
      </c>
      <c r="E154" s="1210">
        <v>3.5700000000000074</v>
      </c>
      <c r="F154" s="1193" t="s">
        <v>856</v>
      </c>
      <c r="H154" s="1192">
        <v>3</v>
      </c>
      <c r="I154" s="1465">
        <v>101.03</v>
      </c>
      <c r="J154" s="1211">
        <v>1.019999999999996</v>
      </c>
      <c r="K154" s="1211">
        <v>1.269999999999996</v>
      </c>
      <c r="L154" s="1211">
        <v>1.6299999999999955</v>
      </c>
      <c r="M154" s="1465">
        <v>100.34</v>
      </c>
      <c r="N154" s="1211">
        <v>0.68000000000000682</v>
      </c>
      <c r="O154" s="1211">
        <v>1.5200000000000102</v>
      </c>
      <c r="P154" s="1211">
        <v>2.0400000000000063</v>
      </c>
      <c r="R154" s="1481" t="s">
        <v>864</v>
      </c>
      <c r="S154" s="1209" t="s">
        <v>737</v>
      </c>
    </row>
    <row r="155" spans="1:19" ht="18" customHeight="1">
      <c r="C155" s="1192">
        <v>4</v>
      </c>
      <c r="D155" s="1462">
        <v>106.93</v>
      </c>
      <c r="E155" s="1210">
        <v>3.9500000000000028</v>
      </c>
      <c r="F155" s="1193" t="s">
        <v>856</v>
      </c>
      <c r="H155" s="1192">
        <v>4</v>
      </c>
      <c r="I155" s="1465">
        <v>103.11</v>
      </c>
      <c r="J155" s="1211">
        <v>2.0799999999999983</v>
      </c>
      <c r="K155" s="1211">
        <v>3.0999999999999943</v>
      </c>
      <c r="L155" s="1211">
        <v>3.3499999999999943</v>
      </c>
      <c r="M155" s="1465">
        <v>101.99</v>
      </c>
      <c r="N155" s="1211">
        <v>1.6499999999999915</v>
      </c>
      <c r="O155" s="1211">
        <v>2.3299999999999983</v>
      </c>
      <c r="P155" s="1211">
        <v>3.1700000000000017</v>
      </c>
      <c r="R155" s="1481" t="s">
        <v>864</v>
      </c>
      <c r="S155" s="1209" t="s">
        <v>737</v>
      </c>
    </row>
    <row r="156" spans="1:19" ht="18" customHeight="1">
      <c r="C156" s="1192">
        <v>5</v>
      </c>
      <c r="D156" s="1462">
        <v>102.73</v>
      </c>
      <c r="E156" s="1210">
        <v>-4.2000000000000028</v>
      </c>
      <c r="F156" s="1193" t="s">
        <v>855</v>
      </c>
      <c r="H156" s="1192">
        <v>5</v>
      </c>
      <c r="I156" s="1465">
        <v>104.21</v>
      </c>
      <c r="J156" s="1211">
        <v>1.0999999999999943</v>
      </c>
      <c r="K156" s="1211">
        <v>3.1799999999999926</v>
      </c>
      <c r="L156" s="1211">
        <v>4.1999999999999886</v>
      </c>
      <c r="M156" s="1465">
        <v>102.55</v>
      </c>
      <c r="N156" s="1211">
        <v>0.56000000000000227</v>
      </c>
      <c r="O156" s="1211">
        <v>2.2099999999999937</v>
      </c>
      <c r="P156" s="1211">
        <v>2.8900000000000006</v>
      </c>
      <c r="R156" s="1481" t="s">
        <v>864</v>
      </c>
      <c r="S156" s="1209" t="s">
        <v>737</v>
      </c>
    </row>
    <row r="157" spans="1:19" ht="25.5" customHeight="1">
      <c r="C157" s="1192">
        <v>6</v>
      </c>
      <c r="D157" s="1462">
        <v>103.48</v>
      </c>
      <c r="E157" s="1210">
        <v>0.75</v>
      </c>
      <c r="F157" s="1193" t="s">
        <v>856</v>
      </c>
      <c r="H157" s="1192">
        <v>6</v>
      </c>
      <c r="I157" s="1465">
        <v>104.38</v>
      </c>
      <c r="J157" s="1211">
        <v>0.17000000000000171</v>
      </c>
      <c r="K157" s="1211">
        <v>1.269999999999996</v>
      </c>
      <c r="L157" s="1211">
        <v>3.3499999999999943</v>
      </c>
      <c r="M157" s="1465">
        <v>103.11</v>
      </c>
      <c r="N157" s="1211">
        <v>0.56000000000000227</v>
      </c>
      <c r="O157" s="1211">
        <v>1.1200000000000045</v>
      </c>
      <c r="P157" s="1211">
        <v>2.769999999999996</v>
      </c>
      <c r="R157" s="1481" t="s">
        <v>862</v>
      </c>
      <c r="S157" s="1209" t="s">
        <v>776</v>
      </c>
    </row>
    <row r="158" spans="1:19">
      <c r="C158" s="1192">
        <v>7</v>
      </c>
      <c r="D158" s="1462">
        <v>103.59</v>
      </c>
      <c r="E158" s="1210">
        <v>0.10999999999999943</v>
      </c>
      <c r="F158" s="1193" t="s">
        <v>856</v>
      </c>
      <c r="H158" s="1192">
        <v>7</v>
      </c>
      <c r="I158" s="1465">
        <v>103.27</v>
      </c>
      <c r="J158" s="1211">
        <v>-1.1099999999999994</v>
      </c>
      <c r="K158" s="1211">
        <v>-0.93999999999999773</v>
      </c>
      <c r="L158" s="1211">
        <v>0.15999999999999659</v>
      </c>
      <c r="M158" s="1465">
        <v>103.94</v>
      </c>
      <c r="N158" s="1211">
        <v>0.82999999999999829</v>
      </c>
      <c r="O158" s="1211">
        <v>1.3900000000000006</v>
      </c>
      <c r="P158" s="1211">
        <v>1.9500000000000028</v>
      </c>
      <c r="R158" s="1469" t="s">
        <v>864</v>
      </c>
      <c r="S158" s="1203" t="s">
        <v>737</v>
      </c>
    </row>
    <row r="159" spans="1:19" ht="27" customHeight="1">
      <c r="C159" s="1192">
        <v>8</v>
      </c>
      <c r="D159" s="1462">
        <v>98.99</v>
      </c>
      <c r="E159" s="1210">
        <v>-4.6000000000000085</v>
      </c>
      <c r="F159" s="1193" t="s">
        <v>855</v>
      </c>
      <c r="H159" s="1192">
        <v>8</v>
      </c>
      <c r="I159" s="1465">
        <v>102.02</v>
      </c>
      <c r="J159" s="1211">
        <v>-1.25</v>
      </c>
      <c r="K159" s="1211">
        <v>-2.3599999999999994</v>
      </c>
      <c r="L159" s="1211">
        <v>-2.1899999999999977</v>
      </c>
      <c r="M159" s="1465">
        <v>103.14</v>
      </c>
      <c r="N159" s="1211">
        <v>-0.79999999999999716</v>
      </c>
      <c r="O159" s="1211">
        <v>3.0000000000001137E-2</v>
      </c>
      <c r="P159" s="1211">
        <v>0.59000000000000341</v>
      </c>
      <c r="R159" s="1481" t="s">
        <v>862</v>
      </c>
      <c r="S159" s="1209" t="s">
        <v>776</v>
      </c>
    </row>
    <row r="160" spans="1:19" ht="28.5" customHeight="1">
      <c r="C160" s="1192">
        <v>9</v>
      </c>
      <c r="D160" s="1462">
        <v>101.6</v>
      </c>
      <c r="E160" s="1210">
        <v>2.6099999999999994</v>
      </c>
      <c r="F160" s="1193" t="s">
        <v>856</v>
      </c>
      <c r="H160" s="1192">
        <v>9</v>
      </c>
      <c r="I160" s="1465">
        <v>101.39</v>
      </c>
      <c r="J160" s="1211">
        <v>-0.62999999999999545</v>
      </c>
      <c r="K160" s="1211">
        <v>-1.8799999999999955</v>
      </c>
      <c r="L160" s="1211">
        <v>-2.9899999999999949</v>
      </c>
      <c r="M160" s="1465">
        <v>102.08</v>
      </c>
      <c r="N160" s="1211">
        <v>-1.0600000000000023</v>
      </c>
      <c r="O160" s="1211">
        <v>-1.8599999999999994</v>
      </c>
      <c r="P160" s="1211">
        <v>-1.0300000000000011</v>
      </c>
      <c r="R160" s="1481" t="s">
        <v>862</v>
      </c>
      <c r="S160" s="1209" t="s">
        <v>776</v>
      </c>
    </row>
    <row r="161" spans="1:20" ht="30.75" customHeight="1">
      <c r="C161" s="1192">
        <v>10</v>
      </c>
      <c r="D161" s="1462">
        <v>102.57</v>
      </c>
      <c r="E161" s="1210">
        <v>0.96999999999999886</v>
      </c>
      <c r="F161" s="1193" t="s">
        <v>856</v>
      </c>
      <c r="H161" s="1192">
        <v>10</v>
      </c>
      <c r="I161" s="1465">
        <v>101.05</v>
      </c>
      <c r="J161" s="1211">
        <v>-0.34000000000000341</v>
      </c>
      <c r="K161" s="1211">
        <v>-0.96999999999999886</v>
      </c>
      <c r="L161" s="1211">
        <v>-2.2199999999999989</v>
      </c>
      <c r="M161" s="1465">
        <v>102.05</v>
      </c>
      <c r="N161" s="1211">
        <v>-3.0000000000001137E-2</v>
      </c>
      <c r="O161" s="1211">
        <v>-1.0900000000000034</v>
      </c>
      <c r="P161" s="1211">
        <v>-1.8900000000000006</v>
      </c>
      <c r="R161" s="1478" t="s">
        <v>882</v>
      </c>
      <c r="S161" s="1209" t="s">
        <v>778</v>
      </c>
    </row>
    <row r="162" spans="1:20">
      <c r="C162" s="1192">
        <v>11</v>
      </c>
      <c r="D162" s="1462">
        <v>101.74</v>
      </c>
      <c r="E162" s="1210">
        <v>-0.82999999999999829</v>
      </c>
      <c r="F162" s="1193" t="s">
        <v>855</v>
      </c>
      <c r="H162" s="1192">
        <v>11</v>
      </c>
      <c r="I162" s="1465">
        <v>101.97</v>
      </c>
      <c r="J162" s="1211">
        <v>0.92000000000000171</v>
      </c>
      <c r="K162" s="1211">
        <v>0.57999999999999829</v>
      </c>
      <c r="L162" s="1211">
        <v>-4.9999999999997158E-2</v>
      </c>
      <c r="M162" s="1465">
        <v>101.7</v>
      </c>
      <c r="N162" s="1211">
        <v>-0.34999999999999432</v>
      </c>
      <c r="O162" s="1211">
        <v>-0.37999999999999545</v>
      </c>
      <c r="P162" s="1211">
        <v>-1.4399999999999977</v>
      </c>
      <c r="R162" s="1478" t="s">
        <v>882</v>
      </c>
      <c r="S162" s="1209" t="s">
        <v>737</v>
      </c>
    </row>
    <row r="163" spans="1:20">
      <c r="B163" s="1197"/>
      <c r="C163" s="1197">
        <v>12</v>
      </c>
      <c r="D163" s="1463">
        <v>100.09</v>
      </c>
      <c r="E163" s="1212">
        <v>-1.6499999999999915</v>
      </c>
      <c r="F163" s="1201" t="s">
        <v>855</v>
      </c>
      <c r="G163" s="1197"/>
      <c r="H163" s="1197">
        <v>12</v>
      </c>
      <c r="I163" s="1466">
        <v>101.47</v>
      </c>
      <c r="J163" s="1213">
        <v>-0.5</v>
      </c>
      <c r="K163" s="1213">
        <v>0.42000000000000171</v>
      </c>
      <c r="L163" s="1213">
        <v>7.9999999999998295E-2</v>
      </c>
      <c r="M163" s="1466">
        <v>101</v>
      </c>
      <c r="N163" s="1213">
        <v>-0.70000000000000284</v>
      </c>
      <c r="O163" s="1213">
        <v>-1.0499999999999972</v>
      </c>
      <c r="P163" s="1213">
        <v>-1.0799999999999983</v>
      </c>
      <c r="R163" s="1478" t="s">
        <v>882</v>
      </c>
      <c r="S163" s="1209" t="s">
        <v>737</v>
      </c>
    </row>
    <row r="164" spans="1:20">
      <c r="A164" s="1192">
        <v>2022</v>
      </c>
      <c r="B164" s="1192" t="s">
        <v>779</v>
      </c>
      <c r="C164" s="1192">
        <v>1</v>
      </c>
      <c r="D164" s="1462">
        <v>102.83</v>
      </c>
      <c r="E164" s="1210">
        <v>2.7399999999999949</v>
      </c>
      <c r="F164" s="1193" t="s">
        <v>856</v>
      </c>
      <c r="H164" s="1192">
        <v>1</v>
      </c>
      <c r="I164" s="1465">
        <v>101.55</v>
      </c>
      <c r="J164" s="1211">
        <v>7.9999999999998295E-2</v>
      </c>
      <c r="K164" s="1211">
        <v>-0.42000000000000171</v>
      </c>
      <c r="L164" s="1211">
        <v>0.5</v>
      </c>
      <c r="M164" s="1465">
        <v>101.77</v>
      </c>
      <c r="N164" s="1211">
        <v>0.76999999999999602</v>
      </c>
      <c r="O164" s="1211">
        <v>6.9999999999993179E-2</v>
      </c>
      <c r="P164" s="1211">
        <v>-0.28000000000000114</v>
      </c>
      <c r="R164" s="1478" t="s">
        <v>882</v>
      </c>
      <c r="S164" s="1209" t="s">
        <v>737</v>
      </c>
    </row>
    <row r="165" spans="1:20" ht="21" customHeight="1">
      <c r="B165" s="1192" t="s">
        <v>718</v>
      </c>
      <c r="C165" s="1192">
        <v>2</v>
      </c>
      <c r="D165" s="1462">
        <v>103</v>
      </c>
      <c r="E165" s="1210">
        <v>0.17000000000000171</v>
      </c>
      <c r="F165" s="1193" t="s">
        <v>856</v>
      </c>
      <c r="H165" s="1192">
        <v>2</v>
      </c>
      <c r="I165" s="1465">
        <v>101.97</v>
      </c>
      <c r="J165" s="1211">
        <v>0.42000000000000171</v>
      </c>
      <c r="K165" s="1211">
        <v>0.5</v>
      </c>
      <c r="L165" s="1211">
        <v>0</v>
      </c>
      <c r="M165" s="1465">
        <v>102.05</v>
      </c>
      <c r="N165" s="1211">
        <v>0.28000000000000114</v>
      </c>
      <c r="O165" s="1211">
        <v>1.0499999999999972</v>
      </c>
      <c r="P165" s="1211">
        <v>0.34999999999999432</v>
      </c>
      <c r="R165" s="1478" t="s">
        <v>882</v>
      </c>
      <c r="S165" s="1209" t="s">
        <v>737</v>
      </c>
    </row>
    <row r="166" spans="1:20" ht="21" customHeight="1">
      <c r="B166" s="1192" t="s">
        <v>718</v>
      </c>
      <c r="C166" s="1192">
        <v>3</v>
      </c>
      <c r="D166" s="1462">
        <v>103.98</v>
      </c>
      <c r="E166" s="1210">
        <v>0.98000000000000398</v>
      </c>
      <c r="F166" s="1193" t="s">
        <v>856</v>
      </c>
      <c r="H166" s="1192">
        <v>3</v>
      </c>
      <c r="I166" s="1465">
        <v>103.27</v>
      </c>
      <c r="J166" s="1211">
        <v>1.2999999999999972</v>
      </c>
      <c r="K166" s="1211">
        <v>1.7199999999999989</v>
      </c>
      <c r="L166" s="1211">
        <v>1.7999999999999972</v>
      </c>
      <c r="M166" s="1465">
        <v>102.33</v>
      </c>
      <c r="N166" s="1211">
        <v>0.28000000000000114</v>
      </c>
      <c r="O166" s="1211">
        <v>0.56000000000000227</v>
      </c>
      <c r="P166" s="1211">
        <v>1.3299999999999983</v>
      </c>
      <c r="R166" s="1478" t="s">
        <v>882</v>
      </c>
      <c r="S166" s="1209" t="s">
        <v>737</v>
      </c>
    </row>
    <row r="167" spans="1:20" ht="21" customHeight="1">
      <c r="B167" s="1192" t="s">
        <v>798</v>
      </c>
      <c r="C167" s="1192">
        <v>4</v>
      </c>
      <c r="D167" s="1462">
        <v>104.56</v>
      </c>
      <c r="E167" s="1210">
        <v>0.57999999999999829</v>
      </c>
      <c r="F167" s="1193" t="s">
        <v>856</v>
      </c>
      <c r="H167" s="1192">
        <v>4</v>
      </c>
      <c r="I167" s="1465">
        <v>103.85</v>
      </c>
      <c r="J167" s="1211">
        <v>0.57999999999999829</v>
      </c>
      <c r="K167" s="1211">
        <v>1.8799999999999955</v>
      </c>
      <c r="L167" s="1211">
        <v>2.2999999999999972</v>
      </c>
      <c r="M167" s="1465">
        <v>102.89</v>
      </c>
      <c r="N167" s="1211">
        <v>0.56000000000000227</v>
      </c>
      <c r="O167" s="1211">
        <v>0.84000000000000341</v>
      </c>
      <c r="P167" s="1211">
        <v>1.1200000000000045</v>
      </c>
      <c r="R167" s="1478" t="s">
        <v>882</v>
      </c>
      <c r="S167" s="1209" t="s">
        <v>737</v>
      </c>
    </row>
    <row r="168" spans="1:20" ht="21" customHeight="1">
      <c r="B168" s="1192" t="s">
        <v>718</v>
      </c>
      <c r="C168" s="1192">
        <v>5</v>
      </c>
      <c r="D168" s="1462">
        <v>106.72</v>
      </c>
      <c r="E168" s="1210">
        <v>2.1599999999999966</v>
      </c>
      <c r="F168" s="1193" t="s">
        <v>856</v>
      </c>
      <c r="H168" s="1192">
        <v>5</v>
      </c>
      <c r="I168" s="1465">
        <v>105.09</v>
      </c>
      <c r="J168" s="1211">
        <v>1.2400000000000091</v>
      </c>
      <c r="K168" s="1211">
        <v>1.8200000000000074</v>
      </c>
      <c r="L168" s="1211">
        <v>3.1200000000000045</v>
      </c>
      <c r="M168" s="1465">
        <v>104.22</v>
      </c>
      <c r="N168" s="1211">
        <v>1.3299999999999983</v>
      </c>
      <c r="O168" s="1211">
        <v>1.8900000000000006</v>
      </c>
      <c r="P168" s="1211">
        <v>2.1700000000000017</v>
      </c>
      <c r="R168" s="1478" t="s">
        <v>882</v>
      </c>
      <c r="S168" s="1209" t="s">
        <v>737</v>
      </c>
      <c r="T168" s="1192" t="s">
        <v>718</v>
      </c>
    </row>
    <row r="169" spans="1:20" ht="24" customHeight="1">
      <c r="B169" s="1192" t="s">
        <v>718</v>
      </c>
      <c r="C169" s="1192">
        <v>6</v>
      </c>
      <c r="D169" s="1462">
        <v>107.05</v>
      </c>
      <c r="E169" s="1210">
        <v>0.32999999999999829</v>
      </c>
      <c r="F169" s="1193" t="s">
        <v>856</v>
      </c>
      <c r="H169" s="1192">
        <v>6</v>
      </c>
      <c r="I169" s="1465">
        <v>106.11</v>
      </c>
      <c r="J169" s="1211">
        <v>1.019999999999996</v>
      </c>
      <c r="K169" s="1211">
        <v>2.2600000000000051</v>
      </c>
      <c r="L169" s="1211">
        <v>2.8400000000000034</v>
      </c>
      <c r="M169" s="1465">
        <v>105.06</v>
      </c>
      <c r="N169" s="1211">
        <v>0.84000000000000341</v>
      </c>
      <c r="O169" s="1211">
        <v>2.1700000000000017</v>
      </c>
      <c r="P169" s="1211">
        <v>2.730000000000004</v>
      </c>
      <c r="R169" s="1481" t="s">
        <v>862</v>
      </c>
      <c r="S169" s="1209" t="s">
        <v>776</v>
      </c>
    </row>
    <row r="170" spans="1:20" ht="24" customHeight="1">
      <c r="B170" s="1192" t="s">
        <v>718</v>
      </c>
      <c r="C170" s="1192">
        <v>7</v>
      </c>
      <c r="D170" s="1462">
        <v>107.88</v>
      </c>
      <c r="E170" s="1210">
        <v>0.82999999999999829</v>
      </c>
      <c r="F170" s="1193" t="s">
        <v>856</v>
      </c>
      <c r="H170" s="1192">
        <v>7</v>
      </c>
      <c r="I170" s="1465">
        <v>107.22</v>
      </c>
      <c r="J170" s="1211">
        <v>1.1099999999999994</v>
      </c>
      <c r="K170" s="1211">
        <v>2.1299999999999955</v>
      </c>
      <c r="L170" s="1211">
        <v>3.3700000000000045</v>
      </c>
      <c r="M170" s="1465">
        <v>106.04</v>
      </c>
      <c r="N170" s="1211">
        <v>0.98000000000000398</v>
      </c>
      <c r="O170" s="1211">
        <v>1.8200000000000074</v>
      </c>
      <c r="P170" s="1211">
        <v>3.1500000000000057</v>
      </c>
      <c r="R170" s="1481" t="s">
        <v>864</v>
      </c>
      <c r="S170" s="1209" t="s">
        <v>737</v>
      </c>
    </row>
    <row r="171" spans="1:20" ht="24" customHeight="1">
      <c r="B171" s="1192" t="s">
        <v>718</v>
      </c>
      <c r="C171" s="1192">
        <v>8</v>
      </c>
      <c r="D171" s="1462">
        <v>109.63</v>
      </c>
      <c r="E171" s="1210">
        <v>1.75</v>
      </c>
      <c r="F171" s="1193" t="s">
        <v>856</v>
      </c>
      <c r="H171" s="1192">
        <v>8</v>
      </c>
      <c r="I171" s="1465">
        <v>108.19</v>
      </c>
      <c r="J171" s="1211">
        <v>0.96999999999999886</v>
      </c>
      <c r="K171" s="1211">
        <v>2.0799999999999983</v>
      </c>
      <c r="L171" s="1211">
        <v>3.0999999999999943</v>
      </c>
      <c r="M171" s="1465">
        <v>107.17</v>
      </c>
      <c r="N171" s="1211">
        <v>1.1299999999999955</v>
      </c>
      <c r="O171" s="1211">
        <v>2.1099999999999994</v>
      </c>
      <c r="P171" s="1211">
        <v>2.9500000000000028</v>
      </c>
      <c r="R171" s="1481" t="s">
        <v>862</v>
      </c>
      <c r="S171" s="1209" t="s">
        <v>776</v>
      </c>
    </row>
    <row r="172" spans="1:20" ht="24" customHeight="1">
      <c r="C172" s="1192">
        <v>9</v>
      </c>
      <c r="D172" s="1462">
        <v>109.24</v>
      </c>
      <c r="E172" s="1210">
        <v>-0.39000000000000057</v>
      </c>
      <c r="F172" s="1193" t="s">
        <v>855</v>
      </c>
      <c r="H172" s="1192">
        <v>9</v>
      </c>
      <c r="I172" s="1465">
        <v>108.92</v>
      </c>
      <c r="J172" s="1211">
        <v>0.73000000000000398</v>
      </c>
      <c r="K172" s="1211">
        <v>1.7000000000000028</v>
      </c>
      <c r="L172" s="1211">
        <v>2.8100000000000023</v>
      </c>
      <c r="M172" s="1465">
        <v>108.1</v>
      </c>
      <c r="N172" s="1211">
        <v>0.92999999999999261</v>
      </c>
      <c r="O172" s="1211">
        <v>2.0599999999999881</v>
      </c>
      <c r="P172" s="1211">
        <v>3.039999999999992</v>
      </c>
      <c r="R172" s="1481" t="s">
        <v>864</v>
      </c>
      <c r="S172" s="1209" t="s">
        <v>737</v>
      </c>
      <c r="T172" s="1192" t="s">
        <v>718</v>
      </c>
    </row>
    <row r="173" spans="1:20" ht="24" customHeight="1">
      <c r="C173" s="1192">
        <v>10</v>
      </c>
      <c r="D173" s="1462">
        <v>109.59</v>
      </c>
      <c r="E173" s="1210">
        <v>0.35000000000000853</v>
      </c>
      <c r="F173" s="1193" t="s">
        <v>856</v>
      </c>
      <c r="H173" s="1192">
        <v>10</v>
      </c>
      <c r="I173" s="1465">
        <v>109.49</v>
      </c>
      <c r="J173" s="1211">
        <v>0.56999999999999318</v>
      </c>
      <c r="K173" s="1211">
        <v>1.2999999999999972</v>
      </c>
      <c r="L173" s="1211">
        <v>2.269999999999996</v>
      </c>
      <c r="M173" s="1465">
        <v>108.68</v>
      </c>
      <c r="N173" s="1211">
        <v>0.58000000000001251</v>
      </c>
      <c r="O173" s="1211">
        <v>1.5100000000000051</v>
      </c>
      <c r="P173" s="1211">
        <v>2.6400000000000006</v>
      </c>
      <c r="R173" s="1481" t="s">
        <v>862</v>
      </c>
      <c r="S173" s="1209" t="s">
        <v>776</v>
      </c>
      <c r="T173" s="1192" t="s">
        <v>718</v>
      </c>
    </row>
    <row r="174" spans="1:20" ht="24" customHeight="1">
      <c r="C174" s="1192">
        <v>11</v>
      </c>
      <c r="D174" s="1462">
        <v>111.35</v>
      </c>
      <c r="E174" s="1210">
        <v>1.7599999999999909</v>
      </c>
      <c r="F174" s="1193" t="s">
        <v>856</v>
      </c>
      <c r="H174" s="1192">
        <v>11</v>
      </c>
      <c r="I174" s="1465">
        <v>110.06</v>
      </c>
      <c r="J174" s="1211">
        <v>0.57000000000000739</v>
      </c>
      <c r="K174" s="1211">
        <v>1.1400000000000006</v>
      </c>
      <c r="L174" s="1211">
        <v>1.8700000000000045</v>
      </c>
      <c r="M174" s="1465">
        <v>109.54</v>
      </c>
      <c r="N174" s="1211">
        <v>0.85999999999999943</v>
      </c>
      <c r="O174" s="1211">
        <v>1.4400000000000119</v>
      </c>
      <c r="P174" s="1211">
        <v>2.3700000000000045</v>
      </c>
      <c r="R174" s="1481" t="s">
        <v>862</v>
      </c>
      <c r="S174" s="1209" t="s">
        <v>780</v>
      </c>
      <c r="T174" s="1192" t="s">
        <v>718</v>
      </c>
    </row>
    <row r="175" spans="1:20" ht="23.15" customHeight="1">
      <c r="B175" s="1197"/>
      <c r="C175" s="1197">
        <v>12</v>
      </c>
      <c r="D175" s="1463">
        <v>111.24</v>
      </c>
      <c r="E175" s="1212">
        <v>-0.10999999999999943</v>
      </c>
      <c r="F175" s="1201" t="s">
        <v>855</v>
      </c>
      <c r="G175" s="1197"/>
      <c r="H175" s="1197">
        <v>12</v>
      </c>
      <c r="I175" s="1466">
        <v>110.73</v>
      </c>
      <c r="J175" s="1213">
        <v>0.67000000000000171</v>
      </c>
      <c r="K175" s="1213">
        <v>1.2400000000000091</v>
      </c>
      <c r="L175" s="1213">
        <v>1.8100000000000023</v>
      </c>
      <c r="M175" s="1466">
        <v>110.21</v>
      </c>
      <c r="N175" s="1213">
        <v>0.66999999999998749</v>
      </c>
      <c r="O175" s="1213">
        <v>1.5299999999999869</v>
      </c>
      <c r="P175" s="1213">
        <v>2.1099999999999994</v>
      </c>
      <c r="R175" s="1481" t="s">
        <v>864</v>
      </c>
      <c r="S175" s="1209" t="s">
        <v>737</v>
      </c>
    </row>
    <row r="176" spans="1:20" ht="23.15" customHeight="1">
      <c r="A176" s="1192">
        <v>2023</v>
      </c>
      <c r="B176" s="1192" t="s">
        <v>781</v>
      </c>
      <c r="C176" s="1192">
        <v>1</v>
      </c>
      <c r="D176" s="1462">
        <v>107.16</v>
      </c>
      <c r="E176" s="1210">
        <v>-4.0799999999999983</v>
      </c>
      <c r="F176" s="1193" t="s">
        <v>855</v>
      </c>
      <c r="H176" s="1192">
        <v>1</v>
      </c>
      <c r="I176" s="1465">
        <v>109.92</v>
      </c>
      <c r="J176" s="1211">
        <v>-0.81000000000000227</v>
      </c>
      <c r="K176" s="1211">
        <v>-0.14000000000000057</v>
      </c>
      <c r="L176" s="1211">
        <v>0.43000000000000682</v>
      </c>
      <c r="M176" s="1465">
        <v>109.72</v>
      </c>
      <c r="N176" s="1211">
        <v>-0.48999999999999488</v>
      </c>
      <c r="O176" s="1211">
        <v>0.17999999999999261</v>
      </c>
      <c r="P176" s="1211">
        <v>1.039999999999992</v>
      </c>
      <c r="R176" s="1481" t="s">
        <v>888</v>
      </c>
      <c r="S176" s="1209" t="s">
        <v>737</v>
      </c>
    </row>
    <row r="177" spans="1:19" ht="23.15" customHeight="1">
      <c r="C177" s="1192">
        <v>2</v>
      </c>
      <c r="D177" s="1462">
        <v>107.57</v>
      </c>
      <c r="E177" s="1210">
        <v>0.40999999999999659</v>
      </c>
      <c r="F177" s="1193" t="s">
        <v>856</v>
      </c>
      <c r="H177" s="1192">
        <v>2</v>
      </c>
      <c r="I177" s="1465">
        <v>108.66</v>
      </c>
      <c r="J177" s="1211">
        <v>-1.2600000000000051</v>
      </c>
      <c r="K177" s="1211">
        <v>-2.0700000000000074</v>
      </c>
      <c r="L177" s="1211">
        <v>-1.4000000000000057</v>
      </c>
      <c r="M177" s="1465">
        <v>109.38</v>
      </c>
      <c r="N177" s="1211">
        <v>-0.34000000000000341</v>
      </c>
      <c r="O177" s="1211">
        <v>-0.82999999999999829</v>
      </c>
      <c r="P177" s="1211">
        <v>-0.1600000000000108</v>
      </c>
      <c r="R177" s="1481" t="s">
        <v>888</v>
      </c>
      <c r="S177" s="1209" t="s">
        <v>737</v>
      </c>
    </row>
    <row r="178" spans="1:19" ht="24" customHeight="1">
      <c r="C178" s="1192">
        <v>3</v>
      </c>
      <c r="D178" s="1462">
        <v>106.51</v>
      </c>
      <c r="E178" s="1210">
        <v>-1.0599999999999881</v>
      </c>
      <c r="F178" s="1193" t="s">
        <v>855</v>
      </c>
      <c r="H178" s="1192">
        <v>3</v>
      </c>
      <c r="I178" s="1465">
        <v>107.08</v>
      </c>
      <c r="J178" s="1211">
        <v>-1.5799999999999983</v>
      </c>
      <c r="K178" s="1211">
        <v>-2.8400000000000034</v>
      </c>
      <c r="L178" s="1211">
        <v>-3.6500000000000057</v>
      </c>
      <c r="M178" s="1465">
        <v>108.77</v>
      </c>
      <c r="N178" s="1211">
        <v>-0.60999999999999943</v>
      </c>
      <c r="O178" s="1211">
        <v>-0.95000000000000284</v>
      </c>
      <c r="P178" s="1211">
        <v>-1.4399999999999977</v>
      </c>
      <c r="R178" s="1478" t="s">
        <v>882</v>
      </c>
      <c r="S178" s="1218" t="s">
        <v>782</v>
      </c>
    </row>
    <row r="179" spans="1:19" ht="24" customHeight="1">
      <c r="C179" s="1192">
        <v>4</v>
      </c>
      <c r="D179" s="1462">
        <v>106.84</v>
      </c>
      <c r="E179" s="1210">
        <v>0.32999999999999829</v>
      </c>
      <c r="F179" s="1193" t="s">
        <v>856</v>
      </c>
      <c r="H179" s="1192">
        <v>4</v>
      </c>
      <c r="I179" s="1465">
        <v>106.97</v>
      </c>
      <c r="J179" s="1211">
        <v>-0.10999999999999943</v>
      </c>
      <c r="K179" s="1211">
        <v>-1.6899999999999977</v>
      </c>
      <c r="L179" s="1211">
        <v>-2.9500000000000028</v>
      </c>
      <c r="M179" s="1465">
        <v>107.86</v>
      </c>
      <c r="N179" s="1211">
        <v>-0.90999999999999659</v>
      </c>
      <c r="O179" s="1211">
        <v>-1.519999999999996</v>
      </c>
      <c r="P179" s="1211">
        <v>-1.8599999999999994</v>
      </c>
      <c r="R179" s="1478" t="s">
        <v>882</v>
      </c>
      <c r="S179" s="1209" t="s">
        <v>737</v>
      </c>
    </row>
    <row r="180" spans="1:19" ht="33" customHeight="1">
      <c r="C180" s="1192">
        <v>5</v>
      </c>
      <c r="D180" s="1462">
        <v>106.25</v>
      </c>
      <c r="E180" s="1210">
        <v>-0.59000000000000341</v>
      </c>
      <c r="F180" s="1193" t="s">
        <v>855</v>
      </c>
      <c r="H180" s="1192">
        <v>5</v>
      </c>
      <c r="I180" s="1465">
        <v>106.53</v>
      </c>
      <c r="J180" s="1211">
        <v>-0.43999999999999773</v>
      </c>
      <c r="K180" s="1211">
        <v>-0.54999999999999716</v>
      </c>
      <c r="L180" s="1211">
        <v>-2.1299999999999955</v>
      </c>
      <c r="M180" s="1465">
        <v>106.87</v>
      </c>
      <c r="N180" s="1211">
        <v>-0.98999999999999488</v>
      </c>
      <c r="O180" s="1211">
        <v>-1.8999999999999915</v>
      </c>
      <c r="P180" s="1211">
        <v>-2.5099999999999909</v>
      </c>
      <c r="R180" s="1481" t="s">
        <v>889</v>
      </c>
      <c r="S180" s="1218" t="s">
        <v>783</v>
      </c>
    </row>
    <row r="181" spans="1:19" ht="24" customHeight="1">
      <c r="C181" s="1192">
        <v>6</v>
      </c>
      <c r="D181" s="1462">
        <v>108.02</v>
      </c>
      <c r="E181" s="1210">
        <v>1.769999999999996</v>
      </c>
      <c r="F181" s="1193" t="s">
        <v>856</v>
      </c>
      <c r="H181" s="1192">
        <v>6</v>
      </c>
      <c r="I181" s="1465">
        <v>107.04</v>
      </c>
      <c r="J181" s="1211">
        <v>0.51000000000000512</v>
      </c>
      <c r="K181" s="1211">
        <v>7.000000000000739E-2</v>
      </c>
      <c r="L181" s="1211">
        <v>-3.9999999999992042E-2</v>
      </c>
      <c r="M181" s="1465">
        <v>107.04</v>
      </c>
      <c r="N181" s="1211">
        <v>0.17000000000000171</v>
      </c>
      <c r="O181" s="1211">
        <v>-0.81999999999999318</v>
      </c>
      <c r="P181" s="1211">
        <v>-1.7299999999999898</v>
      </c>
      <c r="R181" s="1478" t="s">
        <v>882</v>
      </c>
      <c r="S181" s="1218" t="s">
        <v>784</v>
      </c>
    </row>
    <row r="182" spans="1:19" ht="24" customHeight="1">
      <c r="C182" s="1192">
        <v>7</v>
      </c>
      <c r="D182" s="1462">
        <v>104.93</v>
      </c>
      <c r="E182" s="1210">
        <v>-3.0899999999999892</v>
      </c>
      <c r="F182" s="1193" t="s">
        <v>855</v>
      </c>
      <c r="H182" s="1192">
        <v>7</v>
      </c>
      <c r="I182" s="1465">
        <v>106.4</v>
      </c>
      <c r="J182" s="1211">
        <v>-0.64000000000000057</v>
      </c>
      <c r="K182" s="1211">
        <v>-0.12999999999999545</v>
      </c>
      <c r="L182" s="1211">
        <v>-0.56999999999999318</v>
      </c>
      <c r="M182" s="1465">
        <v>106.51</v>
      </c>
      <c r="N182" s="1211">
        <v>-0.53000000000000114</v>
      </c>
      <c r="O182" s="1211">
        <v>-0.35999999999999943</v>
      </c>
      <c r="P182" s="1211">
        <v>-1.3499999999999943</v>
      </c>
      <c r="R182" s="1478" t="s">
        <v>882</v>
      </c>
      <c r="S182" s="1218" t="s">
        <v>785</v>
      </c>
    </row>
    <row r="183" spans="1:19" ht="24" customHeight="1">
      <c r="C183" s="1192">
        <v>8</v>
      </c>
      <c r="D183" s="1462">
        <v>103.73</v>
      </c>
      <c r="E183" s="1210">
        <v>-1.2000000000000028</v>
      </c>
      <c r="F183" s="1193" t="s">
        <v>855</v>
      </c>
      <c r="H183" s="1192">
        <v>8</v>
      </c>
      <c r="I183" s="1465">
        <v>105.56</v>
      </c>
      <c r="J183" s="1211">
        <v>-0.84000000000000341</v>
      </c>
      <c r="K183" s="1211">
        <v>-1.480000000000004</v>
      </c>
      <c r="L183" s="1211">
        <v>-0.96999999999999886</v>
      </c>
      <c r="M183" s="1465">
        <v>105.95</v>
      </c>
      <c r="N183" s="1211">
        <v>-0.56000000000000227</v>
      </c>
      <c r="O183" s="1211">
        <v>-1.0900000000000034</v>
      </c>
      <c r="P183" s="1211">
        <v>-0.92000000000000171</v>
      </c>
      <c r="R183" s="1481" t="s">
        <v>852</v>
      </c>
      <c r="S183" s="1218" t="s">
        <v>786</v>
      </c>
    </row>
    <row r="184" spans="1:19" ht="24" customHeight="1">
      <c r="C184" s="1192">
        <v>9</v>
      </c>
      <c r="D184" s="1462">
        <v>105.01</v>
      </c>
      <c r="E184" s="1210">
        <v>1.2800000000000011</v>
      </c>
      <c r="F184" s="1193" t="s">
        <v>856</v>
      </c>
      <c r="H184" s="1192">
        <v>9</v>
      </c>
      <c r="I184" s="1465">
        <v>104.56</v>
      </c>
      <c r="J184" s="1211">
        <v>-1</v>
      </c>
      <c r="K184" s="1211">
        <v>-1.8400000000000034</v>
      </c>
      <c r="L184" s="1211">
        <v>-2.480000000000004</v>
      </c>
      <c r="M184" s="1465">
        <v>105.59</v>
      </c>
      <c r="N184" s="1211">
        <v>-0.35999999999999943</v>
      </c>
      <c r="O184" s="1211">
        <v>-0.92000000000000171</v>
      </c>
      <c r="P184" s="1211">
        <v>-1.4500000000000028</v>
      </c>
      <c r="R184" s="1481" t="s">
        <v>853</v>
      </c>
      <c r="S184" s="1209" t="s">
        <v>737</v>
      </c>
    </row>
    <row r="185" spans="1:19" ht="24" customHeight="1">
      <c r="C185" s="1192">
        <v>10</v>
      </c>
      <c r="D185" s="1462">
        <v>103.33</v>
      </c>
      <c r="E185" s="1210">
        <v>-1.6800000000000068</v>
      </c>
      <c r="F185" s="1193" t="s">
        <v>855</v>
      </c>
      <c r="H185" s="1192">
        <v>10</v>
      </c>
      <c r="I185" s="1465">
        <v>104.02</v>
      </c>
      <c r="J185" s="1211">
        <v>-0.54000000000000625</v>
      </c>
      <c r="K185" s="1211">
        <v>-1.5400000000000063</v>
      </c>
      <c r="L185" s="1211">
        <v>-2.3800000000000097</v>
      </c>
      <c r="M185" s="1465">
        <v>105</v>
      </c>
      <c r="N185" s="1211">
        <v>-0.59000000000000341</v>
      </c>
      <c r="O185" s="1211">
        <v>-0.95000000000000284</v>
      </c>
      <c r="P185" s="1211">
        <v>-1.5100000000000051</v>
      </c>
      <c r="R185" s="1481" t="s">
        <v>853</v>
      </c>
      <c r="S185" s="1209" t="s">
        <v>737</v>
      </c>
    </row>
    <row r="186" spans="1:19" ht="24" customHeight="1">
      <c r="C186" s="1192">
        <v>11</v>
      </c>
      <c r="D186" s="1462">
        <v>101.92</v>
      </c>
      <c r="E186" s="1210">
        <v>-1.4099999999999966</v>
      </c>
      <c r="F186" s="1193" t="s">
        <v>855</v>
      </c>
      <c r="H186" s="1192">
        <v>11</v>
      </c>
      <c r="I186" s="1465">
        <v>103.42</v>
      </c>
      <c r="J186" s="1211">
        <v>-0.59999999999999432</v>
      </c>
      <c r="K186" s="1211">
        <v>-1.1400000000000006</v>
      </c>
      <c r="L186" s="1211">
        <v>-2.1400000000000006</v>
      </c>
      <c r="M186" s="1465">
        <v>103.78</v>
      </c>
      <c r="N186" s="1211">
        <v>-1.2199999999999989</v>
      </c>
      <c r="O186" s="1211">
        <v>-1.8100000000000023</v>
      </c>
      <c r="P186" s="1211">
        <v>-2.1700000000000017</v>
      </c>
      <c r="R186" s="1469" t="s">
        <v>890</v>
      </c>
      <c r="S186" s="1218" t="s">
        <v>787</v>
      </c>
    </row>
    <row r="187" spans="1:19" ht="24" customHeight="1">
      <c r="C187" s="1192">
        <v>12</v>
      </c>
      <c r="D187" s="1462">
        <v>104.13</v>
      </c>
      <c r="E187" s="1210">
        <v>2.2099999999999937</v>
      </c>
      <c r="F187" s="1193" t="s">
        <v>856</v>
      </c>
      <c r="H187" s="1192">
        <v>12</v>
      </c>
      <c r="I187" s="1465">
        <v>103.13</v>
      </c>
      <c r="J187" s="1211">
        <v>-0.29000000000000625</v>
      </c>
      <c r="K187" s="1211">
        <v>-0.89000000000000057</v>
      </c>
      <c r="L187" s="1211">
        <v>-1.4300000000000068</v>
      </c>
      <c r="M187" s="1465">
        <v>103.62</v>
      </c>
      <c r="N187" s="1211">
        <v>-0.15999999999999659</v>
      </c>
      <c r="O187" s="1211">
        <v>-1.3799999999999955</v>
      </c>
      <c r="P187" s="1211">
        <v>-1.9699999999999989</v>
      </c>
      <c r="R187" s="1469" t="s">
        <v>890</v>
      </c>
      <c r="S187" s="1209" t="s">
        <v>737</v>
      </c>
    </row>
    <row r="188" spans="1:19" ht="24" customHeight="1">
      <c r="A188" s="1192">
        <v>2024</v>
      </c>
      <c r="B188" s="1194" t="s">
        <v>788</v>
      </c>
      <c r="C188" s="1194">
        <v>1</v>
      </c>
      <c r="D188" s="1464">
        <v>106.59</v>
      </c>
      <c r="E188" s="1207">
        <v>2.460000000000008</v>
      </c>
      <c r="F188" s="1195" t="s">
        <v>856</v>
      </c>
      <c r="G188" s="1194"/>
      <c r="H188" s="1194">
        <v>1</v>
      </c>
      <c r="I188" s="1467">
        <v>104.21</v>
      </c>
      <c r="J188" s="1208">
        <v>1.0799999999999983</v>
      </c>
      <c r="K188" s="1208">
        <v>0.78999999999999204</v>
      </c>
      <c r="L188" s="1208">
        <v>0.18999999999999773</v>
      </c>
      <c r="M188" s="1467">
        <v>104.2</v>
      </c>
      <c r="N188" s="1208">
        <v>0.57999999999999829</v>
      </c>
      <c r="O188" s="1208">
        <v>0.42000000000000171</v>
      </c>
      <c r="P188" s="1208">
        <v>-0.79999999999999716</v>
      </c>
      <c r="R188" s="1469" t="s">
        <v>890</v>
      </c>
      <c r="S188" s="1209" t="s">
        <v>737</v>
      </c>
    </row>
    <row r="189" spans="1:19" ht="24" customHeight="1">
      <c r="C189" s="1192">
        <v>2</v>
      </c>
      <c r="D189" s="1462">
        <v>107.84</v>
      </c>
      <c r="E189" s="1210">
        <v>1.25</v>
      </c>
      <c r="F189" s="1193" t="s">
        <v>856</v>
      </c>
      <c r="H189" s="1192">
        <v>2</v>
      </c>
      <c r="I189" s="1465">
        <v>106.19</v>
      </c>
      <c r="J189" s="1211">
        <v>1.980000000000004</v>
      </c>
      <c r="K189" s="1211">
        <v>3.0600000000000023</v>
      </c>
      <c r="L189" s="1211">
        <v>2.769999999999996</v>
      </c>
      <c r="M189" s="1465">
        <v>104.76</v>
      </c>
      <c r="N189" s="1211">
        <v>0.56000000000000227</v>
      </c>
      <c r="O189" s="1211">
        <v>1.1400000000000006</v>
      </c>
      <c r="P189" s="1211">
        <v>0.98000000000000398</v>
      </c>
      <c r="R189" s="1469" t="s">
        <v>890</v>
      </c>
      <c r="S189" s="1209" t="s">
        <v>737</v>
      </c>
    </row>
    <row r="190" spans="1:19" ht="27" customHeight="1">
      <c r="C190" s="1192">
        <v>3</v>
      </c>
      <c r="D190" s="1462">
        <v>107.72</v>
      </c>
      <c r="E190" s="1210">
        <v>-0.12000000000000455</v>
      </c>
      <c r="F190" s="1193" t="s">
        <v>855</v>
      </c>
      <c r="H190" s="1192">
        <v>3</v>
      </c>
      <c r="I190" s="1465">
        <v>107.38</v>
      </c>
      <c r="J190" s="1211">
        <v>1.1899999999999977</v>
      </c>
      <c r="K190" s="1211">
        <v>3.1700000000000017</v>
      </c>
      <c r="L190" s="1211">
        <v>4.25</v>
      </c>
      <c r="M190" s="1465">
        <v>105.64</v>
      </c>
      <c r="N190" s="1211">
        <v>0.87999999999999545</v>
      </c>
      <c r="O190" s="1211">
        <v>1.4399999999999977</v>
      </c>
      <c r="P190" s="1211">
        <v>2.019999999999996</v>
      </c>
      <c r="R190" s="1478" t="s">
        <v>891</v>
      </c>
      <c r="S190" s="1209" t="s">
        <v>789</v>
      </c>
    </row>
    <row r="191" spans="1:19" ht="28.9" customHeight="1">
      <c r="C191" s="1192">
        <v>4</v>
      </c>
      <c r="D191" s="1462">
        <v>103.77</v>
      </c>
      <c r="E191" s="1210">
        <v>-3.9500000000000028</v>
      </c>
      <c r="F191" s="1193" t="s">
        <v>855</v>
      </c>
      <c r="H191" s="1192">
        <v>4</v>
      </c>
      <c r="I191" s="1465">
        <v>106.44</v>
      </c>
      <c r="J191" s="1211">
        <v>-0.93999999999999773</v>
      </c>
      <c r="K191" s="1211">
        <v>0.25</v>
      </c>
      <c r="L191" s="1211">
        <v>2.230000000000004</v>
      </c>
      <c r="M191" s="1465">
        <v>106.01</v>
      </c>
      <c r="N191" s="1211">
        <v>0.37000000000000455</v>
      </c>
      <c r="O191" s="1211">
        <v>1.25</v>
      </c>
      <c r="P191" s="1211">
        <v>1.8100000000000023</v>
      </c>
      <c r="R191" s="1478" t="s">
        <v>891</v>
      </c>
      <c r="S191" s="1209" t="s">
        <v>737</v>
      </c>
    </row>
    <row r="192" spans="1:19" ht="28.9" customHeight="1">
      <c r="C192" s="1192">
        <v>5</v>
      </c>
      <c r="D192" s="1462">
        <v>106.09</v>
      </c>
      <c r="E192" s="1210">
        <v>2.3200000000000074</v>
      </c>
      <c r="F192" s="1193" t="s">
        <v>856</v>
      </c>
      <c r="H192" s="1192">
        <v>5</v>
      </c>
      <c r="I192" s="1465">
        <v>105.86</v>
      </c>
      <c r="J192" s="1211">
        <v>-0.57999999999999829</v>
      </c>
      <c r="K192" s="1211">
        <v>-1.519999999999996</v>
      </c>
      <c r="L192" s="1211">
        <v>-0.32999999999999829</v>
      </c>
      <c r="M192" s="1465">
        <v>106.4</v>
      </c>
      <c r="N192" s="1211">
        <v>0.39000000000000057</v>
      </c>
      <c r="O192" s="1211">
        <v>0.76000000000000512</v>
      </c>
      <c r="P192" s="1211">
        <v>1.6400000000000006</v>
      </c>
      <c r="R192" s="1478" t="s">
        <v>891</v>
      </c>
      <c r="S192" s="1209" t="s">
        <v>737</v>
      </c>
    </row>
    <row r="193" spans="1:19" ht="24" customHeight="1">
      <c r="C193" s="1192">
        <v>6</v>
      </c>
      <c r="D193" s="1462">
        <v>105.17</v>
      </c>
      <c r="E193" s="1210">
        <v>-0.92000000000000171</v>
      </c>
      <c r="F193" s="1193" t="s">
        <v>855</v>
      </c>
      <c r="H193" s="1192">
        <v>6</v>
      </c>
      <c r="I193" s="1465">
        <v>105.01</v>
      </c>
      <c r="J193" s="1211">
        <v>-0.84999999999999432</v>
      </c>
      <c r="K193" s="1211">
        <v>-1.4299999999999926</v>
      </c>
      <c r="L193" s="1211">
        <v>-2.3699999999999903</v>
      </c>
      <c r="M193" s="1465">
        <v>106.12</v>
      </c>
      <c r="N193" s="1211">
        <v>-0.28000000000000114</v>
      </c>
      <c r="O193" s="1211">
        <v>0.10999999999999943</v>
      </c>
      <c r="P193" s="1211">
        <v>0.48000000000000398</v>
      </c>
      <c r="R193" s="1481" t="s">
        <v>852</v>
      </c>
      <c r="S193" s="1218" t="s">
        <v>786</v>
      </c>
    </row>
    <row r="194" spans="1:19" ht="24.65" customHeight="1">
      <c r="C194" s="1192">
        <v>7</v>
      </c>
      <c r="D194" s="1462">
        <v>108.49</v>
      </c>
      <c r="E194" s="1210">
        <v>3.3199999999999932</v>
      </c>
      <c r="F194" s="1193" t="s">
        <v>856</v>
      </c>
      <c r="H194" s="1192">
        <v>7</v>
      </c>
      <c r="I194" s="1465">
        <v>106.58</v>
      </c>
      <c r="J194" s="1211">
        <v>1.5699999999999932</v>
      </c>
      <c r="K194" s="1211">
        <v>0.71999999999999886</v>
      </c>
      <c r="L194" s="1211">
        <v>0.14000000000000057</v>
      </c>
      <c r="M194" s="1465">
        <v>106.25</v>
      </c>
      <c r="N194" s="1211">
        <v>0.12999999999999545</v>
      </c>
      <c r="O194" s="1211">
        <v>-0.15000000000000568</v>
      </c>
      <c r="P194" s="1211">
        <v>0.23999999999999488</v>
      </c>
      <c r="R194" s="1481" t="s">
        <v>860</v>
      </c>
      <c r="S194" s="1218" t="s">
        <v>771</v>
      </c>
    </row>
    <row r="195" spans="1:19" ht="24.65" customHeight="1">
      <c r="C195" s="1192">
        <v>8</v>
      </c>
      <c r="D195" s="1462">
        <v>103.89</v>
      </c>
      <c r="E195" s="1210">
        <v>-4.5999999999999943</v>
      </c>
      <c r="F195" s="1193" t="s">
        <v>855</v>
      </c>
      <c r="H195" s="1192">
        <v>8</v>
      </c>
      <c r="I195" s="1465">
        <v>105.85</v>
      </c>
      <c r="J195" s="1211">
        <v>-0.73000000000000398</v>
      </c>
      <c r="K195" s="1211">
        <v>0.8399999999999892</v>
      </c>
      <c r="L195" s="1211">
        <v>-1.0000000000005116E-2</v>
      </c>
      <c r="M195" s="1465">
        <v>105.48</v>
      </c>
      <c r="N195" s="1211">
        <v>-0.76999999999999602</v>
      </c>
      <c r="O195" s="1211">
        <v>-0.64000000000000057</v>
      </c>
      <c r="P195" s="1211">
        <v>-0.92000000000000171</v>
      </c>
      <c r="R195" s="1469" t="s">
        <v>890</v>
      </c>
      <c r="S195" s="1209" t="s">
        <v>737</v>
      </c>
    </row>
    <row r="196" spans="1:19" ht="24" customHeight="1">
      <c r="C196" s="1192">
        <v>9</v>
      </c>
      <c r="D196" s="1462">
        <v>106.48</v>
      </c>
      <c r="E196" s="1210">
        <v>2.5900000000000034</v>
      </c>
      <c r="F196" s="1193" t="s">
        <v>856</v>
      </c>
      <c r="H196" s="1192">
        <v>9</v>
      </c>
      <c r="I196" s="1465">
        <v>106.29</v>
      </c>
      <c r="J196" s="1211">
        <v>0.44000000000001194</v>
      </c>
      <c r="K196" s="1211">
        <v>-0.28999999999999204</v>
      </c>
      <c r="L196" s="1211">
        <v>1.2800000000000011</v>
      </c>
      <c r="M196" s="1465">
        <v>106.02</v>
      </c>
      <c r="N196" s="1211">
        <v>0.53999999999999204</v>
      </c>
      <c r="O196" s="1211">
        <v>-0.23000000000000398</v>
      </c>
      <c r="P196" s="1211">
        <v>-0.10000000000000853</v>
      </c>
      <c r="R196" s="1478" t="s">
        <v>851</v>
      </c>
    </row>
    <row r="197" spans="1:19" ht="24" customHeight="1">
      <c r="C197" s="1192">
        <v>10</v>
      </c>
      <c r="D197" s="1462">
        <v>104.96</v>
      </c>
      <c r="E197" s="1210">
        <v>-1.5200000000000102</v>
      </c>
      <c r="F197" s="1193" t="s">
        <v>855</v>
      </c>
      <c r="H197" s="1192">
        <v>10</v>
      </c>
      <c r="I197" s="1465">
        <v>105.11</v>
      </c>
      <c r="J197" s="1211">
        <v>-1.1800000000000068</v>
      </c>
      <c r="K197" s="1211">
        <v>-0.73999999999999488</v>
      </c>
      <c r="L197" s="1211">
        <v>-1.4699999999999989</v>
      </c>
      <c r="M197" s="1465">
        <v>105.8</v>
      </c>
      <c r="N197" s="1211">
        <v>-0.21999999999999886</v>
      </c>
      <c r="O197" s="1211">
        <v>0.31999999999999318</v>
      </c>
      <c r="P197" s="1211">
        <v>-0.45000000000000284</v>
      </c>
      <c r="R197" s="1478" t="s">
        <v>851</v>
      </c>
    </row>
    <row r="198" spans="1:19" ht="24" customHeight="1">
      <c r="C198" s="1192">
        <v>11</v>
      </c>
      <c r="D198" s="1462">
        <v>103.66</v>
      </c>
      <c r="E198" s="1210">
        <v>-1.2999999999999972</v>
      </c>
      <c r="F198" s="1193" t="s">
        <v>855</v>
      </c>
      <c r="H198" s="1192">
        <v>11</v>
      </c>
      <c r="I198" s="1465">
        <v>105.03</v>
      </c>
      <c r="J198" s="1211">
        <v>-7.9999999999998295E-2</v>
      </c>
      <c r="K198" s="1211">
        <v>-1.2600000000000051</v>
      </c>
      <c r="L198" s="1211">
        <v>-0.81999999999999318</v>
      </c>
      <c r="M198" s="1465">
        <v>105.5</v>
      </c>
      <c r="N198" s="1211">
        <v>-0.29999999999999716</v>
      </c>
      <c r="O198" s="1211">
        <v>-0.51999999999999602</v>
      </c>
      <c r="P198" s="1211">
        <v>1.9999999999996021E-2</v>
      </c>
      <c r="R198" s="1478" t="s">
        <v>851</v>
      </c>
    </row>
    <row r="199" spans="1:19" ht="24" customHeight="1">
      <c r="B199" s="1197"/>
      <c r="C199" s="1197">
        <v>12</v>
      </c>
      <c r="D199" s="1463">
        <v>104.13</v>
      </c>
      <c r="E199" s="1212">
        <v>0.46999999999999886</v>
      </c>
      <c r="F199" s="1201" t="s">
        <v>856</v>
      </c>
      <c r="G199" s="1197"/>
      <c r="H199" s="1197">
        <v>12</v>
      </c>
      <c r="I199" s="1466">
        <v>104.25</v>
      </c>
      <c r="J199" s="1213">
        <v>-0.78000000000000114</v>
      </c>
      <c r="K199" s="1213">
        <v>-0.85999999999999943</v>
      </c>
      <c r="L199" s="1213">
        <v>-2.0400000000000063</v>
      </c>
      <c r="M199" s="1466">
        <v>104.62</v>
      </c>
      <c r="N199" s="1213">
        <v>-0.87999999999999545</v>
      </c>
      <c r="O199" s="1213">
        <v>-1.1799999999999926</v>
      </c>
      <c r="P199" s="1213">
        <v>-1.3999999999999915</v>
      </c>
      <c r="R199" s="1478" t="s">
        <v>851</v>
      </c>
    </row>
    <row r="200" spans="1:19" ht="24.5" customHeight="1">
      <c r="A200" s="1192">
        <v>2025</v>
      </c>
      <c r="B200" s="1483" t="s">
        <v>854</v>
      </c>
      <c r="C200" s="1192">
        <v>1</v>
      </c>
      <c r="D200" s="1462">
        <v>102.83</v>
      </c>
      <c r="E200" s="1210">
        <v>-1.2999999999999972</v>
      </c>
      <c r="F200" s="1193" t="s">
        <v>855</v>
      </c>
      <c r="H200" s="1192">
        <v>1</v>
      </c>
      <c r="I200" s="1465">
        <v>103.54</v>
      </c>
      <c r="J200" s="1211">
        <v>-0.70999999999999375</v>
      </c>
      <c r="K200" s="1211">
        <v>-1.4899999999999949</v>
      </c>
      <c r="L200" s="1211">
        <v>-1.5699999999999932</v>
      </c>
      <c r="M200" s="1465">
        <v>104.41</v>
      </c>
      <c r="N200" s="1211">
        <v>-0.21000000000000796</v>
      </c>
      <c r="O200" s="1211">
        <v>-1.0900000000000034</v>
      </c>
      <c r="P200" s="1211">
        <v>-1.3900000000000006</v>
      </c>
      <c r="R200" s="1478" t="s">
        <v>851</v>
      </c>
    </row>
    <row r="201" spans="1:19" ht="24.5" customHeight="1">
      <c r="C201" s="1192">
        <v>2</v>
      </c>
      <c r="D201" s="1462">
        <v>102.68</v>
      </c>
      <c r="E201" s="1210">
        <v>-0.14999999999999147</v>
      </c>
      <c r="F201" s="1193" t="s">
        <v>855</v>
      </c>
      <c r="H201" s="1192">
        <v>2</v>
      </c>
      <c r="I201" s="1465">
        <v>103.21</v>
      </c>
      <c r="J201" s="1211">
        <v>-0.33000000000001251</v>
      </c>
      <c r="K201" s="1211">
        <v>-1.0400000000000063</v>
      </c>
      <c r="L201" s="1211">
        <v>-1.8200000000000074</v>
      </c>
      <c r="M201" s="1465">
        <v>103.65</v>
      </c>
      <c r="N201" s="1211">
        <v>-0.75999999999999091</v>
      </c>
      <c r="O201" s="1211">
        <v>-0.96999999999999886</v>
      </c>
      <c r="P201" s="1211">
        <v>-1.8499999999999943</v>
      </c>
      <c r="R201" s="1478" t="s">
        <v>851</v>
      </c>
    </row>
    <row r="202" spans="1:19" ht="24.5" customHeight="1">
      <c r="C202" s="1192">
        <v>3</v>
      </c>
      <c r="D202" s="1462">
        <v>98.12</v>
      </c>
      <c r="E202" s="1210">
        <v>-4.5600000000000023</v>
      </c>
      <c r="F202" s="1193" t="s">
        <v>855</v>
      </c>
      <c r="H202" s="1192">
        <v>3</v>
      </c>
      <c r="I202" s="1465">
        <v>101.21</v>
      </c>
      <c r="J202" s="1211">
        <v>-2</v>
      </c>
      <c r="K202" s="1211">
        <v>-2.3300000000000125</v>
      </c>
      <c r="L202" s="1211">
        <v>-3.0400000000000063</v>
      </c>
      <c r="M202" s="1465">
        <v>102.28</v>
      </c>
      <c r="N202" s="1211">
        <v>-1.3700000000000045</v>
      </c>
      <c r="O202" s="1211">
        <v>-2.1299999999999955</v>
      </c>
      <c r="P202" s="1211">
        <v>-2.3400000000000034</v>
      </c>
      <c r="R202" s="1481" t="s">
        <v>852</v>
      </c>
    </row>
    <row r="203" spans="1:19" ht="24.5" customHeight="1">
      <c r="C203" s="1192">
        <v>4</v>
      </c>
      <c r="D203" s="1462">
        <v>100.09</v>
      </c>
      <c r="E203" s="1210">
        <v>1.9699999999999989</v>
      </c>
      <c r="F203" s="1193" t="s">
        <v>856</v>
      </c>
      <c r="H203" s="1192">
        <v>4</v>
      </c>
      <c r="I203" s="1465">
        <v>100.3</v>
      </c>
      <c r="J203" s="1211">
        <v>-0.90999999999999659</v>
      </c>
      <c r="K203" s="1211">
        <v>-2.9099999999999966</v>
      </c>
      <c r="L203" s="1211">
        <v>-3.2400000000000091</v>
      </c>
      <c r="M203" s="1465">
        <v>101.57</v>
      </c>
      <c r="N203" s="1211">
        <v>-0.71000000000000796</v>
      </c>
      <c r="O203" s="1211">
        <v>-2.0800000000000125</v>
      </c>
      <c r="P203" s="1211">
        <v>-2.8400000000000034</v>
      </c>
      <c r="R203" s="1481" t="s">
        <v>853</v>
      </c>
    </row>
    <row r="204" spans="1:19" ht="24.5" customHeight="1">
      <c r="C204" s="1192">
        <v>5</v>
      </c>
      <c r="D204" s="1462">
        <v>105.84</v>
      </c>
      <c r="E204" s="1210">
        <v>5.75</v>
      </c>
      <c r="F204" s="1193" t="s">
        <v>856</v>
      </c>
      <c r="H204" s="1192">
        <v>5</v>
      </c>
      <c r="I204" s="1465">
        <v>101.35</v>
      </c>
      <c r="J204" s="1211">
        <v>1.0499999999999972</v>
      </c>
      <c r="K204" s="1211">
        <v>0.14000000000000057</v>
      </c>
      <c r="L204" s="1211">
        <v>-1.8599999999999994</v>
      </c>
      <c r="M204" s="1465">
        <v>101.91</v>
      </c>
      <c r="N204" s="1211">
        <v>0.34000000000000341</v>
      </c>
      <c r="O204" s="1211">
        <v>-0.37000000000000455</v>
      </c>
      <c r="P204" s="1211">
        <v>-1.7400000000000091</v>
      </c>
      <c r="R204" s="1481" t="s">
        <v>853</v>
      </c>
    </row>
    <row r="205" spans="1:19" ht="24.5" customHeight="1">
      <c r="C205" s="1192">
        <v>6</v>
      </c>
      <c r="D205" s="1462">
        <v>105.74</v>
      </c>
      <c r="E205" s="1210">
        <v>-0.10000000000000853</v>
      </c>
      <c r="F205" s="1193" t="s">
        <v>855</v>
      </c>
      <c r="H205" s="1192">
        <v>6</v>
      </c>
      <c r="I205" s="1465">
        <v>103.89</v>
      </c>
      <c r="J205" s="1211">
        <v>2.5400000000000063</v>
      </c>
      <c r="K205" s="1211">
        <v>3.5900000000000034</v>
      </c>
      <c r="L205" s="1211">
        <v>2.6800000000000068</v>
      </c>
      <c r="M205" s="1465">
        <v>102.49</v>
      </c>
      <c r="N205" s="1211">
        <v>0.57999999999999829</v>
      </c>
      <c r="O205" s="1211">
        <v>0.92000000000000171</v>
      </c>
      <c r="P205" s="1211">
        <v>0.20999999999999375</v>
      </c>
      <c r="R205" s="1481" t="s">
        <v>853</v>
      </c>
    </row>
    <row r="206" spans="1:19" ht="24.5" customHeight="1">
      <c r="C206" s="1192">
        <v>7</v>
      </c>
      <c r="D206" s="1462">
        <v>105.73</v>
      </c>
      <c r="E206" s="1210">
        <v>-9.9999999999909051E-3</v>
      </c>
      <c r="F206" s="1193" t="s">
        <v>855</v>
      </c>
      <c r="H206" s="1192">
        <v>7</v>
      </c>
      <c r="I206" s="1465">
        <v>105.77</v>
      </c>
      <c r="J206" s="1211">
        <v>1.8799999999999955</v>
      </c>
      <c r="K206" s="1211">
        <v>4.4200000000000017</v>
      </c>
      <c r="L206" s="1211">
        <v>5.4699999999999989</v>
      </c>
      <c r="M206" s="1465">
        <v>103.1</v>
      </c>
      <c r="N206" s="1211">
        <v>0.60999999999999943</v>
      </c>
      <c r="O206" s="1211">
        <v>1.1899999999999977</v>
      </c>
      <c r="P206" s="1211">
        <v>1.5300000000000011</v>
      </c>
      <c r="R206" s="1478" t="s">
        <v>851</v>
      </c>
    </row>
    <row r="207" spans="1:19" ht="24.5" customHeight="1">
      <c r="C207" s="1192">
        <v>8</v>
      </c>
      <c r="D207" s="1462">
        <v>98.69</v>
      </c>
      <c r="E207" s="1210">
        <v>-7.0400000000000063</v>
      </c>
      <c r="F207" s="1193" t="s">
        <v>855</v>
      </c>
      <c r="H207" s="1192">
        <v>8</v>
      </c>
      <c r="I207" s="1465">
        <v>103.39</v>
      </c>
      <c r="J207" s="1211">
        <v>-2.3799999999999955</v>
      </c>
      <c r="K207" s="1211">
        <v>-0.5</v>
      </c>
      <c r="L207" s="1211">
        <v>2.0400000000000063</v>
      </c>
      <c r="M207" s="1465">
        <v>103.22</v>
      </c>
      <c r="N207" s="1211">
        <v>0.12000000000000455</v>
      </c>
      <c r="O207" s="1211">
        <v>0.73000000000000398</v>
      </c>
      <c r="P207" s="1211">
        <v>1.3100000000000023</v>
      </c>
      <c r="R207" s="1481" t="s">
        <v>907</v>
      </c>
    </row>
    <row r="208" spans="1:19" ht="25" customHeight="1">
      <c r="C208" s="1836">
        <v>9</v>
      </c>
      <c r="D208" s="1462">
        <v>98.99</v>
      </c>
      <c r="E208" s="1210">
        <v>0.29999999999999716</v>
      </c>
      <c r="F208" s="1193" t="s">
        <v>856</v>
      </c>
      <c r="H208" s="1192">
        <v>9</v>
      </c>
      <c r="I208" s="1465">
        <v>101.14</v>
      </c>
      <c r="J208" s="1211">
        <v>-2.25</v>
      </c>
      <c r="K208" s="1211">
        <v>-4.6299999999999955</v>
      </c>
      <c r="L208" s="1211">
        <v>-2.75</v>
      </c>
      <c r="M208" s="1465">
        <v>103</v>
      </c>
      <c r="N208" s="1211">
        <v>-0.21999999999999886</v>
      </c>
      <c r="O208" s="1211">
        <v>-9.9999999999994316E-2</v>
      </c>
      <c r="P208" s="1211">
        <v>0.51000000000000512</v>
      </c>
      <c r="Q208" s="1836"/>
      <c r="R208" s="1481" t="s">
        <v>908</v>
      </c>
      <c r="S208" s="1837" t="s">
        <v>737</v>
      </c>
    </row>
    <row r="209" spans="1:19" ht="25" customHeight="1">
      <c r="C209" s="1836">
        <v>10</v>
      </c>
      <c r="D209" s="1462">
        <v>98.17</v>
      </c>
      <c r="E209" s="1210">
        <v>-0.81999999999999318</v>
      </c>
      <c r="F209" s="1193" t="s">
        <v>855</v>
      </c>
      <c r="H209" s="1192">
        <v>10</v>
      </c>
      <c r="I209" s="1465">
        <v>98.62</v>
      </c>
      <c r="J209" s="1211">
        <v>-2.519999999999996</v>
      </c>
      <c r="K209" s="1211">
        <v>-4.769999999999996</v>
      </c>
      <c r="L209" s="1211">
        <v>-7.1499999999999915</v>
      </c>
      <c r="M209" s="1465">
        <v>101.46</v>
      </c>
      <c r="N209" s="1211">
        <v>-1.5400000000000063</v>
      </c>
      <c r="O209" s="1211">
        <v>-1.7600000000000051</v>
      </c>
      <c r="P209" s="1211">
        <v>-1.6400000000000006</v>
      </c>
      <c r="Q209" s="1836"/>
      <c r="R209" s="1481" t="s">
        <v>908</v>
      </c>
      <c r="S209" s="1837" t="s">
        <v>737</v>
      </c>
    </row>
    <row r="210" spans="1:19" ht="22">
      <c r="A210" s="1836"/>
      <c r="B210" s="1836"/>
      <c r="C210" s="1836">
        <v>11</v>
      </c>
      <c r="D210" s="1462">
        <v>97.41</v>
      </c>
      <c r="E210" s="1210">
        <v>-0.76000000000000512</v>
      </c>
      <c r="F210" s="1193" t="s">
        <v>855</v>
      </c>
      <c r="H210" s="1192">
        <v>11</v>
      </c>
      <c r="I210" s="1465">
        <v>98.19</v>
      </c>
      <c r="J210" s="1211">
        <v>-0.43000000000000682</v>
      </c>
      <c r="K210" s="1211">
        <v>-2.9500000000000028</v>
      </c>
      <c r="L210" s="1211">
        <v>-5.2000000000000028</v>
      </c>
      <c r="M210" s="1465">
        <v>99.8</v>
      </c>
      <c r="N210" s="1211">
        <v>-1.6599999999999966</v>
      </c>
      <c r="O210" s="1211">
        <v>-3.2000000000000028</v>
      </c>
      <c r="P210" s="1211">
        <v>-3.4200000000000017</v>
      </c>
      <c r="Q210" s="1836"/>
      <c r="R210" s="1847" t="s">
        <v>751</v>
      </c>
      <c r="S210" s="1846" t="s">
        <v>910</v>
      </c>
    </row>
    <row r="211" spans="1:19" s="1836" customFormat="1" ht="22.5" customHeight="1">
      <c r="C211" s="1836">
        <v>12</v>
      </c>
      <c r="D211" s="1462">
        <v>95.91</v>
      </c>
      <c r="E211" s="1210">
        <v>-5.6800000000000068</v>
      </c>
      <c r="F211" s="1193" t="s">
        <v>855</v>
      </c>
      <c r="G211" s="1192"/>
      <c r="H211" s="1192">
        <v>12</v>
      </c>
      <c r="I211" s="1465">
        <v>97.16</v>
      </c>
      <c r="J211" s="1211">
        <v>-4.7600000000000051</v>
      </c>
      <c r="K211" s="1211">
        <v>-4.9200000000000017</v>
      </c>
      <c r="L211" s="1211">
        <v>-7.3299999999999983</v>
      </c>
      <c r="M211" s="1465">
        <v>97.83</v>
      </c>
      <c r="N211" s="1211">
        <v>-5.6000000000000085</v>
      </c>
      <c r="O211" s="1211">
        <v>-7.230000000000004</v>
      </c>
      <c r="P211" s="1211">
        <v>-8.64</v>
      </c>
      <c r="R211" s="1902" t="s">
        <v>952</v>
      </c>
      <c r="S211" s="1846" t="s">
        <v>786</v>
      </c>
    </row>
    <row r="212" spans="1:19" s="1836" customFormat="1" ht="23.5" customHeight="1">
      <c r="B212" s="1836" t="s">
        <v>961</v>
      </c>
      <c r="C212" s="1836">
        <v>1</v>
      </c>
      <c r="D212" s="2032">
        <v>103.72</v>
      </c>
      <c r="E212" s="2033">
        <v>7.8100000000000023</v>
      </c>
      <c r="F212" s="2034" t="s">
        <v>856</v>
      </c>
      <c r="I212" s="2035">
        <v>100.14</v>
      </c>
      <c r="J212" s="2036">
        <v>2.980000000000004</v>
      </c>
      <c r="K212" s="2036">
        <v>-1.7800000000000011</v>
      </c>
      <c r="L212" s="2036">
        <v>-2.210000000000008</v>
      </c>
      <c r="M212" s="2035">
        <v>99.69</v>
      </c>
      <c r="N212" s="2036">
        <v>1.8599999999999994</v>
      </c>
      <c r="O212" s="2036">
        <v>-3.7400000000000091</v>
      </c>
      <c r="P212" s="2036">
        <v>-5.4000000000000057</v>
      </c>
      <c r="R212" s="1481" t="s">
        <v>962</v>
      </c>
      <c r="S212" s="1846" t="s">
        <v>771</v>
      </c>
    </row>
  </sheetData>
  <mergeCells count="3">
    <mergeCell ref="T6:T7"/>
    <mergeCell ref="T59:T60"/>
    <mergeCell ref="R6:R7"/>
  </mergeCells>
  <phoneticPr fontId="39"/>
  <conditionalFormatting sqref="E9:E212 J56:L212 N68:P212">
    <cfRule type="cellIs" dxfId="1" priority="1" stopIfTrue="1" operator="lessThan">
      <formula>0</formula>
    </cfRule>
  </conditionalFormatting>
  <conditionalFormatting sqref="I8:I19 D8:D55 M8:M55 J9:J55 N9:N67 K10:K55 O10:O67 L11:L55 P11:P67 F20:I55 G56:H67">
    <cfRule type="cellIs" dxfId="0" priority="7" stopIfTrue="1" operator="lessThan">
      <formula>0</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2" tint="-0.749992370372631"/>
    <pageSetUpPr fitToPage="1"/>
  </sheetPr>
  <dimension ref="A1:AM519"/>
  <sheetViews>
    <sheetView showGridLines="0" zoomScale="85" zoomScaleNormal="85" zoomScaleSheetLayoutView="90" workbookViewId="0">
      <pane xSplit="4" ySplit="3" topLeftCell="E436" activePane="bottomRight" state="frozen"/>
      <selection activeCell="AC395" sqref="AC395"/>
      <selection pane="topRight" activeCell="AC395" sqref="AC395"/>
      <selection pane="bottomLeft" activeCell="AC395" sqref="AC395"/>
      <selection pane="bottomRight" activeCell="E509" sqref="E509"/>
    </sheetView>
  </sheetViews>
  <sheetFormatPr defaultColWidth="9" defaultRowHeight="13"/>
  <cols>
    <col min="1" max="1" width="6.6328125" style="13" bestFit="1" customWidth="1"/>
    <col min="2" max="2" width="5.6328125" style="1171" bestFit="1" customWidth="1"/>
    <col min="3" max="4" width="3.26953125" style="13" customWidth="1"/>
    <col min="5" max="8" width="10.453125" style="1848" customWidth="1"/>
    <col min="9" max="13" width="10.453125" style="13" customWidth="1"/>
    <col min="14" max="16" width="7.6328125" style="13" customWidth="1"/>
    <col min="17" max="18" width="9.453125" style="1438" bestFit="1" customWidth="1"/>
    <col min="19" max="19" width="10.453125" style="1438" bestFit="1" customWidth="1"/>
    <col min="20" max="20" width="7.36328125" style="13" customWidth="1"/>
    <col min="21" max="21" width="8.26953125" style="13" customWidth="1"/>
    <col min="22" max="25" width="7.36328125" style="13" customWidth="1"/>
    <col min="26" max="26" width="3.7265625" style="13" hidden="1" customWidth="1"/>
    <col min="27" max="27" width="0" style="13" hidden="1" customWidth="1"/>
    <col min="28" max="28" width="9" style="13"/>
    <col min="29" max="29" width="5.08984375" style="13" customWidth="1"/>
    <col min="30" max="30" width="6.6328125" style="1171" customWidth="1"/>
    <col min="31" max="31" width="1.90625" style="1171" customWidth="1"/>
    <col min="32" max="33" width="3.26953125" style="13" customWidth="1"/>
    <col min="34" max="34" width="5.08984375" style="13" customWidth="1"/>
    <col min="35" max="35" width="6.36328125" style="13" customWidth="1"/>
    <col min="36" max="36" width="6.26953125" style="13" customWidth="1"/>
    <col min="37" max="37" width="5.453125" style="13" customWidth="1"/>
    <col min="38" max="38" width="5.26953125" style="13" customWidth="1"/>
    <col min="39" max="16384" width="9" style="13"/>
  </cols>
  <sheetData>
    <row r="1" spans="1:39" s="1848" customFormat="1">
      <c r="A1" s="1848" t="s">
        <v>796</v>
      </c>
      <c r="B1" s="1849"/>
      <c r="Q1" s="1850"/>
      <c r="R1" s="1850"/>
      <c r="S1" s="1850"/>
      <c r="AD1" s="1849"/>
      <c r="AE1" s="1849"/>
    </row>
    <row r="2" spans="1:39" s="1848" customFormat="1" ht="19" customHeight="1">
      <c r="A2" s="1851"/>
      <c r="B2" s="1852"/>
      <c r="C2" s="1851"/>
      <c r="D2" s="1851"/>
      <c r="E2" s="2118" t="s">
        <v>9</v>
      </c>
      <c r="F2" s="2119"/>
      <c r="G2" s="2119"/>
      <c r="H2" s="2119"/>
      <c r="I2" s="2119"/>
      <c r="J2" s="2119"/>
      <c r="K2" s="2119"/>
      <c r="L2" s="2119"/>
      <c r="M2" s="2119"/>
      <c r="N2" s="2112" t="s">
        <v>8</v>
      </c>
      <c r="O2" s="2113"/>
      <c r="P2" s="2114"/>
      <c r="Q2" s="2120" t="s">
        <v>10</v>
      </c>
      <c r="R2" s="2120"/>
      <c r="S2" s="2121"/>
      <c r="T2" s="2112" t="s">
        <v>57</v>
      </c>
      <c r="U2" s="2113"/>
      <c r="V2" s="2114"/>
      <c r="W2" s="2115" t="s">
        <v>801</v>
      </c>
      <c r="X2" s="2116"/>
      <c r="Y2" s="2117"/>
      <c r="Z2" s="1853"/>
      <c r="AD2" s="1849"/>
      <c r="AE2" s="1849"/>
    </row>
    <row r="3" spans="1:39" s="1848" customFormat="1" ht="26.15" customHeight="1">
      <c r="A3" s="1851" t="s">
        <v>15</v>
      </c>
      <c r="B3" s="1852" t="s">
        <v>16</v>
      </c>
      <c r="C3" s="1851" t="s">
        <v>17</v>
      </c>
      <c r="D3" s="1854"/>
      <c r="E3" s="1855" t="s">
        <v>21</v>
      </c>
      <c r="F3" s="1855" t="s">
        <v>3</v>
      </c>
      <c r="G3" s="1855" t="s">
        <v>4</v>
      </c>
      <c r="H3" s="2039" t="s">
        <v>22</v>
      </c>
      <c r="I3" s="1855" t="s">
        <v>3</v>
      </c>
      <c r="J3" s="1856" t="s">
        <v>45</v>
      </c>
      <c r="K3" s="1855" t="s">
        <v>23</v>
      </c>
      <c r="L3" s="1855" t="s">
        <v>3</v>
      </c>
      <c r="M3" s="1856" t="s">
        <v>4</v>
      </c>
      <c r="N3" s="1857" t="s">
        <v>18</v>
      </c>
      <c r="O3" s="1857" t="s">
        <v>19</v>
      </c>
      <c r="P3" s="1858" t="s">
        <v>20</v>
      </c>
      <c r="Q3" s="1859" t="s">
        <v>18</v>
      </c>
      <c r="R3" s="1859" t="s">
        <v>19</v>
      </c>
      <c r="S3" s="1860" t="s">
        <v>20</v>
      </c>
      <c r="T3" s="1861" t="s">
        <v>24</v>
      </c>
      <c r="U3" s="1857" t="s">
        <v>25</v>
      </c>
      <c r="V3" s="1858" t="s">
        <v>26</v>
      </c>
      <c r="W3" s="1861" t="s">
        <v>24</v>
      </c>
      <c r="X3" s="1857" t="s">
        <v>25</v>
      </c>
      <c r="Y3" s="1858" t="s">
        <v>26</v>
      </c>
      <c r="Z3" s="1862"/>
      <c r="AB3" s="1848" t="s">
        <v>27</v>
      </c>
      <c r="AC3" s="1848" t="s">
        <v>15</v>
      </c>
      <c r="AD3" s="1849" t="s">
        <v>16</v>
      </c>
      <c r="AE3" s="1849"/>
      <c r="AF3" s="1848" t="s">
        <v>17</v>
      </c>
      <c r="AH3" s="1863" t="s">
        <v>802</v>
      </c>
      <c r="AI3" s="1863" t="s">
        <v>803</v>
      </c>
      <c r="AJ3" s="1863" t="s">
        <v>803</v>
      </c>
      <c r="AK3" s="1863" t="s">
        <v>803</v>
      </c>
      <c r="AL3" s="1863" t="s">
        <v>803</v>
      </c>
      <c r="AM3" s="1863" t="s">
        <v>963</v>
      </c>
    </row>
    <row r="4" spans="1:39" s="1848" customFormat="1">
      <c r="A4" s="1848">
        <v>1984</v>
      </c>
      <c r="B4" s="1849">
        <v>59</v>
      </c>
      <c r="C4" s="1864">
        <v>1</v>
      </c>
      <c r="D4" s="1865"/>
      <c r="E4" s="1866"/>
      <c r="F4" s="1866"/>
      <c r="G4" s="1866"/>
      <c r="H4" s="2040"/>
      <c r="I4" s="1866"/>
      <c r="J4" s="1867"/>
      <c r="K4" s="1866"/>
      <c r="L4" s="1866"/>
      <c r="M4" s="1867"/>
      <c r="N4" s="1868"/>
      <c r="O4" s="1868"/>
      <c r="P4" s="1869"/>
      <c r="Q4" s="1850"/>
      <c r="R4" s="1850"/>
      <c r="S4" s="1870"/>
      <c r="T4" s="1871">
        <v>63.6</v>
      </c>
      <c r="U4" s="1872">
        <v>90</v>
      </c>
      <c r="V4" s="1873">
        <v>61.1</v>
      </c>
      <c r="W4" s="1874"/>
      <c r="X4" s="1868"/>
      <c r="Y4" s="1869"/>
      <c r="Z4" s="1868"/>
      <c r="AB4" s="1848">
        <v>50</v>
      </c>
      <c r="AC4" s="1848">
        <v>1984</v>
      </c>
      <c r="AD4" s="1849">
        <v>59</v>
      </c>
      <c r="AE4" s="1849"/>
      <c r="AF4" s="1864">
        <v>1</v>
      </c>
      <c r="AG4" s="1864"/>
      <c r="AH4" s="1864"/>
      <c r="AI4" s="1864"/>
      <c r="AJ4" s="1864"/>
    </row>
    <row r="5" spans="1:39" s="1848" customFormat="1">
      <c r="B5" s="1849"/>
      <c r="C5" s="1864">
        <v>2</v>
      </c>
      <c r="D5" s="1865"/>
      <c r="E5" s="1866"/>
      <c r="F5" s="1866"/>
      <c r="G5" s="1866"/>
      <c r="H5" s="2040"/>
      <c r="I5" s="1866"/>
      <c r="J5" s="1867"/>
      <c r="K5" s="1866"/>
      <c r="L5" s="1866"/>
      <c r="M5" s="1867"/>
      <c r="N5" s="1868"/>
      <c r="O5" s="1868"/>
      <c r="P5" s="1869"/>
      <c r="Q5" s="1850"/>
      <c r="R5" s="1850"/>
      <c r="S5" s="1870"/>
      <c r="T5" s="1871">
        <v>72.7</v>
      </c>
      <c r="U5" s="1872">
        <v>100</v>
      </c>
      <c r="V5" s="1873">
        <v>88.9</v>
      </c>
      <c r="W5" s="1874"/>
      <c r="X5" s="1868"/>
      <c r="Y5" s="1869"/>
      <c r="Z5" s="1868"/>
      <c r="AB5" s="1848">
        <v>50</v>
      </c>
      <c r="AD5" s="1849"/>
      <c r="AE5" s="1849"/>
      <c r="AF5" s="1864">
        <v>2</v>
      </c>
      <c r="AG5" s="1864"/>
      <c r="AH5" s="1864"/>
      <c r="AI5" s="1864"/>
      <c r="AJ5" s="1864"/>
    </row>
    <row r="6" spans="1:39" s="1848" customFormat="1">
      <c r="B6" s="1849"/>
      <c r="C6" s="1864">
        <v>3</v>
      </c>
      <c r="D6" s="1865"/>
      <c r="E6" s="1866"/>
      <c r="F6" s="1866"/>
      <c r="G6" s="1866"/>
      <c r="H6" s="2040"/>
      <c r="I6" s="1866"/>
      <c r="J6" s="1867"/>
      <c r="K6" s="1866"/>
      <c r="L6" s="1866"/>
      <c r="M6" s="1867"/>
      <c r="N6" s="1868">
        <v>0</v>
      </c>
      <c r="O6" s="1868">
        <v>0</v>
      </c>
      <c r="P6" s="1869">
        <v>0</v>
      </c>
      <c r="Q6" s="1850">
        <v>0</v>
      </c>
      <c r="R6" s="1850">
        <v>0</v>
      </c>
      <c r="S6" s="1870">
        <v>0</v>
      </c>
      <c r="T6" s="1871">
        <v>72.7</v>
      </c>
      <c r="U6" s="1872">
        <v>95</v>
      </c>
      <c r="V6" s="1873">
        <v>88.9</v>
      </c>
      <c r="W6" s="1874"/>
      <c r="X6" s="1868"/>
      <c r="Y6" s="1869"/>
      <c r="Z6" s="1868"/>
      <c r="AB6" s="1848">
        <v>50</v>
      </c>
      <c r="AD6" s="1849"/>
      <c r="AE6" s="1849"/>
      <c r="AF6" s="1864">
        <v>3</v>
      </c>
      <c r="AG6" s="1864"/>
      <c r="AH6" s="1864"/>
      <c r="AI6" s="1864"/>
      <c r="AJ6" s="1864"/>
    </row>
    <row r="7" spans="1:39" s="1848" customFormat="1">
      <c r="B7" s="1849"/>
      <c r="C7" s="1864">
        <v>4</v>
      </c>
      <c r="D7" s="1865"/>
      <c r="E7" s="1866"/>
      <c r="F7" s="1866"/>
      <c r="G7" s="1866"/>
      <c r="H7" s="2040"/>
      <c r="I7" s="1866"/>
      <c r="J7" s="1867"/>
      <c r="K7" s="1866"/>
      <c r="L7" s="1866"/>
      <c r="M7" s="1867"/>
      <c r="N7" s="1868">
        <v>42.9</v>
      </c>
      <c r="O7" s="1868">
        <v>81.3</v>
      </c>
      <c r="P7" s="1869">
        <v>44.4</v>
      </c>
      <c r="Q7" s="1850">
        <v>-7.1000000000000014</v>
      </c>
      <c r="R7" s="1850">
        <v>31.299999999999997</v>
      </c>
      <c r="S7" s="1870">
        <v>-5.6000000000000014</v>
      </c>
      <c r="T7" s="1871">
        <v>72.7</v>
      </c>
      <c r="U7" s="1872">
        <v>80</v>
      </c>
      <c r="V7" s="1873">
        <v>88.9</v>
      </c>
      <c r="W7" s="1874"/>
      <c r="X7" s="1868"/>
      <c r="Y7" s="1869"/>
      <c r="Z7" s="1868"/>
      <c r="AB7" s="1848">
        <v>50</v>
      </c>
      <c r="AD7" s="1849"/>
      <c r="AE7" s="1849"/>
      <c r="AF7" s="1864">
        <v>4</v>
      </c>
      <c r="AG7" s="1864"/>
      <c r="AH7" s="1864"/>
      <c r="AI7" s="1864"/>
      <c r="AJ7" s="1864"/>
    </row>
    <row r="8" spans="1:39" s="1848" customFormat="1">
      <c r="B8" s="1849"/>
      <c r="C8" s="1864">
        <v>5</v>
      </c>
      <c r="D8" s="1865"/>
      <c r="E8" s="1866"/>
      <c r="F8" s="1866"/>
      <c r="G8" s="1866"/>
      <c r="H8" s="2040"/>
      <c r="I8" s="1866"/>
      <c r="J8" s="1867"/>
      <c r="K8" s="1866"/>
      <c r="L8" s="1866"/>
      <c r="M8" s="1867"/>
      <c r="N8" s="1868">
        <v>14.3</v>
      </c>
      <c r="O8" s="1868">
        <v>43.8</v>
      </c>
      <c r="P8" s="1869">
        <v>0</v>
      </c>
      <c r="Q8" s="1850">
        <v>-42.800000000000004</v>
      </c>
      <c r="R8" s="1850">
        <v>25.099999999999994</v>
      </c>
      <c r="S8" s="1870">
        <v>-55.6</v>
      </c>
      <c r="T8" s="1871">
        <v>45.5</v>
      </c>
      <c r="U8" s="1872">
        <v>65</v>
      </c>
      <c r="V8" s="1873">
        <v>66.7</v>
      </c>
      <c r="W8" s="1874"/>
      <c r="X8" s="1868"/>
      <c r="Y8" s="1869"/>
      <c r="Z8" s="1868"/>
      <c r="AB8" s="1848">
        <v>50</v>
      </c>
      <c r="AD8" s="1849"/>
      <c r="AE8" s="1849"/>
      <c r="AF8" s="1864">
        <v>5</v>
      </c>
      <c r="AG8" s="1864"/>
      <c r="AH8" s="1864"/>
      <c r="AI8" s="1864"/>
      <c r="AJ8" s="1864"/>
    </row>
    <row r="9" spans="1:39" s="1848" customFormat="1">
      <c r="B9" s="1849"/>
      <c r="C9" s="1864">
        <v>6</v>
      </c>
      <c r="D9" s="1865"/>
      <c r="E9" s="1866"/>
      <c r="F9" s="1866"/>
      <c r="G9" s="1866"/>
      <c r="H9" s="2040"/>
      <c r="I9" s="1866"/>
      <c r="J9" s="1867"/>
      <c r="K9" s="1866"/>
      <c r="L9" s="1866"/>
      <c r="M9" s="1867"/>
      <c r="N9" s="1868">
        <v>14.3</v>
      </c>
      <c r="O9" s="1868">
        <v>50</v>
      </c>
      <c r="P9" s="1869">
        <v>44.4</v>
      </c>
      <c r="Q9" s="1850">
        <v>-78.5</v>
      </c>
      <c r="R9" s="1850">
        <v>25.099999999999994</v>
      </c>
      <c r="S9" s="1870">
        <v>-61.2</v>
      </c>
      <c r="T9" s="1871">
        <v>45.5</v>
      </c>
      <c r="U9" s="1872">
        <v>70</v>
      </c>
      <c r="V9" s="1873">
        <v>61.1</v>
      </c>
      <c r="W9" s="1874"/>
      <c r="X9" s="1868"/>
      <c r="Y9" s="1869"/>
      <c r="Z9" s="1868"/>
      <c r="AB9" s="1848">
        <v>50</v>
      </c>
      <c r="AD9" s="1849"/>
      <c r="AE9" s="1849"/>
      <c r="AF9" s="1864">
        <v>6</v>
      </c>
      <c r="AG9" s="1864"/>
      <c r="AH9" s="1864"/>
      <c r="AI9" s="1864"/>
      <c r="AJ9" s="1864"/>
    </row>
    <row r="10" spans="1:39" s="1848" customFormat="1">
      <c r="B10" s="1849"/>
      <c r="C10" s="1864">
        <v>7</v>
      </c>
      <c r="D10" s="1865"/>
      <c r="E10" s="1866"/>
      <c r="F10" s="1866"/>
      <c r="G10" s="1866"/>
      <c r="H10" s="2040"/>
      <c r="I10" s="1866"/>
      <c r="J10" s="1867"/>
      <c r="K10" s="1866"/>
      <c r="L10" s="1866"/>
      <c r="M10" s="1867"/>
      <c r="N10" s="1868">
        <v>42.9</v>
      </c>
      <c r="O10" s="1868">
        <v>75</v>
      </c>
      <c r="P10" s="1869">
        <v>55.6</v>
      </c>
      <c r="Q10" s="1850">
        <v>-85.6</v>
      </c>
      <c r="R10" s="1850">
        <v>50.099999999999994</v>
      </c>
      <c r="S10" s="1870">
        <v>-55.6</v>
      </c>
      <c r="T10" s="1871">
        <v>40.9</v>
      </c>
      <c r="U10" s="1872">
        <v>100</v>
      </c>
      <c r="V10" s="1873">
        <v>77.8</v>
      </c>
      <c r="W10" s="1874"/>
      <c r="X10" s="1868"/>
      <c r="Y10" s="1869"/>
      <c r="Z10" s="1868"/>
      <c r="AB10" s="1848">
        <v>50</v>
      </c>
      <c r="AD10" s="1849"/>
      <c r="AE10" s="1849"/>
      <c r="AF10" s="1864">
        <v>7</v>
      </c>
      <c r="AG10" s="1864"/>
      <c r="AH10" s="1864"/>
      <c r="AI10" s="1864"/>
      <c r="AJ10" s="1864"/>
    </row>
    <row r="11" spans="1:39" s="1848" customFormat="1">
      <c r="B11" s="1849"/>
      <c r="C11" s="1864">
        <v>8</v>
      </c>
      <c r="D11" s="1865"/>
      <c r="E11" s="1866"/>
      <c r="F11" s="1866"/>
      <c r="G11" s="1866"/>
      <c r="H11" s="2040"/>
      <c r="I11" s="1866"/>
      <c r="J11" s="1867"/>
      <c r="K11" s="1866"/>
      <c r="L11" s="1866"/>
      <c r="M11" s="1867"/>
      <c r="N11" s="1868">
        <v>57.1</v>
      </c>
      <c r="O11" s="1868">
        <v>50</v>
      </c>
      <c r="P11" s="1869">
        <v>44.4</v>
      </c>
      <c r="Q11" s="1850">
        <v>-78.5</v>
      </c>
      <c r="R11" s="1850">
        <v>50.099999999999994</v>
      </c>
      <c r="S11" s="1870">
        <v>-61.2</v>
      </c>
      <c r="T11" s="1871">
        <v>45.5</v>
      </c>
      <c r="U11" s="1872">
        <v>70</v>
      </c>
      <c r="V11" s="1873">
        <v>66.7</v>
      </c>
      <c r="W11" s="1874"/>
      <c r="X11" s="1868"/>
      <c r="Y11" s="1869"/>
      <c r="Z11" s="1868"/>
      <c r="AB11" s="1848">
        <v>50</v>
      </c>
      <c r="AD11" s="1849"/>
      <c r="AE11" s="1849"/>
      <c r="AF11" s="1864">
        <v>8</v>
      </c>
      <c r="AG11" s="1864"/>
      <c r="AH11" s="1864"/>
      <c r="AI11" s="1864"/>
      <c r="AJ11" s="1864"/>
    </row>
    <row r="12" spans="1:39" s="1848" customFormat="1">
      <c r="B12" s="1849"/>
      <c r="C12" s="1864">
        <v>9</v>
      </c>
      <c r="D12" s="1865"/>
      <c r="E12" s="1866"/>
      <c r="F12" s="1866"/>
      <c r="G12" s="1866"/>
      <c r="H12" s="2040"/>
      <c r="I12" s="1866"/>
      <c r="J12" s="1867"/>
      <c r="K12" s="1866"/>
      <c r="L12" s="1866"/>
      <c r="M12" s="1867"/>
      <c r="N12" s="1868">
        <v>50</v>
      </c>
      <c r="O12" s="1868">
        <v>37.5</v>
      </c>
      <c r="P12" s="1869">
        <v>44.4</v>
      </c>
      <c r="Q12" s="1850">
        <v>-78.5</v>
      </c>
      <c r="R12" s="1850">
        <v>37.599999999999994</v>
      </c>
      <c r="S12" s="1870">
        <v>-66.800000000000011</v>
      </c>
      <c r="T12" s="1871">
        <v>45.5</v>
      </c>
      <c r="U12" s="1872">
        <v>75</v>
      </c>
      <c r="V12" s="1873">
        <v>100</v>
      </c>
      <c r="W12" s="1874"/>
      <c r="X12" s="1868"/>
      <c r="Y12" s="1869"/>
      <c r="Z12" s="1868"/>
      <c r="AB12" s="1848">
        <v>50</v>
      </c>
      <c r="AD12" s="1849"/>
      <c r="AE12" s="1849"/>
      <c r="AF12" s="1864">
        <v>9</v>
      </c>
      <c r="AG12" s="1864"/>
      <c r="AH12" s="1864"/>
      <c r="AI12" s="1864"/>
      <c r="AJ12" s="1864"/>
    </row>
    <row r="13" spans="1:39" s="1848" customFormat="1">
      <c r="B13" s="1849"/>
      <c r="C13" s="1864">
        <v>10</v>
      </c>
      <c r="D13" s="1865"/>
      <c r="E13" s="1866"/>
      <c r="F13" s="1866"/>
      <c r="G13" s="1866"/>
      <c r="H13" s="2040"/>
      <c r="I13" s="1866"/>
      <c r="J13" s="1867"/>
      <c r="K13" s="1866"/>
      <c r="L13" s="1866"/>
      <c r="M13" s="1867"/>
      <c r="N13" s="1868">
        <v>57.1</v>
      </c>
      <c r="O13" s="1868">
        <v>68.8</v>
      </c>
      <c r="P13" s="1869">
        <v>55.6</v>
      </c>
      <c r="Q13" s="1850">
        <v>-71.400000000000006</v>
      </c>
      <c r="R13" s="1850">
        <v>56.399999999999991</v>
      </c>
      <c r="S13" s="1870">
        <v>-61.20000000000001</v>
      </c>
      <c r="T13" s="1871">
        <v>50</v>
      </c>
      <c r="U13" s="1872">
        <v>70</v>
      </c>
      <c r="V13" s="1873">
        <v>100</v>
      </c>
      <c r="W13" s="1874"/>
      <c r="X13" s="1868"/>
      <c r="Y13" s="1869"/>
      <c r="Z13" s="1868"/>
      <c r="AB13" s="1848">
        <v>50</v>
      </c>
      <c r="AD13" s="1849"/>
      <c r="AE13" s="1849"/>
      <c r="AF13" s="1864">
        <v>10</v>
      </c>
      <c r="AG13" s="1864"/>
      <c r="AH13" s="1864"/>
      <c r="AI13" s="1864"/>
      <c r="AJ13" s="1864"/>
    </row>
    <row r="14" spans="1:39" s="1848" customFormat="1">
      <c r="B14" s="1849"/>
      <c r="C14" s="1864">
        <v>11</v>
      </c>
      <c r="D14" s="1865"/>
      <c r="E14" s="1866"/>
      <c r="F14" s="1866"/>
      <c r="G14" s="1866"/>
      <c r="H14" s="2040"/>
      <c r="I14" s="1866"/>
      <c r="J14" s="1867"/>
      <c r="K14" s="1866"/>
      <c r="L14" s="1866"/>
      <c r="M14" s="1867"/>
      <c r="N14" s="1868">
        <v>42.9</v>
      </c>
      <c r="O14" s="1868">
        <v>81.3</v>
      </c>
      <c r="P14" s="1869">
        <v>55.6</v>
      </c>
      <c r="Q14" s="1850">
        <v>-78.5</v>
      </c>
      <c r="R14" s="1850">
        <v>87.699999999999989</v>
      </c>
      <c r="S14" s="1870">
        <v>-55.600000000000009</v>
      </c>
      <c r="T14" s="1871">
        <v>63.6</v>
      </c>
      <c r="U14" s="1872">
        <v>90</v>
      </c>
      <c r="V14" s="1873">
        <v>77.8</v>
      </c>
      <c r="W14" s="1874"/>
      <c r="X14" s="1868"/>
      <c r="Y14" s="1869"/>
      <c r="Z14" s="1868"/>
      <c r="AB14" s="1848">
        <v>50</v>
      </c>
      <c r="AD14" s="1849"/>
      <c r="AE14" s="1849"/>
      <c r="AF14" s="1864">
        <v>11</v>
      </c>
      <c r="AG14" s="1864"/>
      <c r="AH14" s="1864"/>
      <c r="AI14" s="1864"/>
      <c r="AJ14" s="1864"/>
    </row>
    <row r="15" spans="1:39" s="1848" customFormat="1">
      <c r="B15" s="1849"/>
      <c r="C15" s="1864">
        <v>12</v>
      </c>
      <c r="D15" s="1865"/>
      <c r="E15" s="1866"/>
      <c r="F15" s="1866"/>
      <c r="G15" s="1866"/>
      <c r="H15" s="2040"/>
      <c r="I15" s="1866"/>
      <c r="J15" s="1867"/>
      <c r="K15" s="1866"/>
      <c r="L15" s="1866"/>
      <c r="M15" s="1867"/>
      <c r="N15" s="1868">
        <v>71.400000000000006</v>
      </c>
      <c r="O15" s="1868">
        <v>87.5</v>
      </c>
      <c r="P15" s="1869">
        <v>77.8</v>
      </c>
      <c r="Q15" s="1850">
        <v>-57.099999999999994</v>
      </c>
      <c r="R15" s="1850">
        <v>125.19999999999999</v>
      </c>
      <c r="S15" s="1870">
        <v>-27.800000000000011</v>
      </c>
      <c r="T15" s="1871">
        <v>63.6</v>
      </c>
      <c r="U15" s="1872">
        <v>90</v>
      </c>
      <c r="V15" s="1873">
        <v>88.9</v>
      </c>
      <c r="W15" s="1874"/>
      <c r="X15" s="1868"/>
      <c r="Y15" s="1869"/>
      <c r="Z15" s="1868"/>
      <c r="AB15" s="1848">
        <v>50</v>
      </c>
      <c r="AD15" s="1849"/>
      <c r="AE15" s="1849"/>
      <c r="AF15" s="1864">
        <v>12</v>
      </c>
      <c r="AG15" s="1864"/>
      <c r="AH15" s="1864"/>
      <c r="AI15" s="1864"/>
      <c r="AJ15" s="1864"/>
    </row>
    <row r="16" spans="1:39" s="1848" customFormat="1" ht="26">
      <c r="A16" s="1848">
        <v>1985</v>
      </c>
      <c r="B16" s="1849">
        <v>60</v>
      </c>
      <c r="C16" s="1864">
        <v>1</v>
      </c>
      <c r="D16" s="1865"/>
      <c r="E16" s="1866"/>
      <c r="F16" s="1866"/>
      <c r="G16" s="1866"/>
      <c r="H16" s="2040"/>
      <c r="I16" s="1866"/>
      <c r="J16" s="1867"/>
      <c r="K16" s="1866"/>
      <c r="L16" s="1866"/>
      <c r="M16" s="1867"/>
      <c r="N16" s="1868">
        <v>64.3</v>
      </c>
      <c r="O16" s="1868">
        <v>37.5</v>
      </c>
      <c r="P16" s="1869">
        <v>77.8</v>
      </c>
      <c r="Q16" s="1850">
        <v>-42.8</v>
      </c>
      <c r="R16" s="1850">
        <v>112.69999999999999</v>
      </c>
      <c r="S16" s="1870">
        <v>0</v>
      </c>
      <c r="T16" s="1871">
        <v>54.5</v>
      </c>
      <c r="U16" s="1872">
        <v>70</v>
      </c>
      <c r="V16" s="1873">
        <v>94.4</v>
      </c>
      <c r="W16" s="1871">
        <v>84.8</v>
      </c>
      <c r="X16" s="1872">
        <v>91</v>
      </c>
      <c r="Y16" s="1873">
        <v>85.1</v>
      </c>
      <c r="Z16" s="1872"/>
      <c r="AB16" s="1848">
        <v>50</v>
      </c>
      <c r="AC16" s="1848">
        <v>1985</v>
      </c>
      <c r="AD16" s="1875" t="s">
        <v>911</v>
      </c>
      <c r="AE16" s="1849"/>
      <c r="AF16" s="1864">
        <v>1</v>
      </c>
      <c r="AG16" s="1864"/>
      <c r="AH16" s="1864"/>
      <c r="AI16" s="1864"/>
      <c r="AJ16" s="1864"/>
    </row>
    <row r="17" spans="1:39" s="1848" customFormat="1">
      <c r="B17" s="1849"/>
      <c r="C17" s="1864">
        <v>2</v>
      </c>
      <c r="D17" s="1865"/>
      <c r="E17" s="1866"/>
      <c r="F17" s="1866"/>
      <c r="G17" s="1866"/>
      <c r="H17" s="2040"/>
      <c r="I17" s="1866"/>
      <c r="J17" s="1867"/>
      <c r="K17" s="1866"/>
      <c r="L17" s="1866"/>
      <c r="M17" s="1867"/>
      <c r="N17" s="1868">
        <v>14.3</v>
      </c>
      <c r="O17" s="1868">
        <v>75</v>
      </c>
      <c r="P17" s="1869">
        <v>55.6</v>
      </c>
      <c r="Q17" s="1850">
        <v>-78.5</v>
      </c>
      <c r="R17" s="1850">
        <v>137.69999999999999</v>
      </c>
      <c r="S17" s="1870">
        <v>5.6000000000000014</v>
      </c>
      <c r="T17" s="1871">
        <v>45.5</v>
      </c>
      <c r="U17" s="1872">
        <v>45</v>
      </c>
      <c r="V17" s="1873">
        <v>77.8</v>
      </c>
      <c r="W17" s="1871">
        <v>85.1</v>
      </c>
      <c r="X17" s="1872">
        <v>90.6</v>
      </c>
      <c r="Y17" s="1873">
        <v>84.8</v>
      </c>
      <c r="Z17" s="1872"/>
      <c r="AB17" s="1848">
        <v>50</v>
      </c>
      <c r="AD17" s="1849"/>
      <c r="AE17" s="1849"/>
      <c r="AF17" s="1864">
        <v>2</v>
      </c>
      <c r="AG17" s="1864"/>
      <c r="AH17" s="1864"/>
      <c r="AI17" s="1864"/>
      <c r="AJ17" s="1864"/>
    </row>
    <row r="18" spans="1:39" s="1848" customFormat="1">
      <c r="B18" s="1849"/>
      <c r="C18" s="1864">
        <v>3</v>
      </c>
      <c r="D18" s="1865"/>
      <c r="E18" s="1866"/>
      <c r="F18" s="1866"/>
      <c r="G18" s="1866"/>
      <c r="H18" s="2040"/>
      <c r="I18" s="1866"/>
      <c r="J18" s="1867"/>
      <c r="K18" s="1866"/>
      <c r="L18" s="1866"/>
      <c r="M18" s="1867"/>
      <c r="N18" s="1868">
        <v>42.9</v>
      </c>
      <c r="O18" s="1868">
        <v>50</v>
      </c>
      <c r="P18" s="1869">
        <v>55.6</v>
      </c>
      <c r="Q18" s="1850">
        <v>-85.6</v>
      </c>
      <c r="R18" s="1850">
        <v>137.69999999999999</v>
      </c>
      <c r="S18" s="1870">
        <v>11.200000000000003</v>
      </c>
      <c r="T18" s="1871">
        <v>40.9</v>
      </c>
      <c r="U18" s="1872">
        <v>55</v>
      </c>
      <c r="V18" s="1873">
        <v>77.8</v>
      </c>
      <c r="W18" s="1871">
        <v>85</v>
      </c>
      <c r="X18" s="1872">
        <v>90.5</v>
      </c>
      <c r="Y18" s="1873">
        <v>85.3</v>
      </c>
      <c r="Z18" s="1872"/>
      <c r="AB18" s="1848">
        <v>50</v>
      </c>
      <c r="AD18" s="1849"/>
      <c r="AE18" s="1849"/>
      <c r="AF18" s="1864">
        <v>3</v>
      </c>
      <c r="AG18" s="1864"/>
      <c r="AH18" s="1864"/>
      <c r="AI18" s="1864"/>
      <c r="AJ18" s="1864"/>
    </row>
    <row r="19" spans="1:39" s="1848" customFormat="1">
      <c r="B19" s="1849"/>
      <c r="C19" s="1864">
        <v>4</v>
      </c>
      <c r="D19" s="1876" t="s">
        <v>28</v>
      </c>
      <c r="E19" s="1866"/>
      <c r="F19" s="1866"/>
      <c r="G19" s="1866"/>
      <c r="H19" s="2040"/>
      <c r="I19" s="1866"/>
      <c r="J19" s="1867"/>
      <c r="K19" s="1866"/>
      <c r="L19" s="1866"/>
      <c r="M19" s="1867"/>
      <c r="N19" s="1868">
        <v>57.1</v>
      </c>
      <c r="O19" s="1868">
        <v>87.5</v>
      </c>
      <c r="P19" s="1869">
        <v>55.6</v>
      </c>
      <c r="Q19" s="1850">
        <v>-78.5</v>
      </c>
      <c r="R19" s="1850">
        <v>175.2</v>
      </c>
      <c r="S19" s="1870">
        <v>16.800000000000004</v>
      </c>
      <c r="T19" s="1871">
        <v>63.6</v>
      </c>
      <c r="U19" s="1872">
        <v>60</v>
      </c>
      <c r="V19" s="1873">
        <v>66.7</v>
      </c>
      <c r="W19" s="1871">
        <v>85.6</v>
      </c>
      <c r="X19" s="1872">
        <v>91.6</v>
      </c>
      <c r="Y19" s="1873">
        <v>86.1</v>
      </c>
      <c r="Z19" s="1872"/>
      <c r="AB19" s="1848">
        <v>50</v>
      </c>
      <c r="AD19" s="1849"/>
      <c r="AE19" s="1849"/>
      <c r="AF19" s="1864">
        <v>4</v>
      </c>
      <c r="AG19" s="1862" t="s">
        <v>28</v>
      </c>
      <c r="AH19" s="1864"/>
      <c r="AI19" s="1864"/>
      <c r="AJ19" s="1864"/>
    </row>
    <row r="20" spans="1:39" s="1848" customFormat="1">
      <c r="B20" s="1849"/>
      <c r="C20" s="1864">
        <v>5</v>
      </c>
      <c r="D20" s="1865"/>
      <c r="E20" s="1866"/>
      <c r="F20" s="1866"/>
      <c r="G20" s="1866"/>
      <c r="H20" s="2040"/>
      <c r="I20" s="1866"/>
      <c r="J20" s="1867"/>
      <c r="K20" s="1866"/>
      <c r="L20" s="1866"/>
      <c r="M20" s="1867"/>
      <c r="N20" s="1868">
        <v>35.700000000000003</v>
      </c>
      <c r="O20" s="1868">
        <v>50</v>
      </c>
      <c r="P20" s="1869">
        <v>77.8</v>
      </c>
      <c r="Q20" s="1850">
        <v>-92.8</v>
      </c>
      <c r="R20" s="1850">
        <v>175.2</v>
      </c>
      <c r="S20" s="1870">
        <v>44.6</v>
      </c>
      <c r="T20" s="1871">
        <v>54.5</v>
      </c>
      <c r="U20" s="1872">
        <v>75</v>
      </c>
      <c r="V20" s="1873">
        <v>83.3</v>
      </c>
      <c r="W20" s="1871">
        <v>85.6</v>
      </c>
      <c r="X20" s="1872">
        <v>91.5</v>
      </c>
      <c r="Y20" s="1873">
        <v>86.1</v>
      </c>
      <c r="Z20" s="1872"/>
      <c r="AB20" s="1848">
        <v>50</v>
      </c>
      <c r="AD20" s="1849"/>
      <c r="AE20" s="1849"/>
      <c r="AF20" s="1864">
        <v>5</v>
      </c>
      <c r="AG20" s="1864"/>
      <c r="AH20" s="1864">
        <v>99.5</v>
      </c>
      <c r="AI20" s="1864">
        <v>159.5</v>
      </c>
      <c r="AJ20" s="1864">
        <v>219.5</v>
      </c>
      <c r="AK20" s="1848">
        <v>139.5</v>
      </c>
      <c r="AL20" s="1848">
        <v>29.5</v>
      </c>
      <c r="AM20" s="1848">
        <v>1595</v>
      </c>
    </row>
    <row r="21" spans="1:39" s="1848" customFormat="1">
      <c r="B21" s="1849"/>
      <c r="C21" s="1864">
        <v>6</v>
      </c>
      <c r="D21" s="1865"/>
      <c r="E21" s="1866"/>
      <c r="F21" s="1866"/>
      <c r="G21" s="1866"/>
      <c r="H21" s="2040"/>
      <c r="I21" s="1866"/>
      <c r="J21" s="1867"/>
      <c r="K21" s="1866"/>
      <c r="L21" s="1866"/>
      <c r="M21" s="1867"/>
      <c r="N21" s="1868">
        <v>28.6</v>
      </c>
      <c r="O21" s="1868">
        <v>37.5</v>
      </c>
      <c r="P21" s="1869">
        <v>55.6</v>
      </c>
      <c r="Q21" s="1850">
        <v>-114.19999999999999</v>
      </c>
      <c r="R21" s="1850">
        <v>162.69999999999999</v>
      </c>
      <c r="S21" s="1870">
        <v>50.2</v>
      </c>
      <c r="T21" s="1871">
        <v>45.5</v>
      </c>
      <c r="U21" s="1872">
        <v>70</v>
      </c>
      <c r="V21" s="1873">
        <v>61.1</v>
      </c>
      <c r="W21" s="1871">
        <v>84.9</v>
      </c>
      <c r="X21" s="1872">
        <v>90.8</v>
      </c>
      <c r="Y21" s="1873">
        <v>86.5</v>
      </c>
      <c r="Z21" s="1872"/>
      <c r="AB21" s="1848">
        <v>50</v>
      </c>
      <c r="AD21" s="1849"/>
      <c r="AE21" s="1849"/>
      <c r="AF21" s="1864">
        <v>6</v>
      </c>
      <c r="AG21" s="1864"/>
      <c r="AH21" s="1864">
        <v>99.5</v>
      </c>
      <c r="AI21" s="1864">
        <v>159.5</v>
      </c>
      <c r="AJ21" s="1864">
        <v>219.5</v>
      </c>
      <c r="AK21" s="1848">
        <v>139.5</v>
      </c>
      <c r="AL21" s="1848">
        <v>29.5</v>
      </c>
      <c r="AM21" s="1848">
        <v>1595</v>
      </c>
    </row>
    <row r="22" spans="1:39" s="1848" customFormat="1">
      <c r="B22" s="1849"/>
      <c r="C22" s="1864">
        <v>7</v>
      </c>
      <c r="D22" s="1865"/>
      <c r="E22" s="1866"/>
      <c r="F22" s="1866"/>
      <c r="G22" s="1866"/>
      <c r="H22" s="2040"/>
      <c r="I22" s="1866"/>
      <c r="J22" s="1867"/>
      <c r="K22" s="1866"/>
      <c r="L22" s="1866"/>
      <c r="M22" s="1867"/>
      <c r="N22" s="1868">
        <v>28.6</v>
      </c>
      <c r="O22" s="1868">
        <v>18.8</v>
      </c>
      <c r="P22" s="1869">
        <v>44.4</v>
      </c>
      <c r="Q22" s="1850">
        <v>-135.6</v>
      </c>
      <c r="R22" s="1850">
        <v>131.5</v>
      </c>
      <c r="S22" s="1870">
        <v>44.6</v>
      </c>
      <c r="T22" s="1871">
        <v>45.5</v>
      </c>
      <c r="U22" s="1872">
        <v>55</v>
      </c>
      <c r="V22" s="1873">
        <v>61.1</v>
      </c>
      <c r="W22" s="1871">
        <v>84.8</v>
      </c>
      <c r="X22" s="1872">
        <v>91.8</v>
      </c>
      <c r="Y22" s="1873">
        <v>87.5</v>
      </c>
      <c r="Z22" s="1872"/>
      <c r="AB22" s="1848">
        <v>50</v>
      </c>
      <c r="AD22" s="1849"/>
      <c r="AE22" s="1849"/>
      <c r="AF22" s="1864">
        <v>7</v>
      </c>
      <c r="AG22" s="1864"/>
      <c r="AH22" s="1864">
        <v>99.5</v>
      </c>
      <c r="AI22" s="1864">
        <v>159.5</v>
      </c>
      <c r="AJ22" s="1864">
        <v>219.5</v>
      </c>
      <c r="AK22" s="1848">
        <v>139.5</v>
      </c>
      <c r="AL22" s="1848">
        <v>29.5</v>
      </c>
      <c r="AM22" s="1848">
        <v>1595</v>
      </c>
    </row>
    <row r="23" spans="1:39" s="1848" customFormat="1">
      <c r="B23" s="1849"/>
      <c r="C23" s="1864">
        <v>8</v>
      </c>
      <c r="D23" s="1865"/>
      <c r="E23" s="1866"/>
      <c r="F23" s="1866"/>
      <c r="G23" s="1866"/>
      <c r="H23" s="2040"/>
      <c r="I23" s="1866"/>
      <c r="J23" s="1867"/>
      <c r="K23" s="1866"/>
      <c r="L23" s="1866"/>
      <c r="M23" s="1867"/>
      <c r="N23" s="1868">
        <v>57.1</v>
      </c>
      <c r="O23" s="1868">
        <v>87.5</v>
      </c>
      <c r="P23" s="1869">
        <v>55.6</v>
      </c>
      <c r="Q23" s="1850">
        <v>-128.5</v>
      </c>
      <c r="R23" s="1850">
        <v>169</v>
      </c>
      <c r="S23" s="1870">
        <v>50.2</v>
      </c>
      <c r="T23" s="1871">
        <v>22.7</v>
      </c>
      <c r="U23" s="1872">
        <v>30</v>
      </c>
      <c r="V23" s="1873">
        <v>77.8</v>
      </c>
      <c r="W23" s="1871">
        <v>83.6</v>
      </c>
      <c r="X23" s="1872">
        <v>91.2</v>
      </c>
      <c r="Y23" s="1873">
        <v>87.7</v>
      </c>
      <c r="Z23" s="1872"/>
      <c r="AB23" s="1848">
        <v>50</v>
      </c>
      <c r="AD23" s="1849"/>
      <c r="AE23" s="1849"/>
      <c r="AF23" s="1864">
        <v>8</v>
      </c>
      <c r="AG23" s="1864"/>
      <c r="AH23" s="1864">
        <v>99.5</v>
      </c>
      <c r="AI23" s="1864">
        <v>159.5</v>
      </c>
      <c r="AJ23" s="1864">
        <v>219.5</v>
      </c>
      <c r="AK23" s="1848">
        <v>139.5</v>
      </c>
      <c r="AL23" s="1848">
        <v>29.5</v>
      </c>
      <c r="AM23" s="1848">
        <v>1595</v>
      </c>
    </row>
    <row r="24" spans="1:39" s="1848" customFormat="1">
      <c r="B24" s="1849"/>
      <c r="C24" s="1864">
        <v>9</v>
      </c>
      <c r="D24" s="1865"/>
      <c r="E24" s="1866"/>
      <c r="F24" s="1866"/>
      <c r="G24" s="1866"/>
      <c r="H24" s="2040"/>
      <c r="I24" s="1866"/>
      <c r="J24" s="1867"/>
      <c r="K24" s="1866"/>
      <c r="L24" s="1866"/>
      <c r="M24" s="1867"/>
      <c r="N24" s="1868">
        <v>71.400000000000006</v>
      </c>
      <c r="O24" s="1868">
        <v>37.5</v>
      </c>
      <c r="P24" s="1869">
        <v>44.4</v>
      </c>
      <c r="Q24" s="1850">
        <v>-107.1</v>
      </c>
      <c r="R24" s="1850">
        <v>156.5</v>
      </c>
      <c r="S24" s="1870">
        <v>44.6</v>
      </c>
      <c r="T24" s="1871">
        <v>36.4</v>
      </c>
      <c r="U24" s="1872">
        <v>50</v>
      </c>
      <c r="V24" s="1873">
        <v>55.6</v>
      </c>
      <c r="W24" s="1871">
        <v>83.8</v>
      </c>
      <c r="X24" s="1872">
        <v>91.2</v>
      </c>
      <c r="Y24" s="1873">
        <v>87.3</v>
      </c>
      <c r="Z24" s="1872"/>
      <c r="AB24" s="1848">
        <v>50</v>
      </c>
      <c r="AD24" s="1849"/>
      <c r="AE24" s="1849"/>
      <c r="AF24" s="1864">
        <v>9</v>
      </c>
      <c r="AG24" s="1864"/>
      <c r="AH24" s="1864">
        <v>99.5</v>
      </c>
      <c r="AI24" s="1864">
        <v>159.5</v>
      </c>
      <c r="AJ24" s="1864">
        <v>219.5</v>
      </c>
      <c r="AK24" s="1848">
        <v>139.5</v>
      </c>
      <c r="AL24" s="1848">
        <v>29.5</v>
      </c>
      <c r="AM24" s="1848">
        <v>1595</v>
      </c>
    </row>
    <row r="25" spans="1:39" s="1848" customFormat="1">
      <c r="B25" s="1849"/>
      <c r="C25" s="1864">
        <v>10</v>
      </c>
      <c r="D25" s="1865"/>
      <c r="E25" s="1866"/>
      <c r="F25" s="1866"/>
      <c r="G25" s="1866"/>
      <c r="H25" s="2040"/>
      <c r="I25" s="1866"/>
      <c r="J25" s="1867"/>
      <c r="K25" s="1866"/>
      <c r="L25" s="1866"/>
      <c r="M25" s="1867"/>
      <c r="N25" s="1868">
        <v>50</v>
      </c>
      <c r="O25" s="1868">
        <v>68.8</v>
      </c>
      <c r="P25" s="1869">
        <v>38.9</v>
      </c>
      <c r="Q25" s="1850">
        <v>-107.1</v>
      </c>
      <c r="R25" s="1850">
        <v>175.3</v>
      </c>
      <c r="S25" s="1870">
        <v>33.5</v>
      </c>
      <c r="T25" s="1871">
        <v>27.3</v>
      </c>
      <c r="U25" s="1872">
        <v>20</v>
      </c>
      <c r="V25" s="1873">
        <v>33.299999999999997</v>
      </c>
      <c r="W25" s="1871">
        <v>83.5</v>
      </c>
      <c r="X25" s="1872">
        <v>91.4</v>
      </c>
      <c r="Y25" s="1873">
        <v>86.5</v>
      </c>
      <c r="Z25" s="1872"/>
      <c r="AB25" s="1848">
        <v>50</v>
      </c>
      <c r="AD25" s="1849"/>
      <c r="AE25" s="1849"/>
      <c r="AF25" s="1864">
        <v>10</v>
      </c>
      <c r="AG25" s="1864"/>
      <c r="AH25" s="1864">
        <v>99.5</v>
      </c>
      <c r="AI25" s="1864">
        <v>159.5</v>
      </c>
      <c r="AJ25" s="1864">
        <v>219.5</v>
      </c>
      <c r="AK25" s="1848">
        <v>139.5</v>
      </c>
      <c r="AL25" s="1848">
        <v>29.5</v>
      </c>
      <c r="AM25" s="1848">
        <v>1595</v>
      </c>
    </row>
    <row r="26" spans="1:39" s="1848" customFormat="1">
      <c r="B26" s="1849"/>
      <c r="C26" s="1864">
        <v>11</v>
      </c>
      <c r="D26" s="1865"/>
      <c r="E26" s="1866"/>
      <c r="F26" s="1866"/>
      <c r="G26" s="1866"/>
      <c r="H26" s="2040"/>
      <c r="I26" s="1866"/>
      <c r="J26" s="1867"/>
      <c r="K26" s="1866"/>
      <c r="L26" s="1866"/>
      <c r="M26" s="1867"/>
      <c r="N26" s="1868">
        <v>14.3</v>
      </c>
      <c r="O26" s="1868">
        <v>6.3</v>
      </c>
      <c r="P26" s="1869">
        <v>33.299999999999997</v>
      </c>
      <c r="Q26" s="1850">
        <v>-142.80000000000001</v>
      </c>
      <c r="R26" s="1850">
        <v>131.60000000000002</v>
      </c>
      <c r="S26" s="1870">
        <v>16.799999999999997</v>
      </c>
      <c r="T26" s="1871">
        <v>36.4</v>
      </c>
      <c r="U26" s="1872">
        <v>55</v>
      </c>
      <c r="V26" s="1873">
        <v>33.299999999999997</v>
      </c>
      <c r="W26" s="1871">
        <v>82.8</v>
      </c>
      <c r="X26" s="1872">
        <v>91.6</v>
      </c>
      <c r="Y26" s="1873">
        <v>87</v>
      </c>
      <c r="Z26" s="1872"/>
      <c r="AB26" s="1848">
        <v>50</v>
      </c>
      <c r="AD26" s="1849"/>
      <c r="AE26" s="1849"/>
      <c r="AF26" s="1864">
        <v>11</v>
      </c>
      <c r="AG26" s="1864"/>
      <c r="AH26" s="1864">
        <v>99.5</v>
      </c>
      <c r="AI26" s="1864">
        <v>159.5</v>
      </c>
      <c r="AJ26" s="1864">
        <v>219.5</v>
      </c>
      <c r="AK26" s="1848">
        <v>139.5</v>
      </c>
      <c r="AL26" s="1848">
        <v>29.5</v>
      </c>
      <c r="AM26" s="1848">
        <v>1595</v>
      </c>
    </row>
    <row r="27" spans="1:39" s="1848" customFormat="1">
      <c r="B27" s="1849"/>
      <c r="C27" s="1864">
        <v>12</v>
      </c>
      <c r="D27" s="1865"/>
      <c r="E27" s="1866"/>
      <c r="F27" s="1866"/>
      <c r="G27" s="1866"/>
      <c r="H27" s="2040"/>
      <c r="I27" s="1866"/>
      <c r="J27" s="1867"/>
      <c r="K27" s="1866"/>
      <c r="L27" s="1866"/>
      <c r="M27" s="1867"/>
      <c r="N27" s="1868">
        <v>28.6</v>
      </c>
      <c r="O27" s="1868">
        <v>31.3</v>
      </c>
      <c r="P27" s="1869">
        <v>33.299999999999997</v>
      </c>
      <c r="Q27" s="1850">
        <v>-164.20000000000002</v>
      </c>
      <c r="R27" s="1850">
        <v>112.90000000000002</v>
      </c>
      <c r="S27" s="1870">
        <v>9.9999999999994316E-2</v>
      </c>
      <c r="T27" s="1871">
        <v>27.3</v>
      </c>
      <c r="U27" s="1872">
        <v>50</v>
      </c>
      <c r="V27" s="1873">
        <v>55.6</v>
      </c>
      <c r="W27" s="1871">
        <v>82.9</v>
      </c>
      <c r="X27" s="1872">
        <v>91</v>
      </c>
      <c r="Y27" s="1873">
        <v>87.3</v>
      </c>
      <c r="Z27" s="1872"/>
      <c r="AB27" s="1848">
        <v>50</v>
      </c>
      <c r="AD27" s="1849"/>
      <c r="AE27" s="1849"/>
      <c r="AF27" s="1864">
        <v>12</v>
      </c>
      <c r="AG27" s="1864"/>
      <c r="AH27" s="1864">
        <v>99.5</v>
      </c>
      <c r="AI27" s="1864">
        <v>159.5</v>
      </c>
      <c r="AJ27" s="1864">
        <v>219.5</v>
      </c>
      <c r="AK27" s="1848">
        <v>139.5</v>
      </c>
      <c r="AL27" s="1848">
        <v>29.5</v>
      </c>
      <c r="AM27" s="1848">
        <v>1595</v>
      </c>
    </row>
    <row r="28" spans="1:39" s="1848" customFormat="1" ht="26">
      <c r="A28" s="1848">
        <v>1986</v>
      </c>
      <c r="B28" s="1849">
        <v>61</v>
      </c>
      <c r="C28" s="1864">
        <v>1</v>
      </c>
      <c r="D28" s="1865"/>
      <c r="E28" s="1866"/>
      <c r="F28" s="1866"/>
      <c r="G28" s="1866"/>
      <c r="H28" s="2040"/>
      <c r="I28" s="1866"/>
      <c r="J28" s="1867"/>
      <c r="K28" s="1866"/>
      <c r="L28" s="1866"/>
      <c r="M28" s="1867"/>
      <c r="N28" s="1868">
        <v>42.9</v>
      </c>
      <c r="O28" s="1868">
        <v>0</v>
      </c>
      <c r="P28" s="1869">
        <v>33.299999999999997</v>
      </c>
      <c r="Q28" s="1850">
        <v>-171.3</v>
      </c>
      <c r="R28" s="1850">
        <v>62.90000000000002</v>
      </c>
      <c r="S28" s="1870">
        <v>-16.600000000000009</v>
      </c>
      <c r="T28" s="1871">
        <v>45.5</v>
      </c>
      <c r="U28" s="1872">
        <v>35</v>
      </c>
      <c r="V28" s="1873">
        <v>66.7</v>
      </c>
      <c r="W28" s="1871">
        <v>83.4</v>
      </c>
      <c r="X28" s="1872">
        <v>90.6</v>
      </c>
      <c r="Y28" s="1873">
        <v>87.3</v>
      </c>
      <c r="Z28" s="1872"/>
      <c r="AB28" s="1848">
        <v>50</v>
      </c>
      <c r="AC28" s="1848">
        <v>1986</v>
      </c>
      <c r="AD28" s="1875" t="s">
        <v>912</v>
      </c>
      <c r="AE28" s="1849"/>
      <c r="AF28" s="1864">
        <v>1</v>
      </c>
      <c r="AG28" s="1864"/>
      <c r="AH28" s="1864">
        <v>99.5</v>
      </c>
      <c r="AI28" s="1864">
        <v>159.5</v>
      </c>
      <c r="AJ28" s="1864">
        <v>219.5</v>
      </c>
      <c r="AK28" s="1848">
        <v>139.5</v>
      </c>
      <c r="AL28" s="1848">
        <v>29.5</v>
      </c>
      <c r="AM28" s="1848">
        <v>1595</v>
      </c>
    </row>
    <row r="29" spans="1:39" s="1848" customFormat="1">
      <c r="B29" s="1849"/>
      <c r="C29" s="1864">
        <v>2</v>
      </c>
      <c r="D29" s="1865"/>
      <c r="E29" s="1866"/>
      <c r="F29" s="1866"/>
      <c r="G29" s="1866"/>
      <c r="H29" s="2040"/>
      <c r="I29" s="1866"/>
      <c r="J29" s="1867"/>
      <c r="K29" s="1866"/>
      <c r="L29" s="1866"/>
      <c r="M29" s="1867"/>
      <c r="N29" s="1868">
        <v>28.6</v>
      </c>
      <c r="O29" s="1868">
        <v>25</v>
      </c>
      <c r="P29" s="1869">
        <v>22.2</v>
      </c>
      <c r="Q29" s="1850">
        <v>-192.70000000000002</v>
      </c>
      <c r="R29" s="1850">
        <v>37.90000000000002</v>
      </c>
      <c r="S29" s="1870">
        <v>-44.400000000000006</v>
      </c>
      <c r="T29" s="1871">
        <v>36.4</v>
      </c>
      <c r="U29" s="1872">
        <v>30</v>
      </c>
      <c r="V29" s="1873">
        <v>66.7</v>
      </c>
      <c r="W29" s="1871">
        <v>82.8</v>
      </c>
      <c r="X29" s="1872">
        <v>90.5</v>
      </c>
      <c r="Y29" s="1873">
        <v>87.4</v>
      </c>
      <c r="Z29" s="1872"/>
      <c r="AB29" s="1848">
        <v>50</v>
      </c>
      <c r="AD29" s="1849"/>
      <c r="AE29" s="1849"/>
      <c r="AF29" s="1864">
        <v>2</v>
      </c>
      <c r="AG29" s="1864"/>
      <c r="AH29" s="1864">
        <v>99.5</v>
      </c>
      <c r="AI29" s="1864">
        <v>159.5</v>
      </c>
      <c r="AJ29" s="1864">
        <v>219.5</v>
      </c>
      <c r="AK29" s="1848">
        <v>139.5</v>
      </c>
      <c r="AL29" s="1848">
        <v>29.5</v>
      </c>
      <c r="AM29" s="1848">
        <v>1595</v>
      </c>
    </row>
    <row r="30" spans="1:39" s="1848" customFormat="1">
      <c r="B30" s="1849"/>
      <c r="C30" s="1864">
        <v>3</v>
      </c>
      <c r="D30" s="1865"/>
      <c r="E30" s="1866"/>
      <c r="F30" s="1866"/>
      <c r="G30" s="1866"/>
      <c r="H30" s="2040"/>
      <c r="I30" s="1866"/>
      <c r="J30" s="1867"/>
      <c r="K30" s="1866"/>
      <c r="L30" s="1866"/>
      <c r="M30" s="1867"/>
      <c r="N30" s="1868">
        <v>71.400000000000006</v>
      </c>
      <c r="O30" s="1868">
        <v>37.5</v>
      </c>
      <c r="P30" s="1869">
        <v>55.6</v>
      </c>
      <c r="Q30" s="1850">
        <v>-171.3</v>
      </c>
      <c r="R30" s="1850">
        <v>25.40000000000002</v>
      </c>
      <c r="S30" s="1870">
        <v>-38.800000000000004</v>
      </c>
      <c r="T30" s="1871">
        <v>27.3</v>
      </c>
      <c r="U30" s="1872">
        <v>40</v>
      </c>
      <c r="V30" s="1873">
        <v>61.1</v>
      </c>
      <c r="W30" s="1871">
        <v>82.6</v>
      </c>
      <c r="X30" s="1872">
        <v>89.9</v>
      </c>
      <c r="Y30" s="1873">
        <v>87.2</v>
      </c>
      <c r="Z30" s="1872"/>
      <c r="AB30" s="1848">
        <v>50</v>
      </c>
      <c r="AD30" s="1849"/>
      <c r="AE30" s="1849"/>
      <c r="AF30" s="1864">
        <v>3</v>
      </c>
      <c r="AG30" s="1864"/>
      <c r="AH30" s="1864">
        <v>99.5</v>
      </c>
      <c r="AI30" s="1864">
        <v>159.5</v>
      </c>
      <c r="AJ30" s="1864">
        <v>219.5</v>
      </c>
      <c r="AK30" s="1848">
        <v>139.5</v>
      </c>
      <c r="AL30" s="1848">
        <v>29.5</v>
      </c>
      <c r="AM30" s="1848">
        <v>1595</v>
      </c>
    </row>
    <row r="31" spans="1:39" s="1848" customFormat="1">
      <c r="B31" s="1849"/>
      <c r="C31" s="1864">
        <v>4</v>
      </c>
      <c r="D31" s="1865"/>
      <c r="E31" s="1866"/>
      <c r="F31" s="1866"/>
      <c r="G31" s="1866"/>
      <c r="H31" s="2040"/>
      <c r="I31" s="1866"/>
      <c r="J31" s="1867"/>
      <c r="K31" s="1866"/>
      <c r="L31" s="1866"/>
      <c r="M31" s="1867"/>
      <c r="N31" s="1868">
        <v>42.9</v>
      </c>
      <c r="O31" s="1868">
        <v>62.5</v>
      </c>
      <c r="P31" s="1869">
        <v>33.299999999999997</v>
      </c>
      <c r="Q31" s="1850">
        <v>-178.4</v>
      </c>
      <c r="R31" s="1850">
        <v>37.90000000000002</v>
      </c>
      <c r="S31" s="1870">
        <v>-55.500000000000007</v>
      </c>
      <c r="T31" s="1871">
        <v>36.4</v>
      </c>
      <c r="U31" s="1872">
        <v>50</v>
      </c>
      <c r="V31" s="1873">
        <v>44.4</v>
      </c>
      <c r="W31" s="1871">
        <v>82</v>
      </c>
      <c r="X31" s="1872">
        <v>90.3</v>
      </c>
      <c r="Y31" s="1873">
        <v>85.7</v>
      </c>
      <c r="Z31" s="1872"/>
      <c r="AB31" s="1848">
        <v>50</v>
      </c>
      <c r="AD31" s="1849"/>
      <c r="AE31" s="1849"/>
      <c r="AF31" s="1864">
        <v>4</v>
      </c>
      <c r="AG31" s="1864"/>
      <c r="AH31" s="1864">
        <v>99.5</v>
      </c>
      <c r="AI31" s="1864">
        <v>159.5</v>
      </c>
      <c r="AJ31" s="1864">
        <v>219.5</v>
      </c>
      <c r="AK31" s="1848">
        <v>139.5</v>
      </c>
      <c r="AL31" s="1848">
        <v>29.5</v>
      </c>
      <c r="AM31" s="1848">
        <v>1595</v>
      </c>
    </row>
    <row r="32" spans="1:39" s="1848" customFormat="1">
      <c r="B32" s="1849"/>
      <c r="C32" s="1864">
        <v>5</v>
      </c>
      <c r="D32" s="1865"/>
      <c r="E32" s="1866"/>
      <c r="F32" s="1866"/>
      <c r="G32" s="1866"/>
      <c r="H32" s="2040"/>
      <c r="I32" s="1866"/>
      <c r="J32" s="1867"/>
      <c r="K32" s="1866"/>
      <c r="L32" s="1866"/>
      <c r="M32" s="1867"/>
      <c r="N32" s="1868">
        <v>71.400000000000006</v>
      </c>
      <c r="O32" s="1868">
        <v>50</v>
      </c>
      <c r="P32" s="1869">
        <v>55.6</v>
      </c>
      <c r="Q32" s="1850">
        <v>-157</v>
      </c>
      <c r="R32" s="1850">
        <v>37.90000000000002</v>
      </c>
      <c r="S32" s="1870">
        <v>-49.900000000000006</v>
      </c>
      <c r="T32" s="1871">
        <v>27.3</v>
      </c>
      <c r="U32" s="1872">
        <v>50</v>
      </c>
      <c r="V32" s="1873">
        <v>38.9</v>
      </c>
      <c r="W32" s="1871">
        <v>81</v>
      </c>
      <c r="X32" s="1872">
        <v>89.9</v>
      </c>
      <c r="Y32" s="1873">
        <v>86.2</v>
      </c>
      <c r="Z32" s="1872"/>
      <c r="AB32" s="1848">
        <v>50</v>
      </c>
      <c r="AD32" s="1849"/>
      <c r="AE32" s="1849"/>
      <c r="AF32" s="1864">
        <v>5</v>
      </c>
      <c r="AG32" s="1864"/>
      <c r="AH32" s="1864">
        <v>99.5</v>
      </c>
      <c r="AI32" s="1864">
        <v>159.5</v>
      </c>
      <c r="AJ32" s="1864">
        <v>219.5</v>
      </c>
      <c r="AK32" s="1848">
        <v>139.5</v>
      </c>
      <c r="AL32" s="1848">
        <v>29.5</v>
      </c>
      <c r="AM32" s="1848">
        <v>1595</v>
      </c>
    </row>
    <row r="33" spans="1:39" s="1848" customFormat="1">
      <c r="B33" s="1849"/>
      <c r="C33" s="1864">
        <v>6</v>
      </c>
      <c r="D33" s="1865"/>
      <c r="E33" s="1866"/>
      <c r="F33" s="1866"/>
      <c r="G33" s="1866"/>
      <c r="H33" s="2040"/>
      <c r="I33" s="1866"/>
      <c r="J33" s="1867"/>
      <c r="K33" s="1866"/>
      <c r="L33" s="1866"/>
      <c r="M33" s="1867"/>
      <c r="N33" s="1868">
        <v>57.1</v>
      </c>
      <c r="O33" s="1868">
        <v>37.5</v>
      </c>
      <c r="P33" s="1869">
        <v>22.2</v>
      </c>
      <c r="Q33" s="1850">
        <v>-149.9</v>
      </c>
      <c r="R33" s="1850">
        <v>25.40000000000002</v>
      </c>
      <c r="S33" s="1870">
        <v>-77.7</v>
      </c>
      <c r="T33" s="1871">
        <v>36.4</v>
      </c>
      <c r="U33" s="1872">
        <v>60</v>
      </c>
      <c r="V33" s="1873">
        <v>33.299999999999997</v>
      </c>
      <c r="W33" s="1871">
        <v>81</v>
      </c>
      <c r="X33" s="1872">
        <v>89.6</v>
      </c>
      <c r="Y33" s="1873">
        <v>86.2</v>
      </c>
      <c r="Z33" s="1872"/>
      <c r="AB33" s="1848">
        <v>50</v>
      </c>
      <c r="AD33" s="1849"/>
      <c r="AE33" s="1849"/>
      <c r="AF33" s="1864">
        <v>6</v>
      </c>
      <c r="AG33" s="1864"/>
      <c r="AH33" s="1864">
        <v>99.5</v>
      </c>
      <c r="AI33" s="1864">
        <v>159.5</v>
      </c>
      <c r="AJ33" s="1864">
        <v>219.5</v>
      </c>
      <c r="AK33" s="1848">
        <v>139.5</v>
      </c>
      <c r="AL33" s="1848">
        <v>29.5</v>
      </c>
      <c r="AM33" s="1848">
        <v>1595</v>
      </c>
    </row>
    <row r="34" spans="1:39" s="1848" customFormat="1">
      <c r="B34" s="1849"/>
      <c r="C34" s="1864">
        <v>7</v>
      </c>
      <c r="D34" s="1865"/>
      <c r="E34" s="1866"/>
      <c r="F34" s="1866"/>
      <c r="G34" s="1866"/>
      <c r="H34" s="2040"/>
      <c r="I34" s="1866"/>
      <c r="J34" s="1867"/>
      <c r="K34" s="1866"/>
      <c r="L34" s="1866"/>
      <c r="M34" s="1867"/>
      <c r="N34" s="1868">
        <v>71.400000000000006</v>
      </c>
      <c r="O34" s="1868">
        <v>75</v>
      </c>
      <c r="P34" s="1869">
        <v>44.4</v>
      </c>
      <c r="Q34" s="1850">
        <v>-128.5</v>
      </c>
      <c r="R34" s="1850">
        <v>50.40000000000002</v>
      </c>
      <c r="S34" s="1870">
        <v>-83.300000000000011</v>
      </c>
      <c r="T34" s="1871">
        <v>45.5</v>
      </c>
      <c r="U34" s="1872">
        <v>40</v>
      </c>
      <c r="V34" s="1873">
        <v>50</v>
      </c>
      <c r="W34" s="1871">
        <v>80.5</v>
      </c>
      <c r="X34" s="1872">
        <v>89.2</v>
      </c>
      <c r="Y34" s="1873">
        <v>85.8</v>
      </c>
      <c r="Z34" s="1872"/>
      <c r="AB34" s="1848">
        <v>50</v>
      </c>
      <c r="AD34" s="1849"/>
      <c r="AE34" s="1849"/>
      <c r="AF34" s="1864">
        <v>7</v>
      </c>
      <c r="AG34" s="1864"/>
      <c r="AH34" s="1864">
        <v>99.5</v>
      </c>
      <c r="AI34" s="1864">
        <v>159.5</v>
      </c>
      <c r="AJ34" s="1864">
        <v>219.5</v>
      </c>
      <c r="AK34" s="1848">
        <v>139.5</v>
      </c>
      <c r="AL34" s="1848">
        <v>29.5</v>
      </c>
      <c r="AM34" s="1848">
        <v>1595</v>
      </c>
    </row>
    <row r="35" spans="1:39" s="1848" customFormat="1">
      <c r="B35" s="1849"/>
      <c r="C35" s="1864">
        <v>8</v>
      </c>
      <c r="D35" s="1865"/>
      <c r="E35" s="1866"/>
      <c r="F35" s="1866"/>
      <c r="G35" s="1866"/>
      <c r="H35" s="2040"/>
      <c r="I35" s="1866"/>
      <c r="J35" s="1867"/>
      <c r="K35" s="1866"/>
      <c r="L35" s="1866"/>
      <c r="M35" s="1867"/>
      <c r="N35" s="1868">
        <v>14.3</v>
      </c>
      <c r="O35" s="1868">
        <v>25</v>
      </c>
      <c r="P35" s="1869">
        <v>22.2</v>
      </c>
      <c r="Q35" s="1850">
        <v>-164.2</v>
      </c>
      <c r="R35" s="1850">
        <v>25.40000000000002</v>
      </c>
      <c r="S35" s="1870">
        <v>-111.10000000000001</v>
      </c>
      <c r="T35" s="1871">
        <v>50</v>
      </c>
      <c r="U35" s="1872">
        <v>30</v>
      </c>
      <c r="V35" s="1873">
        <v>38.9</v>
      </c>
      <c r="W35" s="1871">
        <v>81.400000000000006</v>
      </c>
      <c r="X35" s="1872">
        <v>88.7</v>
      </c>
      <c r="Y35" s="1873">
        <v>85.6</v>
      </c>
      <c r="Z35" s="1872"/>
      <c r="AB35" s="1848">
        <v>50</v>
      </c>
      <c r="AD35" s="1849"/>
      <c r="AE35" s="1849"/>
      <c r="AF35" s="1864">
        <v>8</v>
      </c>
      <c r="AG35" s="1864"/>
      <c r="AH35" s="1864">
        <v>99.5</v>
      </c>
      <c r="AI35" s="1864">
        <v>159.5</v>
      </c>
      <c r="AJ35" s="1864">
        <v>219.5</v>
      </c>
      <c r="AK35" s="1848">
        <v>139.5</v>
      </c>
      <c r="AL35" s="1848">
        <v>29.5</v>
      </c>
      <c r="AM35" s="1848">
        <v>1595</v>
      </c>
    </row>
    <row r="36" spans="1:39" s="1848" customFormat="1">
      <c r="B36" s="1849"/>
      <c r="C36" s="1864">
        <v>9</v>
      </c>
      <c r="D36" s="1865"/>
      <c r="E36" s="1866"/>
      <c r="F36" s="1866"/>
      <c r="G36" s="1866"/>
      <c r="H36" s="2040"/>
      <c r="I36" s="1866"/>
      <c r="J36" s="1867"/>
      <c r="K36" s="1866"/>
      <c r="L36" s="1866"/>
      <c r="M36" s="1867"/>
      <c r="N36" s="1868">
        <v>28.6</v>
      </c>
      <c r="O36" s="1868">
        <v>56.3</v>
      </c>
      <c r="P36" s="1869">
        <v>11.1</v>
      </c>
      <c r="Q36" s="1850">
        <v>-185.6</v>
      </c>
      <c r="R36" s="1850">
        <v>31.700000000000017</v>
      </c>
      <c r="S36" s="1870">
        <v>-150</v>
      </c>
      <c r="T36" s="1871">
        <v>72.7</v>
      </c>
      <c r="U36" s="1872">
        <v>80</v>
      </c>
      <c r="V36" s="1873">
        <v>50</v>
      </c>
      <c r="W36" s="1871">
        <v>81.099999999999994</v>
      </c>
      <c r="X36" s="1872">
        <v>90.3</v>
      </c>
      <c r="Y36" s="1873">
        <v>85.9</v>
      </c>
      <c r="Z36" s="1872"/>
      <c r="AB36" s="1848">
        <v>50</v>
      </c>
      <c r="AD36" s="1849"/>
      <c r="AE36" s="1849"/>
      <c r="AF36" s="1864">
        <v>9</v>
      </c>
      <c r="AG36" s="1864"/>
      <c r="AH36" s="1864">
        <v>99.5</v>
      </c>
      <c r="AI36" s="1864">
        <v>159.5</v>
      </c>
      <c r="AJ36" s="1864">
        <v>219.5</v>
      </c>
      <c r="AK36" s="1848">
        <v>139.5</v>
      </c>
      <c r="AL36" s="1848">
        <v>29.5</v>
      </c>
      <c r="AM36" s="1848">
        <v>1595</v>
      </c>
    </row>
    <row r="37" spans="1:39" s="1848" customFormat="1">
      <c r="B37" s="1849"/>
      <c r="C37" s="1864">
        <v>10</v>
      </c>
      <c r="D37" s="1865"/>
      <c r="E37" s="1866"/>
      <c r="F37" s="1866"/>
      <c r="G37" s="1866"/>
      <c r="H37" s="2040"/>
      <c r="I37" s="1866"/>
      <c r="J37" s="1867"/>
      <c r="K37" s="1866"/>
      <c r="L37" s="1866"/>
      <c r="M37" s="1867"/>
      <c r="N37" s="1868">
        <v>35.700000000000003</v>
      </c>
      <c r="O37" s="1868">
        <v>31.3</v>
      </c>
      <c r="P37" s="1869">
        <v>11.1</v>
      </c>
      <c r="Q37" s="1850">
        <v>-199.89999999999998</v>
      </c>
      <c r="R37" s="1850">
        <v>13.000000000000018</v>
      </c>
      <c r="S37" s="1870">
        <v>-188.9</v>
      </c>
      <c r="T37" s="1871">
        <v>63.6</v>
      </c>
      <c r="U37" s="1872">
        <v>60</v>
      </c>
      <c r="V37" s="1873">
        <v>66.7</v>
      </c>
      <c r="W37" s="1871">
        <v>80.8</v>
      </c>
      <c r="X37" s="1872">
        <v>89.6</v>
      </c>
      <c r="Y37" s="1873">
        <v>85.9</v>
      </c>
      <c r="Z37" s="1872"/>
      <c r="AB37" s="1848">
        <v>50</v>
      </c>
      <c r="AD37" s="1849"/>
      <c r="AE37" s="1849"/>
      <c r="AF37" s="1864">
        <v>10</v>
      </c>
      <c r="AG37" s="1864"/>
      <c r="AH37" s="1864">
        <v>99.5</v>
      </c>
      <c r="AI37" s="1864">
        <v>159.5</v>
      </c>
      <c r="AJ37" s="1864">
        <v>219.5</v>
      </c>
      <c r="AK37" s="1848">
        <v>139.5</v>
      </c>
      <c r="AL37" s="1848">
        <v>29.5</v>
      </c>
      <c r="AM37" s="1848">
        <v>1595</v>
      </c>
    </row>
    <row r="38" spans="1:39" s="1848" customFormat="1">
      <c r="B38" s="1849"/>
      <c r="C38" s="1864">
        <v>11</v>
      </c>
      <c r="D38" s="1876" t="s">
        <v>29</v>
      </c>
      <c r="E38" s="1866"/>
      <c r="F38" s="1866"/>
      <c r="G38" s="1866"/>
      <c r="H38" s="2040"/>
      <c r="I38" s="1866"/>
      <c r="J38" s="1867"/>
      <c r="K38" s="1866"/>
      <c r="L38" s="1866"/>
      <c r="M38" s="1867"/>
      <c r="N38" s="1868">
        <v>71.400000000000006</v>
      </c>
      <c r="O38" s="1868">
        <v>25</v>
      </c>
      <c r="P38" s="1869">
        <v>27.8</v>
      </c>
      <c r="Q38" s="1850">
        <v>-178.49999999999997</v>
      </c>
      <c r="R38" s="1850">
        <v>-11.999999999999982</v>
      </c>
      <c r="S38" s="1870">
        <v>-211.1</v>
      </c>
      <c r="T38" s="1871">
        <v>36.4</v>
      </c>
      <c r="U38" s="1872">
        <v>55</v>
      </c>
      <c r="V38" s="1873">
        <v>66.7</v>
      </c>
      <c r="W38" s="1871">
        <v>80.7</v>
      </c>
      <c r="X38" s="1872">
        <v>88.9</v>
      </c>
      <c r="Y38" s="1873">
        <v>85.3</v>
      </c>
      <c r="Z38" s="1872"/>
      <c r="AB38" s="1848">
        <v>50</v>
      </c>
      <c r="AD38" s="1849"/>
      <c r="AE38" s="1849"/>
      <c r="AF38" s="1864">
        <v>11</v>
      </c>
      <c r="AG38" s="1862" t="s">
        <v>29</v>
      </c>
      <c r="AH38" s="1864">
        <v>99.5</v>
      </c>
      <c r="AI38" s="1864">
        <v>159.5</v>
      </c>
      <c r="AJ38" s="1864">
        <v>219.5</v>
      </c>
      <c r="AK38" s="1848">
        <v>139.5</v>
      </c>
      <c r="AL38" s="1848">
        <v>29.5</v>
      </c>
      <c r="AM38" s="1848">
        <v>1595</v>
      </c>
    </row>
    <row r="39" spans="1:39" s="1848" customFormat="1">
      <c r="B39" s="1849"/>
      <c r="C39" s="1864">
        <v>12</v>
      </c>
      <c r="D39" s="1865"/>
      <c r="E39" s="1866"/>
      <c r="F39" s="1866"/>
      <c r="G39" s="1866"/>
      <c r="H39" s="2040"/>
      <c r="I39" s="1866"/>
      <c r="J39" s="1867"/>
      <c r="K39" s="1866"/>
      <c r="L39" s="1866"/>
      <c r="M39" s="1867"/>
      <c r="N39" s="1868">
        <v>57.1</v>
      </c>
      <c r="O39" s="1868">
        <v>18.8</v>
      </c>
      <c r="P39" s="1869">
        <v>22.2</v>
      </c>
      <c r="Q39" s="1850">
        <v>-171.39999999999998</v>
      </c>
      <c r="R39" s="1850">
        <v>-43.199999999999982</v>
      </c>
      <c r="S39" s="1870">
        <v>-238.9</v>
      </c>
      <c r="T39" s="1871">
        <v>72.7</v>
      </c>
      <c r="U39" s="1872">
        <v>30</v>
      </c>
      <c r="V39" s="1873">
        <v>33.299999999999997</v>
      </c>
      <c r="W39" s="1871">
        <v>82.1</v>
      </c>
      <c r="X39" s="1872">
        <v>89.9</v>
      </c>
      <c r="Y39" s="1873">
        <v>85.3</v>
      </c>
      <c r="Z39" s="1872"/>
      <c r="AB39" s="1848">
        <v>50</v>
      </c>
      <c r="AD39" s="1849"/>
      <c r="AE39" s="1849"/>
      <c r="AF39" s="1864">
        <v>12</v>
      </c>
      <c r="AG39" s="1864"/>
      <c r="AH39" s="1864"/>
      <c r="AI39" s="1864"/>
      <c r="AJ39" s="1864"/>
    </row>
    <row r="40" spans="1:39" s="1848" customFormat="1" ht="26">
      <c r="A40" s="1848">
        <v>1987</v>
      </c>
      <c r="B40" s="1849">
        <v>62</v>
      </c>
      <c r="C40" s="1864">
        <v>1</v>
      </c>
      <c r="D40" s="1865"/>
      <c r="E40" s="1866"/>
      <c r="F40" s="1866"/>
      <c r="G40" s="1866"/>
      <c r="H40" s="2040"/>
      <c r="I40" s="1866"/>
      <c r="J40" s="1867"/>
      <c r="K40" s="1866"/>
      <c r="L40" s="1866"/>
      <c r="M40" s="1867"/>
      <c r="N40" s="1868">
        <v>85.7</v>
      </c>
      <c r="O40" s="1868">
        <v>37.5</v>
      </c>
      <c r="P40" s="1869">
        <v>33.299999999999997</v>
      </c>
      <c r="Q40" s="1850">
        <v>-135.69999999999999</v>
      </c>
      <c r="R40" s="1850">
        <v>-55.699999999999982</v>
      </c>
      <c r="S40" s="1870">
        <v>-255.60000000000002</v>
      </c>
      <c r="T40" s="1871">
        <v>77.3</v>
      </c>
      <c r="U40" s="1872">
        <v>65</v>
      </c>
      <c r="V40" s="1873">
        <v>55.6</v>
      </c>
      <c r="W40" s="1871">
        <v>83</v>
      </c>
      <c r="X40" s="1872">
        <v>90.4</v>
      </c>
      <c r="Y40" s="1873">
        <v>85.1</v>
      </c>
      <c r="Z40" s="1872"/>
      <c r="AB40" s="1848">
        <v>50</v>
      </c>
      <c r="AC40" s="1848">
        <v>1987</v>
      </c>
      <c r="AD40" s="1875" t="s">
        <v>913</v>
      </c>
      <c r="AE40" s="1849"/>
      <c r="AF40" s="1864">
        <v>1</v>
      </c>
      <c r="AG40" s="1864"/>
      <c r="AH40" s="1864"/>
      <c r="AI40" s="1864"/>
      <c r="AJ40" s="1864"/>
    </row>
    <row r="41" spans="1:39" s="1848" customFormat="1">
      <c r="B41" s="1849"/>
      <c r="C41" s="1864">
        <v>2</v>
      </c>
      <c r="D41" s="1865"/>
      <c r="E41" s="1866"/>
      <c r="F41" s="1866"/>
      <c r="G41" s="1866"/>
      <c r="H41" s="2040"/>
      <c r="I41" s="1866"/>
      <c r="J41" s="1867"/>
      <c r="K41" s="1866"/>
      <c r="L41" s="1866"/>
      <c r="M41" s="1867"/>
      <c r="N41" s="1868">
        <v>92.9</v>
      </c>
      <c r="O41" s="1868">
        <v>87.5</v>
      </c>
      <c r="P41" s="1869">
        <v>33.299999999999997</v>
      </c>
      <c r="Q41" s="1850">
        <v>-92.799999999999983</v>
      </c>
      <c r="R41" s="1850">
        <v>-18.199999999999982</v>
      </c>
      <c r="S41" s="1870">
        <v>-272.3</v>
      </c>
      <c r="T41" s="1871">
        <v>81.8</v>
      </c>
      <c r="U41" s="1872">
        <v>100</v>
      </c>
      <c r="V41" s="1873">
        <v>61.1</v>
      </c>
      <c r="W41" s="1871">
        <v>84.1</v>
      </c>
      <c r="X41" s="1872">
        <v>90.6</v>
      </c>
      <c r="Y41" s="1873">
        <v>85.3</v>
      </c>
      <c r="Z41" s="1872"/>
      <c r="AB41" s="1848">
        <v>50</v>
      </c>
      <c r="AD41" s="1849"/>
      <c r="AE41" s="1849"/>
      <c r="AF41" s="1864">
        <v>2</v>
      </c>
      <c r="AG41" s="1864"/>
      <c r="AH41" s="1864"/>
      <c r="AI41" s="1864"/>
      <c r="AJ41" s="1864"/>
    </row>
    <row r="42" spans="1:39" s="1848" customFormat="1">
      <c r="B42" s="1849"/>
      <c r="C42" s="1864">
        <v>3</v>
      </c>
      <c r="D42" s="1865"/>
      <c r="E42" s="1866"/>
      <c r="F42" s="1866"/>
      <c r="G42" s="1866"/>
      <c r="H42" s="2040"/>
      <c r="I42" s="1866"/>
      <c r="J42" s="1867"/>
      <c r="K42" s="1866"/>
      <c r="L42" s="1866"/>
      <c r="M42" s="1867"/>
      <c r="N42" s="1868">
        <v>100</v>
      </c>
      <c r="O42" s="1868">
        <v>87.5</v>
      </c>
      <c r="P42" s="1869">
        <v>44.4</v>
      </c>
      <c r="Q42" s="1850">
        <v>-42.799999999999983</v>
      </c>
      <c r="R42" s="1850">
        <v>19.300000000000018</v>
      </c>
      <c r="S42" s="1870">
        <v>-277.90000000000003</v>
      </c>
      <c r="T42" s="1871">
        <v>81.8</v>
      </c>
      <c r="U42" s="1872">
        <v>100</v>
      </c>
      <c r="V42" s="1873">
        <v>66.7</v>
      </c>
      <c r="W42" s="1871">
        <v>85.7</v>
      </c>
      <c r="X42" s="1872">
        <v>91.5</v>
      </c>
      <c r="Y42" s="1873">
        <v>85.9</v>
      </c>
      <c r="Z42" s="1872"/>
      <c r="AB42" s="1848">
        <v>50</v>
      </c>
      <c r="AD42" s="1849"/>
      <c r="AE42" s="1849"/>
      <c r="AF42" s="1864">
        <v>3</v>
      </c>
      <c r="AG42" s="1864"/>
      <c r="AH42" s="1864"/>
      <c r="AI42" s="1864"/>
      <c r="AJ42" s="1864"/>
    </row>
    <row r="43" spans="1:39" s="1848" customFormat="1">
      <c r="B43" s="1849"/>
      <c r="C43" s="1864">
        <v>4</v>
      </c>
      <c r="D43" s="1865"/>
      <c r="E43" s="1866"/>
      <c r="F43" s="1866"/>
      <c r="G43" s="1866"/>
      <c r="H43" s="2040"/>
      <c r="I43" s="1866"/>
      <c r="J43" s="1867"/>
      <c r="K43" s="1866"/>
      <c r="L43" s="1866"/>
      <c r="M43" s="1867"/>
      <c r="N43" s="1868">
        <v>85.7</v>
      </c>
      <c r="O43" s="1868">
        <v>87.5</v>
      </c>
      <c r="P43" s="1869">
        <v>22.2</v>
      </c>
      <c r="Q43" s="1850">
        <v>-7.0999999999999801</v>
      </c>
      <c r="R43" s="1850">
        <v>56.800000000000018</v>
      </c>
      <c r="S43" s="1870">
        <v>-305.70000000000005</v>
      </c>
      <c r="T43" s="1871">
        <v>72.7</v>
      </c>
      <c r="U43" s="1872">
        <v>70</v>
      </c>
      <c r="V43" s="1873">
        <v>77.8</v>
      </c>
      <c r="W43" s="1871">
        <v>86.8</v>
      </c>
      <c r="X43" s="1872">
        <v>91.5</v>
      </c>
      <c r="Y43" s="1873">
        <v>86</v>
      </c>
      <c r="Z43" s="1872"/>
      <c r="AB43" s="1848">
        <v>50</v>
      </c>
      <c r="AD43" s="1849"/>
      <c r="AE43" s="1849"/>
      <c r="AF43" s="1864">
        <v>4</v>
      </c>
      <c r="AG43" s="1864"/>
      <c r="AH43" s="1864"/>
      <c r="AI43" s="1864"/>
      <c r="AJ43" s="1864"/>
    </row>
    <row r="44" spans="1:39" s="1848" customFormat="1">
      <c r="B44" s="1849"/>
      <c r="C44" s="1864">
        <v>5</v>
      </c>
      <c r="D44" s="1865"/>
      <c r="E44" s="1866"/>
      <c r="F44" s="1866"/>
      <c r="G44" s="1866"/>
      <c r="H44" s="2040"/>
      <c r="I44" s="1866"/>
      <c r="J44" s="1867"/>
      <c r="K44" s="1866"/>
      <c r="L44" s="1866"/>
      <c r="M44" s="1867"/>
      <c r="N44" s="1868">
        <v>71.400000000000006</v>
      </c>
      <c r="O44" s="1868">
        <v>68.8</v>
      </c>
      <c r="P44" s="1869">
        <v>22.2</v>
      </c>
      <c r="Q44" s="1850">
        <v>14.300000000000026</v>
      </c>
      <c r="R44" s="1850">
        <v>75.600000000000023</v>
      </c>
      <c r="S44" s="1870">
        <v>-333.50000000000006</v>
      </c>
      <c r="T44" s="1871">
        <v>90.9</v>
      </c>
      <c r="U44" s="1872">
        <v>60</v>
      </c>
      <c r="V44" s="1873">
        <v>55.6</v>
      </c>
      <c r="W44" s="1871">
        <v>89.1</v>
      </c>
      <c r="X44" s="1872">
        <v>91.8</v>
      </c>
      <c r="Y44" s="1873">
        <v>85.5</v>
      </c>
      <c r="Z44" s="1872"/>
      <c r="AB44" s="1848">
        <v>50</v>
      </c>
      <c r="AD44" s="1849"/>
      <c r="AE44" s="1849"/>
      <c r="AF44" s="1864">
        <v>5</v>
      </c>
      <c r="AG44" s="1864"/>
      <c r="AH44" s="1864"/>
      <c r="AI44" s="1864"/>
      <c r="AJ44" s="1864"/>
    </row>
    <row r="45" spans="1:39" s="1848" customFormat="1">
      <c r="B45" s="1849"/>
      <c r="C45" s="1864">
        <v>6</v>
      </c>
      <c r="D45" s="1865"/>
      <c r="E45" s="1866"/>
      <c r="F45" s="1866"/>
      <c r="G45" s="1866"/>
      <c r="H45" s="2040"/>
      <c r="I45" s="1866"/>
      <c r="J45" s="1867"/>
      <c r="K45" s="1866"/>
      <c r="L45" s="1866"/>
      <c r="M45" s="1867"/>
      <c r="N45" s="1868">
        <v>100</v>
      </c>
      <c r="O45" s="1868">
        <v>62.5</v>
      </c>
      <c r="P45" s="1869">
        <v>44.4</v>
      </c>
      <c r="Q45" s="1850">
        <v>64.300000000000026</v>
      </c>
      <c r="R45" s="1850">
        <v>88.100000000000023</v>
      </c>
      <c r="S45" s="1870">
        <v>-339.10000000000008</v>
      </c>
      <c r="T45" s="1871">
        <v>100</v>
      </c>
      <c r="U45" s="1872">
        <v>80</v>
      </c>
      <c r="V45" s="1873">
        <v>61.1</v>
      </c>
      <c r="W45" s="1871">
        <v>91</v>
      </c>
      <c r="X45" s="1872">
        <v>93.4</v>
      </c>
      <c r="Y45" s="1873">
        <v>86.3</v>
      </c>
      <c r="Z45" s="1872"/>
      <c r="AB45" s="1848">
        <v>50</v>
      </c>
      <c r="AD45" s="1849"/>
      <c r="AE45" s="1849"/>
      <c r="AF45" s="1864">
        <v>6</v>
      </c>
      <c r="AG45" s="1864"/>
      <c r="AH45" s="1864"/>
      <c r="AI45" s="1864"/>
      <c r="AJ45" s="1864"/>
    </row>
    <row r="46" spans="1:39" s="1848" customFormat="1">
      <c r="B46" s="1849"/>
      <c r="C46" s="1864">
        <v>7</v>
      </c>
      <c r="D46" s="1865"/>
      <c r="E46" s="1866"/>
      <c r="F46" s="1866"/>
      <c r="G46" s="1866"/>
      <c r="H46" s="2040"/>
      <c r="I46" s="1866"/>
      <c r="J46" s="1867"/>
      <c r="K46" s="1866"/>
      <c r="L46" s="1866"/>
      <c r="M46" s="1867"/>
      <c r="N46" s="1868">
        <v>71.400000000000006</v>
      </c>
      <c r="O46" s="1868">
        <v>87.5</v>
      </c>
      <c r="P46" s="1869">
        <v>55.6</v>
      </c>
      <c r="Q46" s="1850">
        <v>85.700000000000031</v>
      </c>
      <c r="R46" s="1850">
        <v>125.60000000000002</v>
      </c>
      <c r="S46" s="1870">
        <v>-333.50000000000006</v>
      </c>
      <c r="T46" s="1871">
        <v>81.8</v>
      </c>
      <c r="U46" s="1872">
        <v>90</v>
      </c>
      <c r="V46" s="1873">
        <v>55.6</v>
      </c>
      <c r="W46" s="1871">
        <v>91.9</v>
      </c>
      <c r="X46" s="1872">
        <v>94.4</v>
      </c>
      <c r="Y46" s="1873">
        <v>87.2</v>
      </c>
      <c r="Z46" s="1872"/>
      <c r="AB46" s="1848">
        <v>50</v>
      </c>
      <c r="AD46" s="1849"/>
      <c r="AE46" s="1849"/>
      <c r="AF46" s="1864">
        <v>7</v>
      </c>
      <c r="AG46" s="1864"/>
      <c r="AH46" s="1864"/>
      <c r="AI46" s="1864"/>
      <c r="AJ46" s="1864"/>
    </row>
    <row r="47" spans="1:39" s="1848" customFormat="1">
      <c r="B47" s="1849"/>
      <c r="C47" s="1864">
        <v>8</v>
      </c>
      <c r="D47" s="1865"/>
      <c r="E47" s="1866"/>
      <c r="F47" s="1866"/>
      <c r="G47" s="1866"/>
      <c r="H47" s="2040"/>
      <c r="I47" s="1866"/>
      <c r="J47" s="1867"/>
      <c r="K47" s="1866"/>
      <c r="L47" s="1866"/>
      <c r="M47" s="1867"/>
      <c r="N47" s="1868">
        <v>85.7</v>
      </c>
      <c r="O47" s="1868">
        <v>50</v>
      </c>
      <c r="P47" s="1869">
        <v>61.1</v>
      </c>
      <c r="Q47" s="1850">
        <v>121.40000000000003</v>
      </c>
      <c r="R47" s="1850">
        <v>125.60000000000002</v>
      </c>
      <c r="S47" s="1870">
        <v>-322.40000000000003</v>
      </c>
      <c r="T47" s="1871">
        <v>77.3</v>
      </c>
      <c r="U47" s="1872">
        <v>90</v>
      </c>
      <c r="V47" s="1873">
        <v>61.1</v>
      </c>
      <c r="W47" s="1871">
        <v>94.1</v>
      </c>
      <c r="X47" s="1872">
        <v>95.1</v>
      </c>
      <c r="Y47" s="1873">
        <v>88</v>
      </c>
      <c r="Z47" s="1872"/>
      <c r="AB47" s="1848">
        <v>50</v>
      </c>
      <c r="AD47" s="1849"/>
      <c r="AE47" s="1849"/>
      <c r="AF47" s="1864">
        <v>8</v>
      </c>
      <c r="AG47" s="1864"/>
      <c r="AH47" s="1864"/>
      <c r="AI47" s="1864"/>
      <c r="AJ47" s="1864"/>
    </row>
    <row r="48" spans="1:39" s="1848" customFormat="1">
      <c r="B48" s="1849"/>
      <c r="C48" s="1864">
        <v>9</v>
      </c>
      <c r="D48" s="1865"/>
      <c r="E48" s="1866"/>
      <c r="F48" s="1866"/>
      <c r="G48" s="1866"/>
      <c r="H48" s="2040"/>
      <c r="I48" s="1866"/>
      <c r="J48" s="1867"/>
      <c r="K48" s="1866"/>
      <c r="L48" s="1866"/>
      <c r="M48" s="1867"/>
      <c r="N48" s="1868">
        <v>92.9</v>
      </c>
      <c r="O48" s="1868">
        <v>75</v>
      </c>
      <c r="P48" s="1869">
        <v>50</v>
      </c>
      <c r="Q48" s="1850">
        <v>164.30000000000004</v>
      </c>
      <c r="R48" s="1850">
        <v>150.60000000000002</v>
      </c>
      <c r="S48" s="1870">
        <v>-322.40000000000003</v>
      </c>
      <c r="T48" s="1871">
        <v>81.8</v>
      </c>
      <c r="U48" s="1872">
        <v>100</v>
      </c>
      <c r="V48" s="1873">
        <v>77.8</v>
      </c>
      <c r="W48" s="1871">
        <v>95.1</v>
      </c>
      <c r="X48" s="1872">
        <v>96.5</v>
      </c>
      <c r="Y48" s="1873">
        <v>88.4</v>
      </c>
      <c r="Z48" s="1872"/>
      <c r="AB48" s="1848">
        <v>50</v>
      </c>
      <c r="AD48" s="1849"/>
      <c r="AE48" s="1849"/>
      <c r="AF48" s="1864">
        <v>9</v>
      </c>
      <c r="AG48" s="1864"/>
      <c r="AH48" s="1864"/>
      <c r="AI48" s="1864"/>
      <c r="AJ48" s="1864"/>
    </row>
    <row r="49" spans="1:36" s="1848" customFormat="1">
      <c r="B49" s="1849"/>
      <c r="C49" s="1864">
        <v>10</v>
      </c>
      <c r="D49" s="1865"/>
      <c r="E49" s="1866"/>
      <c r="F49" s="1866"/>
      <c r="G49" s="1866"/>
      <c r="H49" s="2040"/>
      <c r="I49" s="1866"/>
      <c r="J49" s="1867"/>
      <c r="K49" s="1866"/>
      <c r="L49" s="1866"/>
      <c r="M49" s="1867"/>
      <c r="N49" s="1868">
        <v>85.7</v>
      </c>
      <c r="O49" s="1868">
        <v>87.5</v>
      </c>
      <c r="P49" s="1869">
        <v>55.6</v>
      </c>
      <c r="Q49" s="1850">
        <v>200.00000000000006</v>
      </c>
      <c r="R49" s="1850">
        <v>188.10000000000002</v>
      </c>
      <c r="S49" s="1870">
        <v>-316.8</v>
      </c>
      <c r="T49" s="1871">
        <v>95.5</v>
      </c>
      <c r="U49" s="1872">
        <v>95</v>
      </c>
      <c r="V49" s="1873">
        <v>72.2</v>
      </c>
      <c r="W49" s="1871">
        <v>96.5</v>
      </c>
      <c r="X49" s="1872">
        <v>97.9</v>
      </c>
      <c r="Y49" s="1873">
        <v>88.9</v>
      </c>
      <c r="Z49" s="1872"/>
      <c r="AB49" s="1848">
        <v>50</v>
      </c>
      <c r="AD49" s="1849"/>
      <c r="AE49" s="1849"/>
      <c r="AF49" s="1864">
        <v>10</v>
      </c>
      <c r="AG49" s="1864"/>
      <c r="AH49" s="1864"/>
      <c r="AI49" s="1864"/>
      <c r="AJ49" s="1864"/>
    </row>
    <row r="50" spans="1:36" s="1848" customFormat="1">
      <c r="B50" s="1849"/>
      <c r="C50" s="1864">
        <v>11</v>
      </c>
      <c r="D50" s="1865"/>
      <c r="E50" s="1866"/>
      <c r="F50" s="1866"/>
      <c r="G50" s="1866"/>
      <c r="H50" s="2040"/>
      <c r="I50" s="1866"/>
      <c r="J50" s="1867"/>
      <c r="K50" s="1866"/>
      <c r="L50" s="1866"/>
      <c r="M50" s="1867"/>
      <c r="N50" s="1868">
        <v>71.400000000000006</v>
      </c>
      <c r="O50" s="1868">
        <v>87.5</v>
      </c>
      <c r="P50" s="1869">
        <v>61.1</v>
      </c>
      <c r="Q50" s="1850">
        <v>221.40000000000006</v>
      </c>
      <c r="R50" s="1850">
        <v>225.60000000000002</v>
      </c>
      <c r="S50" s="1870">
        <v>-305.7</v>
      </c>
      <c r="T50" s="1871">
        <v>72.7</v>
      </c>
      <c r="U50" s="1872">
        <v>90</v>
      </c>
      <c r="V50" s="1873">
        <v>72.2</v>
      </c>
      <c r="W50" s="1871">
        <v>97.3</v>
      </c>
      <c r="X50" s="1872">
        <v>98.7</v>
      </c>
      <c r="Y50" s="1873">
        <v>89.3</v>
      </c>
      <c r="Z50" s="1872"/>
      <c r="AB50" s="1848">
        <v>50</v>
      </c>
      <c r="AD50" s="1849"/>
      <c r="AE50" s="1849"/>
      <c r="AF50" s="1864">
        <v>11</v>
      </c>
      <c r="AG50" s="1864"/>
      <c r="AH50" s="1864"/>
      <c r="AI50" s="1864"/>
      <c r="AJ50" s="1864"/>
    </row>
    <row r="51" spans="1:36" s="1848" customFormat="1">
      <c r="B51" s="1849"/>
      <c r="C51" s="1864">
        <v>12</v>
      </c>
      <c r="D51" s="1865"/>
      <c r="E51" s="1866"/>
      <c r="F51" s="1866"/>
      <c r="G51" s="1866"/>
      <c r="H51" s="2040"/>
      <c r="I51" s="1866"/>
      <c r="J51" s="1867"/>
      <c r="K51" s="1866"/>
      <c r="L51" s="1866"/>
      <c r="M51" s="1867"/>
      <c r="N51" s="1868">
        <v>57.1</v>
      </c>
      <c r="O51" s="1868">
        <v>75</v>
      </c>
      <c r="P51" s="1869">
        <v>44.4</v>
      </c>
      <c r="Q51" s="1850">
        <v>228.50000000000006</v>
      </c>
      <c r="R51" s="1850">
        <v>250.60000000000002</v>
      </c>
      <c r="S51" s="1870">
        <v>-311.3</v>
      </c>
      <c r="T51" s="1871">
        <v>72.7</v>
      </c>
      <c r="U51" s="1872">
        <v>80</v>
      </c>
      <c r="V51" s="1873">
        <v>94.4</v>
      </c>
      <c r="W51" s="1871">
        <v>96.7</v>
      </c>
      <c r="X51" s="1872">
        <v>99.6</v>
      </c>
      <c r="Y51" s="1873">
        <v>90.4</v>
      </c>
      <c r="Z51" s="1872"/>
      <c r="AB51" s="1848">
        <v>50</v>
      </c>
      <c r="AD51" s="1849"/>
      <c r="AE51" s="1849"/>
      <c r="AF51" s="1864">
        <v>12</v>
      </c>
      <c r="AG51" s="1864"/>
      <c r="AH51" s="1864"/>
      <c r="AI51" s="1864"/>
      <c r="AJ51" s="1864"/>
    </row>
    <row r="52" spans="1:36" s="1848" customFormat="1" ht="26">
      <c r="A52" s="1848">
        <v>1988</v>
      </c>
      <c r="B52" s="1849">
        <v>63</v>
      </c>
      <c r="C52" s="1864">
        <v>1</v>
      </c>
      <c r="D52" s="1865"/>
      <c r="E52" s="1866"/>
      <c r="F52" s="1866"/>
      <c r="G52" s="1866"/>
      <c r="H52" s="2040"/>
      <c r="I52" s="1866"/>
      <c r="J52" s="1867"/>
      <c r="K52" s="1866"/>
      <c r="L52" s="1866"/>
      <c r="M52" s="1867"/>
      <c r="N52" s="1868">
        <v>71.400000000000006</v>
      </c>
      <c r="O52" s="1868">
        <v>75</v>
      </c>
      <c r="P52" s="1869">
        <v>55.6</v>
      </c>
      <c r="Q52" s="1850">
        <v>249.90000000000006</v>
      </c>
      <c r="R52" s="1850">
        <v>275.60000000000002</v>
      </c>
      <c r="S52" s="1870">
        <v>-305.7</v>
      </c>
      <c r="T52" s="1871">
        <v>72.7</v>
      </c>
      <c r="U52" s="1872">
        <v>85</v>
      </c>
      <c r="V52" s="1873">
        <v>77.8</v>
      </c>
      <c r="W52" s="1871">
        <v>98.1</v>
      </c>
      <c r="X52" s="1872">
        <v>100.5</v>
      </c>
      <c r="Y52" s="1873">
        <v>90.7</v>
      </c>
      <c r="Z52" s="1872"/>
      <c r="AB52" s="1848">
        <v>50</v>
      </c>
      <c r="AC52" s="1848">
        <v>1988</v>
      </c>
      <c r="AD52" s="1875" t="s">
        <v>914</v>
      </c>
      <c r="AE52" s="1849"/>
      <c r="AF52" s="1864">
        <v>1</v>
      </c>
      <c r="AG52" s="1864"/>
      <c r="AH52" s="1864"/>
      <c r="AI52" s="1864"/>
      <c r="AJ52" s="1864"/>
    </row>
    <row r="53" spans="1:36" s="1848" customFormat="1">
      <c r="B53" s="1849"/>
      <c r="C53" s="1864">
        <v>2</v>
      </c>
      <c r="D53" s="1865"/>
      <c r="E53" s="1866"/>
      <c r="F53" s="1866"/>
      <c r="G53" s="1866"/>
      <c r="H53" s="2040"/>
      <c r="I53" s="1866"/>
      <c r="J53" s="1867"/>
      <c r="K53" s="1866"/>
      <c r="L53" s="1866"/>
      <c r="M53" s="1867"/>
      <c r="N53" s="1868">
        <v>71.400000000000006</v>
      </c>
      <c r="O53" s="1868">
        <v>62.5</v>
      </c>
      <c r="P53" s="1869">
        <v>55.6</v>
      </c>
      <c r="Q53" s="1850">
        <v>271.30000000000007</v>
      </c>
      <c r="R53" s="1850">
        <v>288.10000000000002</v>
      </c>
      <c r="S53" s="1870">
        <v>-300.09999999999997</v>
      </c>
      <c r="T53" s="1871">
        <v>77.3</v>
      </c>
      <c r="U53" s="1872">
        <v>100</v>
      </c>
      <c r="V53" s="1873">
        <v>66.7</v>
      </c>
      <c r="W53" s="1871">
        <v>99.1</v>
      </c>
      <c r="X53" s="1872">
        <v>102.8</v>
      </c>
      <c r="Y53" s="1873">
        <v>91.7</v>
      </c>
      <c r="Z53" s="1872"/>
      <c r="AB53" s="1848">
        <v>50</v>
      </c>
      <c r="AD53" s="1849"/>
      <c r="AE53" s="1849"/>
      <c r="AF53" s="1864">
        <v>2</v>
      </c>
      <c r="AG53" s="1864"/>
      <c r="AH53" s="1864"/>
      <c r="AI53" s="1864"/>
      <c r="AJ53" s="1864"/>
    </row>
    <row r="54" spans="1:36" s="1848" customFormat="1">
      <c r="B54" s="1849"/>
      <c r="C54" s="1864">
        <v>3</v>
      </c>
      <c r="D54" s="1865"/>
      <c r="E54" s="1866"/>
      <c r="F54" s="1866"/>
      <c r="G54" s="1866"/>
      <c r="H54" s="2040"/>
      <c r="I54" s="1866"/>
      <c r="J54" s="1867"/>
      <c r="K54" s="1866"/>
      <c r="L54" s="1866"/>
      <c r="M54" s="1867"/>
      <c r="N54" s="1868">
        <v>85.7</v>
      </c>
      <c r="O54" s="1868">
        <v>75</v>
      </c>
      <c r="P54" s="1869">
        <v>66.7</v>
      </c>
      <c r="Q54" s="1850">
        <v>307.00000000000006</v>
      </c>
      <c r="R54" s="1850">
        <v>313.10000000000002</v>
      </c>
      <c r="S54" s="1870">
        <v>-283.39999999999998</v>
      </c>
      <c r="T54" s="1871">
        <v>54.5</v>
      </c>
      <c r="U54" s="1872">
        <v>70</v>
      </c>
      <c r="V54" s="1873">
        <v>77.8</v>
      </c>
      <c r="W54" s="1871">
        <v>98.3</v>
      </c>
      <c r="X54" s="1872">
        <v>101.5</v>
      </c>
      <c r="Y54" s="1873">
        <v>92.7</v>
      </c>
      <c r="Z54" s="1872"/>
      <c r="AB54" s="1848">
        <v>50</v>
      </c>
      <c r="AD54" s="1849"/>
      <c r="AE54" s="1849"/>
      <c r="AF54" s="1864">
        <v>3</v>
      </c>
      <c r="AG54" s="1864"/>
      <c r="AH54" s="1864"/>
      <c r="AI54" s="1864"/>
      <c r="AJ54" s="1864"/>
    </row>
    <row r="55" spans="1:36" s="1848" customFormat="1">
      <c r="B55" s="1849"/>
      <c r="C55" s="1864">
        <v>4</v>
      </c>
      <c r="D55" s="1865"/>
      <c r="E55" s="1866"/>
      <c r="F55" s="1866"/>
      <c r="G55" s="1866"/>
      <c r="H55" s="2040"/>
      <c r="I55" s="1866"/>
      <c r="J55" s="1867"/>
      <c r="K55" s="1866"/>
      <c r="L55" s="1866"/>
      <c r="M55" s="1867"/>
      <c r="N55" s="1868">
        <v>78.599999999999994</v>
      </c>
      <c r="O55" s="1868">
        <v>62.5</v>
      </c>
      <c r="P55" s="1869">
        <v>66.7</v>
      </c>
      <c r="Q55" s="1850">
        <v>335.6</v>
      </c>
      <c r="R55" s="1850">
        <v>325.60000000000002</v>
      </c>
      <c r="S55" s="1870">
        <v>-266.7</v>
      </c>
      <c r="T55" s="1871">
        <v>36.4</v>
      </c>
      <c r="U55" s="1872">
        <v>90</v>
      </c>
      <c r="V55" s="1873">
        <v>88.9</v>
      </c>
      <c r="W55" s="1871">
        <v>98.5</v>
      </c>
      <c r="X55" s="1872">
        <v>103.6</v>
      </c>
      <c r="Y55" s="1873">
        <v>93</v>
      </c>
      <c r="Z55" s="1872"/>
      <c r="AB55" s="1848">
        <v>50</v>
      </c>
      <c r="AD55" s="1849"/>
      <c r="AE55" s="1849"/>
      <c r="AF55" s="1864">
        <v>4</v>
      </c>
      <c r="AG55" s="1864"/>
      <c r="AH55" s="1864"/>
      <c r="AI55" s="1864"/>
      <c r="AJ55" s="1864"/>
    </row>
    <row r="56" spans="1:36" s="1848" customFormat="1">
      <c r="B56" s="1849"/>
      <c r="C56" s="1864">
        <v>5</v>
      </c>
      <c r="D56" s="1865"/>
      <c r="E56" s="1866"/>
      <c r="F56" s="1866"/>
      <c r="G56" s="1866"/>
      <c r="H56" s="2040"/>
      <c r="I56" s="1866"/>
      <c r="J56" s="1867"/>
      <c r="K56" s="1866"/>
      <c r="L56" s="1866"/>
      <c r="M56" s="1867"/>
      <c r="N56" s="1868">
        <v>42.9</v>
      </c>
      <c r="O56" s="1868">
        <v>25</v>
      </c>
      <c r="P56" s="1869">
        <v>66.7</v>
      </c>
      <c r="Q56" s="1850">
        <v>328.5</v>
      </c>
      <c r="R56" s="1850">
        <v>300.60000000000002</v>
      </c>
      <c r="S56" s="1870">
        <v>-250</v>
      </c>
      <c r="T56" s="1871">
        <v>36.4</v>
      </c>
      <c r="U56" s="1872">
        <v>30</v>
      </c>
      <c r="V56" s="1873">
        <v>77.8</v>
      </c>
      <c r="W56" s="1871">
        <v>98.9</v>
      </c>
      <c r="X56" s="1872">
        <v>103</v>
      </c>
      <c r="Y56" s="1873">
        <v>93.8</v>
      </c>
      <c r="Z56" s="1872"/>
      <c r="AB56" s="1848">
        <v>50</v>
      </c>
      <c r="AD56" s="1849"/>
      <c r="AE56" s="1849"/>
      <c r="AF56" s="1864">
        <v>5</v>
      </c>
      <c r="AG56" s="1864"/>
      <c r="AH56" s="1864"/>
      <c r="AI56" s="1864"/>
      <c r="AJ56" s="1864"/>
    </row>
    <row r="57" spans="1:36" s="1848" customFormat="1">
      <c r="B57" s="1849"/>
      <c r="C57" s="1864">
        <v>6</v>
      </c>
      <c r="D57" s="1865"/>
      <c r="E57" s="1866"/>
      <c r="F57" s="1866"/>
      <c r="G57" s="1866"/>
      <c r="H57" s="2040"/>
      <c r="I57" s="1866"/>
      <c r="J57" s="1867"/>
      <c r="K57" s="1866"/>
      <c r="L57" s="1866"/>
      <c r="M57" s="1867"/>
      <c r="N57" s="1868">
        <v>28.6</v>
      </c>
      <c r="O57" s="1868">
        <v>37.5</v>
      </c>
      <c r="P57" s="1869">
        <v>44.4</v>
      </c>
      <c r="Q57" s="1850">
        <v>307.10000000000002</v>
      </c>
      <c r="R57" s="1850">
        <v>288.10000000000002</v>
      </c>
      <c r="S57" s="1870">
        <v>-255.6</v>
      </c>
      <c r="T57" s="1871">
        <v>54.5</v>
      </c>
      <c r="U57" s="1872">
        <v>70</v>
      </c>
      <c r="V57" s="1873">
        <v>55.6</v>
      </c>
      <c r="W57" s="1871">
        <v>98.8</v>
      </c>
      <c r="X57" s="1872">
        <v>103.9</v>
      </c>
      <c r="Y57" s="1873">
        <v>94.3</v>
      </c>
      <c r="Z57" s="1872"/>
      <c r="AB57" s="1848">
        <v>50</v>
      </c>
      <c r="AD57" s="1849"/>
      <c r="AE57" s="1849"/>
      <c r="AF57" s="1864">
        <v>6</v>
      </c>
      <c r="AG57" s="1864"/>
      <c r="AH57" s="1864"/>
      <c r="AI57" s="1864"/>
      <c r="AJ57" s="1864"/>
    </row>
    <row r="58" spans="1:36" s="1848" customFormat="1">
      <c r="B58" s="1849"/>
      <c r="C58" s="1864">
        <v>7</v>
      </c>
      <c r="D58" s="1865"/>
      <c r="E58" s="1866"/>
      <c r="F58" s="1866"/>
      <c r="G58" s="1866"/>
      <c r="H58" s="2040"/>
      <c r="I58" s="1866"/>
      <c r="J58" s="1867"/>
      <c r="K58" s="1866"/>
      <c r="L58" s="1866"/>
      <c r="M58" s="1867"/>
      <c r="N58" s="1868">
        <v>42.9</v>
      </c>
      <c r="O58" s="1868">
        <v>50</v>
      </c>
      <c r="P58" s="1869">
        <v>55.6</v>
      </c>
      <c r="Q58" s="1850">
        <v>300</v>
      </c>
      <c r="R58" s="1850">
        <v>288.10000000000002</v>
      </c>
      <c r="S58" s="1870">
        <v>-250</v>
      </c>
      <c r="T58" s="1871">
        <v>63.6</v>
      </c>
      <c r="U58" s="1872">
        <v>50</v>
      </c>
      <c r="V58" s="1873">
        <v>72.2</v>
      </c>
      <c r="W58" s="1871">
        <v>98.5</v>
      </c>
      <c r="X58" s="1872">
        <v>104.8</v>
      </c>
      <c r="Y58" s="1873">
        <v>94.9</v>
      </c>
      <c r="Z58" s="1872"/>
      <c r="AB58" s="1848">
        <v>50</v>
      </c>
      <c r="AD58" s="1849"/>
      <c r="AE58" s="1849"/>
      <c r="AF58" s="1864">
        <v>7</v>
      </c>
      <c r="AG58" s="1864"/>
      <c r="AH58" s="1864"/>
      <c r="AI58" s="1864"/>
      <c r="AJ58" s="1864"/>
    </row>
    <row r="59" spans="1:36" s="1848" customFormat="1">
      <c r="B59" s="1849"/>
      <c r="C59" s="1864">
        <v>8</v>
      </c>
      <c r="D59" s="1865"/>
      <c r="E59" s="1866"/>
      <c r="F59" s="1866"/>
      <c r="G59" s="1866"/>
      <c r="H59" s="2040"/>
      <c r="I59" s="1866"/>
      <c r="J59" s="1867"/>
      <c r="K59" s="1866"/>
      <c r="L59" s="1866"/>
      <c r="M59" s="1867"/>
      <c r="N59" s="1868">
        <v>64.3</v>
      </c>
      <c r="O59" s="1868">
        <v>87.5</v>
      </c>
      <c r="P59" s="1869">
        <v>66.7</v>
      </c>
      <c r="Q59" s="1850">
        <v>314.3</v>
      </c>
      <c r="R59" s="1850">
        <v>325.60000000000002</v>
      </c>
      <c r="S59" s="1870">
        <v>-233.3</v>
      </c>
      <c r="T59" s="1871">
        <v>63.6</v>
      </c>
      <c r="U59" s="1872">
        <v>70</v>
      </c>
      <c r="V59" s="1873">
        <v>77.8</v>
      </c>
      <c r="W59" s="1871">
        <v>98.4</v>
      </c>
      <c r="X59" s="1872">
        <v>105.2</v>
      </c>
      <c r="Y59" s="1873">
        <v>96</v>
      </c>
      <c r="Z59" s="1872"/>
      <c r="AB59" s="1848">
        <v>50</v>
      </c>
      <c r="AD59" s="1849"/>
      <c r="AE59" s="1849"/>
      <c r="AF59" s="1864">
        <v>8</v>
      </c>
      <c r="AG59" s="1864"/>
      <c r="AH59" s="1864"/>
      <c r="AI59" s="1864"/>
      <c r="AJ59" s="1864"/>
    </row>
    <row r="60" spans="1:36" s="1848" customFormat="1">
      <c r="B60" s="1849"/>
      <c r="C60" s="1864">
        <v>9</v>
      </c>
      <c r="D60" s="1865"/>
      <c r="E60" s="1866"/>
      <c r="F60" s="1866"/>
      <c r="G60" s="1866"/>
      <c r="H60" s="2040"/>
      <c r="I60" s="1866"/>
      <c r="J60" s="1867"/>
      <c r="K60" s="1866"/>
      <c r="L60" s="1866"/>
      <c r="M60" s="1867"/>
      <c r="N60" s="1868">
        <v>57.1</v>
      </c>
      <c r="O60" s="1868">
        <v>75</v>
      </c>
      <c r="P60" s="1869">
        <v>77.8</v>
      </c>
      <c r="Q60" s="1850">
        <v>321.40000000000003</v>
      </c>
      <c r="R60" s="1850">
        <v>350.6</v>
      </c>
      <c r="S60" s="1870">
        <v>-205.5</v>
      </c>
      <c r="T60" s="1871">
        <v>45.5</v>
      </c>
      <c r="U60" s="1872">
        <v>70</v>
      </c>
      <c r="V60" s="1873">
        <v>88.9</v>
      </c>
      <c r="W60" s="1871">
        <v>98.3</v>
      </c>
      <c r="X60" s="1872">
        <v>105.9</v>
      </c>
      <c r="Y60" s="1873">
        <v>96.9</v>
      </c>
      <c r="Z60" s="1872"/>
      <c r="AB60" s="1848">
        <v>50</v>
      </c>
      <c r="AD60" s="1849"/>
      <c r="AE60" s="1849"/>
      <c r="AF60" s="1864">
        <v>9</v>
      </c>
      <c r="AG60" s="1864"/>
      <c r="AH60" s="1864"/>
      <c r="AI60" s="1864"/>
      <c r="AJ60" s="1864"/>
    </row>
    <row r="61" spans="1:36" s="1848" customFormat="1">
      <c r="B61" s="1849"/>
      <c r="C61" s="1864">
        <v>10</v>
      </c>
      <c r="D61" s="1865"/>
      <c r="E61" s="1866"/>
      <c r="F61" s="1866"/>
      <c r="G61" s="1866"/>
      <c r="H61" s="2040"/>
      <c r="I61" s="1866"/>
      <c r="J61" s="1867"/>
      <c r="K61" s="1866"/>
      <c r="L61" s="1866"/>
      <c r="M61" s="1867"/>
      <c r="N61" s="1868">
        <v>85.7</v>
      </c>
      <c r="O61" s="1868">
        <v>75</v>
      </c>
      <c r="P61" s="1869">
        <v>77.8</v>
      </c>
      <c r="Q61" s="1850">
        <v>357.1</v>
      </c>
      <c r="R61" s="1850">
        <v>375.6</v>
      </c>
      <c r="S61" s="1870">
        <v>-177.7</v>
      </c>
      <c r="T61" s="1871">
        <v>45.5</v>
      </c>
      <c r="U61" s="1872">
        <v>70</v>
      </c>
      <c r="V61" s="1873">
        <v>100</v>
      </c>
      <c r="W61" s="1871">
        <v>99.2</v>
      </c>
      <c r="X61" s="1872">
        <v>106.1</v>
      </c>
      <c r="Y61" s="1873">
        <v>98</v>
      </c>
      <c r="Z61" s="1872"/>
      <c r="AB61" s="1848">
        <v>50</v>
      </c>
      <c r="AD61" s="1849"/>
      <c r="AE61" s="1849"/>
      <c r="AF61" s="1864">
        <v>10</v>
      </c>
      <c r="AG61" s="1864"/>
      <c r="AH61" s="1864"/>
      <c r="AI61" s="1864"/>
      <c r="AJ61" s="1864"/>
    </row>
    <row r="62" spans="1:36" s="1848" customFormat="1">
      <c r="B62" s="1849"/>
      <c r="C62" s="1864">
        <v>11</v>
      </c>
      <c r="D62" s="1865"/>
      <c r="E62" s="1866"/>
      <c r="F62" s="1866"/>
      <c r="G62" s="1866"/>
      <c r="H62" s="2040"/>
      <c r="I62" s="1866"/>
      <c r="J62" s="1867"/>
      <c r="K62" s="1866"/>
      <c r="L62" s="1866"/>
      <c r="M62" s="1867"/>
      <c r="N62" s="1868">
        <v>71.400000000000006</v>
      </c>
      <c r="O62" s="1868">
        <v>62.5</v>
      </c>
      <c r="P62" s="1869">
        <v>83.3</v>
      </c>
      <c r="Q62" s="1850">
        <v>378.5</v>
      </c>
      <c r="R62" s="1850">
        <v>388.1</v>
      </c>
      <c r="S62" s="1870">
        <v>-144.39999999999998</v>
      </c>
      <c r="T62" s="1871">
        <v>63.6</v>
      </c>
      <c r="U62" s="1872">
        <v>80</v>
      </c>
      <c r="V62" s="1873">
        <v>100</v>
      </c>
      <c r="W62" s="1871">
        <v>99.9</v>
      </c>
      <c r="X62" s="1872">
        <v>107.8</v>
      </c>
      <c r="Y62" s="1873">
        <v>98.1</v>
      </c>
      <c r="Z62" s="1872"/>
      <c r="AB62" s="1848">
        <v>50</v>
      </c>
      <c r="AD62" s="1849"/>
      <c r="AE62" s="1849"/>
      <c r="AF62" s="1864">
        <v>11</v>
      </c>
      <c r="AG62" s="1864"/>
      <c r="AH62" s="1864"/>
      <c r="AI62" s="1864"/>
      <c r="AJ62" s="1864"/>
    </row>
    <row r="63" spans="1:36" s="1848" customFormat="1">
      <c r="B63" s="1849"/>
      <c r="C63" s="1864">
        <v>12</v>
      </c>
      <c r="D63" s="1865"/>
      <c r="E63" s="1866"/>
      <c r="F63" s="1866"/>
      <c r="G63" s="1866"/>
      <c r="H63" s="2040"/>
      <c r="I63" s="1866"/>
      <c r="J63" s="1867"/>
      <c r="K63" s="1866"/>
      <c r="L63" s="1866"/>
      <c r="M63" s="1867"/>
      <c r="N63" s="1868">
        <v>71.400000000000006</v>
      </c>
      <c r="O63" s="1868">
        <v>87.5</v>
      </c>
      <c r="P63" s="1869">
        <v>55.6</v>
      </c>
      <c r="Q63" s="1850">
        <v>399.9</v>
      </c>
      <c r="R63" s="1850">
        <v>425.6</v>
      </c>
      <c r="S63" s="1870">
        <v>-138.79999999999998</v>
      </c>
      <c r="T63" s="1871">
        <v>81.8</v>
      </c>
      <c r="U63" s="1872">
        <v>90</v>
      </c>
      <c r="V63" s="1873">
        <v>77.8</v>
      </c>
      <c r="W63" s="1871">
        <v>101.3</v>
      </c>
      <c r="X63" s="1872">
        <v>108</v>
      </c>
      <c r="Y63" s="1873">
        <v>98.9</v>
      </c>
      <c r="Z63" s="1872"/>
      <c r="AB63" s="1848">
        <v>50</v>
      </c>
      <c r="AD63" s="1849"/>
      <c r="AE63" s="1849"/>
      <c r="AF63" s="1864">
        <v>12</v>
      </c>
      <c r="AG63" s="1864"/>
      <c r="AH63" s="1864"/>
      <c r="AI63" s="1864"/>
      <c r="AJ63" s="1864"/>
    </row>
    <row r="64" spans="1:36" s="1848" customFormat="1" ht="26">
      <c r="A64" s="1848">
        <v>1989</v>
      </c>
      <c r="B64" s="1849">
        <v>1</v>
      </c>
      <c r="C64" s="1864">
        <v>1</v>
      </c>
      <c r="D64" s="1865"/>
      <c r="E64" s="1866"/>
      <c r="F64" s="1866"/>
      <c r="G64" s="1866"/>
      <c r="H64" s="2040"/>
      <c r="I64" s="1866"/>
      <c r="J64" s="1867"/>
      <c r="K64" s="1866"/>
      <c r="L64" s="1866"/>
      <c r="M64" s="1867"/>
      <c r="N64" s="1868">
        <v>71.400000000000006</v>
      </c>
      <c r="O64" s="1868">
        <v>75</v>
      </c>
      <c r="P64" s="1869">
        <v>55.6</v>
      </c>
      <c r="Q64" s="1850">
        <v>421.29999999999995</v>
      </c>
      <c r="R64" s="1850">
        <v>450.6</v>
      </c>
      <c r="S64" s="1870">
        <v>-133.19999999999999</v>
      </c>
      <c r="T64" s="1871">
        <v>50</v>
      </c>
      <c r="U64" s="1872">
        <v>90</v>
      </c>
      <c r="V64" s="1873">
        <v>77.8</v>
      </c>
      <c r="W64" s="1871">
        <v>100.5</v>
      </c>
      <c r="X64" s="1872">
        <v>108.9</v>
      </c>
      <c r="Y64" s="1873">
        <v>99.3</v>
      </c>
      <c r="Z64" s="1872"/>
      <c r="AB64" s="1848">
        <v>50</v>
      </c>
      <c r="AC64" s="1848">
        <v>1989</v>
      </c>
      <c r="AD64" s="1875" t="s">
        <v>915</v>
      </c>
      <c r="AE64" s="1849"/>
      <c r="AF64" s="1864">
        <v>1</v>
      </c>
      <c r="AG64" s="1864"/>
      <c r="AH64" s="1864"/>
      <c r="AI64" s="1864"/>
      <c r="AJ64" s="1864"/>
    </row>
    <row r="65" spans="1:36" s="1848" customFormat="1">
      <c r="B65" s="1849"/>
      <c r="C65" s="1864">
        <v>2</v>
      </c>
      <c r="D65" s="1865"/>
      <c r="E65" s="1866"/>
      <c r="F65" s="1866"/>
      <c r="G65" s="1866"/>
      <c r="H65" s="2040"/>
      <c r="I65" s="1866"/>
      <c r="J65" s="1867"/>
      <c r="K65" s="1866"/>
      <c r="L65" s="1866"/>
      <c r="M65" s="1867"/>
      <c r="N65" s="1868">
        <v>57.1</v>
      </c>
      <c r="O65" s="1868">
        <v>37.5</v>
      </c>
      <c r="P65" s="1869">
        <v>55.6</v>
      </c>
      <c r="Q65" s="1850">
        <v>428.4</v>
      </c>
      <c r="R65" s="1850">
        <v>438.1</v>
      </c>
      <c r="S65" s="1870">
        <v>-127.6</v>
      </c>
      <c r="T65" s="1871">
        <v>45.5</v>
      </c>
      <c r="U65" s="1872">
        <v>65</v>
      </c>
      <c r="V65" s="1873">
        <v>77.8</v>
      </c>
      <c r="W65" s="1871">
        <v>99.6</v>
      </c>
      <c r="X65" s="1872">
        <v>108.5</v>
      </c>
      <c r="Y65" s="1873">
        <v>99.8</v>
      </c>
      <c r="Z65" s="1872"/>
      <c r="AB65" s="1848">
        <v>50</v>
      </c>
      <c r="AD65" s="1849"/>
      <c r="AE65" s="1849"/>
      <c r="AF65" s="1864">
        <v>2</v>
      </c>
      <c r="AG65" s="1864"/>
      <c r="AH65" s="1864"/>
      <c r="AI65" s="1864"/>
      <c r="AJ65" s="1864"/>
    </row>
    <row r="66" spans="1:36" s="1848" customFormat="1">
      <c r="B66" s="1849"/>
      <c r="C66" s="1864">
        <v>3</v>
      </c>
      <c r="D66" s="1865"/>
      <c r="E66" s="1866"/>
      <c r="F66" s="1866"/>
      <c r="G66" s="1866"/>
      <c r="H66" s="2040"/>
      <c r="I66" s="1866"/>
      <c r="J66" s="1867"/>
      <c r="K66" s="1866"/>
      <c r="L66" s="1866"/>
      <c r="M66" s="1867"/>
      <c r="N66" s="1868">
        <v>71.400000000000006</v>
      </c>
      <c r="O66" s="1868">
        <v>62.5</v>
      </c>
      <c r="P66" s="1869">
        <v>77.8</v>
      </c>
      <c r="Q66" s="1850">
        <v>449.79999999999995</v>
      </c>
      <c r="R66" s="1850">
        <v>450.6</v>
      </c>
      <c r="S66" s="1870">
        <v>-99.8</v>
      </c>
      <c r="T66" s="1871">
        <v>54.5</v>
      </c>
      <c r="U66" s="1872">
        <v>90</v>
      </c>
      <c r="V66" s="1873">
        <v>94.4</v>
      </c>
      <c r="W66" s="1871">
        <v>100.7</v>
      </c>
      <c r="X66" s="1872">
        <v>112.4</v>
      </c>
      <c r="Y66" s="1873">
        <v>101.4</v>
      </c>
      <c r="Z66" s="1872"/>
      <c r="AB66" s="1848">
        <v>50</v>
      </c>
      <c r="AD66" s="1849"/>
      <c r="AE66" s="1849"/>
      <c r="AF66" s="1864">
        <v>3</v>
      </c>
      <c r="AG66" s="1864"/>
      <c r="AH66" s="1864"/>
      <c r="AI66" s="1864"/>
      <c r="AJ66" s="1864"/>
    </row>
    <row r="67" spans="1:36" s="1848" customFormat="1">
      <c r="B67" s="1849"/>
      <c r="C67" s="1864">
        <v>4</v>
      </c>
      <c r="D67" s="1865"/>
      <c r="E67" s="1866"/>
      <c r="F67" s="1866"/>
      <c r="G67" s="1866"/>
      <c r="H67" s="2040"/>
      <c r="I67" s="1866"/>
      <c r="J67" s="1867"/>
      <c r="K67" s="1866"/>
      <c r="L67" s="1866"/>
      <c r="M67" s="1867"/>
      <c r="N67" s="1868">
        <v>57.1</v>
      </c>
      <c r="O67" s="1868">
        <v>62.5</v>
      </c>
      <c r="P67" s="1869">
        <v>66.7</v>
      </c>
      <c r="Q67" s="1850">
        <v>456.9</v>
      </c>
      <c r="R67" s="1850">
        <v>463.1</v>
      </c>
      <c r="S67" s="1870">
        <v>-83.1</v>
      </c>
      <c r="T67" s="1871">
        <v>63.6</v>
      </c>
      <c r="U67" s="1872">
        <v>50</v>
      </c>
      <c r="V67" s="1873">
        <v>55.6</v>
      </c>
      <c r="W67" s="1871">
        <v>100.8</v>
      </c>
      <c r="X67" s="1872">
        <v>109.7</v>
      </c>
      <c r="Y67" s="1873">
        <v>102</v>
      </c>
      <c r="Z67" s="1872"/>
      <c r="AB67" s="1848">
        <v>50</v>
      </c>
      <c r="AD67" s="1849"/>
      <c r="AE67" s="1849"/>
      <c r="AF67" s="1864">
        <v>4</v>
      </c>
      <c r="AG67" s="1864"/>
      <c r="AH67" s="1864"/>
      <c r="AI67" s="1864"/>
      <c r="AJ67" s="1864"/>
    </row>
    <row r="68" spans="1:36" s="1848" customFormat="1">
      <c r="B68" s="1849"/>
      <c r="C68" s="1864">
        <v>5</v>
      </c>
      <c r="D68" s="1865"/>
      <c r="E68" s="1866"/>
      <c r="F68" s="1866"/>
      <c r="G68" s="1866"/>
      <c r="H68" s="2040"/>
      <c r="I68" s="1866"/>
      <c r="J68" s="1867"/>
      <c r="K68" s="1866"/>
      <c r="L68" s="1866"/>
      <c r="M68" s="1867"/>
      <c r="N68" s="1868">
        <v>64.3</v>
      </c>
      <c r="O68" s="1868">
        <v>87.5</v>
      </c>
      <c r="P68" s="1869">
        <v>77.8</v>
      </c>
      <c r="Q68" s="1850">
        <v>471.2</v>
      </c>
      <c r="R68" s="1850">
        <v>500.6</v>
      </c>
      <c r="S68" s="1870">
        <v>-55.3</v>
      </c>
      <c r="T68" s="1871">
        <v>54.5</v>
      </c>
      <c r="U68" s="1872">
        <v>80</v>
      </c>
      <c r="V68" s="1873">
        <v>66.7</v>
      </c>
      <c r="W68" s="1871">
        <v>100.1</v>
      </c>
      <c r="X68" s="1872">
        <v>109.7</v>
      </c>
      <c r="Y68" s="1873">
        <v>102.7</v>
      </c>
      <c r="Z68" s="1872"/>
      <c r="AB68" s="1848">
        <v>50</v>
      </c>
      <c r="AD68" s="1849"/>
      <c r="AE68" s="1849"/>
      <c r="AF68" s="1864">
        <v>5</v>
      </c>
      <c r="AG68" s="1864"/>
      <c r="AH68" s="1864"/>
      <c r="AI68" s="1864"/>
      <c r="AJ68" s="1864"/>
    </row>
    <row r="69" spans="1:36" s="1848" customFormat="1">
      <c r="B69" s="1849"/>
      <c r="C69" s="1864">
        <v>6</v>
      </c>
      <c r="D69" s="1865"/>
      <c r="E69" s="1866"/>
      <c r="F69" s="1866"/>
      <c r="G69" s="1866"/>
      <c r="H69" s="2040"/>
      <c r="I69" s="1866"/>
      <c r="J69" s="1867"/>
      <c r="K69" s="1866"/>
      <c r="L69" s="1866"/>
      <c r="M69" s="1867"/>
      <c r="N69" s="1868">
        <v>71.400000000000006</v>
      </c>
      <c r="O69" s="1868">
        <v>62.5</v>
      </c>
      <c r="P69" s="1869">
        <v>88.9</v>
      </c>
      <c r="Q69" s="1850">
        <v>492.6</v>
      </c>
      <c r="R69" s="1850">
        <v>513.1</v>
      </c>
      <c r="S69" s="1870">
        <v>-16.399999999999991</v>
      </c>
      <c r="T69" s="1871">
        <v>45.5</v>
      </c>
      <c r="U69" s="1872">
        <v>30</v>
      </c>
      <c r="V69" s="1873">
        <v>66.7</v>
      </c>
      <c r="W69" s="1871">
        <v>100.5</v>
      </c>
      <c r="X69" s="1872">
        <v>110.3</v>
      </c>
      <c r="Y69" s="1873">
        <v>103.9</v>
      </c>
      <c r="Z69" s="1872"/>
      <c r="AB69" s="1848">
        <v>50</v>
      </c>
      <c r="AD69" s="1849"/>
      <c r="AE69" s="1849"/>
      <c r="AF69" s="1864">
        <v>6</v>
      </c>
      <c r="AG69" s="1864"/>
      <c r="AH69" s="1864"/>
      <c r="AI69" s="1864"/>
      <c r="AJ69" s="1864"/>
    </row>
    <row r="70" spans="1:36" s="1848" customFormat="1">
      <c r="B70" s="1849"/>
      <c r="C70" s="1864">
        <v>7</v>
      </c>
      <c r="D70" s="1865"/>
      <c r="E70" s="1866"/>
      <c r="F70" s="1866"/>
      <c r="G70" s="1866"/>
      <c r="H70" s="2040"/>
      <c r="I70" s="1866"/>
      <c r="J70" s="1867"/>
      <c r="K70" s="1866"/>
      <c r="L70" s="1866"/>
      <c r="M70" s="1867"/>
      <c r="N70" s="1868">
        <v>57.1</v>
      </c>
      <c r="O70" s="1868">
        <v>50</v>
      </c>
      <c r="P70" s="1869">
        <v>83.3</v>
      </c>
      <c r="Q70" s="1850">
        <v>499.70000000000005</v>
      </c>
      <c r="R70" s="1850">
        <v>513.1</v>
      </c>
      <c r="S70" s="1870">
        <v>16.900000000000006</v>
      </c>
      <c r="T70" s="1871">
        <v>45.5</v>
      </c>
      <c r="U70" s="1872">
        <v>50</v>
      </c>
      <c r="V70" s="1873">
        <v>94.4</v>
      </c>
      <c r="W70" s="1871">
        <v>100.3</v>
      </c>
      <c r="X70" s="1872">
        <v>109.8</v>
      </c>
      <c r="Y70" s="1873">
        <v>104.2</v>
      </c>
      <c r="Z70" s="1872"/>
      <c r="AB70" s="1848">
        <v>50</v>
      </c>
      <c r="AD70" s="1849"/>
      <c r="AE70" s="1849"/>
      <c r="AF70" s="1864">
        <v>7</v>
      </c>
      <c r="AG70" s="1864"/>
      <c r="AH70" s="1864"/>
      <c r="AI70" s="1864"/>
      <c r="AJ70" s="1864"/>
    </row>
    <row r="71" spans="1:36" s="1848" customFormat="1">
      <c r="B71" s="1849"/>
      <c r="C71" s="1864">
        <v>8</v>
      </c>
      <c r="D71" s="1865"/>
      <c r="E71" s="1866"/>
      <c r="F71" s="1866"/>
      <c r="G71" s="1866"/>
      <c r="H71" s="2040"/>
      <c r="I71" s="1866"/>
      <c r="J71" s="1867"/>
      <c r="K71" s="1866"/>
      <c r="L71" s="1866"/>
      <c r="M71" s="1867"/>
      <c r="N71" s="1868">
        <v>64.3</v>
      </c>
      <c r="O71" s="1868">
        <v>75</v>
      </c>
      <c r="P71" s="1869">
        <v>44.4</v>
      </c>
      <c r="Q71" s="1850">
        <v>514</v>
      </c>
      <c r="R71" s="1850">
        <v>538.1</v>
      </c>
      <c r="S71" s="1870">
        <v>11.300000000000004</v>
      </c>
      <c r="T71" s="1871">
        <v>72.7</v>
      </c>
      <c r="U71" s="1872">
        <v>90</v>
      </c>
      <c r="V71" s="1873">
        <v>88.9</v>
      </c>
      <c r="W71" s="1871">
        <v>100.9</v>
      </c>
      <c r="X71" s="1872">
        <v>111.3</v>
      </c>
      <c r="Y71" s="1873">
        <v>104.3</v>
      </c>
      <c r="Z71" s="1872"/>
      <c r="AB71" s="1848">
        <v>50</v>
      </c>
      <c r="AD71" s="1849"/>
      <c r="AE71" s="1849"/>
      <c r="AF71" s="1864">
        <v>8</v>
      </c>
      <c r="AG71" s="1864"/>
      <c r="AH71" s="1864"/>
      <c r="AI71" s="1864"/>
      <c r="AJ71" s="1864"/>
    </row>
    <row r="72" spans="1:36" s="1848" customFormat="1">
      <c r="B72" s="1849"/>
      <c r="C72" s="1864">
        <v>9</v>
      </c>
      <c r="D72" s="1865"/>
      <c r="E72" s="1866"/>
      <c r="F72" s="1866"/>
      <c r="G72" s="1866"/>
      <c r="H72" s="2040"/>
      <c r="I72" s="1866"/>
      <c r="J72" s="1867"/>
      <c r="K72" s="1866"/>
      <c r="L72" s="1866"/>
      <c r="M72" s="1867"/>
      <c r="N72" s="1868">
        <v>35.700000000000003</v>
      </c>
      <c r="O72" s="1868">
        <v>75</v>
      </c>
      <c r="P72" s="1869">
        <v>77.8</v>
      </c>
      <c r="Q72" s="1850">
        <v>499.7</v>
      </c>
      <c r="R72" s="1850">
        <v>563.1</v>
      </c>
      <c r="S72" s="1870">
        <v>39.1</v>
      </c>
      <c r="T72" s="1871">
        <v>54.5</v>
      </c>
      <c r="U72" s="1872">
        <v>60</v>
      </c>
      <c r="V72" s="1873">
        <v>61.1</v>
      </c>
      <c r="W72" s="1871">
        <v>100.9</v>
      </c>
      <c r="X72" s="1872">
        <v>111.8</v>
      </c>
      <c r="Y72" s="1873">
        <v>104.8</v>
      </c>
      <c r="Z72" s="1872"/>
      <c r="AB72" s="1848">
        <v>50</v>
      </c>
      <c r="AD72" s="1849"/>
      <c r="AE72" s="1849"/>
      <c r="AF72" s="1864">
        <v>9</v>
      </c>
      <c r="AG72" s="1864"/>
      <c r="AH72" s="1864"/>
      <c r="AI72" s="1864"/>
      <c r="AJ72" s="1864"/>
    </row>
    <row r="73" spans="1:36" s="1848" customFormat="1">
      <c r="B73" s="1849"/>
      <c r="C73" s="1864">
        <v>10</v>
      </c>
      <c r="D73" s="1865"/>
      <c r="E73" s="1866"/>
      <c r="F73" s="1866"/>
      <c r="G73" s="1866"/>
      <c r="H73" s="2040"/>
      <c r="I73" s="1866"/>
      <c r="J73" s="1867"/>
      <c r="K73" s="1866"/>
      <c r="L73" s="1866"/>
      <c r="M73" s="1867"/>
      <c r="N73" s="1868">
        <v>57.1</v>
      </c>
      <c r="O73" s="1868">
        <v>37.5</v>
      </c>
      <c r="P73" s="1869">
        <v>66.7</v>
      </c>
      <c r="Q73" s="1850">
        <v>506.8</v>
      </c>
      <c r="R73" s="1850">
        <v>550.6</v>
      </c>
      <c r="S73" s="1870">
        <v>55.800000000000004</v>
      </c>
      <c r="T73" s="1871">
        <v>45.5</v>
      </c>
      <c r="U73" s="1872">
        <v>80</v>
      </c>
      <c r="V73" s="1873">
        <v>66.7</v>
      </c>
      <c r="W73" s="1871">
        <v>100.4</v>
      </c>
      <c r="X73" s="1872">
        <v>111.3</v>
      </c>
      <c r="Y73" s="1873">
        <v>104.8</v>
      </c>
      <c r="Z73" s="1872"/>
      <c r="AB73" s="1848">
        <v>50</v>
      </c>
      <c r="AD73" s="1849"/>
      <c r="AE73" s="1849"/>
      <c r="AF73" s="1864">
        <v>10</v>
      </c>
      <c r="AG73" s="1864"/>
      <c r="AH73" s="1864"/>
      <c r="AI73" s="1864"/>
      <c r="AJ73" s="1864"/>
    </row>
    <row r="74" spans="1:36" s="1848" customFormat="1">
      <c r="B74" s="1849"/>
      <c r="C74" s="1864">
        <v>11</v>
      </c>
      <c r="D74" s="1865"/>
      <c r="E74" s="1866"/>
      <c r="F74" s="1866"/>
      <c r="G74" s="1866"/>
      <c r="H74" s="2040"/>
      <c r="I74" s="1866"/>
      <c r="J74" s="1867"/>
      <c r="K74" s="1866"/>
      <c r="L74" s="1866"/>
      <c r="M74" s="1867"/>
      <c r="N74" s="1868">
        <v>57.1</v>
      </c>
      <c r="O74" s="1868">
        <v>56.3</v>
      </c>
      <c r="P74" s="1869">
        <v>66.7</v>
      </c>
      <c r="Q74" s="1850">
        <v>513.9</v>
      </c>
      <c r="R74" s="1850">
        <v>556.9</v>
      </c>
      <c r="S74" s="1870">
        <v>72.5</v>
      </c>
      <c r="T74" s="1871">
        <v>63.6</v>
      </c>
      <c r="U74" s="1872">
        <v>60</v>
      </c>
      <c r="V74" s="1873">
        <v>77.8</v>
      </c>
      <c r="W74" s="1871">
        <v>101.2</v>
      </c>
      <c r="X74" s="1872">
        <v>112.1</v>
      </c>
      <c r="Y74" s="1873">
        <v>106.1</v>
      </c>
      <c r="Z74" s="1872"/>
      <c r="AB74" s="1848">
        <v>50</v>
      </c>
      <c r="AD74" s="1849"/>
      <c r="AE74" s="1849"/>
      <c r="AF74" s="1864">
        <v>11</v>
      </c>
      <c r="AG74" s="1864"/>
      <c r="AH74" s="1864"/>
      <c r="AI74" s="1864"/>
      <c r="AJ74" s="1864"/>
    </row>
    <row r="75" spans="1:36" s="1848" customFormat="1">
      <c r="B75" s="1849"/>
      <c r="C75" s="1864">
        <v>12</v>
      </c>
      <c r="D75" s="1865"/>
      <c r="E75" s="1866"/>
      <c r="F75" s="1866"/>
      <c r="G75" s="1866"/>
      <c r="H75" s="2040"/>
      <c r="I75" s="1866"/>
      <c r="J75" s="1867"/>
      <c r="K75" s="1866"/>
      <c r="L75" s="1866"/>
      <c r="M75" s="1867"/>
      <c r="N75" s="1868">
        <v>57.1</v>
      </c>
      <c r="O75" s="1868">
        <v>62.5</v>
      </c>
      <c r="P75" s="1869">
        <v>77.8</v>
      </c>
      <c r="Q75" s="1850">
        <v>521</v>
      </c>
      <c r="R75" s="1850">
        <v>569.4</v>
      </c>
      <c r="S75" s="1870">
        <v>100.3</v>
      </c>
      <c r="T75" s="1871">
        <v>63.6</v>
      </c>
      <c r="U75" s="1872">
        <v>90</v>
      </c>
      <c r="V75" s="1873">
        <v>83.3</v>
      </c>
      <c r="W75" s="1871">
        <v>101.9</v>
      </c>
      <c r="X75" s="1872">
        <v>112.6</v>
      </c>
      <c r="Y75" s="1873">
        <v>106.5</v>
      </c>
      <c r="Z75" s="1872"/>
      <c r="AB75" s="1848">
        <v>50</v>
      </c>
      <c r="AD75" s="1849"/>
      <c r="AE75" s="1849"/>
      <c r="AF75" s="1864">
        <v>12</v>
      </c>
      <c r="AG75" s="1864"/>
      <c r="AH75" s="1864"/>
      <c r="AI75" s="1864"/>
      <c r="AJ75" s="1864"/>
    </row>
    <row r="76" spans="1:36" s="1848" customFormat="1" ht="26">
      <c r="A76" s="1848">
        <v>1990</v>
      </c>
      <c r="B76" s="1849">
        <v>2</v>
      </c>
      <c r="C76" s="1864">
        <v>1</v>
      </c>
      <c r="D76" s="1865"/>
      <c r="E76" s="1866"/>
      <c r="F76" s="1866"/>
      <c r="G76" s="1866"/>
      <c r="H76" s="2040"/>
      <c r="I76" s="1866"/>
      <c r="J76" s="1867"/>
      <c r="K76" s="1866"/>
      <c r="L76" s="1866"/>
      <c r="M76" s="1867"/>
      <c r="N76" s="1868">
        <v>71.400000000000006</v>
      </c>
      <c r="O76" s="1868">
        <v>68.8</v>
      </c>
      <c r="P76" s="1869">
        <v>100</v>
      </c>
      <c r="Q76" s="1850">
        <v>542.4</v>
      </c>
      <c r="R76" s="1850">
        <v>588.19999999999993</v>
      </c>
      <c r="S76" s="1870">
        <v>150.30000000000001</v>
      </c>
      <c r="T76" s="1871">
        <v>54.5</v>
      </c>
      <c r="U76" s="1872">
        <v>80</v>
      </c>
      <c r="V76" s="1873">
        <v>100</v>
      </c>
      <c r="W76" s="1871">
        <v>101.1</v>
      </c>
      <c r="X76" s="1872">
        <v>112.5</v>
      </c>
      <c r="Y76" s="1873">
        <v>107</v>
      </c>
      <c r="Z76" s="1872"/>
      <c r="AB76" s="1848">
        <v>50</v>
      </c>
      <c r="AC76" s="1848">
        <v>1990</v>
      </c>
      <c r="AD76" s="1875" t="s">
        <v>916</v>
      </c>
      <c r="AE76" s="1849"/>
      <c r="AF76" s="1864">
        <v>1</v>
      </c>
      <c r="AG76" s="1864"/>
      <c r="AH76" s="1864"/>
      <c r="AI76" s="1864"/>
      <c r="AJ76" s="1864"/>
    </row>
    <row r="77" spans="1:36" s="1848" customFormat="1">
      <c r="B77" s="1849"/>
      <c r="C77" s="1864">
        <v>2</v>
      </c>
      <c r="D77" s="1865"/>
      <c r="E77" s="1866"/>
      <c r="F77" s="1866"/>
      <c r="G77" s="1866"/>
      <c r="H77" s="2040"/>
      <c r="I77" s="1866"/>
      <c r="J77" s="1867"/>
      <c r="K77" s="1866"/>
      <c r="L77" s="1866"/>
      <c r="M77" s="1867"/>
      <c r="N77" s="1868">
        <v>28.6</v>
      </c>
      <c r="O77" s="1868">
        <v>37.5</v>
      </c>
      <c r="P77" s="1869">
        <v>66.7</v>
      </c>
      <c r="Q77" s="1850">
        <v>521</v>
      </c>
      <c r="R77" s="1850">
        <v>575.69999999999993</v>
      </c>
      <c r="S77" s="1870">
        <v>167</v>
      </c>
      <c r="T77" s="1871">
        <v>63.6</v>
      </c>
      <c r="U77" s="1872">
        <v>70</v>
      </c>
      <c r="V77" s="1873">
        <v>88.9</v>
      </c>
      <c r="W77" s="1871">
        <v>101.8</v>
      </c>
      <c r="X77" s="1872">
        <v>112.8</v>
      </c>
      <c r="Y77" s="1873">
        <v>107.2</v>
      </c>
      <c r="Z77" s="1872"/>
      <c r="AB77" s="1848">
        <v>50</v>
      </c>
      <c r="AD77" s="1849"/>
      <c r="AE77" s="1849"/>
      <c r="AF77" s="1864">
        <v>2</v>
      </c>
      <c r="AG77" s="1864"/>
      <c r="AH77" s="1864"/>
      <c r="AI77" s="1864"/>
      <c r="AJ77" s="1864"/>
    </row>
    <row r="78" spans="1:36" s="1848" customFormat="1">
      <c r="B78" s="1849"/>
      <c r="C78" s="1864">
        <v>3</v>
      </c>
      <c r="D78" s="1865"/>
      <c r="E78" s="1866"/>
      <c r="F78" s="1866"/>
      <c r="G78" s="1866"/>
      <c r="H78" s="2040"/>
      <c r="I78" s="1866"/>
      <c r="J78" s="1867"/>
      <c r="K78" s="1866"/>
      <c r="L78" s="1866"/>
      <c r="M78" s="1867"/>
      <c r="N78" s="1868">
        <v>78.599999999999994</v>
      </c>
      <c r="O78" s="1868">
        <v>62.5</v>
      </c>
      <c r="P78" s="1869">
        <v>55.6</v>
      </c>
      <c r="Q78" s="1850">
        <v>549.6</v>
      </c>
      <c r="R78" s="1850">
        <v>588.19999999999993</v>
      </c>
      <c r="S78" s="1870">
        <v>172.6</v>
      </c>
      <c r="T78" s="1871">
        <v>54.5</v>
      </c>
      <c r="U78" s="1872">
        <v>70</v>
      </c>
      <c r="V78" s="1873">
        <v>83.3</v>
      </c>
      <c r="W78" s="1871">
        <v>100.9</v>
      </c>
      <c r="X78" s="1872">
        <v>112.7</v>
      </c>
      <c r="Y78" s="1873">
        <v>107.3</v>
      </c>
      <c r="Z78" s="1872"/>
      <c r="AB78" s="1848">
        <v>50</v>
      </c>
      <c r="AD78" s="1849"/>
      <c r="AE78" s="1849"/>
      <c r="AF78" s="1864">
        <v>3</v>
      </c>
      <c r="AG78" s="1864"/>
      <c r="AH78" s="1864"/>
      <c r="AI78" s="1864"/>
      <c r="AJ78" s="1864"/>
    </row>
    <row r="79" spans="1:36" s="1848" customFormat="1">
      <c r="B79" s="1849"/>
      <c r="C79" s="1864">
        <v>4</v>
      </c>
      <c r="D79" s="1865"/>
      <c r="E79" s="1866"/>
      <c r="F79" s="1866"/>
      <c r="G79" s="1866"/>
      <c r="H79" s="2040"/>
      <c r="I79" s="1866"/>
      <c r="J79" s="1867"/>
      <c r="K79" s="1866"/>
      <c r="L79" s="1866"/>
      <c r="M79" s="1867"/>
      <c r="N79" s="1868">
        <v>57.1</v>
      </c>
      <c r="O79" s="1868">
        <v>62.5</v>
      </c>
      <c r="P79" s="1869">
        <v>55.6</v>
      </c>
      <c r="Q79" s="1850">
        <v>556.70000000000005</v>
      </c>
      <c r="R79" s="1850">
        <v>600.69999999999993</v>
      </c>
      <c r="S79" s="1870">
        <v>178.2</v>
      </c>
      <c r="T79" s="1871">
        <v>59.1</v>
      </c>
      <c r="U79" s="1872">
        <v>95</v>
      </c>
      <c r="V79" s="1873">
        <v>72.2</v>
      </c>
      <c r="W79" s="1871">
        <v>101.5</v>
      </c>
      <c r="X79" s="1872">
        <v>113.5</v>
      </c>
      <c r="Y79" s="1873">
        <v>107.3</v>
      </c>
      <c r="Z79" s="1872"/>
      <c r="AB79" s="1848">
        <v>50</v>
      </c>
      <c r="AD79" s="1849"/>
      <c r="AE79" s="1849"/>
      <c r="AF79" s="1864">
        <v>4</v>
      </c>
      <c r="AG79" s="1864"/>
      <c r="AH79" s="1864"/>
      <c r="AI79" s="1864"/>
      <c r="AJ79" s="1864"/>
    </row>
    <row r="80" spans="1:36" s="1848" customFormat="1">
      <c r="B80" s="1849"/>
      <c r="C80" s="1864">
        <v>5</v>
      </c>
      <c r="D80" s="1865"/>
      <c r="E80" s="1866"/>
      <c r="F80" s="1866"/>
      <c r="G80" s="1866"/>
      <c r="H80" s="2040"/>
      <c r="I80" s="1866"/>
      <c r="J80" s="1867"/>
      <c r="K80" s="1866"/>
      <c r="L80" s="1866"/>
      <c r="M80" s="1867"/>
      <c r="N80" s="1868">
        <v>85.7</v>
      </c>
      <c r="O80" s="1868">
        <v>87.5</v>
      </c>
      <c r="P80" s="1869">
        <v>55.6</v>
      </c>
      <c r="Q80" s="1850">
        <v>592.40000000000009</v>
      </c>
      <c r="R80" s="1850">
        <v>638.19999999999993</v>
      </c>
      <c r="S80" s="1870">
        <v>183.79999999999998</v>
      </c>
      <c r="T80" s="1871">
        <v>63.6</v>
      </c>
      <c r="U80" s="1872">
        <v>90</v>
      </c>
      <c r="V80" s="1873">
        <v>66.7</v>
      </c>
      <c r="W80" s="1871">
        <v>103</v>
      </c>
      <c r="X80" s="1872">
        <v>115.2</v>
      </c>
      <c r="Y80" s="1873">
        <v>107.4</v>
      </c>
      <c r="Z80" s="1872"/>
      <c r="AB80" s="1848">
        <v>50</v>
      </c>
      <c r="AD80" s="1849"/>
      <c r="AE80" s="1849"/>
      <c r="AF80" s="1864">
        <v>5</v>
      </c>
      <c r="AG80" s="1864"/>
      <c r="AH80" s="1864"/>
      <c r="AI80" s="1864"/>
      <c r="AJ80" s="1864"/>
    </row>
    <row r="81" spans="1:39" s="1848" customFormat="1">
      <c r="B81" s="1849"/>
      <c r="C81" s="1864">
        <v>6</v>
      </c>
      <c r="D81" s="1865"/>
      <c r="E81" s="1866"/>
      <c r="F81" s="1866"/>
      <c r="G81" s="1866"/>
      <c r="H81" s="2040"/>
      <c r="I81" s="1866"/>
      <c r="J81" s="1867"/>
      <c r="K81" s="1866"/>
      <c r="L81" s="1866"/>
      <c r="M81" s="1867"/>
      <c r="N81" s="1868">
        <v>71.400000000000006</v>
      </c>
      <c r="O81" s="1868">
        <v>62.5</v>
      </c>
      <c r="P81" s="1869">
        <v>55.6</v>
      </c>
      <c r="Q81" s="1850">
        <v>613.80000000000007</v>
      </c>
      <c r="R81" s="1850">
        <v>650.69999999999993</v>
      </c>
      <c r="S81" s="1870">
        <v>189.39999999999998</v>
      </c>
      <c r="T81" s="1871">
        <v>63.6</v>
      </c>
      <c r="U81" s="1872">
        <v>100</v>
      </c>
      <c r="V81" s="1873">
        <v>66.7</v>
      </c>
      <c r="W81" s="1871">
        <v>102.1</v>
      </c>
      <c r="X81" s="1872">
        <v>115.9</v>
      </c>
      <c r="Y81" s="1873">
        <v>107.4</v>
      </c>
      <c r="Z81" s="1872"/>
      <c r="AB81" s="1848">
        <v>50</v>
      </c>
      <c r="AD81" s="1849"/>
      <c r="AE81" s="1849"/>
      <c r="AF81" s="1864">
        <v>6</v>
      </c>
      <c r="AG81" s="1864"/>
      <c r="AH81" s="1864"/>
      <c r="AI81" s="1864"/>
      <c r="AJ81" s="1864"/>
    </row>
    <row r="82" spans="1:39" s="1848" customFormat="1">
      <c r="B82" s="1849"/>
      <c r="C82" s="1864">
        <v>7</v>
      </c>
      <c r="D82" s="1865"/>
      <c r="E82" s="1866"/>
      <c r="F82" s="1866"/>
      <c r="G82" s="1866"/>
      <c r="H82" s="2040"/>
      <c r="I82" s="1866"/>
      <c r="J82" s="1867"/>
      <c r="K82" s="1866"/>
      <c r="L82" s="1866"/>
      <c r="M82" s="1867"/>
      <c r="N82" s="1868">
        <v>85.7</v>
      </c>
      <c r="O82" s="1868">
        <v>75</v>
      </c>
      <c r="P82" s="1869">
        <v>55.6</v>
      </c>
      <c r="Q82" s="1850">
        <v>649.50000000000011</v>
      </c>
      <c r="R82" s="1850">
        <v>675.69999999999993</v>
      </c>
      <c r="S82" s="1870">
        <v>194.99999999999997</v>
      </c>
      <c r="T82" s="1871">
        <v>36.4</v>
      </c>
      <c r="U82" s="1872">
        <v>70</v>
      </c>
      <c r="V82" s="1873">
        <v>44.4</v>
      </c>
      <c r="W82" s="1871">
        <v>101.1</v>
      </c>
      <c r="X82" s="1872">
        <v>116.2</v>
      </c>
      <c r="Y82" s="1873">
        <v>107</v>
      </c>
      <c r="Z82" s="1872"/>
      <c r="AB82" s="1848">
        <v>50</v>
      </c>
      <c r="AD82" s="1849"/>
      <c r="AE82" s="1849"/>
      <c r="AF82" s="1864">
        <v>7</v>
      </c>
      <c r="AG82" s="1864"/>
      <c r="AH82" s="1864"/>
      <c r="AI82" s="1864"/>
      <c r="AJ82" s="1864"/>
    </row>
    <row r="83" spans="1:39" s="1848" customFormat="1">
      <c r="B83" s="1849"/>
      <c r="C83" s="1864">
        <v>8</v>
      </c>
      <c r="D83" s="1865"/>
      <c r="E83" s="1866"/>
      <c r="F83" s="1866"/>
      <c r="G83" s="1866"/>
      <c r="H83" s="2040"/>
      <c r="I83" s="1866"/>
      <c r="J83" s="1867"/>
      <c r="K83" s="1866"/>
      <c r="L83" s="1866"/>
      <c r="M83" s="1867"/>
      <c r="N83" s="1868">
        <v>57.1</v>
      </c>
      <c r="O83" s="1868">
        <v>37.5</v>
      </c>
      <c r="P83" s="1869">
        <v>55.6</v>
      </c>
      <c r="Q83" s="1850">
        <v>656.60000000000014</v>
      </c>
      <c r="R83" s="1850">
        <v>663.19999999999993</v>
      </c>
      <c r="S83" s="1870">
        <v>200.59999999999997</v>
      </c>
      <c r="T83" s="1871">
        <v>36.4</v>
      </c>
      <c r="U83" s="1872">
        <v>65</v>
      </c>
      <c r="V83" s="1873">
        <v>66.7</v>
      </c>
      <c r="W83" s="1871">
        <v>100.3</v>
      </c>
      <c r="X83" s="1872">
        <v>115.9</v>
      </c>
      <c r="Y83" s="1873">
        <v>107.6</v>
      </c>
      <c r="Z83" s="1872"/>
      <c r="AB83" s="1848">
        <v>50</v>
      </c>
      <c r="AD83" s="1849"/>
      <c r="AE83" s="1849"/>
      <c r="AF83" s="1864">
        <v>8</v>
      </c>
      <c r="AG83" s="1864"/>
      <c r="AH83" s="1864"/>
      <c r="AI83" s="1864"/>
      <c r="AJ83" s="1864"/>
    </row>
    <row r="84" spans="1:39" s="1848" customFormat="1">
      <c r="B84" s="1849"/>
      <c r="C84" s="1864">
        <v>9</v>
      </c>
      <c r="D84" s="1865"/>
      <c r="E84" s="1866"/>
      <c r="F84" s="1866"/>
      <c r="G84" s="1866"/>
      <c r="H84" s="2040"/>
      <c r="I84" s="1866"/>
      <c r="J84" s="1867"/>
      <c r="K84" s="1866"/>
      <c r="L84" s="1866"/>
      <c r="M84" s="1867"/>
      <c r="N84" s="1868">
        <v>28.6</v>
      </c>
      <c r="O84" s="1868">
        <v>37.5</v>
      </c>
      <c r="P84" s="1869">
        <v>44.4</v>
      </c>
      <c r="Q84" s="1850">
        <v>635.20000000000016</v>
      </c>
      <c r="R84" s="1850">
        <v>650.69999999999993</v>
      </c>
      <c r="S84" s="1870">
        <v>194.99999999999997</v>
      </c>
      <c r="T84" s="1871">
        <v>27.3</v>
      </c>
      <c r="U84" s="1872">
        <v>50</v>
      </c>
      <c r="V84" s="1873">
        <v>66.7</v>
      </c>
      <c r="W84" s="1871">
        <v>98.7</v>
      </c>
      <c r="X84" s="1872">
        <v>115.7</v>
      </c>
      <c r="Y84" s="1873">
        <v>107.8</v>
      </c>
      <c r="Z84" s="1872"/>
      <c r="AB84" s="1848">
        <v>50</v>
      </c>
      <c r="AD84" s="1849"/>
      <c r="AE84" s="1849"/>
      <c r="AF84" s="1864">
        <v>9</v>
      </c>
      <c r="AG84" s="1864"/>
      <c r="AH84" s="1864"/>
      <c r="AI84" s="1864"/>
      <c r="AJ84" s="1864"/>
    </row>
    <row r="85" spans="1:39" s="1848" customFormat="1">
      <c r="B85" s="1849"/>
      <c r="C85" s="1864">
        <v>10</v>
      </c>
      <c r="D85" s="1865"/>
      <c r="E85" s="1866"/>
      <c r="F85" s="1866"/>
      <c r="G85" s="1866"/>
      <c r="H85" s="2040"/>
      <c r="I85" s="1866"/>
      <c r="J85" s="1867"/>
      <c r="K85" s="1866"/>
      <c r="L85" s="1866"/>
      <c r="M85" s="1867"/>
      <c r="N85" s="1868">
        <v>50</v>
      </c>
      <c r="O85" s="1868">
        <v>62.5</v>
      </c>
      <c r="P85" s="1869">
        <v>77.8</v>
      </c>
      <c r="Q85" s="1850">
        <v>635.20000000000016</v>
      </c>
      <c r="R85" s="1850">
        <v>663.19999999999993</v>
      </c>
      <c r="S85" s="1870">
        <v>222.79999999999995</v>
      </c>
      <c r="T85" s="1871">
        <v>36.4</v>
      </c>
      <c r="U85" s="1872">
        <v>70</v>
      </c>
      <c r="V85" s="1873">
        <v>61.1</v>
      </c>
      <c r="W85" s="1871">
        <v>99.1</v>
      </c>
      <c r="X85" s="1872">
        <v>117.3</v>
      </c>
      <c r="Y85" s="1873">
        <v>108.4</v>
      </c>
      <c r="Z85" s="1872"/>
      <c r="AB85" s="1848">
        <v>50</v>
      </c>
      <c r="AD85" s="1849"/>
      <c r="AE85" s="1849"/>
      <c r="AF85" s="1864">
        <v>10</v>
      </c>
      <c r="AG85" s="1864"/>
      <c r="AH85" s="1864"/>
      <c r="AI85" s="1864"/>
      <c r="AJ85" s="1864"/>
    </row>
    <row r="86" spans="1:39" s="1848" customFormat="1">
      <c r="B86" s="1849"/>
      <c r="C86" s="1864">
        <v>11</v>
      </c>
      <c r="D86" s="1865"/>
      <c r="E86" s="1866"/>
      <c r="F86" s="1866"/>
      <c r="G86" s="1866"/>
      <c r="H86" s="2040"/>
      <c r="I86" s="1866"/>
      <c r="J86" s="1867"/>
      <c r="K86" s="1866"/>
      <c r="L86" s="1866"/>
      <c r="M86" s="1867"/>
      <c r="N86" s="1868">
        <v>42.9</v>
      </c>
      <c r="O86" s="1868">
        <v>25</v>
      </c>
      <c r="P86" s="1869">
        <v>50</v>
      </c>
      <c r="Q86" s="1850">
        <v>628.10000000000014</v>
      </c>
      <c r="R86" s="1850">
        <v>638.19999999999993</v>
      </c>
      <c r="S86" s="1870">
        <v>222.79999999999995</v>
      </c>
      <c r="T86" s="1871">
        <v>40.9</v>
      </c>
      <c r="U86" s="1872">
        <v>80</v>
      </c>
      <c r="V86" s="1873">
        <v>50</v>
      </c>
      <c r="W86" s="1871">
        <v>98.4</v>
      </c>
      <c r="X86" s="1872">
        <v>116.6</v>
      </c>
      <c r="Y86" s="1873">
        <v>108.5</v>
      </c>
      <c r="Z86" s="1872"/>
      <c r="AB86" s="1848">
        <v>50</v>
      </c>
      <c r="AD86" s="1849"/>
      <c r="AE86" s="1849"/>
      <c r="AF86" s="1864">
        <v>11</v>
      </c>
      <c r="AG86" s="1864"/>
      <c r="AH86" s="1864"/>
      <c r="AI86" s="1864"/>
      <c r="AJ86" s="1864"/>
    </row>
    <row r="87" spans="1:39" s="1848" customFormat="1">
      <c r="B87" s="1849"/>
      <c r="C87" s="1864">
        <v>12</v>
      </c>
      <c r="D87" s="1865"/>
      <c r="E87" s="1866"/>
      <c r="F87" s="1866"/>
      <c r="G87" s="1866"/>
      <c r="H87" s="2040"/>
      <c r="I87" s="1866"/>
      <c r="J87" s="1867"/>
      <c r="K87" s="1866"/>
      <c r="L87" s="1866"/>
      <c r="M87" s="1867"/>
      <c r="N87" s="1868">
        <v>85.7</v>
      </c>
      <c r="O87" s="1868">
        <v>75</v>
      </c>
      <c r="P87" s="1869">
        <v>88.9</v>
      </c>
      <c r="Q87" s="1850">
        <v>663.80000000000018</v>
      </c>
      <c r="R87" s="1850">
        <v>663.19999999999993</v>
      </c>
      <c r="S87" s="1870">
        <v>261.69999999999993</v>
      </c>
      <c r="T87" s="1871">
        <v>40.9</v>
      </c>
      <c r="U87" s="1872">
        <v>75</v>
      </c>
      <c r="V87" s="1873">
        <v>77.8</v>
      </c>
      <c r="W87" s="1871">
        <v>98.4</v>
      </c>
      <c r="X87" s="1872">
        <v>116.3</v>
      </c>
      <c r="Y87" s="1873">
        <v>109.6</v>
      </c>
      <c r="Z87" s="1872"/>
      <c r="AB87" s="1848">
        <v>50</v>
      </c>
      <c r="AD87" s="1849"/>
      <c r="AE87" s="1849"/>
      <c r="AF87" s="1864">
        <v>12</v>
      </c>
      <c r="AG87" s="1864"/>
      <c r="AH87" s="1864"/>
      <c r="AI87" s="1864"/>
      <c r="AJ87" s="1864"/>
    </row>
    <row r="88" spans="1:39" s="1848" customFormat="1" ht="26">
      <c r="A88" s="1848">
        <v>1991</v>
      </c>
      <c r="B88" s="1849">
        <v>3</v>
      </c>
      <c r="C88" s="1864">
        <v>1</v>
      </c>
      <c r="D88" s="1865"/>
      <c r="E88" s="1866"/>
      <c r="F88" s="1866"/>
      <c r="G88" s="1866"/>
      <c r="H88" s="2040"/>
      <c r="I88" s="1866"/>
      <c r="J88" s="1867"/>
      <c r="K88" s="1866"/>
      <c r="L88" s="1866"/>
      <c r="M88" s="1867"/>
      <c r="N88" s="1868">
        <v>57.1</v>
      </c>
      <c r="O88" s="1868">
        <v>62.5</v>
      </c>
      <c r="P88" s="1869">
        <v>66.7</v>
      </c>
      <c r="Q88" s="1850">
        <v>670.9000000000002</v>
      </c>
      <c r="R88" s="1850">
        <v>675.69999999999993</v>
      </c>
      <c r="S88" s="1870">
        <v>278.39999999999992</v>
      </c>
      <c r="T88" s="1871">
        <v>27.3</v>
      </c>
      <c r="U88" s="1872">
        <v>35</v>
      </c>
      <c r="V88" s="1873">
        <v>77.8</v>
      </c>
      <c r="W88" s="1871">
        <v>97.8</v>
      </c>
      <c r="X88" s="1872">
        <v>116.2</v>
      </c>
      <c r="Y88" s="1873">
        <v>109.3</v>
      </c>
      <c r="Z88" s="1872"/>
      <c r="AB88" s="1848">
        <v>50</v>
      </c>
      <c r="AC88" s="1848">
        <v>1991</v>
      </c>
      <c r="AD88" s="1875" t="s">
        <v>917</v>
      </c>
      <c r="AE88" s="1849"/>
      <c r="AF88" s="1864">
        <v>1</v>
      </c>
      <c r="AG88" s="1864"/>
      <c r="AH88" s="1864"/>
      <c r="AI88" s="1864"/>
      <c r="AJ88" s="1864"/>
    </row>
    <row r="89" spans="1:39" s="1848" customFormat="1">
      <c r="B89" s="1849"/>
      <c r="C89" s="1864">
        <v>2</v>
      </c>
      <c r="D89" s="1865"/>
      <c r="E89" s="1866"/>
      <c r="F89" s="1866"/>
      <c r="G89" s="1866"/>
      <c r="H89" s="2040"/>
      <c r="I89" s="1866"/>
      <c r="J89" s="1867"/>
      <c r="K89" s="1866"/>
      <c r="L89" s="1866"/>
      <c r="M89" s="1867"/>
      <c r="N89" s="1868">
        <v>57.1</v>
      </c>
      <c r="O89" s="1868">
        <v>75</v>
      </c>
      <c r="P89" s="1869">
        <v>55.6</v>
      </c>
      <c r="Q89" s="1850">
        <v>678.00000000000023</v>
      </c>
      <c r="R89" s="1850">
        <v>700.69999999999993</v>
      </c>
      <c r="S89" s="1870">
        <v>283.99999999999994</v>
      </c>
      <c r="T89" s="1871">
        <v>36.4</v>
      </c>
      <c r="U89" s="1872">
        <v>50</v>
      </c>
      <c r="V89" s="1873">
        <v>61.1</v>
      </c>
      <c r="W89" s="1871">
        <v>96.8</v>
      </c>
      <c r="X89" s="1872">
        <v>115.8</v>
      </c>
      <c r="Y89" s="1873">
        <v>109.5</v>
      </c>
      <c r="Z89" s="1872"/>
      <c r="AB89" s="1848">
        <v>50</v>
      </c>
      <c r="AD89" s="1849"/>
      <c r="AE89" s="1849"/>
      <c r="AF89" s="1864">
        <v>2</v>
      </c>
      <c r="AG89" s="1864"/>
      <c r="AH89" s="1864"/>
      <c r="AI89" s="1864"/>
      <c r="AJ89" s="1864"/>
    </row>
    <row r="90" spans="1:39" s="1848" customFormat="1">
      <c r="B90" s="1849"/>
      <c r="C90" s="1864">
        <v>3</v>
      </c>
      <c r="D90" s="1876" t="s">
        <v>28</v>
      </c>
      <c r="E90" s="1866"/>
      <c r="F90" s="1866"/>
      <c r="G90" s="1866"/>
      <c r="H90" s="2040"/>
      <c r="I90" s="1866"/>
      <c r="J90" s="1867"/>
      <c r="K90" s="1866"/>
      <c r="L90" s="1866"/>
      <c r="M90" s="1867"/>
      <c r="N90" s="1868">
        <v>14.3</v>
      </c>
      <c r="O90" s="1868">
        <v>56.3</v>
      </c>
      <c r="P90" s="1869">
        <v>66.7</v>
      </c>
      <c r="Q90" s="1850">
        <v>642.30000000000018</v>
      </c>
      <c r="R90" s="1850">
        <v>706.99999999999989</v>
      </c>
      <c r="S90" s="1870">
        <v>300.69999999999993</v>
      </c>
      <c r="T90" s="1871">
        <v>18.2</v>
      </c>
      <c r="U90" s="1872">
        <v>20</v>
      </c>
      <c r="V90" s="1873">
        <v>44.4</v>
      </c>
      <c r="W90" s="1871">
        <v>95.9</v>
      </c>
      <c r="X90" s="1872">
        <v>114.7</v>
      </c>
      <c r="Y90" s="1873">
        <v>109.5</v>
      </c>
      <c r="Z90" s="1872"/>
      <c r="AB90" s="1848">
        <v>50</v>
      </c>
      <c r="AD90" s="1849"/>
      <c r="AE90" s="1849"/>
      <c r="AF90" s="1864">
        <v>3</v>
      </c>
      <c r="AG90" s="1862" t="s">
        <v>28</v>
      </c>
      <c r="AH90" s="1864"/>
      <c r="AI90" s="1864"/>
      <c r="AJ90" s="1864"/>
    </row>
    <row r="91" spans="1:39" s="1848" customFormat="1">
      <c r="B91" s="1849"/>
      <c r="C91" s="1864">
        <v>4</v>
      </c>
      <c r="D91" s="1865"/>
      <c r="E91" s="1866"/>
      <c r="F91" s="1866"/>
      <c r="G91" s="1866"/>
      <c r="H91" s="2040"/>
      <c r="I91" s="1866"/>
      <c r="J91" s="1867"/>
      <c r="K91" s="1866"/>
      <c r="L91" s="1866"/>
      <c r="M91" s="1867"/>
      <c r="N91" s="1868">
        <v>57.1</v>
      </c>
      <c r="O91" s="1868">
        <v>61.1</v>
      </c>
      <c r="P91" s="1869">
        <v>55.6</v>
      </c>
      <c r="Q91" s="1850">
        <v>649.4000000000002</v>
      </c>
      <c r="R91" s="1850">
        <v>718.09999999999991</v>
      </c>
      <c r="S91" s="1870">
        <v>306.29999999999995</v>
      </c>
      <c r="T91" s="1871">
        <v>18.2</v>
      </c>
      <c r="U91" s="1872">
        <v>20</v>
      </c>
      <c r="V91" s="1873">
        <v>55.6</v>
      </c>
      <c r="W91" s="1871">
        <v>95.3</v>
      </c>
      <c r="X91" s="1872">
        <v>113.9</v>
      </c>
      <c r="Y91" s="1873">
        <v>109.8</v>
      </c>
      <c r="Z91" s="1872"/>
      <c r="AB91" s="1848">
        <v>50</v>
      </c>
      <c r="AD91" s="1849"/>
      <c r="AE91" s="1849"/>
      <c r="AF91" s="1864">
        <v>4</v>
      </c>
      <c r="AG91" s="1864"/>
      <c r="AH91" s="1864">
        <v>99.5</v>
      </c>
      <c r="AI91" s="1864">
        <v>159.5</v>
      </c>
      <c r="AJ91" s="1864">
        <v>219.5</v>
      </c>
      <c r="AK91" s="1848">
        <v>139.5</v>
      </c>
      <c r="AL91" s="1848">
        <v>29.5</v>
      </c>
      <c r="AM91" s="1848">
        <v>1595</v>
      </c>
    </row>
    <row r="92" spans="1:39" s="1848" customFormat="1">
      <c r="B92" s="1849"/>
      <c r="C92" s="1864">
        <v>5</v>
      </c>
      <c r="D92" s="1865"/>
      <c r="E92" s="1866"/>
      <c r="F92" s="1866"/>
      <c r="G92" s="1866"/>
      <c r="H92" s="2040"/>
      <c r="I92" s="1866"/>
      <c r="J92" s="1867"/>
      <c r="K92" s="1866"/>
      <c r="L92" s="1866"/>
      <c r="M92" s="1867"/>
      <c r="N92" s="1868">
        <v>21.4</v>
      </c>
      <c r="O92" s="1868">
        <v>22.2</v>
      </c>
      <c r="P92" s="1869">
        <v>44.4</v>
      </c>
      <c r="Q92" s="1850">
        <v>620.80000000000018</v>
      </c>
      <c r="R92" s="1850">
        <v>690.3</v>
      </c>
      <c r="S92" s="1870">
        <v>300.69999999999993</v>
      </c>
      <c r="T92" s="1871">
        <v>18.2</v>
      </c>
      <c r="U92" s="1872">
        <v>65</v>
      </c>
      <c r="V92" s="1873">
        <v>61.1</v>
      </c>
      <c r="W92" s="1871">
        <v>94.5</v>
      </c>
      <c r="X92" s="1872">
        <v>115.2</v>
      </c>
      <c r="Y92" s="1873">
        <v>110.5</v>
      </c>
      <c r="Z92" s="1872"/>
      <c r="AB92" s="1848">
        <v>50</v>
      </c>
      <c r="AD92" s="1849"/>
      <c r="AE92" s="1849"/>
      <c r="AF92" s="1864">
        <v>5</v>
      </c>
      <c r="AG92" s="1864"/>
      <c r="AH92" s="1864">
        <v>99.5</v>
      </c>
      <c r="AI92" s="1864">
        <v>159.5</v>
      </c>
      <c r="AJ92" s="1864">
        <v>219.5</v>
      </c>
      <c r="AK92" s="1848">
        <v>139.5</v>
      </c>
      <c r="AL92" s="1848">
        <v>29.5</v>
      </c>
      <c r="AM92" s="1848">
        <v>1595</v>
      </c>
    </row>
    <row r="93" spans="1:39" s="1848" customFormat="1">
      <c r="B93" s="1849"/>
      <c r="C93" s="1864">
        <v>6</v>
      </c>
      <c r="D93" s="1865"/>
      <c r="E93" s="1866"/>
      <c r="F93" s="1866"/>
      <c r="G93" s="1866"/>
      <c r="H93" s="2040"/>
      <c r="I93" s="1866"/>
      <c r="J93" s="1867"/>
      <c r="K93" s="1866"/>
      <c r="L93" s="1866"/>
      <c r="M93" s="1867"/>
      <c r="N93" s="1868">
        <v>57.1</v>
      </c>
      <c r="O93" s="1868">
        <v>55.6</v>
      </c>
      <c r="P93" s="1869">
        <v>66.7</v>
      </c>
      <c r="Q93" s="1850">
        <v>627.9000000000002</v>
      </c>
      <c r="R93" s="1850">
        <v>695.9</v>
      </c>
      <c r="S93" s="1870">
        <v>317.39999999999992</v>
      </c>
      <c r="T93" s="1871">
        <v>9.1</v>
      </c>
      <c r="U93" s="1872">
        <v>25</v>
      </c>
      <c r="V93" s="1873">
        <v>83.3</v>
      </c>
      <c r="W93" s="1871">
        <v>93.1</v>
      </c>
      <c r="X93" s="1872">
        <v>113.1</v>
      </c>
      <c r="Y93" s="1873">
        <v>110.8</v>
      </c>
      <c r="Z93" s="1872"/>
      <c r="AB93" s="1848">
        <v>50</v>
      </c>
      <c r="AD93" s="1849"/>
      <c r="AE93" s="1849"/>
      <c r="AF93" s="1864">
        <v>6</v>
      </c>
      <c r="AG93" s="1864"/>
      <c r="AH93" s="1864">
        <v>99.5</v>
      </c>
      <c r="AI93" s="1864">
        <v>159.5</v>
      </c>
      <c r="AJ93" s="1864">
        <v>219.5</v>
      </c>
      <c r="AK93" s="1848">
        <v>139.5</v>
      </c>
      <c r="AL93" s="1848">
        <v>29.5</v>
      </c>
      <c r="AM93" s="1848">
        <v>1595</v>
      </c>
    </row>
    <row r="94" spans="1:39" s="1848" customFormat="1">
      <c r="B94" s="1849"/>
      <c r="C94" s="1864">
        <v>7</v>
      </c>
      <c r="D94" s="1865"/>
      <c r="E94" s="1866"/>
      <c r="F94" s="1866"/>
      <c r="G94" s="1866"/>
      <c r="H94" s="2040"/>
      <c r="I94" s="1866"/>
      <c r="J94" s="1867"/>
      <c r="K94" s="1866"/>
      <c r="L94" s="1866"/>
      <c r="M94" s="1867"/>
      <c r="N94" s="1868">
        <v>14.3</v>
      </c>
      <c r="O94" s="1868">
        <v>11.1</v>
      </c>
      <c r="P94" s="1869">
        <v>55.6</v>
      </c>
      <c r="Q94" s="1850">
        <v>592.20000000000016</v>
      </c>
      <c r="R94" s="1850">
        <v>657</v>
      </c>
      <c r="S94" s="1870">
        <v>322.99999999999994</v>
      </c>
      <c r="T94" s="1871">
        <v>9.1</v>
      </c>
      <c r="U94" s="1872">
        <v>70</v>
      </c>
      <c r="V94" s="1873">
        <v>61.1</v>
      </c>
      <c r="W94" s="1871">
        <v>92.7</v>
      </c>
      <c r="X94" s="1872">
        <v>114.5</v>
      </c>
      <c r="Y94" s="1873">
        <v>110.2</v>
      </c>
      <c r="Z94" s="1872"/>
      <c r="AB94" s="1848">
        <v>50</v>
      </c>
      <c r="AD94" s="1849"/>
      <c r="AE94" s="1849"/>
      <c r="AF94" s="1864">
        <v>7</v>
      </c>
      <c r="AG94" s="1864"/>
      <c r="AH94" s="1864">
        <v>99.5</v>
      </c>
      <c r="AI94" s="1864">
        <v>159.5</v>
      </c>
      <c r="AJ94" s="1864">
        <v>219.5</v>
      </c>
      <c r="AK94" s="1848">
        <v>139.5</v>
      </c>
      <c r="AL94" s="1848">
        <v>29.5</v>
      </c>
      <c r="AM94" s="1848">
        <v>1595</v>
      </c>
    </row>
    <row r="95" spans="1:39" s="1848" customFormat="1">
      <c r="B95" s="1849"/>
      <c r="C95" s="1864">
        <v>8</v>
      </c>
      <c r="D95" s="1865"/>
      <c r="E95" s="1866"/>
      <c r="F95" s="1866"/>
      <c r="G95" s="1866"/>
      <c r="H95" s="2040"/>
      <c r="I95" s="1866"/>
      <c r="J95" s="1867"/>
      <c r="K95" s="1866"/>
      <c r="L95" s="1866"/>
      <c r="M95" s="1867"/>
      <c r="N95" s="1868">
        <v>14.3</v>
      </c>
      <c r="O95" s="1868">
        <v>0</v>
      </c>
      <c r="P95" s="1869">
        <v>66.7</v>
      </c>
      <c r="Q95" s="1850">
        <v>556.50000000000011</v>
      </c>
      <c r="R95" s="1850">
        <v>607</v>
      </c>
      <c r="S95" s="1870">
        <v>339.69999999999993</v>
      </c>
      <c r="T95" s="1871">
        <v>9.1</v>
      </c>
      <c r="U95" s="1872">
        <v>30</v>
      </c>
      <c r="V95" s="1873">
        <v>44.4</v>
      </c>
      <c r="W95" s="1871">
        <v>91.9</v>
      </c>
      <c r="X95" s="1872">
        <v>113</v>
      </c>
      <c r="Y95" s="1873">
        <v>109.3</v>
      </c>
      <c r="Z95" s="1872"/>
      <c r="AB95" s="1848">
        <v>50</v>
      </c>
      <c r="AD95" s="1849"/>
      <c r="AE95" s="1849"/>
      <c r="AF95" s="1864">
        <v>8</v>
      </c>
      <c r="AG95" s="1864"/>
      <c r="AH95" s="1864">
        <v>99.5</v>
      </c>
      <c r="AI95" s="1864">
        <v>159.5</v>
      </c>
      <c r="AJ95" s="1864">
        <v>219.5</v>
      </c>
      <c r="AK95" s="1848">
        <v>139.5</v>
      </c>
      <c r="AL95" s="1848">
        <v>29.5</v>
      </c>
      <c r="AM95" s="1848">
        <v>1595</v>
      </c>
    </row>
    <row r="96" spans="1:39" s="1848" customFormat="1">
      <c r="B96" s="1849"/>
      <c r="C96" s="1864">
        <v>9</v>
      </c>
      <c r="D96" s="1865"/>
      <c r="E96" s="1866"/>
      <c r="F96" s="1866"/>
      <c r="G96" s="1866"/>
      <c r="H96" s="2040"/>
      <c r="I96" s="1866"/>
      <c r="J96" s="1867"/>
      <c r="K96" s="1866"/>
      <c r="L96" s="1866"/>
      <c r="M96" s="1867"/>
      <c r="N96" s="1868">
        <v>0</v>
      </c>
      <c r="O96" s="1868">
        <v>22.2</v>
      </c>
      <c r="P96" s="1869">
        <v>44.4</v>
      </c>
      <c r="Q96" s="1850">
        <v>506.50000000000011</v>
      </c>
      <c r="R96" s="1850">
        <v>579.20000000000005</v>
      </c>
      <c r="S96" s="1870">
        <v>334.09999999999991</v>
      </c>
      <c r="T96" s="1871">
        <v>18.2</v>
      </c>
      <c r="U96" s="1872">
        <v>40</v>
      </c>
      <c r="V96" s="1873">
        <v>33.299999999999997</v>
      </c>
      <c r="W96" s="1871">
        <v>90.9</v>
      </c>
      <c r="X96" s="1872">
        <v>111.9</v>
      </c>
      <c r="Y96" s="1873">
        <v>109.2</v>
      </c>
      <c r="Z96" s="1872"/>
      <c r="AB96" s="1848">
        <v>50</v>
      </c>
      <c r="AD96" s="1849"/>
      <c r="AE96" s="1849"/>
      <c r="AF96" s="1864">
        <v>9</v>
      </c>
      <c r="AG96" s="1864"/>
      <c r="AH96" s="1864">
        <v>99.5</v>
      </c>
      <c r="AI96" s="1864">
        <v>159.5</v>
      </c>
      <c r="AJ96" s="1864">
        <v>219.5</v>
      </c>
      <c r="AK96" s="1848">
        <v>139.5</v>
      </c>
      <c r="AL96" s="1848">
        <v>29.5</v>
      </c>
      <c r="AM96" s="1848">
        <v>1595</v>
      </c>
    </row>
    <row r="97" spans="1:39" s="1848" customFormat="1">
      <c r="B97" s="1849"/>
      <c r="C97" s="1864">
        <v>10</v>
      </c>
      <c r="D97" s="1865"/>
      <c r="E97" s="1866"/>
      <c r="F97" s="1866"/>
      <c r="G97" s="1866"/>
      <c r="H97" s="2040"/>
      <c r="I97" s="1866"/>
      <c r="J97" s="1867"/>
      <c r="K97" s="1866"/>
      <c r="L97" s="1866"/>
      <c r="M97" s="1867"/>
      <c r="N97" s="1868">
        <v>28.6</v>
      </c>
      <c r="O97" s="1868">
        <v>22.2</v>
      </c>
      <c r="P97" s="1869">
        <v>44.4</v>
      </c>
      <c r="Q97" s="1850">
        <v>485.10000000000014</v>
      </c>
      <c r="R97" s="1850">
        <v>551.40000000000009</v>
      </c>
      <c r="S97" s="1870">
        <v>328.49999999999989</v>
      </c>
      <c r="T97" s="1871">
        <v>27.3</v>
      </c>
      <c r="U97" s="1872">
        <v>10</v>
      </c>
      <c r="V97" s="1873">
        <v>66.7</v>
      </c>
      <c r="W97" s="1871">
        <v>90.9</v>
      </c>
      <c r="X97" s="1872">
        <v>111.2</v>
      </c>
      <c r="Y97" s="1873">
        <v>108.9</v>
      </c>
      <c r="Z97" s="1872"/>
      <c r="AB97" s="1848">
        <v>50</v>
      </c>
      <c r="AD97" s="1849"/>
      <c r="AE97" s="1849"/>
      <c r="AF97" s="1864">
        <v>10</v>
      </c>
      <c r="AG97" s="1864"/>
      <c r="AH97" s="1864">
        <v>99.5</v>
      </c>
      <c r="AI97" s="1864">
        <v>159.5</v>
      </c>
      <c r="AJ97" s="1864">
        <v>219.5</v>
      </c>
      <c r="AK97" s="1848">
        <v>139.5</v>
      </c>
      <c r="AL97" s="1848">
        <v>29.5</v>
      </c>
      <c r="AM97" s="1848">
        <v>1595</v>
      </c>
    </row>
    <row r="98" spans="1:39" s="1848" customFormat="1">
      <c r="B98" s="1849"/>
      <c r="C98" s="1864">
        <v>11</v>
      </c>
      <c r="D98" s="1865"/>
      <c r="E98" s="1866"/>
      <c r="F98" s="1866"/>
      <c r="G98" s="1866"/>
      <c r="H98" s="2040"/>
      <c r="I98" s="1866"/>
      <c r="J98" s="1867"/>
      <c r="K98" s="1866"/>
      <c r="L98" s="1866"/>
      <c r="M98" s="1867"/>
      <c r="N98" s="1868">
        <v>28.6</v>
      </c>
      <c r="O98" s="1868">
        <v>33.299999999999997</v>
      </c>
      <c r="P98" s="1869">
        <v>33.299999999999997</v>
      </c>
      <c r="Q98" s="1850">
        <v>463.70000000000016</v>
      </c>
      <c r="R98" s="1850">
        <v>534.70000000000005</v>
      </c>
      <c r="S98" s="1870">
        <v>311.7999999999999</v>
      </c>
      <c r="T98" s="1871">
        <v>27.3</v>
      </c>
      <c r="U98" s="1872">
        <v>30</v>
      </c>
      <c r="V98" s="1873">
        <v>77.8</v>
      </c>
      <c r="W98" s="1871">
        <v>89.8</v>
      </c>
      <c r="X98" s="1872">
        <v>111.7</v>
      </c>
      <c r="Y98" s="1873">
        <v>109.1</v>
      </c>
      <c r="Z98" s="1872"/>
      <c r="AB98" s="1848">
        <v>50</v>
      </c>
      <c r="AD98" s="1849"/>
      <c r="AE98" s="1849"/>
      <c r="AF98" s="1864">
        <v>11</v>
      </c>
      <c r="AG98" s="1864"/>
      <c r="AH98" s="1864">
        <v>99.5</v>
      </c>
      <c r="AI98" s="1864">
        <v>159.5</v>
      </c>
      <c r="AJ98" s="1864">
        <v>219.5</v>
      </c>
      <c r="AK98" s="1848">
        <v>139.5</v>
      </c>
      <c r="AL98" s="1848">
        <v>29.5</v>
      </c>
      <c r="AM98" s="1848">
        <v>1595</v>
      </c>
    </row>
    <row r="99" spans="1:39" s="1848" customFormat="1">
      <c r="B99" s="1849"/>
      <c r="C99" s="1864">
        <v>12</v>
      </c>
      <c r="D99" s="1865"/>
      <c r="E99" s="1866"/>
      <c r="F99" s="1866"/>
      <c r="G99" s="1866"/>
      <c r="H99" s="2040"/>
      <c r="I99" s="1866"/>
      <c r="J99" s="1867"/>
      <c r="K99" s="1866"/>
      <c r="L99" s="1866"/>
      <c r="M99" s="1867"/>
      <c r="N99" s="1868">
        <v>14.3</v>
      </c>
      <c r="O99" s="1868">
        <v>22.2</v>
      </c>
      <c r="P99" s="1869">
        <v>33.299999999999997</v>
      </c>
      <c r="Q99" s="1850">
        <v>428.00000000000017</v>
      </c>
      <c r="R99" s="1850">
        <v>506.90000000000003</v>
      </c>
      <c r="S99" s="1870">
        <v>295.09999999999991</v>
      </c>
      <c r="T99" s="1871">
        <v>18.2</v>
      </c>
      <c r="U99" s="1872">
        <v>20</v>
      </c>
      <c r="V99" s="1873">
        <v>55.6</v>
      </c>
      <c r="W99" s="1871">
        <v>88.5</v>
      </c>
      <c r="X99" s="1872">
        <v>109.6</v>
      </c>
      <c r="Y99" s="1873">
        <v>108.2</v>
      </c>
      <c r="Z99" s="1872"/>
      <c r="AB99" s="1848">
        <v>50</v>
      </c>
      <c r="AD99" s="1849"/>
      <c r="AE99" s="1849"/>
      <c r="AF99" s="1864">
        <v>12</v>
      </c>
      <c r="AG99" s="1864"/>
      <c r="AH99" s="1864">
        <v>99.5</v>
      </c>
      <c r="AI99" s="1864">
        <v>159.5</v>
      </c>
      <c r="AJ99" s="1864">
        <v>219.5</v>
      </c>
      <c r="AK99" s="1848">
        <v>139.5</v>
      </c>
      <c r="AL99" s="1848">
        <v>29.5</v>
      </c>
      <c r="AM99" s="1848">
        <v>1595</v>
      </c>
    </row>
    <row r="100" spans="1:39" s="1848" customFormat="1" ht="26">
      <c r="A100" s="1848">
        <v>1992</v>
      </c>
      <c r="B100" s="1849">
        <v>4</v>
      </c>
      <c r="C100" s="1864">
        <v>1</v>
      </c>
      <c r="D100" s="1865"/>
      <c r="E100" s="1866"/>
      <c r="F100" s="1866"/>
      <c r="G100" s="1866"/>
      <c r="H100" s="2040"/>
      <c r="I100" s="1866"/>
      <c r="J100" s="1867"/>
      <c r="K100" s="1866"/>
      <c r="L100" s="1866"/>
      <c r="M100" s="1867"/>
      <c r="N100" s="1868">
        <v>28.6</v>
      </c>
      <c r="O100" s="1868">
        <v>11.1</v>
      </c>
      <c r="P100" s="1869">
        <v>33.299999999999997</v>
      </c>
      <c r="Q100" s="1850">
        <v>406.60000000000019</v>
      </c>
      <c r="R100" s="1850">
        <v>468.00000000000006</v>
      </c>
      <c r="S100" s="1870">
        <v>278.39999999999992</v>
      </c>
      <c r="T100" s="1871">
        <v>18.2</v>
      </c>
      <c r="U100" s="1872">
        <v>30</v>
      </c>
      <c r="V100" s="1873">
        <v>33.299999999999997</v>
      </c>
      <c r="W100" s="1871">
        <v>88.2</v>
      </c>
      <c r="X100" s="1872">
        <v>108.3</v>
      </c>
      <c r="Y100" s="1873">
        <v>107.6</v>
      </c>
      <c r="Z100" s="1872"/>
      <c r="AB100" s="1848">
        <v>50</v>
      </c>
      <c r="AC100" s="1848">
        <v>1992</v>
      </c>
      <c r="AD100" s="1875" t="s">
        <v>918</v>
      </c>
      <c r="AE100" s="1849"/>
      <c r="AF100" s="1864">
        <v>1</v>
      </c>
      <c r="AG100" s="1864"/>
      <c r="AH100" s="1864">
        <v>99.5</v>
      </c>
      <c r="AI100" s="1864">
        <v>159.5</v>
      </c>
      <c r="AJ100" s="1864">
        <v>219.5</v>
      </c>
      <c r="AK100" s="1848">
        <v>139.5</v>
      </c>
      <c r="AL100" s="1848">
        <v>29.5</v>
      </c>
      <c r="AM100" s="1848">
        <v>1595</v>
      </c>
    </row>
    <row r="101" spans="1:39" s="1848" customFormat="1">
      <c r="B101" s="1849"/>
      <c r="C101" s="1864">
        <v>2</v>
      </c>
      <c r="D101" s="1865"/>
      <c r="E101" s="1866"/>
      <c r="F101" s="1866"/>
      <c r="G101" s="1866"/>
      <c r="H101" s="2040"/>
      <c r="I101" s="1866"/>
      <c r="J101" s="1867"/>
      <c r="K101" s="1866"/>
      <c r="L101" s="1866"/>
      <c r="M101" s="1867"/>
      <c r="N101" s="1868">
        <v>21.4</v>
      </c>
      <c r="O101" s="1868">
        <v>22.2</v>
      </c>
      <c r="P101" s="1869">
        <v>22.2</v>
      </c>
      <c r="Q101" s="1850">
        <v>378.00000000000017</v>
      </c>
      <c r="R101" s="1850">
        <v>440.20000000000005</v>
      </c>
      <c r="S101" s="1870">
        <v>250.59999999999991</v>
      </c>
      <c r="T101" s="1871">
        <v>18.2</v>
      </c>
      <c r="U101" s="1872">
        <v>15</v>
      </c>
      <c r="V101" s="1873">
        <v>50</v>
      </c>
      <c r="W101" s="1871">
        <v>87.6</v>
      </c>
      <c r="X101" s="1872">
        <v>108.1</v>
      </c>
      <c r="Y101" s="1873">
        <v>107.5</v>
      </c>
      <c r="Z101" s="1872"/>
      <c r="AB101" s="1848">
        <v>50</v>
      </c>
      <c r="AD101" s="1849"/>
      <c r="AE101" s="1849"/>
      <c r="AF101" s="1864">
        <v>2</v>
      </c>
      <c r="AG101" s="1864"/>
      <c r="AH101" s="1864">
        <v>99.5</v>
      </c>
      <c r="AI101" s="1864">
        <v>159.5</v>
      </c>
      <c r="AJ101" s="1864">
        <v>219.5</v>
      </c>
      <c r="AK101" s="1848">
        <v>139.5</v>
      </c>
      <c r="AL101" s="1848">
        <v>29.5</v>
      </c>
      <c r="AM101" s="1848">
        <v>1595</v>
      </c>
    </row>
    <row r="102" spans="1:39" s="1848" customFormat="1">
      <c r="B102" s="1849"/>
      <c r="C102" s="1864">
        <v>3</v>
      </c>
      <c r="D102" s="1865"/>
      <c r="E102" s="1866"/>
      <c r="F102" s="1866"/>
      <c r="G102" s="1866"/>
      <c r="H102" s="2040"/>
      <c r="I102" s="1866"/>
      <c r="J102" s="1867"/>
      <c r="K102" s="1866"/>
      <c r="L102" s="1866"/>
      <c r="M102" s="1867"/>
      <c r="N102" s="1868">
        <v>35.700000000000003</v>
      </c>
      <c r="O102" s="1868">
        <v>22.2</v>
      </c>
      <c r="P102" s="1869">
        <v>44.4</v>
      </c>
      <c r="Q102" s="1850">
        <v>363.70000000000016</v>
      </c>
      <c r="R102" s="1850">
        <v>412.40000000000003</v>
      </c>
      <c r="S102" s="1870">
        <v>244.99999999999991</v>
      </c>
      <c r="T102" s="1871">
        <v>27.3</v>
      </c>
      <c r="U102" s="1872">
        <v>10</v>
      </c>
      <c r="V102" s="1873">
        <v>33.299999999999997</v>
      </c>
      <c r="W102" s="1871">
        <v>87.1</v>
      </c>
      <c r="X102" s="1872">
        <v>105.9</v>
      </c>
      <c r="Y102" s="1873">
        <v>106.2</v>
      </c>
      <c r="Z102" s="1872"/>
      <c r="AB102" s="1848">
        <v>50</v>
      </c>
      <c r="AD102" s="1849"/>
      <c r="AE102" s="1849"/>
      <c r="AF102" s="1864">
        <v>3</v>
      </c>
      <c r="AG102" s="1864"/>
      <c r="AH102" s="1864">
        <v>99.5</v>
      </c>
      <c r="AI102" s="1864">
        <v>159.5</v>
      </c>
      <c r="AJ102" s="1864">
        <v>219.5</v>
      </c>
      <c r="AK102" s="1848">
        <v>139.5</v>
      </c>
      <c r="AL102" s="1848">
        <v>29.5</v>
      </c>
      <c r="AM102" s="1848">
        <v>1595</v>
      </c>
    </row>
    <row r="103" spans="1:39" s="1848" customFormat="1">
      <c r="B103" s="1849"/>
      <c r="C103" s="1864">
        <v>4</v>
      </c>
      <c r="D103" s="1865"/>
      <c r="E103" s="1866"/>
      <c r="F103" s="1866"/>
      <c r="G103" s="1866"/>
      <c r="H103" s="2040"/>
      <c r="I103" s="1866"/>
      <c r="J103" s="1867"/>
      <c r="K103" s="1866"/>
      <c r="L103" s="1866"/>
      <c r="M103" s="1867"/>
      <c r="N103" s="1868">
        <v>42.9</v>
      </c>
      <c r="O103" s="1868">
        <v>33.299999999999997</v>
      </c>
      <c r="P103" s="1869">
        <v>33.299999999999997</v>
      </c>
      <c r="Q103" s="1850">
        <v>356.60000000000014</v>
      </c>
      <c r="R103" s="1850">
        <v>395.70000000000005</v>
      </c>
      <c r="S103" s="1870">
        <v>228.2999999999999</v>
      </c>
      <c r="T103" s="1871">
        <v>9.1</v>
      </c>
      <c r="U103" s="1872">
        <v>10</v>
      </c>
      <c r="V103" s="1873">
        <v>33.299999999999997</v>
      </c>
      <c r="W103" s="1871">
        <v>85.5</v>
      </c>
      <c r="X103" s="1872">
        <v>104.4</v>
      </c>
      <c r="Y103" s="1873">
        <v>105.6</v>
      </c>
      <c r="Z103" s="1872"/>
      <c r="AB103" s="1848">
        <v>50</v>
      </c>
      <c r="AD103" s="1849"/>
      <c r="AE103" s="1849"/>
      <c r="AF103" s="1864">
        <v>4</v>
      </c>
      <c r="AG103" s="1864"/>
      <c r="AH103" s="1864">
        <v>99.5</v>
      </c>
      <c r="AI103" s="1864">
        <v>159.5</v>
      </c>
      <c r="AJ103" s="1864">
        <v>219.5</v>
      </c>
      <c r="AK103" s="1848">
        <v>139.5</v>
      </c>
      <c r="AL103" s="1848">
        <v>29.5</v>
      </c>
      <c r="AM103" s="1848">
        <v>1595</v>
      </c>
    </row>
    <row r="104" spans="1:39" s="1848" customFormat="1">
      <c r="B104" s="1849"/>
      <c r="C104" s="1864">
        <v>5</v>
      </c>
      <c r="D104" s="1865"/>
      <c r="E104" s="1866"/>
      <c r="F104" s="1866"/>
      <c r="G104" s="1866"/>
      <c r="H104" s="2040"/>
      <c r="I104" s="1866"/>
      <c r="J104" s="1867"/>
      <c r="K104" s="1866"/>
      <c r="L104" s="1866"/>
      <c r="M104" s="1867"/>
      <c r="N104" s="1868">
        <v>42.9</v>
      </c>
      <c r="O104" s="1868">
        <v>22.2</v>
      </c>
      <c r="P104" s="1869">
        <v>11.1</v>
      </c>
      <c r="Q104" s="1850">
        <v>349.50000000000011</v>
      </c>
      <c r="R104" s="1850">
        <v>367.90000000000003</v>
      </c>
      <c r="S104" s="1870">
        <v>189.39999999999989</v>
      </c>
      <c r="T104" s="1871">
        <v>9.1</v>
      </c>
      <c r="U104" s="1872">
        <v>0</v>
      </c>
      <c r="V104" s="1873">
        <v>22.2</v>
      </c>
      <c r="W104" s="1871">
        <v>85.1</v>
      </c>
      <c r="X104" s="1872">
        <v>102.6</v>
      </c>
      <c r="Y104" s="1873">
        <v>105.1</v>
      </c>
      <c r="Z104" s="1872"/>
      <c r="AB104" s="1848">
        <v>50</v>
      </c>
      <c r="AD104" s="1849"/>
      <c r="AE104" s="1849"/>
      <c r="AF104" s="1864">
        <v>5</v>
      </c>
      <c r="AG104" s="1864"/>
      <c r="AH104" s="1864">
        <v>99.5</v>
      </c>
      <c r="AI104" s="1864">
        <v>159.5</v>
      </c>
      <c r="AJ104" s="1864">
        <v>219.5</v>
      </c>
      <c r="AK104" s="1848">
        <v>139.5</v>
      </c>
      <c r="AL104" s="1848">
        <v>29.5</v>
      </c>
      <c r="AM104" s="1848">
        <v>1595</v>
      </c>
    </row>
    <row r="105" spans="1:39" s="1848" customFormat="1">
      <c r="B105" s="1849"/>
      <c r="C105" s="1864">
        <v>6</v>
      </c>
      <c r="D105" s="1865"/>
      <c r="E105" s="1866"/>
      <c r="F105" s="1866"/>
      <c r="G105" s="1866"/>
      <c r="H105" s="2040"/>
      <c r="I105" s="1866"/>
      <c r="J105" s="1867"/>
      <c r="K105" s="1866"/>
      <c r="L105" s="1866"/>
      <c r="M105" s="1867"/>
      <c r="N105" s="1868">
        <v>57.1</v>
      </c>
      <c r="O105" s="1868">
        <v>11.1</v>
      </c>
      <c r="P105" s="1869">
        <v>22.2</v>
      </c>
      <c r="Q105" s="1850">
        <v>356.60000000000014</v>
      </c>
      <c r="R105" s="1850">
        <v>329.00000000000006</v>
      </c>
      <c r="S105" s="1870">
        <v>161.59999999999988</v>
      </c>
      <c r="T105" s="1871">
        <v>22.7</v>
      </c>
      <c r="U105" s="1872">
        <v>25</v>
      </c>
      <c r="V105" s="1873">
        <v>33.299999999999997</v>
      </c>
      <c r="W105" s="1871">
        <v>84.8</v>
      </c>
      <c r="X105" s="1872">
        <v>102.7</v>
      </c>
      <c r="Y105" s="1873">
        <v>104.6</v>
      </c>
      <c r="Z105" s="1872"/>
      <c r="AB105" s="1848">
        <v>50</v>
      </c>
      <c r="AD105" s="1849"/>
      <c r="AE105" s="1849"/>
      <c r="AF105" s="1864">
        <v>6</v>
      </c>
      <c r="AG105" s="1864"/>
      <c r="AH105" s="1864">
        <v>99.5</v>
      </c>
      <c r="AI105" s="1864">
        <v>159.5</v>
      </c>
      <c r="AJ105" s="1864">
        <v>219.5</v>
      </c>
      <c r="AK105" s="1848">
        <v>139.5</v>
      </c>
      <c r="AL105" s="1848">
        <v>29.5</v>
      </c>
      <c r="AM105" s="1848">
        <v>1595</v>
      </c>
    </row>
    <row r="106" spans="1:39" s="1848" customFormat="1">
      <c r="B106" s="1849"/>
      <c r="C106" s="1864">
        <v>7</v>
      </c>
      <c r="D106" s="1865"/>
      <c r="E106" s="1866"/>
      <c r="F106" s="1866"/>
      <c r="G106" s="1866"/>
      <c r="H106" s="2040"/>
      <c r="I106" s="1866"/>
      <c r="J106" s="1867"/>
      <c r="K106" s="1866"/>
      <c r="L106" s="1866"/>
      <c r="M106" s="1867"/>
      <c r="N106" s="1868">
        <v>28.6</v>
      </c>
      <c r="O106" s="1868">
        <v>11.1</v>
      </c>
      <c r="P106" s="1869">
        <v>33.299999999999997</v>
      </c>
      <c r="Q106" s="1850">
        <v>335.20000000000016</v>
      </c>
      <c r="R106" s="1850">
        <v>290.10000000000008</v>
      </c>
      <c r="S106" s="1870">
        <v>144.89999999999986</v>
      </c>
      <c r="T106" s="1871">
        <v>27.3</v>
      </c>
      <c r="U106" s="1872">
        <v>20</v>
      </c>
      <c r="V106" s="1873">
        <v>22.2</v>
      </c>
      <c r="W106" s="1871">
        <v>84.2</v>
      </c>
      <c r="X106" s="1872">
        <v>101.8</v>
      </c>
      <c r="Y106" s="1873">
        <v>103.7</v>
      </c>
      <c r="Z106" s="1872"/>
      <c r="AB106" s="1848">
        <v>50</v>
      </c>
      <c r="AD106" s="1849"/>
      <c r="AE106" s="1849"/>
      <c r="AF106" s="1864">
        <v>7</v>
      </c>
      <c r="AG106" s="1864"/>
      <c r="AH106" s="1864">
        <v>99.5</v>
      </c>
      <c r="AI106" s="1864">
        <v>159.5</v>
      </c>
      <c r="AJ106" s="1864">
        <v>219.5</v>
      </c>
      <c r="AK106" s="1848">
        <v>139.5</v>
      </c>
      <c r="AL106" s="1848">
        <v>29.5</v>
      </c>
      <c r="AM106" s="1848">
        <v>1595</v>
      </c>
    </row>
    <row r="107" spans="1:39" s="1848" customFormat="1">
      <c r="B107" s="1849"/>
      <c r="C107" s="1864">
        <v>8</v>
      </c>
      <c r="D107" s="1865"/>
      <c r="E107" s="1866"/>
      <c r="F107" s="1866"/>
      <c r="G107" s="1866"/>
      <c r="H107" s="2040"/>
      <c r="I107" s="1866"/>
      <c r="J107" s="1867"/>
      <c r="K107" s="1866"/>
      <c r="L107" s="1866"/>
      <c r="M107" s="1867"/>
      <c r="N107" s="1868">
        <v>35.700000000000003</v>
      </c>
      <c r="O107" s="1868">
        <v>22.2</v>
      </c>
      <c r="P107" s="1869">
        <v>33.299999999999997</v>
      </c>
      <c r="Q107" s="1850">
        <v>320.90000000000015</v>
      </c>
      <c r="R107" s="1850">
        <v>262.30000000000007</v>
      </c>
      <c r="S107" s="1870">
        <v>128.19999999999987</v>
      </c>
      <c r="T107" s="1871">
        <v>27.3</v>
      </c>
      <c r="U107" s="1872">
        <v>20</v>
      </c>
      <c r="V107" s="1873">
        <v>22.2</v>
      </c>
      <c r="W107" s="1871">
        <v>83.9</v>
      </c>
      <c r="X107" s="1872">
        <v>99.5</v>
      </c>
      <c r="Y107" s="1873">
        <v>103.3</v>
      </c>
      <c r="Z107" s="1872"/>
      <c r="AB107" s="1848">
        <v>50</v>
      </c>
      <c r="AD107" s="1849"/>
      <c r="AE107" s="1849"/>
      <c r="AF107" s="1864">
        <v>8</v>
      </c>
      <c r="AG107" s="1864"/>
      <c r="AH107" s="1864">
        <v>99.5</v>
      </c>
      <c r="AI107" s="1864">
        <v>159.5</v>
      </c>
      <c r="AJ107" s="1864">
        <v>219.5</v>
      </c>
      <c r="AK107" s="1848">
        <v>139.5</v>
      </c>
      <c r="AL107" s="1848">
        <v>29.5</v>
      </c>
      <c r="AM107" s="1848">
        <v>1595</v>
      </c>
    </row>
    <row r="108" spans="1:39" s="1848" customFormat="1">
      <c r="B108" s="1849"/>
      <c r="C108" s="1864">
        <v>9</v>
      </c>
      <c r="D108" s="1865"/>
      <c r="E108" s="1866"/>
      <c r="F108" s="1866"/>
      <c r="G108" s="1866"/>
      <c r="H108" s="2040"/>
      <c r="I108" s="1866"/>
      <c r="J108" s="1867"/>
      <c r="K108" s="1866"/>
      <c r="L108" s="1866"/>
      <c r="M108" s="1867"/>
      <c r="N108" s="1868">
        <v>57.1</v>
      </c>
      <c r="O108" s="1868">
        <v>77.8</v>
      </c>
      <c r="P108" s="1869">
        <v>27.8</v>
      </c>
      <c r="Q108" s="1850">
        <v>328.00000000000017</v>
      </c>
      <c r="R108" s="1850">
        <v>290.10000000000008</v>
      </c>
      <c r="S108" s="1870">
        <v>105.99999999999987</v>
      </c>
      <c r="T108" s="1871">
        <v>54.5</v>
      </c>
      <c r="U108" s="1872">
        <v>40</v>
      </c>
      <c r="V108" s="1873">
        <v>22.2</v>
      </c>
      <c r="W108" s="1871">
        <v>84.3</v>
      </c>
      <c r="X108" s="1872">
        <v>101.2</v>
      </c>
      <c r="Y108" s="1873">
        <v>102.7</v>
      </c>
      <c r="Z108" s="1872"/>
      <c r="AB108" s="1848">
        <v>50</v>
      </c>
      <c r="AD108" s="1849"/>
      <c r="AE108" s="1849"/>
      <c r="AF108" s="1864">
        <v>9</v>
      </c>
      <c r="AG108" s="1864"/>
      <c r="AH108" s="1864">
        <v>99.5</v>
      </c>
      <c r="AI108" s="1864">
        <v>159.5</v>
      </c>
      <c r="AJ108" s="1864">
        <v>219.5</v>
      </c>
      <c r="AK108" s="1848">
        <v>139.5</v>
      </c>
      <c r="AL108" s="1848">
        <v>29.5</v>
      </c>
      <c r="AM108" s="1848">
        <v>1595</v>
      </c>
    </row>
    <row r="109" spans="1:39" s="1848" customFormat="1">
      <c r="B109" s="1849"/>
      <c r="C109" s="1864">
        <v>10</v>
      </c>
      <c r="D109" s="1865"/>
      <c r="E109" s="1866"/>
      <c r="F109" s="1866"/>
      <c r="G109" s="1866"/>
      <c r="H109" s="2040"/>
      <c r="I109" s="1866"/>
      <c r="J109" s="1867"/>
      <c r="K109" s="1866"/>
      <c r="L109" s="1866"/>
      <c r="M109" s="1867"/>
      <c r="N109" s="1868">
        <v>57.1</v>
      </c>
      <c r="O109" s="1868">
        <v>55.6</v>
      </c>
      <c r="P109" s="1869">
        <v>27.8</v>
      </c>
      <c r="Q109" s="1850">
        <v>335.10000000000019</v>
      </c>
      <c r="R109" s="1850">
        <v>295.7000000000001</v>
      </c>
      <c r="S109" s="1870">
        <v>83.799999999999869</v>
      </c>
      <c r="T109" s="1871">
        <v>27.3</v>
      </c>
      <c r="U109" s="1872">
        <v>20</v>
      </c>
      <c r="V109" s="1873">
        <v>11.1</v>
      </c>
      <c r="W109" s="1871">
        <v>82.8</v>
      </c>
      <c r="X109" s="1872">
        <v>98.6</v>
      </c>
      <c r="Y109" s="1873">
        <v>101.8</v>
      </c>
      <c r="Z109" s="1872"/>
      <c r="AB109" s="1848">
        <v>50</v>
      </c>
      <c r="AD109" s="1849"/>
      <c r="AE109" s="1849"/>
      <c r="AF109" s="1864">
        <v>10</v>
      </c>
      <c r="AG109" s="1864"/>
      <c r="AH109" s="1864">
        <v>99.5</v>
      </c>
      <c r="AI109" s="1864">
        <v>159.5</v>
      </c>
      <c r="AJ109" s="1864">
        <v>219.5</v>
      </c>
      <c r="AK109" s="1848">
        <v>139.5</v>
      </c>
      <c r="AL109" s="1848">
        <v>29.5</v>
      </c>
      <c r="AM109" s="1848">
        <v>1595</v>
      </c>
    </row>
    <row r="110" spans="1:39" s="1848" customFormat="1">
      <c r="B110" s="1849"/>
      <c r="C110" s="1864">
        <v>11</v>
      </c>
      <c r="D110" s="1865"/>
      <c r="E110" s="1866"/>
      <c r="F110" s="1866"/>
      <c r="G110" s="1866"/>
      <c r="H110" s="2040"/>
      <c r="I110" s="1866"/>
      <c r="J110" s="1867"/>
      <c r="K110" s="1866"/>
      <c r="L110" s="1866"/>
      <c r="M110" s="1867"/>
      <c r="N110" s="1868">
        <v>14.3</v>
      </c>
      <c r="O110" s="1868">
        <v>44.4</v>
      </c>
      <c r="P110" s="1869">
        <v>27.8</v>
      </c>
      <c r="Q110" s="1850">
        <v>299.4000000000002</v>
      </c>
      <c r="R110" s="1850">
        <v>290.10000000000008</v>
      </c>
      <c r="S110" s="1870">
        <v>61.599999999999866</v>
      </c>
      <c r="T110" s="1871">
        <v>18.2</v>
      </c>
      <c r="U110" s="1872">
        <v>20</v>
      </c>
      <c r="V110" s="1873">
        <v>11.1</v>
      </c>
      <c r="W110" s="1871">
        <v>82.6</v>
      </c>
      <c r="X110" s="1872">
        <v>96.7</v>
      </c>
      <c r="Y110" s="1873">
        <v>100.9</v>
      </c>
      <c r="Z110" s="1872"/>
      <c r="AB110" s="1848">
        <v>50</v>
      </c>
      <c r="AD110" s="1849"/>
      <c r="AE110" s="1849"/>
      <c r="AF110" s="1864">
        <v>11</v>
      </c>
      <c r="AG110" s="1864"/>
      <c r="AH110" s="1864">
        <v>99.5</v>
      </c>
      <c r="AI110" s="1864">
        <v>159.5</v>
      </c>
      <c r="AJ110" s="1864">
        <v>219.5</v>
      </c>
      <c r="AK110" s="1848">
        <v>139.5</v>
      </c>
      <c r="AL110" s="1848">
        <v>29.5</v>
      </c>
      <c r="AM110" s="1848">
        <v>1595</v>
      </c>
    </row>
    <row r="111" spans="1:39" s="1848" customFormat="1">
      <c r="B111" s="1849"/>
      <c r="C111" s="1864">
        <v>12</v>
      </c>
      <c r="D111" s="1865"/>
      <c r="E111" s="1866"/>
      <c r="F111" s="1866"/>
      <c r="G111" s="1866"/>
      <c r="H111" s="2040"/>
      <c r="I111" s="1866"/>
      <c r="J111" s="1867"/>
      <c r="K111" s="1866"/>
      <c r="L111" s="1866"/>
      <c r="M111" s="1867"/>
      <c r="N111" s="1868">
        <v>42.9</v>
      </c>
      <c r="O111" s="1868">
        <v>22.2</v>
      </c>
      <c r="P111" s="1869">
        <v>16.7</v>
      </c>
      <c r="Q111" s="1850">
        <v>292.30000000000018</v>
      </c>
      <c r="R111" s="1850">
        <v>262.30000000000007</v>
      </c>
      <c r="S111" s="1870">
        <v>28.299999999999869</v>
      </c>
      <c r="T111" s="1871">
        <v>27.3</v>
      </c>
      <c r="U111" s="1872">
        <v>5</v>
      </c>
      <c r="V111" s="1873">
        <v>11.1</v>
      </c>
      <c r="W111" s="1871">
        <v>83.3</v>
      </c>
      <c r="X111" s="1872">
        <v>96</v>
      </c>
      <c r="Y111" s="1873">
        <v>99.9</v>
      </c>
      <c r="Z111" s="1872"/>
      <c r="AB111" s="1848">
        <v>50</v>
      </c>
      <c r="AD111" s="1849"/>
      <c r="AE111" s="1849"/>
      <c r="AF111" s="1864">
        <v>12</v>
      </c>
      <c r="AG111" s="1864"/>
      <c r="AH111" s="1864">
        <v>99.5</v>
      </c>
      <c r="AI111" s="1864">
        <v>159.5</v>
      </c>
      <c r="AJ111" s="1864">
        <v>219.5</v>
      </c>
      <c r="AK111" s="1848">
        <v>139.5</v>
      </c>
      <c r="AL111" s="1848">
        <v>29.5</v>
      </c>
      <c r="AM111" s="1848">
        <v>1595</v>
      </c>
    </row>
    <row r="112" spans="1:39" s="1848" customFormat="1" ht="26">
      <c r="A112" s="1848">
        <v>1993</v>
      </c>
      <c r="B112" s="1849">
        <v>5</v>
      </c>
      <c r="C112" s="1864">
        <v>1</v>
      </c>
      <c r="D112" s="1865"/>
      <c r="E112" s="1866"/>
      <c r="F112" s="1866"/>
      <c r="G112" s="1866"/>
      <c r="H112" s="2040"/>
      <c r="I112" s="1866"/>
      <c r="J112" s="1867"/>
      <c r="K112" s="1866"/>
      <c r="L112" s="1866"/>
      <c r="M112" s="1867"/>
      <c r="N112" s="1868">
        <v>42.9</v>
      </c>
      <c r="O112" s="1868">
        <v>33.299999999999997</v>
      </c>
      <c r="P112" s="1869">
        <v>44.4</v>
      </c>
      <c r="Q112" s="1850">
        <v>285.20000000000016</v>
      </c>
      <c r="R112" s="1850">
        <v>245.60000000000008</v>
      </c>
      <c r="S112" s="1870">
        <v>22.699999999999868</v>
      </c>
      <c r="T112" s="1871">
        <v>27.3</v>
      </c>
      <c r="U112" s="1872">
        <v>30</v>
      </c>
      <c r="V112" s="1873">
        <v>44.4</v>
      </c>
      <c r="W112" s="1871">
        <v>83.3</v>
      </c>
      <c r="X112" s="1872">
        <v>96.9</v>
      </c>
      <c r="Y112" s="1873">
        <v>99.8</v>
      </c>
      <c r="Z112" s="1872"/>
      <c r="AB112" s="1848">
        <v>50</v>
      </c>
      <c r="AC112" s="1848">
        <v>1993</v>
      </c>
      <c r="AD112" s="1875" t="s">
        <v>919</v>
      </c>
      <c r="AE112" s="1849"/>
      <c r="AF112" s="1864">
        <v>1</v>
      </c>
      <c r="AG112" s="1864"/>
      <c r="AH112" s="1864">
        <v>99.5</v>
      </c>
      <c r="AI112" s="1864">
        <v>159.5</v>
      </c>
      <c r="AJ112" s="1864">
        <v>219.5</v>
      </c>
      <c r="AK112" s="1848">
        <v>139.5</v>
      </c>
      <c r="AL112" s="1848">
        <v>29.5</v>
      </c>
      <c r="AM112" s="1848">
        <v>1595</v>
      </c>
    </row>
    <row r="113" spans="1:39" s="1848" customFormat="1">
      <c r="B113" s="1849"/>
      <c r="C113" s="1864">
        <v>2</v>
      </c>
      <c r="D113" s="1865"/>
      <c r="E113" s="1866"/>
      <c r="F113" s="1866"/>
      <c r="G113" s="1866"/>
      <c r="H113" s="2040"/>
      <c r="I113" s="1866"/>
      <c r="J113" s="1867"/>
      <c r="K113" s="1866"/>
      <c r="L113" s="1866"/>
      <c r="M113" s="1867"/>
      <c r="N113" s="1868">
        <v>57.1</v>
      </c>
      <c r="O113" s="1868">
        <v>61.1</v>
      </c>
      <c r="P113" s="1869">
        <v>55.6</v>
      </c>
      <c r="Q113" s="1850">
        <v>292.30000000000018</v>
      </c>
      <c r="R113" s="1850">
        <v>256.7000000000001</v>
      </c>
      <c r="S113" s="1870">
        <v>28.299999999999869</v>
      </c>
      <c r="T113" s="1871">
        <v>54.5</v>
      </c>
      <c r="U113" s="1872">
        <v>80</v>
      </c>
      <c r="V113" s="1873">
        <v>33.299999999999997</v>
      </c>
      <c r="W113" s="1871">
        <v>84.4</v>
      </c>
      <c r="X113" s="1872">
        <v>96.9</v>
      </c>
      <c r="Y113" s="1873">
        <v>99.1</v>
      </c>
      <c r="Z113" s="1872"/>
      <c r="AB113" s="1848">
        <v>50</v>
      </c>
      <c r="AD113" s="1849"/>
      <c r="AE113" s="1849"/>
      <c r="AF113" s="1864">
        <v>2</v>
      </c>
      <c r="AG113" s="1864"/>
      <c r="AH113" s="1864">
        <v>99.5</v>
      </c>
      <c r="AI113" s="1864">
        <v>159.5</v>
      </c>
      <c r="AJ113" s="1864">
        <v>219.5</v>
      </c>
      <c r="AK113" s="1848">
        <v>139.5</v>
      </c>
      <c r="AL113" s="1848">
        <v>29.5</v>
      </c>
      <c r="AM113" s="1848">
        <v>1595</v>
      </c>
    </row>
    <row r="114" spans="1:39" s="1848" customFormat="1">
      <c r="B114" s="1849"/>
      <c r="C114" s="1864">
        <v>3</v>
      </c>
      <c r="D114" s="1865"/>
      <c r="E114" s="1866"/>
      <c r="F114" s="1866"/>
      <c r="G114" s="1866"/>
      <c r="H114" s="2040"/>
      <c r="I114" s="1866"/>
      <c r="J114" s="1867"/>
      <c r="K114" s="1866"/>
      <c r="L114" s="1866"/>
      <c r="M114" s="1867"/>
      <c r="N114" s="1868">
        <v>28.6</v>
      </c>
      <c r="O114" s="1868">
        <v>33.299999999999997</v>
      </c>
      <c r="P114" s="1869">
        <v>55.6</v>
      </c>
      <c r="Q114" s="1850">
        <v>270.9000000000002</v>
      </c>
      <c r="R114" s="1850">
        <v>240.00000000000011</v>
      </c>
      <c r="S114" s="1870">
        <v>33.899999999999871</v>
      </c>
      <c r="T114" s="1871">
        <v>59.1</v>
      </c>
      <c r="U114" s="1872">
        <v>70</v>
      </c>
      <c r="V114" s="1873">
        <v>27.8</v>
      </c>
      <c r="W114" s="1871">
        <v>84.1</v>
      </c>
      <c r="X114" s="1872">
        <v>96.4</v>
      </c>
      <c r="Y114" s="1873">
        <v>97.9</v>
      </c>
      <c r="Z114" s="1872"/>
      <c r="AB114" s="1848">
        <v>50</v>
      </c>
      <c r="AD114" s="1849"/>
      <c r="AE114" s="1849"/>
      <c r="AF114" s="1864">
        <v>3</v>
      </c>
      <c r="AG114" s="1864"/>
      <c r="AH114" s="1864">
        <v>99.5</v>
      </c>
      <c r="AI114" s="1864">
        <v>159.5</v>
      </c>
      <c r="AJ114" s="1864">
        <v>219.5</v>
      </c>
      <c r="AK114" s="1848">
        <v>139.5</v>
      </c>
      <c r="AL114" s="1848">
        <v>29.5</v>
      </c>
      <c r="AM114" s="1848">
        <v>1595</v>
      </c>
    </row>
    <row r="115" spans="1:39" s="1848" customFormat="1">
      <c r="B115" s="1849"/>
      <c r="C115" s="1864">
        <v>4</v>
      </c>
      <c r="D115" s="1865"/>
      <c r="E115" s="1866"/>
      <c r="F115" s="1866"/>
      <c r="G115" s="1866"/>
      <c r="H115" s="2040"/>
      <c r="I115" s="1866"/>
      <c r="J115" s="1867"/>
      <c r="K115" s="1866"/>
      <c r="L115" s="1866"/>
      <c r="M115" s="1867"/>
      <c r="N115" s="1868">
        <v>28.6</v>
      </c>
      <c r="O115" s="1868">
        <v>38.9</v>
      </c>
      <c r="P115" s="1869">
        <v>33.299999999999997</v>
      </c>
      <c r="Q115" s="1850">
        <v>249.5000000000002</v>
      </c>
      <c r="R115" s="1850">
        <v>228.90000000000012</v>
      </c>
      <c r="S115" s="1870">
        <v>17.199999999999868</v>
      </c>
      <c r="T115" s="1871">
        <v>63.6</v>
      </c>
      <c r="U115" s="1872">
        <v>40</v>
      </c>
      <c r="V115" s="1873">
        <v>22.2</v>
      </c>
      <c r="W115" s="1871">
        <v>85.2</v>
      </c>
      <c r="X115" s="1872">
        <v>96.2</v>
      </c>
      <c r="Y115" s="1873">
        <v>97.4</v>
      </c>
      <c r="Z115" s="1872"/>
      <c r="AB115" s="1848">
        <v>50</v>
      </c>
      <c r="AD115" s="1849"/>
      <c r="AE115" s="1849"/>
      <c r="AF115" s="1864">
        <v>4</v>
      </c>
      <c r="AG115" s="1864"/>
      <c r="AH115" s="1864">
        <v>99.5</v>
      </c>
      <c r="AI115" s="1864">
        <v>159.5</v>
      </c>
      <c r="AJ115" s="1864">
        <v>219.5</v>
      </c>
      <c r="AK115" s="1848">
        <v>139.5</v>
      </c>
      <c r="AL115" s="1848">
        <v>29.5</v>
      </c>
      <c r="AM115" s="1848">
        <v>1595</v>
      </c>
    </row>
    <row r="116" spans="1:39" s="1848" customFormat="1">
      <c r="B116" s="1849"/>
      <c r="C116" s="1864">
        <v>5</v>
      </c>
      <c r="D116" s="1865"/>
      <c r="E116" s="1866"/>
      <c r="F116" s="1866"/>
      <c r="G116" s="1866"/>
      <c r="H116" s="2040"/>
      <c r="I116" s="1866"/>
      <c r="J116" s="1867"/>
      <c r="K116" s="1866"/>
      <c r="L116" s="1866"/>
      <c r="M116" s="1867"/>
      <c r="N116" s="1868">
        <v>28.6</v>
      </c>
      <c r="O116" s="1868">
        <v>33.299999999999997</v>
      </c>
      <c r="P116" s="1869">
        <v>22.2</v>
      </c>
      <c r="Q116" s="1850">
        <v>228.10000000000019</v>
      </c>
      <c r="R116" s="1850">
        <v>212.2000000000001</v>
      </c>
      <c r="S116" s="1870">
        <v>-10.600000000000133</v>
      </c>
      <c r="T116" s="1871">
        <v>54.5</v>
      </c>
      <c r="U116" s="1872">
        <v>20</v>
      </c>
      <c r="V116" s="1873">
        <v>22.2</v>
      </c>
      <c r="W116" s="1871">
        <v>86.2</v>
      </c>
      <c r="X116" s="1872">
        <v>95</v>
      </c>
      <c r="Y116" s="1873">
        <v>96.3</v>
      </c>
      <c r="Z116" s="1872"/>
      <c r="AB116" s="1848">
        <v>50</v>
      </c>
      <c r="AD116" s="1849"/>
      <c r="AE116" s="1849"/>
      <c r="AF116" s="1864">
        <v>5</v>
      </c>
      <c r="AG116" s="1864"/>
      <c r="AH116" s="1864">
        <v>99.5</v>
      </c>
      <c r="AI116" s="1864">
        <v>159.5</v>
      </c>
      <c r="AJ116" s="1864">
        <v>219.5</v>
      </c>
      <c r="AK116" s="1848">
        <v>139.5</v>
      </c>
      <c r="AL116" s="1848">
        <v>29.5</v>
      </c>
      <c r="AM116" s="1848">
        <v>1595</v>
      </c>
    </row>
    <row r="117" spans="1:39" s="1848" customFormat="1">
      <c r="B117" s="1849"/>
      <c r="C117" s="1864">
        <v>6</v>
      </c>
      <c r="D117" s="1865"/>
      <c r="E117" s="1866"/>
      <c r="F117" s="1866"/>
      <c r="G117" s="1866"/>
      <c r="H117" s="2040"/>
      <c r="I117" s="1866"/>
      <c r="J117" s="1867"/>
      <c r="K117" s="1866"/>
      <c r="L117" s="1866"/>
      <c r="M117" s="1867"/>
      <c r="N117" s="1868">
        <v>14.3</v>
      </c>
      <c r="O117" s="1868">
        <v>33.299999999999997</v>
      </c>
      <c r="P117" s="1869">
        <v>22.2</v>
      </c>
      <c r="Q117" s="1850">
        <v>192.4000000000002</v>
      </c>
      <c r="R117" s="1850">
        <v>195.50000000000011</v>
      </c>
      <c r="S117" s="1870">
        <v>-38.400000000000134</v>
      </c>
      <c r="T117" s="1871">
        <v>45.5</v>
      </c>
      <c r="U117" s="1872">
        <v>20</v>
      </c>
      <c r="V117" s="1873">
        <v>22.2</v>
      </c>
      <c r="W117" s="1871">
        <v>86.4</v>
      </c>
      <c r="X117" s="1872">
        <v>93.7</v>
      </c>
      <c r="Y117" s="1873">
        <v>95.5</v>
      </c>
      <c r="Z117" s="1872"/>
      <c r="AB117" s="1848">
        <v>50</v>
      </c>
      <c r="AD117" s="1849"/>
      <c r="AE117" s="1849"/>
      <c r="AF117" s="1864">
        <v>6</v>
      </c>
      <c r="AG117" s="1864"/>
      <c r="AH117" s="1864">
        <v>99.5</v>
      </c>
      <c r="AI117" s="1864">
        <v>159.5</v>
      </c>
      <c r="AJ117" s="1864">
        <v>219.5</v>
      </c>
      <c r="AK117" s="1848">
        <v>139.5</v>
      </c>
      <c r="AL117" s="1848">
        <v>29.5</v>
      </c>
      <c r="AM117" s="1848">
        <v>1595</v>
      </c>
    </row>
    <row r="118" spans="1:39" s="1848" customFormat="1">
      <c r="B118" s="1849"/>
      <c r="C118" s="1864">
        <v>7</v>
      </c>
      <c r="D118" s="1865"/>
      <c r="E118" s="1866"/>
      <c r="F118" s="1866"/>
      <c r="G118" s="1866"/>
      <c r="H118" s="2040"/>
      <c r="I118" s="1866"/>
      <c r="J118" s="1867"/>
      <c r="K118" s="1866"/>
      <c r="L118" s="1866"/>
      <c r="M118" s="1867"/>
      <c r="N118" s="1868">
        <v>35.700000000000003</v>
      </c>
      <c r="O118" s="1868">
        <v>22.2</v>
      </c>
      <c r="P118" s="1869">
        <v>22.2</v>
      </c>
      <c r="Q118" s="1850">
        <v>178.10000000000019</v>
      </c>
      <c r="R118" s="1850">
        <v>167.7000000000001</v>
      </c>
      <c r="S118" s="1870">
        <v>-66.200000000000131</v>
      </c>
      <c r="T118" s="1871">
        <v>63.6</v>
      </c>
      <c r="U118" s="1872">
        <v>15</v>
      </c>
      <c r="V118" s="1873">
        <v>16.7</v>
      </c>
      <c r="W118" s="1871">
        <v>86.7</v>
      </c>
      <c r="X118" s="1872">
        <v>93.9</v>
      </c>
      <c r="Y118" s="1873">
        <v>95.4</v>
      </c>
      <c r="Z118" s="1872"/>
      <c r="AB118" s="1848">
        <v>50</v>
      </c>
      <c r="AD118" s="1849"/>
      <c r="AE118" s="1849"/>
      <c r="AF118" s="1864">
        <v>7</v>
      </c>
      <c r="AG118" s="1864"/>
      <c r="AH118" s="1864">
        <v>99.5</v>
      </c>
      <c r="AI118" s="1864">
        <v>159.5</v>
      </c>
      <c r="AJ118" s="1864">
        <v>219.5</v>
      </c>
      <c r="AK118" s="1848">
        <v>139.5</v>
      </c>
      <c r="AL118" s="1848">
        <v>29.5</v>
      </c>
      <c r="AM118" s="1848">
        <v>1595</v>
      </c>
    </row>
    <row r="119" spans="1:39" s="1848" customFormat="1">
      <c r="B119" s="1849"/>
      <c r="C119" s="1864">
        <v>8</v>
      </c>
      <c r="D119" s="1865"/>
      <c r="E119" s="1866"/>
      <c r="F119" s="1866"/>
      <c r="G119" s="1866"/>
      <c r="H119" s="2040"/>
      <c r="I119" s="1866"/>
      <c r="J119" s="1867"/>
      <c r="K119" s="1866"/>
      <c r="L119" s="1866"/>
      <c r="M119" s="1867"/>
      <c r="N119" s="1868">
        <v>14.3</v>
      </c>
      <c r="O119" s="1868">
        <v>22.2</v>
      </c>
      <c r="P119" s="1869">
        <v>16.7</v>
      </c>
      <c r="Q119" s="1850">
        <v>142.4000000000002</v>
      </c>
      <c r="R119" s="1850">
        <v>139.90000000000009</v>
      </c>
      <c r="S119" s="1870">
        <v>-99.500000000000128</v>
      </c>
      <c r="T119" s="1871">
        <v>36.4</v>
      </c>
      <c r="U119" s="1872">
        <v>30</v>
      </c>
      <c r="V119" s="1873">
        <v>55.6</v>
      </c>
      <c r="W119" s="1871">
        <v>86.3</v>
      </c>
      <c r="X119" s="1872">
        <v>93.5</v>
      </c>
      <c r="Y119" s="1873">
        <v>94.9</v>
      </c>
      <c r="Z119" s="1872"/>
      <c r="AB119" s="1848">
        <v>50</v>
      </c>
      <c r="AD119" s="1849"/>
      <c r="AE119" s="1849"/>
      <c r="AF119" s="1864">
        <v>8</v>
      </c>
      <c r="AG119" s="1864"/>
      <c r="AH119" s="1864">
        <v>99.5</v>
      </c>
      <c r="AI119" s="1864">
        <v>159.5</v>
      </c>
      <c r="AJ119" s="1864">
        <v>219.5</v>
      </c>
      <c r="AK119" s="1848">
        <v>139.5</v>
      </c>
      <c r="AL119" s="1848">
        <v>29.5</v>
      </c>
      <c r="AM119" s="1848">
        <v>1595</v>
      </c>
    </row>
    <row r="120" spans="1:39" s="1848" customFormat="1">
      <c r="B120" s="1849"/>
      <c r="C120" s="1864">
        <v>9</v>
      </c>
      <c r="D120" s="1865"/>
      <c r="E120" s="1866"/>
      <c r="F120" s="1866"/>
      <c r="G120" s="1866"/>
      <c r="H120" s="2040"/>
      <c r="I120" s="1866"/>
      <c r="J120" s="1867"/>
      <c r="K120" s="1866"/>
      <c r="L120" s="1866"/>
      <c r="M120" s="1867"/>
      <c r="N120" s="1868">
        <v>42.9</v>
      </c>
      <c r="O120" s="1868">
        <v>22.2</v>
      </c>
      <c r="P120" s="1869">
        <v>44.4</v>
      </c>
      <c r="Q120" s="1850">
        <v>135.30000000000021</v>
      </c>
      <c r="R120" s="1850">
        <v>112.10000000000009</v>
      </c>
      <c r="S120" s="1870">
        <v>-105.10000000000014</v>
      </c>
      <c r="T120" s="1871">
        <v>63.6</v>
      </c>
      <c r="U120" s="1872">
        <v>60</v>
      </c>
      <c r="V120" s="1873">
        <v>44.4</v>
      </c>
      <c r="W120" s="1871">
        <v>86.3</v>
      </c>
      <c r="X120" s="1872">
        <v>93.5</v>
      </c>
      <c r="Y120" s="1873">
        <v>93.9</v>
      </c>
      <c r="Z120" s="1872"/>
      <c r="AB120" s="1848">
        <v>50</v>
      </c>
      <c r="AD120" s="1849"/>
      <c r="AE120" s="1849"/>
      <c r="AF120" s="1864">
        <v>9</v>
      </c>
      <c r="AG120" s="1864"/>
      <c r="AH120" s="1864">
        <v>99.5</v>
      </c>
      <c r="AI120" s="1864">
        <v>159.5</v>
      </c>
      <c r="AJ120" s="1864">
        <v>219.5</v>
      </c>
      <c r="AK120" s="1848">
        <v>139.5</v>
      </c>
      <c r="AL120" s="1848">
        <v>29.5</v>
      </c>
      <c r="AM120" s="1848">
        <v>1595</v>
      </c>
    </row>
    <row r="121" spans="1:39" s="1848" customFormat="1">
      <c r="B121" s="1849"/>
      <c r="C121" s="1864">
        <v>10</v>
      </c>
      <c r="D121" s="1876" t="s">
        <v>29</v>
      </c>
      <c r="E121" s="1866"/>
      <c r="F121" s="1866"/>
      <c r="G121" s="1866"/>
      <c r="H121" s="2040"/>
      <c r="I121" s="1866"/>
      <c r="J121" s="1867"/>
      <c r="K121" s="1866"/>
      <c r="L121" s="1866"/>
      <c r="M121" s="1867"/>
      <c r="N121" s="1868">
        <v>14.3</v>
      </c>
      <c r="O121" s="1868">
        <v>11.1</v>
      </c>
      <c r="P121" s="1869">
        <v>22.2</v>
      </c>
      <c r="Q121" s="1850">
        <v>99.600000000000207</v>
      </c>
      <c r="R121" s="1850">
        <v>73.200000000000102</v>
      </c>
      <c r="S121" s="1870">
        <v>-132.90000000000015</v>
      </c>
      <c r="T121" s="1871">
        <v>45.5</v>
      </c>
      <c r="U121" s="1872">
        <v>10</v>
      </c>
      <c r="V121" s="1873">
        <v>44.4</v>
      </c>
      <c r="W121" s="1871">
        <v>85.4</v>
      </c>
      <c r="X121" s="1872">
        <v>92</v>
      </c>
      <c r="Y121" s="1873">
        <v>93.7</v>
      </c>
      <c r="Z121" s="1872"/>
      <c r="AB121" s="1848">
        <v>50</v>
      </c>
      <c r="AD121" s="1849"/>
      <c r="AE121" s="1849"/>
      <c r="AF121" s="1864">
        <v>10</v>
      </c>
      <c r="AG121" s="1862" t="s">
        <v>29</v>
      </c>
      <c r="AH121" s="1864">
        <v>99.5</v>
      </c>
      <c r="AI121" s="1864">
        <v>159.5</v>
      </c>
      <c r="AJ121" s="1864">
        <v>219.5</v>
      </c>
      <c r="AK121" s="1848">
        <v>139.5</v>
      </c>
      <c r="AL121" s="1848">
        <v>29.5</v>
      </c>
      <c r="AM121" s="1848">
        <v>1595</v>
      </c>
    </row>
    <row r="122" spans="1:39" s="1848" customFormat="1">
      <c r="B122" s="1849"/>
      <c r="C122" s="1864">
        <v>11</v>
      </c>
      <c r="D122" s="1865"/>
      <c r="E122" s="1866"/>
      <c r="F122" s="1866"/>
      <c r="G122" s="1866"/>
      <c r="H122" s="2040"/>
      <c r="I122" s="1866"/>
      <c r="J122" s="1867"/>
      <c r="K122" s="1866"/>
      <c r="L122" s="1866"/>
      <c r="M122" s="1867"/>
      <c r="N122" s="1868">
        <v>42.9</v>
      </c>
      <c r="O122" s="1868">
        <v>22.2</v>
      </c>
      <c r="P122" s="1869">
        <v>11.1</v>
      </c>
      <c r="Q122" s="1850">
        <v>92.500000000000199</v>
      </c>
      <c r="R122" s="1850">
        <v>45.400000000000105</v>
      </c>
      <c r="S122" s="1870">
        <v>-171.80000000000015</v>
      </c>
      <c r="T122" s="1871">
        <v>36.4</v>
      </c>
      <c r="U122" s="1872">
        <v>30</v>
      </c>
      <c r="V122" s="1873">
        <v>33.299999999999997</v>
      </c>
      <c r="W122" s="1871">
        <v>85</v>
      </c>
      <c r="X122" s="1872">
        <v>91.8</v>
      </c>
      <c r="Y122" s="1873">
        <v>93.2</v>
      </c>
      <c r="Z122" s="1872"/>
      <c r="AB122" s="1848">
        <v>50</v>
      </c>
      <c r="AD122" s="1849"/>
      <c r="AE122" s="1849"/>
      <c r="AF122" s="1864">
        <v>11</v>
      </c>
      <c r="AG122" s="1864"/>
      <c r="AH122" s="1864"/>
      <c r="AI122" s="1864"/>
      <c r="AJ122" s="1864"/>
    </row>
    <row r="123" spans="1:39" s="1848" customFormat="1">
      <c r="B123" s="1849"/>
      <c r="C123" s="1864">
        <v>12</v>
      </c>
      <c r="D123" s="1865"/>
      <c r="E123" s="1866">
        <v>95.75</v>
      </c>
      <c r="F123" s="1866"/>
      <c r="G123" s="1866"/>
      <c r="H123" s="2040">
        <v>98.49</v>
      </c>
      <c r="I123" s="1866"/>
      <c r="J123" s="1867"/>
      <c r="K123" s="1866">
        <v>78.06</v>
      </c>
      <c r="L123" s="1866"/>
      <c r="M123" s="1867"/>
      <c r="N123" s="1868">
        <v>28.6</v>
      </c>
      <c r="O123" s="1868">
        <v>33.299999999999997</v>
      </c>
      <c r="P123" s="1869">
        <v>22.2</v>
      </c>
      <c r="Q123" s="1850">
        <v>71.100000000000193</v>
      </c>
      <c r="R123" s="1850">
        <v>28.700000000000102</v>
      </c>
      <c r="S123" s="1870">
        <v>-199.60000000000016</v>
      </c>
      <c r="T123" s="1871">
        <v>27.3</v>
      </c>
      <c r="U123" s="1872">
        <v>10</v>
      </c>
      <c r="V123" s="1873">
        <v>38.9</v>
      </c>
      <c r="W123" s="1871">
        <v>84.6</v>
      </c>
      <c r="X123" s="1872">
        <v>91.4</v>
      </c>
      <c r="Y123" s="1873">
        <v>91.9</v>
      </c>
      <c r="Z123" s="1872"/>
      <c r="AB123" s="1848">
        <v>50</v>
      </c>
      <c r="AD123" s="1849"/>
      <c r="AE123" s="1849"/>
      <c r="AF123" s="1864">
        <v>12</v>
      </c>
      <c r="AG123" s="1864"/>
      <c r="AH123" s="1864"/>
      <c r="AI123" s="1864"/>
      <c r="AJ123" s="1864"/>
    </row>
    <row r="124" spans="1:39" s="1848" customFormat="1" ht="26">
      <c r="A124" s="1848">
        <v>1994</v>
      </c>
      <c r="B124" s="1849">
        <v>6</v>
      </c>
      <c r="C124" s="1864">
        <v>1</v>
      </c>
      <c r="D124" s="1865"/>
      <c r="E124" s="1866">
        <v>95.89</v>
      </c>
      <c r="F124" s="1866"/>
      <c r="G124" s="1866"/>
      <c r="H124" s="2040">
        <v>100.99</v>
      </c>
      <c r="I124" s="1866"/>
      <c r="J124" s="1867"/>
      <c r="K124" s="1866">
        <v>77.64</v>
      </c>
      <c r="L124" s="1866"/>
      <c r="M124" s="1867"/>
      <c r="N124" s="1868">
        <v>57.1</v>
      </c>
      <c r="O124" s="1868">
        <v>44.4</v>
      </c>
      <c r="P124" s="1869">
        <v>33.299999999999997</v>
      </c>
      <c r="Q124" s="1850">
        <v>78.200000000000188</v>
      </c>
      <c r="R124" s="1850">
        <v>23.100000000000101</v>
      </c>
      <c r="S124" s="1870">
        <v>-216.30000000000018</v>
      </c>
      <c r="T124" s="1871">
        <v>45.5</v>
      </c>
      <c r="U124" s="1872">
        <v>60</v>
      </c>
      <c r="V124" s="1873">
        <v>55.6</v>
      </c>
      <c r="W124" s="1871">
        <v>86</v>
      </c>
      <c r="X124" s="1872">
        <v>92.1</v>
      </c>
      <c r="Y124" s="1873">
        <v>92.5</v>
      </c>
      <c r="Z124" s="1872"/>
      <c r="AB124" s="1848">
        <v>50</v>
      </c>
      <c r="AC124" s="1848">
        <v>1994</v>
      </c>
      <c r="AD124" s="1875" t="s">
        <v>920</v>
      </c>
      <c r="AE124" s="1849"/>
      <c r="AF124" s="1864">
        <v>1</v>
      </c>
      <c r="AG124" s="1864"/>
      <c r="AH124" s="1864"/>
      <c r="AI124" s="1864"/>
      <c r="AJ124" s="1864"/>
    </row>
    <row r="125" spans="1:39" s="1848" customFormat="1">
      <c r="B125" s="1849"/>
      <c r="C125" s="1864">
        <v>2</v>
      </c>
      <c r="D125" s="1865"/>
      <c r="E125" s="1866">
        <v>93.9</v>
      </c>
      <c r="F125" s="1866">
        <v>95.18</v>
      </c>
      <c r="G125" s="1866"/>
      <c r="H125" s="2040">
        <v>98.58</v>
      </c>
      <c r="I125" s="1866">
        <v>99.35</v>
      </c>
      <c r="J125" s="1867"/>
      <c r="K125" s="1866">
        <v>75.180000000000007</v>
      </c>
      <c r="L125" s="1866">
        <v>76.959999999999994</v>
      </c>
      <c r="M125" s="1867"/>
      <c r="N125" s="1868">
        <v>42.9</v>
      </c>
      <c r="O125" s="1868">
        <v>33.299999999999997</v>
      </c>
      <c r="P125" s="1869">
        <v>55.6</v>
      </c>
      <c r="Q125" s="1850">
        <v>71.100000000000193</v>
      </c>
      <c r="R125" s="1850">
        <v>6.4000000000000981</v>
      </c>
      <c r="S125" s="1870">
        <v>-210.70000000000019</v>
      </c>
      <c r="T125" s="1871">
        <v>68.2</v>
      </c>
      <c r="U125" s="1872">
        <v>50</v>
      </c>
      <c r="V125" s="1873">
        <v>27.8</v>
      </c>
      <c r="W125" s="1871">
        <v>86.9</v>
      </c>
      <c r="X125" s="1872">
        <v>91.7</v>
      </c>
      <c r="Y125" s="1873">
        <v>91.5</v>
      </c>
      <c r="Z125" s="1872"/>
      <c r="AB125" s="1848">
        <v>50</v>
      </c>
      <c r="AD125" s="1849"/>
      <c r="AE125" s="1849"/>
      <c r="AF125" s="1864">
        <v>2</v>
      </c>
      <c r="AG125" s="1864"/>
      <c r="AH125" s="1864"/>
      <c r="AI125" s="1864"/>
      <c r="AJ125" s="1864"/>
    </row>
    <row r="126" spans="1:39" s="1848" customFormat="1">
      <c r="B126" s="1849"/>
      <c r="C126" s="1864">
        <v>3</v>
      </c>
      <c r="D126" s="1865"/>
      <c r="E126" s="1866">
        <v>103.25</v>
      </c>
      <c r="F126" s="1866">
        <v>97.68</v>
      </c>
      <c r="G126" s="1866"/>
      <c r="H126" s="2040">
        <v>100.77</v>
      </c>
      <c r="I126" s="1866">
        <v>100.11</v>
      </c>
      <c r="J126" s="1867"/>
      <c r="K126" s="1866">
        <v>74.22</v>
      </c>
      <c r="L126" s="1866">
        <v>75.680000000000007</v>
      </c>
      <c r="M126" s="1867"/>
      <c r="N126" s="1868">
        <v>71.400000000000006</v>
      </c>
      <c r="O126" s="1868">
        <v>66.7</v>
      </c>
      <c r="P126" s="1869">
        <v>55.6</v>
      </c>
      <c r="Q126" s="1850">
        <v>92.500000000000199</v>
      </c>
      <c r="R126" s="1850">
        <v>23.100000000000101</v>
      </c>
      <c r="S126" s="1870">
        <v>-205.10000000000019</v>
      </c>
      <c r="T126" s="1871">
        <v>81.8</v>
      </c>
      <c r="U126" s="1872">
        <v>90</v>
      </c>
      <c r="V126" s="1873">
        <v>38.9</v>
      </c>
      <c r="W126" s="1871">
        <v>89.3</v>
      </c>
      <c r="X126" s="1872">
        <v>93</v>
      </c>
      <c r="Y126" s="1873">
        <v>91.2</v>
      </c>
      <c r="Z126" s="1872"/>
      <c r="AB126" s="1848">
        <v>50</v>
      </c>
      <c r="AD126" s="1849"/>
      <c r="AE126" s="1849"/>
      <c r="AF126" s="1864">
        <v>3</v>
      </c>
      <c r="AG126" s="1864"/>
      <c r="AH126" s="1864"/>
      <c r="AI126" s="1864"/>
      <c r="AJ126" s="1864"/>
    </row>
    <row r="127" spans="1:39" s="1848" customFormat="1">
      <c r="B127" s="1849"/>
      <c r="C127" s="1864">
        <v>4</v>
      </c>
      <c r="D127" s="1865"/>
      <c r="E127" s="1866">
        <v>99.28</v>
      </c>
      <c r="F127" s="1866">
        <v>98.81</v>
      </c>
      <c r="G127" s="1866"/>
      <c r="H127" s="2040">
        <v>96.41</v>
      </c>
      <c r="I127" s="1866">
        <v>98.59</v>
      </c>
      <c r="J127" s="1867"/>
      <c r="K127" s="1866">
        <v>70.260000000000005</v>
      </c>
      <c r="L127" s="1866">
        <v>73.22</v>
      </c>
      <c r="M127" s="1867"/>
      <c r="N127" s="1868">
        <v>71.400000000000006</v>
      </c>
      <c r="O127" s="1868">
        <v>0</v>
      </c>
      <c r="P127" s="1869">
        <v>22.2</v>
      </c>
      <c r="Q127" s="1850">
        <v>113.9000000000002</v>
      </c>
      <c r="R127" s="1850">
        <v>-26.899999999999899</v>
      </c>
      <c r="S127" s="1870">
        <v>-232.9000000000002</v>
      </c>
      <c r="T127" s="1871">
        <v>81.8</v>
      </c>
      <c r="U127" s="1872">
        <v>55</v>
      </c>
      <c r="V127" s="1873">
        <v>27.8</v>
      </c>
      <c r="W127" s="1871">
        <v>90.2</v>
      </c>
      <c r="X127" s="1872">
        <v>93.4</v>
      </c>
      <c r="Y127" s="1873">
        <v>91.2</v>
      </c>
      <c r="Z127" s="1872"/>
      <c r="AB127" s="1848">
        <v>50</v>
      </c>
      <c r="AD127" s="1849"/>
      <c r="AE127" s="1849"/>
      <c r="AF127" s="1864">
        <v>4</v>
      </c>
      <c r="AG127" s="1864"/>
      <c r="AH127" s="1864"/>
      <c r="AI127" s="1864"/>
      <c r="AJ127" s="1864"/>
    </row>
    <row r="128" spans="1:39" s="1848" customFormat="1">
      <c r="B128" s="1849"/>
      <c r="C128" s="1864">
        <v>5</v>
      </c>
      <c r="D128" s="1865"/>
      <c r="E128" s="1866">
        <v>103.35</v>
      </c>
      <c r="F128" s="1866">
        <v>101.96</v>
      </c>
      <c r="G128" s="1866"/>
      <c r="H128" s="2040">
        <v>97.21</v>
      </c>
      <c r="I128" s="1866">
        <v>98.13</v>
      </c>
      <c r="J128" s="1867"/>
      <c r="K128" s="1866">
        <v>70.39</v>
      </c>
      <c r="L128" s="1866">
        <v>71.62</v>
      </c>
      <c r="M128" s="1867"/>
      <c r="N128" s="1868">
        <v>100</v>
      </c>
      <c r="O128" s="1868">
        <v>33.299999999999997</v>
      </c>
      <c r="P128" s="1869">
        <v>22.2</v>
      </c>
      <c r="Q128" s="1850">
        <v>163.9000000000002</v>
      </c>
      <c r="R128" s="1850">
        <v>-43.599999999999902</v>
      </c>
      <c r="S128" s="1870">
        <v>-260.70000000000022</v>
      </c>
      <c r="T128" s="1871">
        <v>90.9</v>
      </c>
      <c r="U128" s="1872">
        <v>75</v>
      </c>
      <c r="V128" s="1873">
        <v>44.4</v>
      </c>
      <c r="W128" s="1871">
        <v>90.8</v>
      </c>
      <c r="X128" s="1872">
        <v>93.2</v>
      </c>
      <c r="Y128" s="1873">
        <v>90.3</v>
      </c>
      <c r="Z128" s="1872"/>
      <c r="AB128" s="1848">
        <v>50</v>
      </c>
      <c r="AD128" s="1849"/>
      <c r="AE128" s="1849"/>
      <c r="AF128" s="1864">
        <v>5</v>
      </c>
      <c r="AG128" s="1864"/>
      <c r="AH128" s="1864"/>
      <c r="AI128" s="1864"/>
      <c r="AJ128" s="1864"/>
    </row>
    <row r="129" spans="1:36" s="1848" customFormat="1">
      <c r="B129" s="1849"/>
      <c r="C129" s="1864">
        <v>6</v>
      </c>
      <c r="D129" s="1865"/>
      <c r="E129" s="1866">
        <v>103.4</v>
      </c>
      <c r="F129" s="1866">
        <v>102.01</v>
      </c>
      <c r="G129" s="1866">
        <v>99.26</v>
      </c>
      <c r="H129" s="2040">
        <v>100.21</v>
      </c>
      <c r="I129" s="1866">
        <v>97.94</v>
      </c>
      <c r="J129" s="1867">
        <v>98.64</v>
      </c>
      <c r="K129" s="1866">
        <v>69.650000000000006</v>
      </c>
      <c r="L129" s="1866">
        <v>70.099999999999994</v>
      </c>
      <c r="M129" s="1867">
        <v>73.63</v>
      </c>
      <c r="N129" s="1868">
        <v>57.1</v>
      </c>
      <c r="O129" s="1868">
        <v>55.6</v>
      </c>
      <c r="P129" s="1869">
        <v>22.2</v>
      </c>
      <c r="Q129" s="1850">
        <v>171.0000000000002</v>
      </c>
      <c r="R129" s="1850">
        <v>-37.999999999999901</v>
      </c>
      <c r="S129" s="1870">
        <v>-288.50000000000023</v>
      </c>
      <c r="T129" s="1871">
        <v>72.7</v>
      </c>
      <c r="U129" s="1872">
        <v>80</v>
      </c>
      <c r="V129" s="1873">
        <v>33.299999999999997</v>
      </c>
      <c r="W129" s="1871">
        <v>92.1</v>
      </c>
      <c r="X129" s="1872">
        <v>94.6</v>
      </c>
      <c r="Y129" s="1873">
        <v>90.2</v>
      </c>
      <c r="Z129" s="1872"/>
      <c r="AB129" s="1848">
        <v>50</v>
      </c>
      <c r="AD129" s="1849"/>
      <c r="AE129" s="1849"/>
      <c r="AF129" s="1864">
        <v>6</v>
      </c>
      <c r="AG129" s="1864"/>
      <c r="AH129" s="1864"/>
      <c r="AI129" s="1864"/>
      <c r="AJ129" s="1864"/>
    </row>
    <row r="130" spans="1:36" s="1848" customFormat="1">
      <c r="B130" s="1849"/>
      <c r="C130" s="1864">
        <v>7</v>
      </c>
      <c r="D130" s="1865"/>
      <c r="E130" s="1866">
        <v>106.23</v>
      </c>
      <c r="F130" s="1866">
        <v>104.33</v>
      </c>
      <c r="G130" s="1866">
        <v>100.76</v>
      </c>
      <c r="H130" s="2040">
        <v>99.65</v>
      </c>
      <c r="I130" s="1866">
        <v>99.02</v>
      </c>
      <c r="J130" s="1867">
        <v>98.85</v>
      </c>
      <c r="K130" s="1866">
        <v>67.88</v>
      </c>
      <c r="L130" s="1866">
        <v>69.31</v>
      </c>
      <c r="M130" s="1867">
        <v>72.17</v>
      </c>
      <c r="N130" s="1868">
        <v>71.400000000000006</v>
      </c>
      <c r="O130" s="1868">
        <v>66.7</v>
      </c>
      <c r="P130" s="1869">
        <v>33.299999999999997</v>
      </c>
      <c r="Q130" s="1850">
        <v>192.4000000000002</v>
      </c>
      <c r="R130" s="1850">
        <v>-21.299999999999898</v>
      </c>
      <c r="S130" s="1870">
        <v>-305.20000000000022</v>
      </c>
      <c r="T130" s="1871">
        <v>77.3</v>
      </c>
      <c r="U130" s="1872">
        <v>80</v>
      </c>
      <c r="V130" s="1873">
        <v>50</v>
      </c>
      <c r="W130" s="1871">
        <v>92.8</v>
      </c>
      <c r="X130" s="1872">
        <v>95.3</v>
      </c>
      <c r="Y130" s="1873">
        <v>90.4</v>
      </c>
      <c r="Z130" s="1872"/>
      <c r="AB130" s="1848">
        <v>50</v>
      </c>
      <c r="AD130" s="1849"/>
      <c r="AE130" s="1849"/>
      <c r="AF130" s="1864">
        <v>7</v>
      </c>
      <c r="AG130" s="1864"/>
      <c r="AH130" s="1864"/>
      <c r="AI130" s="1864"/>
      <c r="AJ130" s="1864"/>
    </row>
    <row r="131" spans="1:36" s="1848" customFormat="1">
      <c r="B131" s="1849"/>
      <c r="C131" s="1864">
        <v>8</v>
      </c>
      <c r="D131" s="1865"/>
      <c r="E131" s="1866">
        <v>114.5</v>
      </c>
      <c r="F131" s="1866">
        <v>108.04</v>
      </c>
      <c r="G131" s="1866">
        <v>103.42</v>
      </c>
      <c r="H131" s="2040">
        <v>103.32</v>
      </c>
      <c r="I131" s="1866">
        <v>101.06</v>
      </c>
      <c r="J131" s="1867">
        <v>99.36</v>
      </c>
      <c r="K131" s="1866">
        <v>68.319999999999993</v>
      </c>
      <c r="L131" s="1866">
        <v>68.62</v>
      </c>
      <c r="M131" s="1867">
        <v>70.84</v>
      </c>
      <c r="N131" s="1868">
        <v>85.7</v>
      </c>
      <c r="O131" s="1868">
        <v>88.9</v>
      </c>
      <c r="P131" s="1869">
        <v>44.4</v>
      </c>
      <c r="Q131" s="1850">
        <v>228.10000000000019</v>
      </c>
      <c r="R131" s="1850">
        <v>17.600000000000108</v>
      </c>
      <c r="S131" s="1870">
        <v>-310.80000000000024</v>
      </c>
      <c r="T131" s="1871">
        <v>81.8</v>
      </c>
      <c r="U131" s="1872">
        <v>100</v>
      </c>
      <c r="V131" s="1873">
        <v>66.7</v>
      </c>
      <c r="W131" s="1871">
        <v>93.7</v>
      </c>
      <c r="X131" s="1872">
        <v>96.1</v>
      </c>
      <c r="Y131" s="1873">
        <v>90.7</v>
      </c>
      <c r="Z131" s="1872"/>
      <c r="AB131" s="1848">
        <v>50</v>
      </c>
      <c r="AD131" s="1849"/>
      <c r="AE131" s="1849"/>
      <c r="AF131" s="1864">
        <v>8</v>
      </c>
      <c r="AG131" s="1864"/>
      <c r="AH131" s="1864"/>
      <c r="AI131" s="1864"/>
      <c r="AJ131" s="1864"/>
    </row>
    <row r="132" spans="1:36" s="1848" customFormat="1">
      <c r="B132" s="1849"/>
      <c r="C132" s="1864">
        <v>9</v>
      </c>
      <c r="D132" s="1865"/>
      <c r="E132" s="1866">
        <v>111.89</v>
      </c>
      <c r="F132" s="1866">
        <v>110.87</v>
      </c>
      <c r="G132" s="1866">
        <v>105.99</v>
      </c>
      <c r="H132" s="2040">
        <v>101.9</v>
      </c>
      <c r="I132" s="1866">
        <v>101.62</v>
      </c>
      <c r="J132" s="1867">
        <v>100.46</v>
      </c>
      <c r="K132" s="1866">
        <v>68.63</v>
      </c>
      <c r="L132" s="1866">
        <v>68.28</v>
      </c>
      <c r="M132" s="1867">
        <v>69.91</v>
      </c>
      <c r="N132" s="1868">
        <v>85.7</v>
      </c>
      <c r="O132" s="1868">
        <v>72.2</v>
      </c>
      <c r="P132" s="1869">
        <v>38.9</v>
      </c>
      <c r="Q132" s="1850">
        <v>263.80000000000018</v>
      </c>
      <c r="R132" s="1850">
        <v>39.800000000000111</v>
      </c>
      <c r="S132" s="1870">
        <v>-321.90000000000026</v>
      </c>
      <c r="T132" s="1871">
        <v>63.6</v>
      </c>
      <c r="U132" s="1872">
        <v>70</v>
      </c>
      <c r="V132" s="1873">
        <v>61.1</v>
      </c>
      <c r="W132" s="1871">
        <v>94.2</v>
      </c>
      <c r="X132" s="1872">
        <v>95.8</v>
      </c>
      <c r="Y132" s="1873">
        <v>90.9</v>
      </c>
      <c r="Z132" s="1872"/>
      <c r="AB132" s="1848">
        <v>50</v>
      </c>
      <c r="AD132" s="1849"/>
      <c r="AE132" s="1849"/>
      <c r="AF132" s="1864">
        <v>9</v>
      </c>
      <c r="AG132" s="1864"/>
      <c r="AH132" s="1864"/>
      <c r="AI132" s="1864"/>
      <c r="AJ132" s="1864"/>
    </row>
    <row r="133" spans="1:36" s="1848" customFormat="1">
      <c r="B133" s="1849"/>
      <c r="C133" s="1864">
        <v>10</v>
      </c>
      <c r="D133" s="1865"/>
      <c r="E133" s="1866">
        <v>111.47</v>
      </c>
      <c r="F133" s="1866">
        <v>112.62</v>
      </c>
      <c r="G133" s="1866">
        <v>107.16</v>
      </c>
      <c r="H133" s="2040">
        <v>101.17</v>
      </c>
      <c r="I133" s="1866">
        <v>102.13</v>
      </c>
      <c r="J133" s="1867">
        <v>101.25</v>
      </c>
      <c r="K133" s="1866">
        <v>68.36</v>
      </c>
      <c r="L133" s="1866">
        <v>68.44</v>
      </c>
      <c r="M133" s="1867">
        <v>69.069999999999993</v>
      </c>
      <c r="N133" s="1868">
        <v>57.1</v>
      </c>
      <c r="O133" s="1868">
        <v>66.7</v>
      </c>
      <c r="P133" s="1869">
        <v>44.4</v>
      </c>
      <c r="Q133" s="1850">
        <v>270.9000000000002</v>
      </c>
      <c r="R133" s="1850">
        <v>56.500000000000114</v>
      </c>
      <c r="S133" s="1870">
        <v>-327.50000000000028</v>
      </c>
      <c r="T133" s="1871">
        <v>63.6</v>
      </c>
      <c r="U133" s="1872">
        <v>70</v>
      </c>
      <c r="V133" s="1873">
        <v>61.1</v>
      </c>
      <c r="W133" s="1871">
        <v>94.4</v>
      </c>
      <c r="X133" s="1872">
        <v>96.4</v>
      </c>
      <c r="Y133" s="1873">
        <v>90.8</v>
      </c>
      <c r="Z133" s="1872"/>
      <c r="AB133" s="1848">
        <v>50</v>
      </c>
      <c r="AD133" s="1849"/>
      <c r="AE133" s="1849"/>
      <c r="AF133" s="1864">
        <v>10</v>
      </c>
      <c r="AG133" s="1864"/>
      <c r="AH133" s="1864"/>
      <c r="AI133" s="1864"/>
      <c r="AJ133" s="1864"/>
    </row>
    <row r="134" spans="1:36" s="1848" customFormat="1">
      <c r="B134" s="1849"/>
      <c r="C134" s="1864">
        <v>11</v>
      </c>
      <c r="D134" s="1865"/>
      <c r="E134" s="1866">
        <v>117.77</v>
      </c>
      <c r="F134" s="1866">
        <v>113.71</v>
      </c>
      <c r="G134" s="1866">
        <v>109.8</v>
      </c>
      <c r="H134" s="2040">
        <v>104.44</v>
      </c>
      <c r="I134" s="1866">
        <v>102.5</v>
      </c>
      <c r="J134" s="1867">
        <v>102.1</v>
      </c>
      <c r="K134" s="1866">
        <v>69.709999999999994</v>
      </c>
      <c r="L134" s="1866">
        <v>68.900000000000006</v>
      </c>
      <c r="M134" s="1867">
        <v>68.989999999999995</v>
      </c>
      <c r="N134" s="1868">
        <v>57.1</v>
      </c>
      <c r="O134" s="1868">
        <v>55.6</v>
      </c>
      <c r="P134" s="1869">
        <v>55.6</v>
      </c>
      <c r="Q134" s="1850">
        <v>278.00000000000023</v>
      </c>
      <c r="R134" s="1850">
        <v>62.100000000000115</v>
      </c>
      <c r="S134" s="1870">
        <v>-321.90000000000026</v>
      </c>
      <c r="T134" s="1871">
        <v>63.6</v>
      </c>
      <c r="U134" s="1872">
        <v>65</v>
      </c>
      <c r="V134" s="1873">
        <v>61.1</v>
      </c>
      <c r="W134" s="1871">
        <v>95.7</v>
      </c>
      <c r="X134" s="1872">
        <v>97.4</v>
      </c>
      <c r="Y134" s="1873">
        <v>90.7</v>
      </c>
      <c r="Z134" s="1872"/>
      <c r="AB134" s="1848">
        <v>50</v>
      </c>
      <c r="AD134" s="1849"/>
      <c r="AE134" s="1849"/>
      <c r="AF134" s="1864">
        <v>11</v>
      </c>
      <c r="AG134" s="1864"/>
      <c r="AH134" s="1864"/>
      <c r="AI134" s="1864"/>
      <c r="AJ134" s="1864"/>
    </row>
    <row r="135" spans="1:36" s="1848" customFormat="1">
      <c r="B135" s="1849"/>
      <c r="C135" s="1864">
        <v>12</v>
      </c>
      <c r="D135" s="1865"/>
      <c r="E135" s="1866">
        <v>109.82</v>
      </c>
      <c r="F135" s="1866">
        <v>113.02</v>
      </c>
      <c r="G135" s="1866">
        <v>110.73</v>
      </c>
      <c r="H135" s="2040">
        <v>101.51</v>
      </c>
      <c r="I135" s="1866">
        <v>102.37</v>
      </c>
      <c r="J135" s="1867">
        <v>102.47</v>
      </c>
      <c r="K135" s="1866">
        <v>70.319999999999993</v>
      </c>
      <c r="L135" s="1866">
        <v>69.459999999999994</v>
      </c>
      <c r="M135" s="1867">
        <v>68.98</v>
      </c>
      <c r="N135" s="1868">
        <v>28.6</v>
      </c>
      <c r="O135" s="1868">
        <v>22.2</v>
      </c>
      <c r="P135" s="1869">
        <v>50</v>
      </c>
      <c r="Q135" s="1850">
        <v>256.60000000000025</v>
      </c>
      <c r="R135" s="1850">
        <v>34.300000000000111</v>
      </c>
      <c r="S135" s="1870">
        <v>-321.90000000000026</v>
      </c>
      <c r="T135" s="1871">
        <v>72.7</v>
      </c>
      <c r="U135" s="1872">
        <v>90</v>
      </c>
      <c r="V135" s="1873">
        <v>55.6</v>
      </c>
      <c r="W135" s="1871">
        <v>96.5</v>
      </c>
      <c r="X135" s="1872">
        <v>97.7</v>
      </c>
      <c r="Y135" s="1873">
        <v>91.2</v>
      </c>
      <c r="Z135" s="1872"/>
      <c r="AB135" s="1848">
        <v>50</v>
      </c>
      <c r="AD135" s="1849"/>
      <c r="AE135" s="1849"/>
      <c r="AF135" s="1864">
        <v>12</v>
      </c>
      <c r="AG135" s="1864"/>
      <c r="AH135" s="1864"/>
      <c r="AI135" s="1864"/>
      <c r="AJ135" s="1864"/>
    </row>
    <row r="136" spans="1:36" s="1848" customFormat="1" ht="26">
      <c r="A136" s="1848">
        <v>1995</v>
      </c>
      <c r="B136" s="1849">
        <v>7</v>
      </c>
      <c r="C136" s="1864">
        <v>1</v>
      </c>
      <c r="D136" s="1865"/>
      <c r="E136" s="1866">
        <v>97.28</v>
      </c>
      <c r="F136" s="1866">
        <v>108.29</v>
      </c>
      <c r="G136" s="1866">
        <v>109.85</v>
      </c>
      <c r="H136" s="2040">
        <v>92.56</v>
      </c>
      <c r="I136" s="1866">
        <v>99.5</v>
      </c>
      <c r="J136" s="1867">
        <v>100.32</v>
      </c>
      <c r="K136" s="1866">
        <v>69.97</v>
      </c>
      <c r="L136" s="1866">
        <v>70</v>
      </c>
      <c r="M136" s="1867">
        <v>69.03</v>
      </c>
      <c r="N136" s="1868">
        <v>14.3</v>
      </c>
      <c r="O136" s="1868">
        <v>11.1</v>
      </c>
      <c r="P136" s="1869">
        <v>38.9</v>
      </c>
      <c r="Q136" s="1850">
        <v>220.90000000000026</v>
      </c>
      <c r="R136" s="1850">
        <v>-4.5999999999998877</v>
      </c>
      <c r="S136" s="1870">
        <v>-333.00000000000028</v>
      </c>
      <c r="T136" s="1871">
        <v>36.4</v>
      </c>
      <c r="U136" s="1872">
        <v>30</v>
      </c>
      <c r="V136" s="1873">
        <v>61.1</v>
      </c>
      <c r="W136" s="1871">
        <v>95.4</v>
      </c>
      <c r="X136" s="1872">
        <v>95.8</v>
      </c>
      <c r="Y136" s="1873">
        <v>90.6</v>
      </c>
      <c r="Z136" s="1872"/>
      <c r="AB136" s="1848">
        <v>50</v>
      </c>
      <c r="AC136" s="1848">
        <v>1995</v>
      </c>
      <c r="AD136" s="1875" t="s">
        <v>921</v>
      </c>
      <c r="AE136" s="1849"/>
      <c r="AF136" s="1864">
        <v>1</v>
      </c>
      <c r="AG136" s="1864"/>
      <c r="AH136" s="1864"/>
      <c r="AI136" s="1864"/>
      <c r="AJ136" s="1864"/>
    </row>
    <row r="137" spans="1:36" s="1848" customFormat="1">
      <c r="B137" s="1849"/>
      <c r="C137" s="1864">
        <v>2</v>
      </c>
      <c r="D137" s="1865"/>
      <c r="E137" s="1866">
        <v>106.51</v>
      </c>
      <c r="F137" s="1866">
        <v>104.54</v>
      </c>
      <c r="G137" s="1866">
        <v>109.89</v>
      </c>
      <c r="H137" s="2040">
        <v>94</v>
      </c>
      <c r="I137" s="1866">
        <v>96.02</v>
      </c>
      <c r="J137" s="1867">
        <v>98.74</v>
      </c>
      <c r="K137" s="1866">
        <v>62.62</v>
      </c>
      <c r="L137" s="1866">
        <v>67.64</v>
      </c>
      <c r="M137" s="1867">
        <v>68.28</v>
      </c>
      <c r="N137" s="1868">
        <v>21.4</v>
      </c>
      <c r="O137" s="1868">
        <v>22.2</v>
      </c>
      <c r="P137" s="1869">
        <v>0</v>
      </c>
      <c r="Q137" s="1850">
        <v>192.30000000000027</v>
      </c>
      <c r="R137" s="1850">
        <v>-32.399999999999892</v>
      </c>
      <c r="S137" s="1870">
        <v>-383.00000000000028</v>
      </c>
      <c r="T137" s="1871">
        <v>54.5</v>
      </c>
      <c r="U137" s="1872">
        <v>50</v>
      </c>
      <c r="V137" s="1873">
        <v>61.1</v>
      </c>
      <c r="W137" s="1871">
        <v>97</v>
      </c>
      <c r="X137" s="1872">
        <v>97.7</v>
      </c>
      <c r="Y137" s="1873">
        <v>91.1</v>
      </c>
      <c r="Z137" s="1872"/>
      <c r="AB137" s="1848">
        <v>50</v>
      </c>
      <c r="AD137" s="1849"/>
      <c r="AE137" s="1849"/>
      <c r="AF137" s="1864">
        <v>2</v>
      </c>
      <c r="AG137" s="1864"/>
      <c r="AH137" s="1864"/>
      <c r="AI137" s="1864"/>
      <c r="AJ137" s="1864"/>
    </row>
    <row r="138" spans="1:36" s="1848" customFormat="1">
      <c r="B138" s="1849"/>
      <c r="C138" s="1864">
        <v>3</v>
      </c>
      <c r="D138" s="1865"/>
      <c r="E138" s="1866">
        <v>107.21</v>
      </c>
      <c r="F138" s="1866">
        <v>103.67</v>
      </c>
      <c r="G138" s="1866">
        <v>108.85</v>
      </c>
      <c r="H138" s="2040">
        <v>98.84</v>
      </c>
      <c r="I138" s="1866">
        <v>95.13</v>
      </c>
      <c r="J138" s="1867">
        <v>98.27</v>
      </c>
      <c r="K138" s="1866">
        <v>59.38</v>
      </c>
      <c r="L138" s="1866">
        <v>63.99</v>
      </c>
      <c r="M138" s="1867">
        <v>67</v>
      </c>
      <c r="N138" s="1868">
        <v>57.1</v>
      </c>
      <c r="O138" s="1868">
        <v>33.299999999999997</v>
      </c>
      <c r="P138" s="1869">
        <v>11.1</v>
      </c>
      <c r="Q138" s="1850">
        <v>199.40000000000026</v>
      </c>
      <c r="R138" s="1850">
        <v>-49.099999999999895</v>
      </c>
      <c r="S138" s="1870">
        <v>-421.90000000000026</v>
      </c>
      <c r="T138" s="1871">
        <v>36.4</v>
      </c>
      <c r="U138" s="1872">
        <v>40</v>
      </c>
      <c r="V138" s="1873">
        <v>55.6</v>
      </c>
      <c r="W138" s="1871">
        <v>95.4</v>
      </c>
      <c r="X138" s="1872">
        <v>98</v>
      </c>
      <c r="Y138" s="1873">
        <v>91.5</v>
      </c>
      <c r="Z138" s="1872"/>
      <c r="AB138" s="1848">
        <v>50</v>
      </c>
      <c r="AD138" s="1849"/>
      <c r="AE138" s="1849"/>
      <c r="AF138" s="1864">
        <v>3</v>
      </c>
      <c r="AG138" s="1864"/>
      <c r="AH138" s="1864"/>
      <c r="AI138" s="1864"/>
      <c r="AJ138" s="1864"/>
    </row>
    <row r="139" spans="1:36" s="1848" customFormat="1">
      <c r="B139" s="1849"/>
      <c r="C139" s="1864">
        <v>4</v>
      </c>
      <c r="D139" s="1865"/>
      <c r="E139" s="1866">
        <v>106.37</v>
      </c>
      <c r="F139" s="1866">
        <v>106.7</v>
      </c>
      <c r="G139" s="1866">
        <v>108.06</v>
      </c>
      <c r="H139" s="2040">
        <v>103.75</v>
      </c>
      <c r="I139" s="1866">
        <v>98.86</v>
      </c>
      <c r="J139" s="1867">
        <v>98.13</v>
      </c>
      <c r="K139" s="1866">
        <v>60.65</v>
      </c>
      <c r="L139" s="1866">
        <v>60.88</v>
      </c>
      <c r="M139" s="1867">
        <v>65.86</v>
      </c>
      <c r="N139" s="1868">
        <v>71.400000000000006</v>
      </c>
      <c r="O139" s="1868">
        <v>77.8</v>
      </c>
      <c r="P139" s="1869">
        <v>11.1</v>
      </c>
      <c r="Q139" s="1850">
        <v>220.80000000000027</v>
      </c>
      <c r="R139" s="1850">
        <v>-21.299999999999898</v>
      </c>
      <c r="S139" s="1870">
        <v>-460.80000000000024</v>
      </c>
      <c r="T139" s="1871">
        <v>40.9</v>
      </c>
      <c r="U139" s="1872">
        <v>80</v>
      </c>
      <c r="V139" s="1873">
        <v>55.6</v>
      </c>
      <c r="W139" s="1871">
        <v>94.8</v>
      </c>
      <c r="X139" s="1872">
        <v>98.5</v>
      </c>
      <c r="Y139" s="1873">
        <v>91</v>
      </c>
      <c r="Z139" s="1872"/>
      <c r="AB139" s="1848">
        <v>50</v>
      </c>
      <c r="AD139" s="1849"/>
      <c r="AE139" s="1849"/>
      <c r="AF139" s="1864">
        <v>4</v>
      </c>
      <c r="AG139" s="1864"/>
      <c r="AH139" s="1864"/>
      <c r="AI139" s="1864"/>
      <c r="AJ139" s="1864"/>
    </row>
    <row r="140" spans="1:36" s="1848" customFormat="1">
      <c r="B140" s="1849"/>
      <c r="C140" s="1864">
        <v>5</v>
      </c>
      <c r="D140" s="1865"/>
      <c r="E140" s="1866">
        <v>117.87</v>
      </c>
      <c r="F140" s="1866">
        <v>110.48</v>
      </c>
      <c r="G140" s="1866">
        <v>108.98</v>
      </c>
      <c r="H140" s="2040">
        <v>108.01</v>
      </c>
      <c r="I140" s="1866">
        <v>103.53</v>
      </c>
      <c r="J140" s="1867">
        <v>99.43</v>
      </c>
      <c r="K140" s="1866">
        <v>62</v>
      </c>
      <c r="L140" s="1866">
        <v>60.68</v>
      </c>
      <c r="M140" s="1867">
        <v>64.95</v>
      </c>
      <c r="N140" s="1868">
        <v>71.400000000000006</v>
      </c>
      <c r="O140" s="1868">
        <v>88.9</v>
      </c>
      <c r="P140" s="1869">
        <v>55.6</v>
      </c>
      <c r="Q140" s="1850">
        <v>242.20000000000027</v>
      </c>
      <c r="R140" s="1850">
        <v>17.600000000000108</v>
      </c>
      <c r="S140" s="1870">
        <v>-455.20000000000022</v>
      </c>
      <c r="T140" s="1871">
        <v>18.2</v>
      </c>
      <c r="U140" s="1872">
        <v>45</v>
      </c>
      <c r="V140" s="1873">
        <v>55.6</v>
      </c>
      <c r="W140" s="1871">
        <v>94.2</v>
      </c>
      <c r="X140" s="1872">
        <v>97.9</v>
      </c>
      <c r="Y140" s="1873">
        <v>91.2</v>
      </c>
      <c r="Z140" s="1872"/>
      <c r="AB140" s="1848">
        <v>50</v>
      </c>
      <c r="AD140" s="1849"/>
      <c r="AE140" s="1849"/>
      <c r="AF140" s="1864">
        <v>5</v>
      </c>
      <c r="AG140" s="1864"/>
      <c r="AH140" s="1864"/>
      <c r="AI140" s="1864"/>
      <c r="AJ140" s="1864"/>
    </row>
    <row r="141" spans="1:36" s="1848" customFormat="1">
      <c r="B141" s="1849"/>
      <c r="C141" s="1864">
        <v>6</v>
      </c>
      <c r="D141" s="1865"/>
      <c r="E141" s="1866">
        <v>116.2</v>
      </c>
      <c r="F141" s="1866">
        <v>113.48</v>
      </c>
      <c r="G141" s="1866">
        <v>108.75</v>
      </c>
      <c r="H141" s="2040">
        <v>107.85</v>
      </c>
      <c r="I141" s="1866">
        <v>106.54</v>
      </c>
      <c r="J141" s="1867">
        <v>102.49</v>
      </c>
      <c r="K141" s="1866">
        <v>63.64</v>
      </c>
      <c r="L141" s="1866">
        <v>62.1</v>
      </c>
      <c r="M141" s="1867">
        <v>64.08</v>
      </c>
      <c r="N141" s="1868">
        <v>71.400000000000006</v>
      </c>
      <c r="O141" s="1868">
        <v>88.9</v>
      </c>
      <c r="P141" s="1869">
        <v>66.7</v>
      </c>
      <c r="Q141" s="1850">
        <v>263.60000000000025</v>
      </c>
      <c r="R141" s="1850">
        <v>56.500000000000114</v>
      </c>
      <c r="S141" s="1870">
        <v>-438.50000000000023</v>
      </c>
      <c r="T141" s="1871">
        <v>18.2</v>
      </c>
      <c r="U141" s="1872">
        <v>40</v>
      </c>
      <c r="V141" s="1873">
        <v>44.4</v>
      </c>
      <c r="W141" s="1871">
        <v>93.6</v>
      </c>
      <c r="X141" s="1872">
        <v>98.1</v>
      </c>
      <c r="Y141" s="1873">
        <v>91.2</v>
      </c>
      <c r="Z141" s="1872"/>
      <c r="AB141" s="1848">
        <v>50</v>
      </c>
      <c r="AD141" s="1849"/>
      <c r="AE141" s="1849"/>
      <c r="AF141" s="1864">
        <v>6</v>
      </c>
      <c r="AG141" s="1864"/>
      <c r="AH141" s="1864"/>
      <c r="AI141" s="1864"/>
      <c r="AJ141" s="1864"/>
    </row>
    <row r="142" spans="1:36" s="1848" customFormat="1">
      <c r="B142" s="1849"/>
      <c r="C142" s="1864">
        <v>7</v>
      </c>
      <c r="D142" s="1865"/>
      <c r="E142" s="1866">
        <v>113.26</v>
      </c>
      <c r="F142" s="1866">
        <v>115.78</v>
      </c>
      <c r="G142" s="1866">
        <v>109.24</v>
      </c>
      <c r="H142" s="2040">
        <v>106.27</v>
      </c>
      <c r="I142" s="1866">
        <v>107.38</v>
      </c>
      <c r="J142" s="1867">
        <v>104.94</v>
      </c>
      <c r="K142" s="1866">
        <v>64.8</v>
      </c>
      <c r="L142" s="1866">
        <v>63.48</v>
      </c>
      <c r="M142" s="1867">
        <v>63.29</v>
      </c>
      <c r="N142" s="1868">
        <v>42.9</v>
      </c>
      <c r="O142" s="1868">
        <v>22.2</v>
      </c>
      <c r="P142" s="1869">
        <v>66.7</v>
      </c>
      <c r="Q142" s="1850">
        <v>256.50000000000023</v>
      </c>
      <c r="R142" s="1850">
        <v>28.700000000000113</v>
      </c>
      <c r="S142" s="1870">
        <v>-421.80000000000024</v>
      </c>
      <c r="T142" s="1871">
        <v>9.1</v>
      </c>
      <c r="U142" s="1872">
        <v>20</v>
      </c>
      <c r="V142" s="1873">
        <v>50</v>
      </c>
      <c r="W142" s="1871">
        <v>92.8</v>
      </c>
      <c r="X142" s="1872">
        <v>96.5</v>
      </c>
      <c r="Y142" s="1873">
        <v>91.2</v>
      </c>
      <c r="Z142" s="1872"/>
      <c r="AB142" s="1848">
        <v>50</v>
      </c>
      <c r="AD142" s="1849"/>
      <c r="AE142" s="1849"/>
      <c r="AF142" s="1864">
        <v>7</v>
      </c>
      <c r="AG142" s="1864"/>
      <c r="AH142" s="1864"/>
      <c r="AI142" s="1864"/>
      <c r="AJ142" s="1864"/>
    </row>
    <row r="143" spans="1:36" s="1848" customFormat="1">
      <c r="B143" s="1849"/>
      <c r="C143" s="1864">
        <v>8</v>
      </c>
      <c r="D143" s="1865"/>
      <c r="E143" s="1866">
        <v>117.27</v>
      </c>
      <c r="F143" s="1866">
        <v>115.58</v>
      </c>
      <c r="G143" s="1866">
        <v>112.1</v>
      </c>
      <c r="H143" s="2040">
        <v>110.03</v>
      </c>
      <c r="I143" s="1866">
        <v>108.05</v>
      </c>
      <c r="J143" s="1867">
        <v>107.18</v>
      </c>
      <c r="K143" s="1866">
        <v>64.959999999999994</v>
      </c>
      <c r="L143" s="1866">
        <v>64.47</v>
      </c>
      <c r="M143" s="1867">
        <v>62.58</v>
      </c>
      <c r="N143" s="1868">
        <v>42.9</v>
      </c>
      <c r="O143" s="1868">
        <v>44.4</v>
      </c>
      <c r="P143" s="1869">
        <v>44.4</v>
      </c>
      <c r="Q143" s="1850">
        <v>249.40000000000023</v>
      </c>
      <c r="R143" s="1850">
        <v>23.100000000000112</v>
      </c>
      <c r="S143" s="1870">
        <v>-427.40000000000026</v>
      </c>
      <c r="T143" s="1871">
        <v>45.5</v>
      </c>
      <c r="U143" s="1872">
        <v>30</v>
      </c>
      <c r="V143" s="1873">
        <v>44.4</v>
      </c>
      <c r="W143" s="1871">
        <v>94.2</v>
      </c>
      <c r="X143" s="1872">
        <v>98</v>
      </c>
      <c r="Y143" s="1873">
        <v>91.4</v>
      </c>
      <c r="Z143" s="1872"/>
      <c r="AB143" s="1848">
        <v>50</v>
      </c>
      <c r="AD143" s="1849"/>
      <c r="AE143" s="1849"/>
      <c r="AF143" s="1864">
        <v>8</v>
      </c>
      <c r="AG143" s="1864"/>
      <c r="AH143" s="1864"/>
      <c r="AI143" s="1864"/>
      <c r="AJ143" s="1864"/>
    </row>
    <row r="144" spans="1:36" s="1848" customFormat="1">
      <c r="B144" s="1849"/>
      <c r="C144" s="1864">
        <v>9</v>
      </c>
      <c r="D144" s="1865"/>
      <c r="E144" s="1866">
        <v>114.17</v>
      </c>
      <c r="F144" s="1866">
        <v>114.9</v>
      </c>
      <c r="G144" s="1866">
        <v>113.19</v>
      </c>
      <c r="H144" s="2040">
        <v>108.85</v>
      </c>
      <c r="I144" s="1866">
        <v>108.38</v>
      </c>
      <c r="J144" s="1867">
        <v>108.2</v>
      </c>
      <c r="K144" s="1866">
        <v>63.88</v>
      </c>
      <c r="L144" s="1866">
        <v>64.55</v>
      </c>
      <c r="M144" s="1867">
        <v>62.76</v>
      </c>
      <c r="N144" s="1868">
        <v>28.6</v>
      </c>
      <c r="O144" s="1868">
        <v>55.6</v>
      </c>
      <c r="P144" s="1869">
        <v>38.9</v>
      </c>
      <c r="Q144" s="1850">
        <v>228.00000000000023</v>
      </c>
      <c r="R144" s="1850">
        <v>28.700000000000113</v>
      </c>
      <c r="S144" s="1870">
        <v>-438.50000000000028</v>
      </c>
      <c r="T144" s="1871">
        <v>54.5</v>
      </c>
      <c r="U144" s="1872">
        <v>40</v>
      </c>
      <c r="V144" s="1873">
        <v>72.2</v>
      </c>
      <c r="W144" s="1871">
        <v>94.7</v>
      </c>
      <c r="X144" s="1872">
        <v>97.9</v>
      </c>
      <c r="Y144" s="1873">
        <v>92</v>
      </c>
      <c r="Z144" s="1872"/>
      <c r="AB144" s="1848">
        <v>50</v>
      </c>
      <c r="AD144" s="1849"/>
      <c r="AE144" s="1849"/>
      <c r="AF144" s="1864">
        <v>9</v>
      </c>
      <c r="AG144" s="1864"/>
      <c r="AH144" s="1864"/>
      <c r="AI144" s="1864"/>
      <c r="AJ144" s="1864"/>
    </row>
    <row r="145" spans="1:36" s="1848" customFormat="1">
      <c r="B145" s="1849"/>
      <c r="C145" s="1864">
        <v>10</v>
      </c>
      <c r="D145" s="1865"/>
      <c r="E145" s="1866">
        <v>116.49</v>
      </c>
      <c r="F145" s="1866">
        <v>115.98</v>
      </c>
      <c r="G145" s="1866">
        <v>114.52</v>
      </c>
      <c r="H145" s="2040">
        <v>110.74</v>
      </c>
      <c r="I145" s="1866">
        <v>109.87</v>
      </c>
      <c r="J145" s="1867">
        <v>108.75</v>
      </c>
      <c r="K145" s="1866">
        <v>63.63</v>
      </c>
      <c r="L145" s="1866">
        <v>64.16</v>
      </c>
      <c r="M145" s="1867">
        <v>63.37</v>
      </c>
      <c r="N145" s="1868">
        <v>64.3</v>
      </c>
      <c r="O145" s="1868">
        <v>55.6</v>
      </c>
      <c r="P145" s="1869">
        <v>33.299999999999997</v>
      </c>
      <c r="Q145" s="1850">
        <v>242.30000000000024</v>
      </c>
      <c r="R145" s="1850">
        <v>34.300000000000111</v>
      </c>
      <c r="S145" s="1870">
        <v>-455.20000000000027</v>
      </c>
      <c r="T145" s="1871">
        <v>72.7</v>
      </c>
      <c r="U145" s="1872">
        <v>90</v>
      </c>
      <c r="V145" s="1873">
        <v>61.1</v>
      </c>
      <c r="W145" s="1871">
        <v>95.5</v>
      </c>
      <c r="X145" s="1872">
        <v>98.1</v>
      </c>
      <c r="Y145" s="1873">
        <v>92</v>
      </c>
      <c r="Z145" s="1872"/>
      <c r="AB145" s="1848">
        <v>50</v>
      </c>
      <c r="AD145" s="1849"/>
      <c r="AE145" s="1849"/>
      <c r="AF145" s="1864">
        <v>10</v>
      </c>
      <c r="AG145" s="1864"/>
      <c r="AH145" s="1864"/>
      <c r="AI145" s="1864"/>
      <c r="AJ145" s="1864"/>
    </row>
    <row r="146" spans="1:36" s="1848" customFormat="1">
      <c r="B146" s="1849"/>
      <c r="C146" s="1864">
        <v>11</v>
      </c>
      <c r="D146" s="1865"/>
      <c r="E146" s="1866">
        <v>118.16</v>
      </c>
      <c r="F146" s="1866">
        <v>116.27</v>
      </c>
      <c r="G146" s="1866">
        <v>116.2</v>
      </c>
      <c r="H146" s="2040">
        <v>112.24</v>
      </c>
      <c r="I146" s="1866">
        <v>110.61</v>
      </c>
      <c r="J146" s="1867">
        <v>109.63</v>
      </c>
      <c r="K146" s="1866">
        <v>65.760000000000005</v>
      </c>
      <c r="L146" s="1866">
        <v>64.42</v>
      </c>
      <c r="M146" s="1867">
        <v>64.099999999999994</v>
      </c>
      <c r="N146" s="1868">
        <v>57.1</v>
      </c>
      <c r="O146" s="1868">
        <v>66.7</v>
      </c>
      <c r="P146" s="1869">
        <v>33.299999999999997</v>
      </c>
      <c r="Q146" s="1850">
        <v>249.40000000000023</v>
      </c>
      <c r="R146" s="1850">
        <v>51.000000000000114</v>
      </c>
      <c r="S146" s="1870">
        <v>-471.90000000000026</v>
      </c>
      <c r="T146" s="1871">
        <v>81.8</v>
      </c>
      <c r="U146" s="1872">
        <v>55</v>
      </c>
      <c r="V146" s="1873">
        <v>66.7</v>
      </c>
      <c r="W146" s="1871">
        <v>98</v>
      </c>
      <c r="X146" s="1872">
        <v>98.8</v>
      </c>
      <c r="Y146" s="1873">
        <v>92.3</v>
      </c>
      <c r="Z146" s="1872"/>
      <c r="AB146" s="1848">
        <v>50</v>
      </c>
      <c r="AD146" s="1849"/>
      <c r="AE146" s="1849"/>
      <c r="AF146" s="1864">
        <v>11</v>
      </c>
      <c r="AG146" s="1864"/>
      <c r="AH146" s="1864"/>
      <c r="AI146" s="1864"/>
      <c r="AJ146" s="1864"/>
    </row>
    <row r="147" spans="1:36" s="1848" customFormat="1">
      <c r="B147" s="1849"/>
      <c r="C147" s="1864">
        <v>12</v>
      </c>
      <c r="D147" s="1865"/>
      <c r="E147" s="1866">
        <v>120.75</v>
      </c>
      <c r="F147" s="1866">
        <v>118.47</v>
      </c>
      <c r="G147" s="1866">
        <v>116.61</v>
      </c>
      <c r="H147" s="2040">
        <v>113.65</v>
      </c>
      <c r="I147" s="1866">
        <v>112.21</v>
      </c>
      <c r="J147" s="1867">
        <v>111.1</v>
      </c>
      <c r="K147" s="1866">
        <v>65.45</v>
      </c>
      <c r="L147" s="1866">
        <v>64.95</v>
      </c>
      <c r="M147" s="1867">
        <v>64.59</v>
      </c>
      <c r="N147" s="1868">
        <v>85.7</v>
      </c>
      <c r="O147" s="1868">
        <v>72.2</v>
      </c>
      <c r="P147" s="1869">
        <v>44.4</v>
      </c>
      <c r="Q147" s="1850">
        <v>285.10000000000025</v>
      </c>
      <c r="R147" s="1850">
        <v>73.200000000000117</v>
      </c>
      <c r="S147" s="1870">
        <v>-477.50000000000028</v>
      </c>
      <c r="T147" s="1871">
        <v>81.8</v>
      </c>
      <c r="U147" s="1872">
        <v>65</v>
      </c>
      <c r="V147" s="1873">
        <v>61.1</v>
      </c>
      <c r="W147" s="1871">
        <v>98.7</v>
      </c>
      <c r="X147" s="1872">
        <v>99.8</v>
      </c>
      <c r="Y147" s="1873">
        <v>93.1</v>
      </c>
      <c r="Z147" s="1872"/>
      <c r="AB147" s="1848">
        <v>50</v>
      </c>
      <c r="AD147" s="1849"/>
      <c r="AE147" s="1849"/>
      <c r="AF147" s="1864">
        <v>12</v>
      </c>
      <c r="AG147" s="1864"/>
      <c r="AH147" s="1864"/>
      <c r="AI147" s="1864"/>
      <c r="AJ147" s="1864"/>
    </row>
    <row r="148" spans="1:36" s="1848" customFormat="1" ht="26">
      <c r="A148" s="1848">
        <v>1996</v>
      </c>
      <c r="B148" s="1849">
        <v>8</v>
      </c>
      <c r="C148" s="1864">
        <v>1</v>
      </c>
      <c r="D148" s="1865"/>
      <c r="E148" s="1866">
        <v>121.61</v>
      </c>
      <c r="F148" s="1866">
        <v>120.17</v>
      </c>
      <c r="G148" s="1866">
        <v>117.39</v>
      </c>
      <c r="H148" s="2040">
        <v>114.8</v>
      </c>
      <c r="I148" s="1866">
        <v>113.56</v>
      </c>
      <c r="J148" s="1867">
        <v>112.06</v>
      </c>
      <c r="K148" s="1866">
        <v>67.89</v>
      </c>
      <c r="L148" s="1866">
        <v>66.37</v>
      </c>
      <c r="M148" s="1867">
        <v>65.2</v>
      </c>
      <c r="N148" s="1868">
        <v>57.1</v>
      </c>
      <c r="O148" s="1868">
        <v>66.7</v>
      </c>
      <c r="P148" s="1869">
        <v>66.7</v>
      </c>
      <c r="Q148" s="1850">
        <v>292.20000000000027</v>
      </c>
      <c r="R148" s="1850">
        <v>89.900000000000119</v>
      </c>
      <c r="S148" s="1870">
        <v>-460.8000000000003</v>
      </c>
      <c r="T148" s="1871">
        <v>72.7</v>
      </c>
      <c r="U148" s="1872">
        <v>80</v>
      </c>
      <c r="V148" s="1873">
        <v>77.8</v>
      </c>
      <c r="W148" s="1871">
        <v>98.7</v>
      </c>
      <c r="X148" s="1872">
        <v>99.1</v>
      </c>
      <c r="Y148" s="1873">
        <v>92.9</v>
      </c>
      <c r="Z148" s="1872"/>
      <c r="AB148" s="1848">
        <v>50</v>
      </c>
      <c r="AC148" s="1848">
        <v>1996</v>
      </c>
      <c r="AD148" s="1875" t="s">
        <v>922</v>
      </c>
      <c r="AE148" s="1849"/>
      <c r="AF148" s="1864">
        <v>1</v>
      </c>
      <c r="AG148" s="1864"/>
      <c r="AH148" s="1864"/>
      <c r="AI148" s="1864"/>
      <c r="AJ148" s="1864"/>
    </row>
    <row r="149" spans="1:36" s="1848" customFormat="1">
      <c r="B149" s="1849"/>
      <c r="C149" s="1864">
        <v>2</v>
      </c>
      <c r="D149" s="1865"/>
      <c r="E149" s="1866">
        <v>126.57</v>
      </c>
      <c r="F149" s="1866">
        <v>122.98</v>
      </c>
      <c r="G149" s="1866">
        <v>119.29</v>
      </c>
      <c r="H149" s="2040">
        <v>118.89</v>
      </c>
      <c r="I149" s="1866">
        <v>115.78</v>
      </c>
      <c r="J149" s="1867">
        <v>114.06</v>
      </c>
      <c r="K149" s="1866">
        <v>71.63</v>
      </c>
      <c r="L149" s="1866">
        <v>68.319999999999993</v>
      </c>
      <c r="M149" s="1867">
        <v>66.17</v>
      </c>
      <c r="N149" s="1868">
        <v>85.7</v>
      </c>
      <c r="O149" s="1868">
        <v>100</v>
      </c>
      <c r="P149" s="1869">
        <v>55.6</v>
      </c>
      <c r="Q149" s="1850">
        <v>327.90000000000026</v>
      </c>
      <c r="R149" s="1850">
        <v>139.90000000000012</v>
      </c>
      <c r="S149" s="1870">
        <v>-455.20000000000027</v>
      </c>
      <c r="T149" s="1871">
        <v>81.8</v>
      </c>
      <c r="U149" s="1872">
        <v>60</v>
      </c>
      <c r="V149" s="1873">
        <v>88.9</v>
      </c>
      <c r="W149" s="1871">
        <v>99.6</v>
      </c>
      <c r="X149" s="1872">
        <v>100.3</v>
      </c>
      <c r="Y149" s="1873">
        <v>94</v>
      </c>
      <c r="Z149" s="1872"/>
      <c r="AB149" s="1848">
        <v>50</v>
      </c>
      <c r="AD149" s="1849"/>
      <c r="AE149" s="1849"/>
      <c r="AF149" s="1864">
        <v>2</v>
      </c>
      <c r="AG149" s="1864"/>
      <c r="AH149" s="1864"/>
      <c r="AI149" s="1864"/>
      <c r="AJ149" s="1864"/>
    </row>
    <row r="150" spans="1:36" s="1848" customFormat="1">
      <c r="B150" s="1849"/>
      <c r="C150" s="1864">
        <v>3</v>
      </c>
      <c r="D150" s="1865"/>
      <c r="E150" s="1866">
        <v>123.18</v>
      </c>
      <c r="F150" s="1866">
        <v>123.79</v>
      </c>
      <c r="G150" s="1866">
        <v>120.13</v>
      </c>
      <c r="H150" s="2040">
        <v>118.62</v>
      </c>
      <c r="I150" s="1866">
        <v>117.44</v>
      </c>
      <c r="J150" s="1867">
        <v>115.64</v>
      </c>
      <c r="K150" s="1866">
        <v>71.040000000000006</v>
      </c>
      <c r="L150" s="1866">
        <v>70.19</v>
      </c>
      <c r="M150" s="1867">
        <v>67.040000000000006</v>
      </c>
      <c r="N150" s="1868">
        <v>42.9</v>
      </c>
      <c r="O150" s="1868">
        <v>66.7</v>
      </c>
      <c r="P150" s="1869">
        <v>44.4</v>
      </c>
      <c r="Q150" s="1850">
        <v>320.80000000000024</v>
      </c>
      <c r="R150" s="1850">
        <v>156.60000000000014</v>
      </c>
      <c r="S150" s="1870">
        <v>-460.8000000000003</v>
      </c>
      <c r="T150" s="1871">
        <v>54.5</v>
      </c>
      <c r="U150" s="1872">
        <v>40</v>
      </c>
      <c r="V150" s="1873">
        <v>77.8</v>
      </c>
      <c r="W150" s="1871">
        <v>99.7</v>
      </c>
      <c r="X150" s="1872">
        <v>100</v>
      </c>
      <c r="Y150" s="1873">
        <v>94.2</v>
      </c>
      <c r="Z150" s="1872"/>
      <c r="AB150" s="1848">
        <v>50</v>
      </c>
      <c r="AD150" s="1849"/>
      <c r="AE150" s="1849"/>
      <c r="AF150" s="1864">
        <v>3</v>
      </c>
      <c r="AG150" s="1864"/>
      <c r="AH150" s="1864"/>
      <c r="AI150" s="1864"/>
      <c r="AJ150" s="1864"/>
    </row>
    <row r="151" spans="1:36" s="1848" customFormat="1">
      <c r="B151" s="1849"/>
      <c r="C151" s="1864">
        <v>4</v>
      </c>
      <c r="D151" s="1865"/>
      <c r="E151" s="1866">
        <v>124.72</v>
      </c>
      <c r="F151" s="1866">
        <v>124.82</v>
      </c>
      <c r="G151" s="1866">
        <v>121.64</v>
      </c>
      <c r="H151" s="2040">
        <v>117.66</v>
      </c>
      <c r="I151" s="1866">
        <v>118.39</v>
      </c>
      <c r="J151" s="1867">
        <v>116.72</v>
      </c>
      <c r="K151" s="1866">
        <v>73.25</v>
      </c>
      <c r="L151" s="1866">
        <v>71.97</v>
      </c>
      <c r="M151" s="1867">
        <v>68.38</v>
      </c>
      <c r="N151" s="1868">
        <v>64.3</v>
      </c>
      <c r="O151" s="1868">
        <v>55.6</v>
      </c>
      <c r="P151" s="1869">
        <v>66.7</v>
      </c>
      <c r="Q151" s="1850">
        <v>335.10000000000025</v>
      </c>
      <c r="R151" s="1850">
        <v>162.20000000000013</v>
      </c>
      <c r="S151" s="1870">
        <v>-444.10000000000031</v>
      </c>
      <c r="T151" s="1871">
        <v>54.5</v>
      </c>
      <c r="U151" s="1872">
        <v>65</v>
      </c>
      <c r="V151" s="1873">
        <v>77.8</v>
      </c>
      <c r="W151" s="1871">
        <v>100.9</v>
      </c>
      <c r="X151" s="1872">
        <v>101</v>
      </c>
      <c r="Y151" s="1873">
        <v>94.3</v>
      </c>
      <c r="Z151" s="1872"/>
      <c r="AB151" s="1848">
        <v>50</v>
      </c>
      <c r="AD151" s="1849"/>
      <c r="AE151" s="1849"/>
      <c r="AF151" s="1864">
        <v>4</v>
      </c>
      <c r="AG151" s="1864"/>
      <c r="AH151" s="1864"/>
      <c r="AI151" s="1864"/>
      <c r="AJ151" s="1864"/>
    </row>
    <row r="152" spans="1:36" s="1848" customFormat="1">
      <c r="B152" s="1849"/>
      <c r="C152" s="1864">
        <v>5</v>
      </c>
      <c r="D152" s="1865"/>
      <c r="E152" s="1866">
        <v>132.41999999999999</v>
      </c>
      <c r="F152" s="1866">
        <v>126.77</v>
      </c>
      <c r="G152" s="1866">
        <v>123.92</v>
      </c>
      <c r="H152" s="2040">
        <v>119.55</v>
      </c>
      <c r="I152" s="1866">
        <v>118.61</v>
      </c>
      <c r="J152" s="1867">
        <v>117.9</v>
      </c>
      <c r="K152" s="1866">
        <v>74.52</v>
      </c>
      <c r="L152" s="1866">
        <v>72.94</v>
      </c>
      <c r="M152" s="1867">
        <v>69.930000000000007</v>
      </c>
      <c r="N152" s="1868">
        <v>35.700000000000003</v>
      </c>
      <c r="O152" s="1868">
        <v>33.299999999999997</v>
      </c>
      <c r="P152" s="1869">
        <v>55.6</v>
      </c>
      <c r="Q152" s="1850">
        <v>320.80000000000024</v>
      </c>
      <c r="R152" s="1850">
        <v>145.50000000000011</v>
      </c>
      <c r="S152" s="1870">
        <v>-438.50000000000028</v>
      </c>
      <c r="T152" s="1871">
        <v>72.7</v>
      </c>
      <c r="U152" s="1872">
        <v>70</v>
      </c>
      <c r="V152" s="1873">
        <v>61.1</v>
      </c>
      <c r="W152" s="1871">
        <v>101.7</v>
      </c>
      <c r="X152" s="1872">
        <v>102.1</v>
      </c>
      <c r="Y152" s="1873">
        <v>94.8</v>
      </c>
      <c r="Z152" s="1872"/>
      <c r="AB152" s="1848">
        <v>50</v>
      </c>
      <c r="AD152" s="1849"/>
      <c r="AE152" s="1849"/>
      <c r="AF152" s="1864">
        <v>5</v>
      </c>
      <c r="AG152" s="1864"/>
      <c r="AH152" s="1864"/>
      <c r="AI152" s="1864"/>
      <c r="AJ152" s="1864"/>
    </row>
    <row r="153" spans="1:36" s="1848" customFormat="1">
      <c r="B153" s="1849"/>
      <c r="C153" s="1864">
        <v>6</v>
      </c>
      <c r="D153" s="1865"/>
      <c r="E153" s="1866">
        <v>129.81</v>
      </c>
      <c r="F153" s="1866">
        <v>128.97999999999999</v>
      </c>
      <c r="G153" s="1866">
        <v>125.58</v>
      </c>
      <c r="H153" s="2040">
        <v>119.31</v>
      </c>
      <c r="I153" s="1866">
        <v>118.84</v>
      </c>
      <c r="J153" s="1867">
        <v>118.81</v>
      </c>
      <c r="K153" s="1866">
        <v>74.709999999999994</v>
      </c>
      <c r="L153" s="1866">
        <v>74.16</v>
      </c>
      <c r="M153" s="1867">
        <v>71.209999999999994</v>
      </c>
      <c r="N153" s="1868">
        <v>85.7</v>
      </c>
      <c r="O153" s="1868">
        <v>33.299999999999997</v>
      </c>
      <c r="P153" s="1869">
        <v>66.7</v>
      </c>
      <c r="Q153" s="1850">
        <v>356.50000000000023</v>
      </c>
      <c r="R153" s="1850">
        <v>128.80000000000013</v>
      </c>
      <c r="S153" s="1870">
        <v>-421.8000000000003</v>
      </c>
      <c r="T153" s="1871">
        <v>54.5</v>
      </c>
      <c r="U153" s="1872">
        <v>50</v>
      </c>
      <c r="V153" s="1873">
        <v>55.6</v>
      </c>
      <c r="W153" s="1871">
        <v>101.4</v>
      </c>
      <c r="X153" s="1872">
        <v>101.8</v>
      </c>
      <c r="Y153" s="1873">
        <v>94.6</v>
      </c>
      <c r="Z153" s="1872"/>
      <c r="AB153" s="1848">
        <v>50</v>
      </c>
      <c r="AD153" s="1849"/>
      <c r="AE153" s="1849"/>
      <c r="AF153" s="1864">
        <v>6</v>
      </c>
      <c r="AG153" s="1864"/>
      <c r="AH153" s="1864"/>
      <c r="AI153" s="1864"/>
      <c r="AJ153" s="1864"/>
    </row>
    <row r="154" spans="1:36" s="1848" customFormat="1">
      <c r="B154" s="1849"/>
      <c r="C154" s="1864">
        <v>7</v>
      </c>
      <c r="D154" s="1865"/>
      <c r="E154" s="1866">
        <v>136.29</v>
      </c>
      <c r="F154" s="1866">
        <v>132.84</v>
      </c>
      <c r="G154" s="1866">
        <v>127.8</v>
      </c>
      <c r="H154" s="2040">
        <v>121.83</v>
      </c>
      <c r="I154" s="1866">
        <v>120.23</v>
      </c>
      <c r="J154" s="1867">
        <v>119.39</v>
      </c>
      <c r="K154" s="1866">
        <v>77.709999999999994</v>
      </c>
      <c r="L154" s="1866">
        <v>75.650000000000006</v>
      </c>
      <c r="M154" s="1867">
        <v>72.959999999999994</v>
      </c>
      <c r="N154" s="1868">
        <v>85.7</v>
      </c>
      <c r="O154" s="1868">
        <v>77.8</v>
      </c>
      <c r="P154" s="1869">
        <v>44.4</v>
      </c>
      <c r="Q154" s="1850">
        <v>392.20000000000022</v>
      </c>
      <c r="R154" s="1850">
        <v>156.60000000000014</v>
      </c>
      <c r="S154" s="1870">
        <v>-427.40000000000032</v>
      </c>
      <c r="T154" s="1871">
        <v>45.5</v>
      </c>
      <c r="U154" s="1872">
        <v>70</v>
      </c>
      <c r="V154" s="1873">
        <v>61.1</v>
      </c>
      <c r="W154" s="1871">
        <v>102.6</v>
      </c>
      <c r="X154" s="1872">
        <v>102.9</v>
      </c>
      <c r="Y154" s="1873">
        <v>95.5</v>
      </c>
      <c r="Z154" s="1872"/>
      <c r="AB154" s="1848">
        <v>50</v>
      </c>
      <c r="AD154" s="1849"/>
      <c r="AE154" s="1849"/>
      <c r="AF154" s="1864">
        <v>7</v>
      </c>
      <c r="AG154" s="1864"/>
      <c r="AH154" s="1864"/>
      <c r="AI154" s="1864"/>
      <c r="AJ154" s="1864"/>
    </row>
    <row r="155" spans="1:36" s="1848" customFormat="1">
      <c r="B155" s="1849"/>
      <c r="C155" s="1864">
        <v>8</v>
      </c>
      <c r="D155" s="1865"/>
      <c r="E155" s="1866">
        <v>129.01</v>
      </c>
      <c r="F155" s="1866">
        <v>131.69999999999999</v>
      </c>
      <c r="G155" s="1866">
        <v>128.86000000000001</v>
      </c>
      <c r="H155" s="2040">
        <v>119.92</v>
      </c>
      <c r="I155" s="1866">
        <v>120.35</v>
      </c>
      <c r="J155" s="1867">
        <v>119.65</v>
      </c>
      <c r="K155" s="1866">
        <v>78.98</v>
      </c>
      <c r="L155" s="1866">
        <v>77.13</v>
      </c>
      <c r="M155" s="1867">
        <v>74.55</v>
      </c>
      <c r="N155" s="1868">
        <v>28.6</v>
      </c>
      <c r="O155" s="1868">
        <v>38.9</v>
      </c>
      <c r="P155" s="1869">
        <v>55.6</v>
      </c>
      <c r="Q155" s="1850">
        <v>370.80000000000024</v>
      </c>
      <c r="R155" s="1850">
        <v>145.50000000000014</v>
      </c>
      <c r="S155" s="1870">
        <v>-421.8000000000003</v>
      </c>
      <c r="T155" s="1871">
        <v>81.8</v>
      </c>
      <c r="U155" s="1872">
        <v>60</v>
      </c>
      <c r="V155" s="1873">
        <v>77.8</v>
      </c>
      <c r="W155" s="1871">
        <v>103</v>
      </c>
      <c r="X155" s="1872">
        <v>102.8</v>
      </c>
      <c r="Y155" s="1873">
        <v>95.8</v>
      </c>
      <c r="Z155" s="1872"/>
      <c r="AB155" s="1848">
        <v>50</v>
      </c>
      <c r="AD155" s="1849"/>
      <c r="AE155" s="1849"/>
      <c r="AF155" s="1864">
        <v>8</v>
      </c>
      <c r="AG155" s="1864"/>
      <c r="AH155" s="1864"/>
      <c r="AI155" s="1864"/>
      <c r="AJ155" s="1864"/>
    </row>
    <row r="156" spans="1:36" s="1848" customFormat="1">
      <c r="B156" s="1849"/>
      <c r="C156" s="1864">
        <v>9</v>
      </c>
      <c r="D156" s="1865"/>
      <c r="E156" s="1866">
        <v>131.31</v>
      </c>
      <c r="F156" s="1866">
        <v>132.19999999999999</v>
      </c>
      <c r="G156" s="1866">
        <v>129.53</v>
      </c>
      <c r="H156" s="2040">
        <v>122.21</v>
      </c>
      <c r="I156" s="1866">
        <v>121.32</v>
      </c>
      <c r="J156" s="1867">
        <v>120.56</v>
      </c>
      <c r="K156" s="1866">
        <v>78.099999999999994</v>
      </c>
      <c r="L156" s="1866">
        <v>78.260000000000005</v>
      </c>
      <c r="M156" s="1867">
        <v>75.47</v>
      </c>
      <c r="N156" s="1868">
        <v>57.1</v>
      </c>
      <c r="O156" s="1868">
        <v>55.6</v>
      </c>
      <c r="P156" s="1869">
        <v>55.6</v>
      </c>
      <c r="Q156" s="1850">
        <v>377.90000000000026</v>
      </c>
      <c r="R156" s="1850">
        <v>151.10000000000014</v>
      </c>
      <c r="S156" s="1870">
        <v>-416.20000000000027</v>
      </c>
      <c r="T156" s="1871">
        <v>72.7</v>
      </c>
      <c r="U156" s="1872">
        <v>90</v>
      </c>
      <c r="V156" s="1873">
        <v>61.1</v>
      </c>
      <c r="W156" s="1871">
        <v>103.1</v>
      </c>
      <c r="X156" s="1872">
        <v>103.4</v>
      </c>
      <c r="Y156" s="1873">
        <v>95.7</v>
      </c>
      <c r="Z156" s="1872"/>
      <c r="AB156" s="1848">
        <v>50</v>
      </c>
      <c r="AD156" s="1849"/>
      <c r="AE156" s="1849"/>
      <c r="AF156" s="1864">
        <v>9</v>
      </c>
      <c r="AG156" s="1864"/>
      <c r="AH156" s="1864"/>
      <c r="AI156" s="1864"/>
      <c r="AJ156" s="1864"/>
    </row>
    <row r="157" spans="1:36" s="1848" customFormat="1">
      <c r="B157" s="1849"/>
      <c r="C157" s="1864">
        <v>10</v>
      </c>
      <c r="D157" s="1865"/>
      <c r="E157" s="1866">
        <v>134.4</v>
      </c>
      <c r="F157" s="1866">
        <v>131.57</v>
      </c>
      <c r="G157" s="1866">
        <v>131.13999999999999</v>
      </c>
      <c r="H157" s="2040">
        <v>126.16</v>
      </c>
      <c r="I157" s="1866">
        <v>122.76</v>
      </c>
      <c r="J157" s="1867">
        <v>121.89</v>
      </c>
      <c r="K157" s="1866">
        <v>80.63</v>
      </c>
      <c r="L157" s="1866">
        <v>79.239999999999995</v>
      </c>
      <c r="M157" s="1867">
        <v>76.84</v>
      </c>
      <c r="N157" s="1868">
        <v>42.9</v>
      </c>
      <c r="O157" s="1868">
        <v>66.7</v>
      </c>
      <c r="P157" s="1869">
        <v>55.6</v>
      </c>
      <c r="Q157" s="1850">
        <v>370.80000000000024</v>
      </c>
      <c r="R157" s="1850">
        <v>167.80000000000013</v>
      </c>
      <c r="S157" s="1870">
        <v>-410.60000000000025</v>
      </c>
      <c r="T157" s="1871">
        <v>63.6</v>
      </c>
      <c r="U157" s="1872">
        <v>90</v>
      </c>
      <c r="V157" s="1873">
        <v>72.2</v>
      </c>
      <c r="W157" s="1871">
        <v>105.2</v>
      </c>
      <c r="X157" s="1872">
        <v>104.6</v>
      </c>
      <c r="Y157" s="1873">
        <v>96.9</v>
      </c>
      <c r="Z157" s="1872"/>
      <c r="AB157" s="1848">
        <v>50</v>
      </c>
      <c r="AD157" s="1849"/>
      <c r="AE157" s="1849"/>
      <c r="AF157" s="1864">
        <v>10</v>
      </c>
      <c r="AG157" s="1864"/>
      <c r="AH157" s="1864"/>
      <c r="AI157" s="1864"/>
      <c r="AJ157" s="1864"/>
    </row>
    <row r="158" spans="1:36" s="1848" customFormat="1">
      <c r="B158" s="1849"/>
      <c r="C158" s="1864">
        <v>11</v>
      </c>
      <c r="D158" s="1865"/>
      <c r="E158" s="1866">
        <v>136.53</v>
      </c>
      <c r="F158" s="1866">
        <v>134.08000000000001</v>
      </c>
      <c r="G158" s="1866">
        <v>132.82</v>
      </c>
      <c r="H158" s="2040">
        <v>126.93</v>
      </c>
      <c r="I158" s="1866">
        <v>125.1</v>
      </c>
      <c r="J158" s="1867">
        <v>123.41</v>
      </c>
      <c r="K158" s="1866">
        <v>79.25</v>
      </c>
      <c r="L158" s="1866">
        <v>79.33</v>
      </c>
      <c r="M158" s="1867">
        <v>77.7</v>
      </c>
      <c r="N158" s="1868">
        <v>57.1</v>
      </c>
      <c r="O158" s="1868">
        <v>88.9</v>
      </c>
      <c r="P158" s="1869">
        <v>33.299999999999997</v>
      </c>
      <c r="Q158" s="1850">
        <v>377.90000000000026</v>
      </c>
      <c r="R158" s="1850">
        <v>206.70000000000013</v>
      </c>
      <c r="S158" s="1870">
        <v>-427.30000000000024</v>
      </c>
      <c r="T158" s="1871">
        <v>72.7</v>
      </c>
      <c r="U158" s="1872">
        <v>100</v>
      </c>
      <c r="V158" s="1873">
        <v>88.9</v>
      </c>
      <c r="W158" s="1871">
        <v>104.8</v>
      </c>
      <c r="X158" s="1872">
        <v>105.8</v>
      </c>
      <c r="Y158" s="1873">
        <v>97.6</v>
      </c>
      <c r="Z158" s="1872"/>
      <c r="AB158" s="1848">
        <v>50</v>
      </c>
      <c r="AD158" s="1849"/>
      <c r="AE158" s="1849"/>
      <c r="AF158" s="1864">
        <v>11</v>
      </c>
      <c r="AG158" s="1864"/>
      <c r="AH158" s="1864"/>
      <c r="AI158" s="1864"/>
      <c r="AJ158" s="1864"/>
    </row>
    <row r="159" spans="1:36" s="1848" customFormat="1">
      <c r="B159" s="1849"/>
      <c r="C159" s="1864">
        <v>12</v>
      </c>
      <c r="D159" s="1865"/>
      <c r="E159" s="1866">
        <v>131.87</v>
      </c>
      <c r="F159" s="1866">
        <v>134.27000000000001</v>
      </c>
      <c r="G159" s="1866">
        <v>132.75</v>
      </c>
      <c r="H159" s="2040">
        <v>127.67</v>
      </c>
      <c r="I159" s="1866">
        <v>126.92</v>
      </c>
      <c r="J159" s="1867">
        <v>124.58</v>
      </c>
      <c r="K159" s="1866">
        <v>80.540000000000006</v>
      </c>
      <c r="L159" s="1866">
        <v>80.14</v>
      </c>
      <c r="M159" s="1867">
        <v>78.56</v>
      </c>
      <c r="N159" s="1868">
        <v>71.400000000000006</v>
      </c>
      <c r="O159" s="1868">
        <v>88.9</v>
      </c>
      <c r="P159" s="1869">
        <v>66.7</v>
      </c>
      <c r="Q159" s="1850">
        <v>399.3000000000003</v>
      </c>
      <c r="R159" s="1850">
        <v>245.60000000000014</v>
      </c>
      <c r="S159" s="1870">
        <v>-410.60000000000025</v>
      </c>
      <c r="T159" s="1871">
        <v>63.6</v>
      </c>
      <c r="U159" s="1872">
        <v>100</v>
      </c>
      <c r="V159" s="1873">
        <v>77.8</v>
      </c>
      <c r="W159" s="1871">
        <v>103.7</v>
      </c>
      <c r="X159" s="1872">
        <v>105.8</v>
      </c>
      <c r="Y159" s="1873">
        <v>97.1</v>
      </c>
      <c r="Z159" s="1872"/>
      <c r="AB159" s="1848">
        <v>50</v>
      </c>
      <c r="AD159" s="1849"/>
      <c r="AE159" s="1849"/>
      <c r="AF159" s="1864">
        <v>12</v>
      </c>
      <c r="AG159" s="1864"/>
      <c r="AH159" s="1864"/>
      <c r="AI159" s="1864"/>
      <c r="AJ159" s="1864"/>
    </row>
    <row r="160" spans="1:36" s="1848" customFormat="1" ht="26">
      <c r="A160" s="1848">
        <v>1997</v>
      </c>
      <c r="B160" s="1849">
        <v>9</v>
      </c>
      <c r="C160" s="1864">
        <v>1</v>
      </c>
      <c r="D160" s="1865"/>
      <c r="E160" s="1866">
        <v>134.22999999999999</v>
      </c>
      <c r="F160" s="1866">
        <v>134.21</v>
      </c>
      <c r="G160" s="1866">
        <v>133.38</v>
      </c>
      <c r="H160" s="2040">
        <v>130.15</v>
      </c>
      <c r="I160" s="1866">
        <v>128.25</v>
      </c>
      <c r="J160" s="1867">
        <v>126.62</v>
      </c>
      <c r="K160" s="1866">
        <v>81.86</v>
      </c>
      <c r="L160" s="1866">
        <v>80.55</v>
      </c>
      <c r="M160" s="1867">
        <v>79.58</v>
      </c>
      <c r="N160" s="1868">
        <v>71.400000000000006</v>
      </c>
      <c r="O160" s="1868">
        <v>66.7</v>
      </c>
      <c r="P160" s="1869">
        <v>33.299999999999997</v>
      </c>
      <c r="Q160" s="1850">
        <v>420.70000000000027</v>
      </c>
      <c r="R160" s="1850">
        <v>262.30000000000013</v>
      </c>
      <c r="S160" s="1870">
        <v>-427.30000000000024</v>
      </c>
      <c r="T160" s="1871">
        <v>54.5</v>
      </c>
      <c r="U160" s="1872">
        <v>90</v>
      </c>
      <c r="V160" s="1873">
        <v>77.8</v>
      </c>
      <c r="W160" s="1871">
        <v>104</v>
      </c>
      <c r="X160" s="1872">
        <v>107.4</v>
      </c>
      <c r="Y160" s="1873">
        <v>97.9</v>
      </c>
      <c r="Z160" s="1872"/>
      <c r="AB160" s="1848">
        <v>50</v>
      </c>
      <c r="AC160" s="1848">
        <v>1997</v>
      </c>
      <c r="AD160" s="1875" t="s">
        <v>923</v>
      </c>
      <c r="AE160" s="1849"/>
      <c r="AF160" s="1864">
        <v>1</v>
      </c>
      <c r="AG160" s="1864"/>
      <c r="AH160" s="1864"/>
      <c r="AI160" s="1864"/>
      <c r="AJ160" s="1864"/>
    </row>
    <row r="161" spans="1:39" s="1848" customFormat="1">
      <c r="B161" s="1849"/>
      <c r="C161" s="1864">
        <v>2</v>
      </c>
      <c r="D161" s="1865"/>
      <c r="E161" s="1866">
        <v>133.86000000000001</v>
      </c>
      <c r="F161" s="1866">
        <v>133.32</v>
      </c>
      <c r="G161" s="1866">
        <v>133.03</v>
      </c>
      <c r="H161" s="2040">
        <v>128.65</v>
      </c>
      <c r="I161" s="1866">
        <v>128.82</v>
      </c>
      <c r="J161" s="1867">
        <v>127.91</v>
      </c>
      <c r="K161" s="1866">
        <v>80.489999999999995</v>
      </c>
      <c r="L161" s="1866">
        <v>80.959999999999994</v>
      </c>
      <c r="M161" s="1867">
        <v>79.98</v>
      </c>
      <c r="N161" s="1868">
        <v>28.6</v>
      </c>
      <c r="O161" s="1868">
        <v>55.6</v>
      </c>
      <c r="P161" s="1869">
        <v>44.4</v>
      </c>
      <c r="Q161" s="1850">
        <v>399.3000000000003</v>
      </c>
      <c r="R161" s="1850">
        <v>267.90000000000015</v>
      </c>
      <c r="S161" s="1870">
        <v>-432.90000000000026</v>
      </c>
      <c r="T161" s="1871">
        <v>63.6</v>
      </c>
      <c r="U161" s="1872">
        <v>85</v>
      </c>
      <c r="V161" s="1873">
        <v>50</v>
      </c>
      <c r="W161" s="1871">
        <v>103.9</v>
      </c>
      <c r="X161" s="1872">
        <v>107.7</v>
      </c>
      <c r="Y161" s="1873">
        <v>98.2</v>
      </c>
      <c r="Z161" s="1872"/>
      <c r="AB161" s="1848">
        <v>50</v>
      </c>
      <c r="AD161" s="1849"/>
      <c r="AE161" s="1849"/>
      <c r="AF161" s="1864">
        <v>2</v>
      </c>
      <c r="AG161" s="1864"/>
      <c r="AH161" s="1864"/>
      <c r="AI161" s="1864"/>
      <c r="AJ161" s="1864"/>
    </row>
    <row r="162" spans="1:39" s="1848" customFormat="1">
      <c r="B162" s="1849"/>
      <c r="C162" s="1864">
        <v>3</v>
      </c>
      <c r="D162" s="1865"/>
      <c r="E162" s="1866">
        <v>135.19</v>
      </c>
      <c r="F162" s="1866">
        <v>134.43</v>
      </c>
      <c r="G162" s="1866">
        <v>133.91</v>
      </c>
      <c r="H162" s="2040">
        <v>126.27</v>
      </c>
      <c r="I162" s="1866">
        <v>128.36000000000001</v>
      </c>
      <c r="J162" s="1867">
        <v>127.93</v>
      </c>
      <c r="K162" s="1866">
        <v>80.16</v>
      </c>
      <c r="L162" s="1866">
        <v>80.84</v>
      </c>
      <c r="M162" s="1867">
        <v>80.150000000000006</v>
      </c>
      <c r="N162" s="1868">
        <v>71.400000000000006</v>
      </c>
      <c r="O162" s="1868">
        <v>38.9</v>
      </c>
      <c r="P162" s="1869">
        <v>11.1</v>
      </c>
      <c r="Q162" s="1850">
        <v>420.70000000000027</v>
      </c>
      <c r="R162" s="1850">
        <v>256.80000000000013</v>
      </c>
      <c r="S162" s="1870">
        <v>-471.80000000000024</v>
      </c>
      <c r="T162" s="1871">
        <v>54.5</v>
      </c>
      <c r="U162" s="1872">
        <v>95</v>
      </c>
      <c r="V162" s="1873">
        <v>88.9</v>
      </c>
      <c r="W162" s="1871">
        <v>102.3</v>
      </c>
      <c r="X162" s="1872">
        <v>108.9</v>
      </c>
      <c r="Y162" s="1873">
        <v>99.4</v>
      </c>
      <c r="Z162" s="1872"/>
      <c r="AB162" s="1848">
        <v>50</v>
      </c>
      <c r="AD162" s="1849"/>
      <c r="AE162" s="1849"/>
      <c r="AF162" s="1864">
        <v>3</v>
      </c>
      <c r="AG162" s="1864"/>
      <c r="AH162" s="1864"/>
      <c r="AI162" s="1864"/>
      <c r="AJ162" s="1864"/>
    </row>
    <row r="163" spans="1:39" s="1848" customFormat="1">
      <c r="B163" s="1849"/>
      <c r="C163" s="1864">
        <v>4</v>
      </c>
      <c r="D163" s="1876" t="s">
        <v>28</v>
      </c>
      <c r="E163" s="1866">
        <v>126.65</v>
      </c>
      <c r="F163" s="1866">
        <v>131.9</v>
      </c>
      <c r="G163" s="1866">
        <v>133.25</v>
      </c>
      <c r="H163" s="2040">
        <v>127.53</v>
      </c>
      <c r="I163" s="1866">
        <v>127.48</v>
      </c>
      <c r="J163" s="1867">
        <v>128.05000000000001</v>
      </c>
      <c r="K163" s="1866">
        <v>82.12</v>
      </c>
      <c r="L163" s="1866">
        <v>80.92</v>
      </c>
      <c r="M163" s="1867">
        <v>80.72</v>
      </c>
      <c r="N163" s="1868">
        <v>21.4</v>
      </c>
      <c r="O163" s="1868">
        <v>22.2</v>
      </c>
      <c r="P163" s="1869">
        <v>22.2</v>
      </c>
      <c r="Q163" s="1850">
        <v>392.10000000000025</v>
      </c>
      <c r="R163" s="1850">
        <v>229.00000000000011</v>
      </c>
      <c r="S163" s="1870">
        <v>-499.60000000000025</v>
      </c>
      <c r="T163" s="1871">
        <v>36.4</v>
      </c>
      <c r="U163" s="1872">
        <v>25</v>
      </c>
      <c r="V163" s="1873">
        <v>66.7</v>
      </c>
      <c r="W163" s="1871">
        <v>101.6</v>
      </c>
      <c r="X163" s="1872">
        <v>106.9</v>
      </c>
      <c r="Y163" s="1873">
        <v>100.3</v>
      </c>
      <c r="Z163" s="1872"/>
      <c r="AB163" s="1848">
        <v>50</v>
      </c>
      <c r="AD163" s="1849"/>
      <c r="AE163" s="1849"/>
      <c r="AF163" s="1864">
        <v>4</v>
      </c>
      <c r="AG163" s="1862" t="s">
        <v>28</v>
      </c>
      <c r="AH163" s="1864"/>
      <c r="AI163" s="1864"/>
      <c r="AJ163" s="1864"/>
    </row>
    <row r="164" spans="1:39" s="1848" customFormat="1">
      <c r="B164" s="1849"/>
      <c r="C164" s="1864">
        <v>5</v>
      </c>
      <c r="D164" s="1865"/>
      <c r="E164" s="1866">
        <v>128.43</v>
      </c>
      <c r="F164" s="1866">
        <v>130.09</v>
      </c>
      <c r="G164" s="1866">
        <v>132.38999999999999</v>
      </c>
      <c r="H164" s="2040">
        <v>131.09</v>
      </c>
      <c r="I164" s="1866">
        <v>128.30000000000001</v>
      </c>
      <c r="J164" s="1867">
        <v>128.74</v>
      </c>
      <c r="K164" s="1866">
        <v>83.22</v>
      </c>
      <c r="L164" s="1866">
        <v>81.83</v>
      </c>
      <c r="M164" s="1867">
        <v>81.09</v>
      </c>
      <c r="N164" s="1868">
        <v>14.3</v>
      </c>
      <c r="O164" s="1868">
        <v>55.6</v>
      </c>
      <c r="P164" s="1869">
        <v>44.4</v>
      </c>
      <c r="Q164" s="1850">
        <v>356.40000000000026</v>
      </c>
      <c r="R164" s="1850">
        <v>234.60000000000011</v>
      </c>
      <c r="S164" s="1870">
        <v>-505.20000000000027</v>
      </c>
      <c r="T164" s="1871">
        <v>36.4</v>
      </c>
      <c r="U164" s="1872">
        <v>45</v>
      </c>
      <c r="V164" s="1873">
        <v>55.6</v>
      </c>
      <c r="W164" s="1871">
        <v>103.1</v>
      </c>
      <c r="X164" s="1872">
        <v>108.3</v>
      </c>
      <c r="Y164" s="1873">
        <v>100.9</v>
      </c>
      <c r="Z164" s="1872"/>
      <c r="AB164" s="1848">
        <v>50</v>
      </c>
      <c r="AD164" s="1849"/>
      <c r="AE164" s="1849"/>
      <c r="AF164" s="1864">
        <v>5</v>
      </c>
      <c r="AG164" s="1864"/>
      <c r="AH164" s="1864">
        <v>99.5</v>
      </c>
      <c r="AI164" s="1864">
        <v>159.5</v>
      </c>
      <c r="AJ164" s="1864">
        <v>219.5</v>
      </c>
      <c r="AK164" s="1848">
        <v>139.5</v>
      </c>
      <c r="AL164" s="1848">
        <v>29.5</v>
      </c>
      <c r="AM164" s="1848">
        <v>1595</v>
      </c>
    </row>
    <row r="165" spans="1:39" s="1848" customFormat="1">
      <c r="B165" s="1849"/>
      <c r="C165" s="1864">
        <v>6</v>
      </c>
      <c r="D165" s="1865"/>
      <c r="E165" s="1866">
        <v>126.68</v>
      </c>
      <c r="F165" s="1866">
        <v>127.25</v>
      </c>
      <c r="G165" s="1866">
        <v>130.99</v>
      </c>
      <c r="H165" s="2040">
        <v>128.46</v>
      </c>
      <c r="I165" s="1866">
        <v>129.03</v>
      </c>
      <c r="J165" s="1867">
        <v>128.4</v>
      </c>
      <c r="K165" s="1866">
        <v>84.93</v>
      </c>
      <c r="L165" s="1866">
        <v>83.42</v>
      </c>
      <c r="M165" s="1867">
        <v>81.900000000000006</v>
      </c>
      <c r="N165" s="1868">
        <v>14.3</v>
      </c>
      <c r="O165" s="1868">
        <v>72.2</v>
      </c>
      <c r="P165" s="1869">
        <v>55.6</v>
      </c>
      <c r="Q165" s="1850">
        <v>320.70000000000027</v>
      </c>
      <c r="R165" s="1850">
        <v>256.80000000000013</v>
      </c>
      <c r="S165" s="1870">
        <v>-499.60000000000025</v>
      </c>
      <c r="T165" s="1871">
        <v>45.5</v>
      </c>
      <c r="U165" s="1872">
        <v>35</v>
      </c>
      <c r="V165" s="1873">
        <v>66.7</v>
      </c>
      <c r="W165" s="1871">
        <v>101.9</v>
      </c>
      <c r="X165" s="1872">
        <v>108.7</v>
      </c>
      <c r="Y165" s="1873">
        <v>101.7</v>
      </c>
      <c r="Z165" s="1872"/>
      <c r="AB165" s="1848">
        <v>50</v>
      </c>
      <c r="AD165" s="1849"/>
      <c r="AE165" s="1849"/>
      <c r="AF165" s="1864">
        <v>6</v>
      </c>
      <c r="AG165" s="1864"/>
      <c r="AH165" s="1864">
        <v>99.5</v>
      </c>
      <c r="AI165" s="1864">
        <v>159.5</v>
      </c>
      <c r="AJ165" s="1864">
        <v>219.5</v>
      </c>
      <c r="AK165" s="1848">
        <v>139.5</v>
      </c>
      <c r="AL165" s="1848">
        <v>29.5</v>
      </c>
      <c r="AM165" s="1848">
        <v>1595</v>
      </c>
    </row>
    <row r="166" spans="1:39" s="1848" customFormat="1">
      <c r="B166" s="1849"/>
      <c r="C166" s="1864">
        <v>7</v>
      </c>
      <c r="D166" s="1865"/>
      <c r="E166" s="1866">
        <v>121.98</v>
      </c>
      <c r="F166" s="1866">
        <v>125.7</v>
      </c>
      <c r="G166" s="1866">
        <v>129.57</v>
      </c>
      <c r="H166" s="2040">
        <v>128.06</v>
      </c>
      <c r="I166" s="1866">
        <v>129.19999999999999</v>
      </c>
      <c r="J166" s="1867">
        <v>128.28</v>
      </c>
      <c r="K166" s="1866">
        <v>87.08</v>
      </c>
      <c r="L166" s="1866">
        <v>85.08</v>
      </c>
      <c r="M166" s="1867">
        <v>82.84</v>
      </c>
      <c r="N166" s="1868">
        <v>21.4</v>
      </c>
      <c r="O166" s="1868">
        <v>55.6</v>
      </c>
      <c r="P166" s="1869">
        <v>55.6</v>
      </c>
      <c r="Q166" s="1850">
        <v>292.10000000000025</v>
      </c>
      <c r="R166" s="1850">
        <v>262.40000000000015</v>
      </c>
      <c r="S166" s="1870">
        <v>-494.00000000000023</v>
      </c>
      <c r="T166" s="1871">
        <v>45.5</v>
      </c>
      <c r="U166" s="1872">
        <v>85</v>
      </c>
      <c r="V166" s="1873">
        <v>77.8</v>
      </c>
      <c r="W166" s="1871">
        <v>101.8</v>
      </c>
      <c r="X166" s="1872">
        <v>108.5</v>
      </c>
      <c r="Y166" s="1873">
        <v>101.7</v>
      </c>
      <c r="Z166" s="1872"/>
      <c r="AB166" s="1848">
        <v>50</v>
      </c>
      <c r="AD166" s="1849"/>
      <c r="AE166" s="1849"/>
      <c r="AF166" s="1864">
        <v>7</v>
      </c>
      <c r="AG166" s="1864"/>
      <c r="AH166" s="1864">
        <v>99.5</v>
      </c>
      <c r="AI166" s="1864">
        <v>159.5</v>
      </c>
      <c r="AJ166" s="1864">
        <v>219.5</v>
      </c>
      <c r="AK166" s="1848">
        <v>139.5</v>
      </c>
      <c r="AL166" s="1848">
        <v>29.5</v>
      </c>
      <c r="AM166" s="1848">
        <v>1595</v>
      </c>
    </row>
    <row r="167" spans="1:39" s="1848" customFormat="1">
      <c r="B167" s="1849"/>
      <c r="C167" s="1864">
        <v>8</v>
      </c>
      <c r="D167" s="1865"/>
      <c r="E167" s="1866">
        <v>120.6</v>
      </c>
      <c r="F167" s="1866">
        <v>123.09</v>
      </c>
      <c r="G167" s="1866">
        <v>127.63</v>
      </c>
      <c r="H167" s="2040">
        <v>128.85</v>
      </c>
      <c r="I167" s="1866">
        <v>128.46</v>
      </c>
      <c r="J167" s="1867">
        <v>128.80000000000001</v>
      </c>
      <c r="K167" s="1866">
        <v>87.22</v>
      </c>
      <c r="L167" s="1866">
        <v>86.41</v>
      </c>
      <c r="M167" s="1867">
        <v>83.6</v>
      </c>
      <c r="N167" s="1868">
        <v>14.3</v>
      </c>
      <c r="O167" s="1868">
        <v>11.1</v>
      </c>
      <c r="P167" s="1869">
        <v>55.6</v>
      </c>
      <c r="Q167" s="1850">
        <v>256.40000000000026</v>
      </c>
      <c r="R167" s="1850">
        <v>223.50000000000014</v>
      </c>
      <c r="S167" s="1870">
        <v>-488.4000000000002</v>
      </c>
      <c r="T167" s="1871">
        <v>36.4</v>
      </c>
      <c r="U167" s="1872">
        <v>40</v>
      </c>
      <c r="V167" s="1873">
        <v>66.7</v>
      </c>
      <c r="W167" s="1871">
        <v>101.2</v>
      </c>
      <c r="X167" s="1872">
        <v>108</v>
      </c>
      <c r="Y167" s="1873">
        <v>101.6</v>
      </c>
      <c r="Z167" s="1872"/>
      <c r="AB167" s="1848">
        <v>50</v>
      </c>
      <c r="AD167" s="1849"/>
      <c r="AE167" s="1849"/>
      <c r="AF167" s="1864">
        <v>8</v>
      </c>
      <c r="AG167" s="1864"/>
      <c r="AH167" s="1864">
        <v>99.5</v>
      </c>
      <c r="AI167" s="1864">
        <v>159.5</v>
      </c>
      <c r="AJ167" s="1864">
        <v>219.5</v>
      </c>
      <c r="AK167" s="1848">
        <v>139.5</v>
      </c>
      <c r="AL167" s="1848">
        <v>29.5</v>
      </c>
      <c r="AM167" s="1848">
        <v>1595</v>
      </c>
    </row>
    <row r="168" spans="1:39" s="1848" customFormat="1">
      <c r="B168" s="1849"/>
      <c r="C168" s="1864">
        <v>9</v>
      </c>
      <c r="D168" s="1865"/>
      <c r="E168" s="1866">
        <v>123.81</v>
      </c>
      <c r="F168" s="1866">
        <v>122.13</v>
      </c>
      <c r="G168" s="1866">
        <v>126.19</v>
      </c>
      <c r="H168" s="2040">
        <v>131.22</v>
      </c>
      <c r="I168" s="1866">
        <v>129.38</v>
      </c>
      <c r="J168" s="1867">
        <v>129.54</v>
      </c>
      <c r="K168" s="1866">
        <v>88.98</v>
      </c>
      <c r="L168" s="1866">
        <v>87.76</v>
      </c>
      <c r="M168" s="1867">
        <v>84.82</v>
      </c>
      <c r="N168" s="1868">
        <v>42.9</v>
      </c>
      <c r="O168" s="1868">
        <v>55.6</v>
      </c>
      <c r="P168" s="1869">
        <v>55.6</v>
      </c>
      <c r="Q168" s="1850">
        <v>249.30000000000027</v>
      </c>
      <c r="R168" s="1850">
        <v>229.10000000000014</v>
      </c>
      <c r="S168" s="1870">
        <v>-482.80000000000018</v>
      </c>
      <c r="T168" s="1871">
        <v>31.8</v>
      </c>
      <c r="U168" s="1872">
        <v>10</v>
      </c>
      <c r="V168" s="1873">
        <v>66.7</v>
      </c>
      <c r="W168" s="1871">
        <v>100.5</v>
      </c>
      <c r="X168" s="1872">
        <v>107.1</v>
      </c>
      <c r="Y168" s="1873">
        <v>102.3</v>
      </c>
      <c r="Z168" s="1872"/>
      <c r="AB168" s="1848">
        <v>50</v>
      </c>
      <c r="AD168" s="1849"/>
      <c r="AE168" s="1849"/>
      <c r="AF168" s="1864">
        <v>9</v>
      </c>
      <c r="AG168" s="1864"/>
      <c r="AH168" s="1864">
        <v>99.5</v>
      </c>
      <c r="AI168" s="1864">
        <v>159.5</v>
      </c>
      <c r="AJ168" s="1864">
        <v>219.5</v>
      </c>
      <c r="AK168" s="1848">
        <v>139.5</v>
      </c>
      <c r="AL168" s="1848">
        <v>29.5</v>
      </c>
      <c r="AM168" s="1848">
        <v>1595</v>
      </c>
    </row>
    <row r="169" spans="1:39" s="1848" customFormat="1">
      <c r="B169" s="1849"/>
      <c r="C169" s="1864">
        <v>10</v>
      </c>
      <c r="D169" s="1865"/>
      <c r="E169" s="1866">
        <v>118.3</v>
      </c>
      <c r="F169" s="1866">
        <v>120.9</v>
      </c>
      <c r="G169" s="1866">
        <v>123.78</v>
      </c>
      <c r="H169" s="2040">
        <v>125.32</v>
      </c>
      <c r="I169" s="1866">
        <v>128.46</v>
      </c>
      <c r="J169" s="1867">
        <v>128.38</v>
      </c>
      <c r="K169" s="1866">
        <v>89.34</v>
      </c>
      <c r="L169" s="1866">
        <v>88.51</v>
      </c>
      <c r="M169" s="1867">
        <v>86.13</v>
      </c>
      <c r="N169" s="1868">
        <v>28.6</v>
      </c>
      <c r="O169" s="1868">
        <v>44.4</v>
      </c>
      <c r="P169" s="1869">
        <v>66.7</v>
      </c>
      <c r="Q169" s="1850">
        <v>227.90000000000026</v>
      </c>
      <c r="R169" s="1850">
        <v>223.50000000000014</v>
      </c>
      <c r="S169" s="1870">
        <v>-466.10000000000019</v>
      </c>
      <c r="T169" s="1871">
        <v>27.3</v>
      </c>
      <c r="U169" s="1872">
        <v>20</v>
      </c>
      <c r="V169" s="1873">
        <v>44.4</v>
      </c>
      <c r="W169" s="1871">
        <v>98.9</v>
      </c>
      <c r="X169" s="1872">
        <v>106.6</v>
      </c>
      <c r="Y169" s="1873">
        <v>102.1</v>
      </c>
      <c r="Z169" s="1872"/>
      <c r="AB169" s="1848">
        <v>50</v>
      </c>
      <c r="AD169" s="1849"/>
      <c r="AE169" s="1849"/>
      <c r="AF169" s="1864">
        <v>10</v>
      </c>
      <c r="AG169" s="1864"/>
      <c r="AH169" s="1864">
        <v>99.5</v>
      </c>
      <c r="AI169" s="1864">
        <v>159.5</v>
      </c>
      <c r="AJ169" s="1864">
        <v>219.5</v>
      </c>
      <c r="AK169" s="1848">
        <v>139.5</v>
      </c>
      <c r="AL169" s="1848">
        <v>29.5</v>
      </c>
      <c r="AM169" s="1848">
        <v>1595</v>
      </c>
    </row>
    <row r="170" spans="1:39" s="1848" customFormat="1">
      <c r="B170" s="1849"/>
      <c r="C170" s="1864">
        <v>11</v>
      </c>
      <c r="D170" s="1865"/>
      <c r="E170" s="1866">
        <v>113.7</v>
      </c>
      <c r="F170" s="1866">
        <v>118.6</v>
      </c>
      <c r="G170" s="1866">
        <v>121.93</v>
      </c>
      <c r="H170" s="2040">
        <v>124.81</v>
      </c>
      <c r="I170" s="1866">
        <v>127.12</v>
      </c>
      <c r="J170" s="1867">
        <v>127.65</v>
      </c>
      <c r="K170" s="1866">
        <v>88.81</v>
      </c>
      <c r="L170" s="1866">
        <v>89.04</v>
      </c>
      <c r="M170" s="1867">
        <v>87.08</v>
      </c>
      <c r="N170" s="1868">
        <v>0</v>
      </c>
      <c r="O170" s="1868">
        <v>44.4</v>
      </c>
      <c r="P170" s="1869">
        <v>66.7</v>
      </c>
      <c r="Q170" s="1850">
        <v>177.90000000000026</v>
      </c>
      <c r="R170" s="1850">
        <v>217.90000000000015</v>
      </c>
      <c r="S170" s="1870">
        <v>-449.4000000000002</v>
      </c>
      <c r="T170" s="1871">
        <v>4.5</v>
      </c>
      <c r="U170" s="1872">
        <v>20</v>
      </c>
      <c r="V170" s="1873">
        <v>55.6</v>
      </c>
      <c r="W170" s="1871">
        <v>96.2</v>
      </c>
      <c r="X170" s="1872">
        <v>104.7</v>
      </c>
      <c r="Y170" s="1873">
        <v>101.9</v>
      </c>
      <c r="Z170" s="1872"/>
      <c r="AB170" s="1848">
        <v>50</v>
      </c>
      <c r="AD170" s="1849"/>
      <c r="AE170" s="1849"/>
      <c r="AF170" s="1864">
        <v>11</v>
      </c>
      <c r="AG170" s="1864"/>
      <c r="AH170" s="1864">
        <v>99.5</v>
      </c>
      <c r="AI170" s="1864">
        <v>159.5</v>
      </c>
      <c r="AJ170" s="1864">
        <v>219.5</v>
      </c>
      <c r="AK170" s="1848">
        <v>139.5</v>
      </c>
      <c r="AL170" s="1848">
        <v>29.5</v>
      </c>
      <c r="AM170" s="1848">
        <v>1595</v>
      </c>
    </row>
    <row r="171" spans="1:39" s="1848" customFormat="1">
      <c r="B171" s="1849"/>
      <c r="C171" s="1864">
        <v>12</v>
      </c>
      <c r="D171" s="1865"/>
      <c r="E171" s="1866">
        <v>113.21</v>
      </c>
      <c r="F171" s="1866">
        <v>115.07</v>
      </c>
      <c r="G171" s="1866">
        <v>119.75</v>
      </c>
      <c r="H171" s="2040">
        <v>122.99</v>
      </c>
      <c r="I171" s="1866">
        <v>124.37</v>
      </c>
      <c r="J171" s="1867">
        <v>126.64</v>
      </c>
      <c r="K171" s="1866">
        <v>87.56</v>
      </c>
      <c r="L171" s="1866">
        <v>88.57</v>
      </c>
      <c r="M171" s="1867">
        <v>87.7</v>
      </c>
      <c r="N171" s="1868">
        <v>28.6</v>
      </c>
      <c r="O171" s="1868">
        <v>11.1</v>
      </c>
      <c r="P171" s="1869">
        <v>22.2</v>
      </c>
      <c r="Q171" s="1850">
        <v>156.50000000000026</v>
      </c>
      <c r="R171" s="1850">
        <v>179.00000000000014</v>
      </c>
      <c r="S171" s="1870">
        <v>-477.20000000000022</v>
      </c>
      <c r="T171" s="1871">
        <v>9.1</v>
      </c>
      <c r="U171" s="1872">
        <v>10</v>
      </c>
      <c r="V171" s="1873">
        <v>44.4</v>
      </c>
      <c r="W171" s="1871">
        <v>94.8</v>
      </c>
      <c r="X171" s="1872">
        <v>104.3</v>
      </c>
      <c r="Y171" s="1873">
        <v>101.8</v>
      </c>
      <c r="Z171" s="1872"/>
      <c r="AB171" s="1848">
        <v>50</v>
      </c>
      <c r="AD171" s="1849"/>
      <c r="AE171" s="1849"/>
      <c r="AF171" s="1864">
        <v>12</v>
      </c>
      <c r="AG171" s="1864"/>
      <c r="AH171" s="1864">
        <v>99.5</v>
      </c>
      <c r="AI171" s="1864">
        <v>159.5</v>
      </c>
      <c r="AJ171" s="1864">
        <v>219.5</v>
      </c>
      <c r="AK171" s="1848">
        <v>139.5</v>
      </c>
      <c r="AL171" s="1848">
        <v>29.5</v>
      </c>
      <c r="AM171" s="1848">
        <v>1595</v>
      </c>
    </row>
    <row r="172" spans="1:39" s="1848" customFormat="1" ht="26">
      <c r="A172" s="1848">
        <v>1998</v>
      </c>
      <c r="B172" s="1849">
        <v>10</v>
      </c>
      <c r="C172" s="1864">
        <v>1</v>
      </c>
      <c r="D172" s="1865"/>
      <c r="E172" s="1866">
        <v>109.39</v>
      </c>
      <c r="F172" s="1866">
        <v>112.1</v>
      </c>
      <c r="G172" s="1866">
        <v>117.28</v>
      </c>
      <c r="H172" s="2040">
        <v>123.23</v>
      </c>
      <c r="I172" s="1866">
        <v>123.68</v>
      </c>
      <c r="J172" s="1867">
        <v>125.51</v>
      </c>
      <c r="K172" s="1866">
        <v>88.69</v>
      </c>
      <c r="L172" s="1866">
        <v>88.35</v>
      </c>
      <c r="M172" s="1867">
        <v>88.24</v>
      </c>
      <c r="N172" s="1868">
        <v>0</v>
      </c>
      <c r="O172" s="1868">
        <v>33.299999999999997</v>
      </c>
      <c r="P172" s="1869">
        <v>33.299999999999997</v>
      </c>
      <c r="Q172" s="1850">
        <v>106.50000000000026</v>
      </c>
      <c r="R172" s="1850">
        <v>162.30000000000013</v>
      </c>
      <c r="S172" s="1870">
        <v>-493.9000000000002</v>
      </c>
      <c r="T172" s="1871">
        <v>18.2</v>
      </c>
      <c r="U172" s="1872">
        <v>10</v>
      </c>
      <c r="V172" s="1873">
        <v>22.2</v>
      </c>
      <c r="W172" s="1871">
        <v>94.4</v>
      </c>
      <c r="X172" s="1872">
        <v>103.7</v>
      </c>
      <c r="Y172" s="1873">
        <v>100.6</v>
      </c>
      <c r="Z172" s="1872"/>
      <c r="AB172" s="1848">
        <v>50</v>
      </c>
      <c r="AC172" s="1848">
        <v>1998</v>
      </c>
      <c r="AD172" s="1875" t="s">
        <v>924</v>
      </c>
      <c r="AE172" s="1849"/>
      <c r="AF172" s="1864">
        <v>1</v>
      </c>
      <c r="AG172" s="1864"/>
      <c r="AH172" s="1864">
        <v>99.5</v>
      </c>
      <c r="AI172" s="1864">
        <v>159.5</v>
      </c>
      <c r="AJ172" s="1864">
        <v>219.5</v>
      </c>
      <c r="AK172" s="1848">
        <v>139.5</v>
      </c>
      <c r="AL172" s="1848">
        <v>29.5</v>
      </c>
      <c r="AM172" s="1848">
        <v>1595</v>
      </c>
    </row>
    <row r="173" spans="1:39" s="1848" customFormat="1">
      <c r="B173" s="1849"/>
      <c r="C173" s="1864">
        <v>2</v>
      </c>
      <c r="D173" s="1865"/>
      <c r="E173" s="1866">
        <v>104.5</v>
      </c>
      <c r="F173" s="1866">
        <v>109.03</v>
      </c>
      <c r="G173" s="1866">
        <v>114.79</v>
      </c>
      <c r="H173" s="2040">
        <v>119.85</v>
      </c>
      <c r="I173" s="1866">
        <v>122.02</v>
      </c>
      <c r="J173" s="1867">
        <v>123.24</v>
      </c>
      <c r="K173" s="1866">
        <v>89.37</v>
      </c>
      <c r="L173" s="1866">
        <v>88.54</v>
      </c>
      <c r="M173" s="1867">
        <v>88.57</v>
      </c>
      <c r="N173" s="1868">
        <v>0</v>
      </c>
      <c r="O173" s="1868">
        <v>0</v>
      </c>
      <c r="P173" s="1869">
        <v>44.4</v>
      </c>
      <c r="Q173" s="1850">
        <v>56.500000000000256</v>
      </c>
      <c r="R173" s="1850">
        <v>112.30000000000013</v>
      </c>
      <c r="S173" s="1870">
        <v>-499.50000000000023</v>
      </c>
      <c r="T173" s="1871">
        <v>27.3</v>
      </c>
      <c r="U173" s="1872">
        <v>25</v>
      </c>
      <c r="V173" s="1873">
        <v>22.2</v>
      </c>
      <c r="W173" s="1871">
        <v>93.7</v>
      </c>
      <c r="X173" s="1872">
        <v>102</v>
      </c>
      <c r="Y173" s="1873">
        <v>99.7</v>
      </c>
      <c r="Z173" s="1872"/>
      <c r="AB173" s="1848">
        <v>50</v>
      </c>
      <c r="AD173" s="1849"/>
      <c r="AE173" s="1849"/>
      <c r="AF173" s="1864">
        <v>2</v>
      </c>
      <c r="AG173" s="1864"/>
      <c r="AH173" s="1864">
        <v>99.5</v>
      </c>
      <c r="AI173" s="1864">
        <v>159.5</v>
      </c>
      <c r="AJ173" s="1864">
        <v>219.5</v>
      </c>
      <c r="AK173" s="1848">
        <v>139.5</v>
      </c>
      <c r="AL173" s="1848">
        <v>29.5</v>
      </c>
      <c r="AM173" s="1848">
        <v>1595</v>
      </c>
    </row>
    <row r="174" spans="1:39" s="1848" customFormat="1">
      <c r="B174" s="1849"/>
      <c r="C174" s="1864">
        <v>3</v>
      </c>
      <c r="D174" s="1865"/>
      <c r="E174" s="1866">
        <v>107</v>
      </c>
      <c r="F174" s="1866">
        <v>106.96</v>
      </c>
      <c r="G174" s="1866">
        <v>112.84</v>
      </c>
      <c r="H174" s="2040">
        <v>117.11</v>
      </c>
      <c r="I174" s="1866">
        <v>120.06</v>
      </c>
      <c r="J174" s="1867">
        <v>121.6</v>
      </c>
      <c r="K174" s="1866">
        <v>89.91</v>
      </c>
      <c r="L174" s="1866">
        <v>89.32</v>
      </c>
      <c r="M174" s="1867">
        <v>88.95</v>
      </c>
      <c r="N174" s="1868">
        <v>42.9</v>
      </c>
      <c r="O174" s="1868">
        <v>22.2</v>
      </c>
      <c r="P174" s="1869">
        <v>66.7</v>
      </c>
      <c r="Q174" s="1850">
        <v>49.400000000000254</v>
      </c>
      <c r="R174" s="1850">
        <v>84.500000000000128</v>
      </c>
      <c r="S174" s="1870">
        <v>-482.80000000000024</v>
      </c>
      <c r="T174" s="1871">
        <v>36.4</v>
      </c>
      <c r="U174" s="1872">
        <v>0</v>
      </c>
      <c r="V174" s="1873">
        <v>0</v>
      </c>
      <c r="W174" s="1871">
        <v>92.4</v>
      </c>
      <c r="X174" s="1872">
        <v>99.2</v>
      </c>
      <c r="Y174" s="1873">
        <v>98.3</v>
      </c>
      <c r="Z174" s="1872"/>
      <c r="AB174" s="1848">
        <v>50</v>
      </c>
      <c r="AD174" s="1849"/>
      <c r="AE174" s="1849"/>
      <c r="AF174" s="1864">
        <v>3</v>
      </c>
      <c r="AG174" s="1864"/>
      <c r="AH174" s="1864">
        <v>99.5</v>
      </c>
      <c r="AI174" s="1864">
        <v>159.5</v>
      </c>
      <c r="AJ174" s="1864">
        <v>219.5</v>
      </c>
      <c r="AK174" s="1848">
        <v>139.5</v>
      </c>
      <c r="AL174" s="1848">
        <v>29.5</v>
      </c>
      <c r="AM174" s="1848">
        <v>1595</v>
      </c>
    </row>
    <row r="175" spans="1:39" s="1848" customFormat="1">
      <c r="B175" s="1849"/>
      <c r="C175" s="1864">
        <v>4</v>
      </c>
      <c r="D175" s="1865"/>
      <c r="E175" s="1866">
        <v>101.26</v>
      </c>
      <c r="F175" s="1866">
        <v>104.25</v>
      </c>
      <c r="G175" s="1866">
        <v>109.62</v>
      </c>
      <c r="H175" s="2040">
        <v>119.35</v>
      </c>
      <c r="I175" s="1866">
        <v>118.77</v>
      </c>
      <c r="J175" s="1867">
        <v>120.51</v>
      </c>
      <c r="K175" s="1866">
        <v>90.77</v>
      </c>
      <c r="L175" s="1866">
        <v>90.02</v>
      </c>
      <c r="M175" s="1867">
        <v>89.21</v>
      </c>
      <c r="N175" s="1868">
        <v>14.3</v>
      </c>
      <c r="O175" s="1868">
        <v>33.299999999999997</v>
      </c>
      <c r="P175" s="1869">
        <v>66.7</v>
      </c>
      <c r="Q175" s="1850">
        <v>13.700000000000252</v>
      </c>
      <c r="R175" s="1850">
        <v>67.800000000000125</v>
      </c>
      <c r="S175" s="1870">
        <v>-466.10000000000025</v>
      </c>
      <c r="T175" s="1871">
        <v>9.1</v>
      </c>
      <c r="U175" s="1872">
        <v>30</v>
      </c>
      <c r="V175" s="1873">
        <v>22.2</v>
      </c>
      <c r="W175" s="1871">
        <v>91.1</v>
      </c>
      <c r="X175" s="1872">
        <v>99.8</v>
      </c>
      <c r="Y175" s="1873">
        <v>97.5</v>
      </c>
      <c r="Z175" s="1872"/>
      <c r="AB175" s="1848">
        <v>50</v>
      </c>
      <c r="AD175" s="1849"/>
      <c r="AE175" s="1849"/>
      <c r="AF175" s="1864">
        <v>4</v>
      </c>
      <c r="AG175" s="1864"/>
      <c r="AH175" s="1864">
        <v>99.5</v>
      </c>
      <c r="AI175" s="1864">
        <v>159.5</v>
      </c>
      <c r="AJ175" s="1864">
        <v>219.5</v>
      </c>
      <c r="AK175" s="1848">
        <v>139.5</v>
      </c>
      <c r="AL175" s="1848">
        <v>29.5</v>
      </c>
      <c r="AM175" s="1848">
        <v>1595</v>
      </c>
    </row>
    <row r="176" spans="1:39" s="1848" customFormat="1">
      <c r="B176" s="1849"/>
      <c r="C176" s="1864">
        <v>5</v>
      </c>
      <c r="D176" s="1865"/>
      <c r="E176" s="1866">
        <v>101.23</v>
      </c>
      <c r="F176" s="1866">
        <v>103.16</v>
      </c>
      <c r="G176" s="1866">
        <v>107.18</v>
      </c>
      <c r="H176" s="2040">
        <v>117.02</v>
      </c>
      <c r="I176" s="1866">
        <v>117.83</v>
      </c>
      <c r="J176" s="1867">
        <v>119.31</v>
      </c>
      <c r="K176" s="1866">
        <v>88.86</v>
      </c>
      <c r="L176" s="1866">
        <v>89.85</v>
      </c>
      <c r="M176" s="1867">
        <v>89.14</v>
      </c>
      <c r="N176" s="1868">
        <v>14.3</v>
      </c>
      <c r="O176" s="1868">
        <v>33.299999999999997</v>
      </c>
      <c r="P176" s="1869">
        <v>27.8</v>
      </c>
      <c r="Q176" s="1850">
        <v>-21.999999999999751</v>
      </c>
      <c r="R176" s="1850">
        <v>51.100000000000122</v>
      </c>
      <c r="S176" s="1870">
        <v>-488.30000000000024</v>
      </c>
      <c r="T176" s="1871">
        <v>27.3</v>
      </c>
      <c r="U176" s="1872">
        <v>20</v>
      </c>
      <c r="V176" s="1873">
        <v>22.2</v>
      </c>
      <c r="W176" s="1871">
        <v>91.8</v>
      </c>
      <c r="X176" s="1872">
        <v>98.8</v>
      </c>
      <c r="Y176" s="1873">
        <v>97</v>
      </c>
      <c r="Z176" s="1872"/>
      <c r="AB176" s="1848">
        <v>50</v>
      </c>
      <c r="AD176" s="1849"/>
      <c r="AE176" s="1849"/>
      <c r="AF176" s="1864">
        <v>5</v>
      </c>
      <c r="AG176" s="1864"/>
      <c r="AH176" s="1864">
        <v>99.5</v>
      </c>
      <c r="AI176" s="1864">
        <v>159.5</v>
      </c>
      <c r="AJ176" s="1864">
        <v>219.5</v>
      </c>
      <c r="AK176" s="1848">
        <v>139.5</v>
      </c>
      <c r="AL176" s="1848">
        <v>29.5</v>
      </c>
      <c r="AM176" s="1848">
        <v>1595</v>
      </c>
    </row>
    <row r="177" spans="1:39" s="1848" customFormat="1">
      <c r="B177" s="1849"/>
      <c r="C177" s="1864">
        <v>6</v>
      </c>
      <c r="D177" s="1865"/>
      <c r="E177" s="1866">
        <v>103.51</v>
      </c>
      <c r="F177" s="1866">
        <v>102</v>
      </c>
      <c r="G177" s="1866">
        <v>105.73</v>
      </c>
      <c r="H177" s="2040">
        <v>117.12</v>
      </c>
      <c r="I177" s="1866">
        <v>117.83</v>
      </c>
      <c r="J177" s="1867">
        <v>118.09</v>
      </c>
      <c r="K177" s="1866">
        <v>88.26</v>
      </c>
      <c r="L177" s="1866">
        <v>89.3</v>
      </c>
      <c r="M177" s="1867">
        <v>89.06</v>
      </c>
      <c r="N177" s="1868">
        <v>42.9</v>
      </c>
      <c r="O177" s="1868">
        <v>55.6</v>
      </c>
      <c r="P177" s="1869">
        <v>22.2</v>
      </c>
      <c r="Q177" s="1850">
        <v>-29.099999999999753</v>
      </c>
      <c r="R177" s="1850">
        <v>56.700000000000124</v>
      </c>
      <c r="S177" s="1870">
        <v>-516.10000000000025</v>
      </c>
      <c r="T177" s="1871">
        <v>18.2</v>
      </c>
      <c r="U177" s="1872">
        <v>40</v>
      </c>
      <c r="V177" s="1873">
        <v>33.299999999999997</v>
      </c>
      <c r="W177" s="1871">
        <v>90.5</v>
      </c>
      <c r="X177" s="1872">
        <v>98.1</v>
      </c>
      <c r="Y177" s="1873">
        <v>96.7</v>
      </c>
      <c r="Z177" s="1872"/>
      <c r="AB177" s="1848">
        <v>50</v>
      </c>
      <c r="AD177" s="1849"/>
      <c r="AE177" s="1849"/>
      <c r="AF177" s="1864">
        <v>6</v>
      </c>
      <c r="AG177" s="1864"/>
      <c r="AH177" s="1864">
        <v>99.5</v>
      </c>
      <c r="AI177" s="1864">
        <v>159.5</v>
      </c>
      <c r="AJ177" s="1864">
        <v>219.5</v>
      </c>
      <c r="AK177" s="1848">
        <v>139.5</v>
      </c>
      <c r="AL177" s="1848">
        <v>29.5</v>
      </c>
      <c r="AM177" s="1848">
        <v>1595</v>
      </c>
    </row>
    <row r="178" spans="1:39" s="1848" customFormat="1">
      <c r="B178" s="1849"/>
      <c r="C178" s="1864">
        <v>7</v>
      </c>
      <c r="D178" s="1865"/>
      <c r="E178" s="1866">
        <v>100.77</v>
      </c>
      <c r="F178" s="1866">
        <v>101.84</v>
      </c>
      <c r="G178" s="1866">
        <v>103.95</v>
      </c>
      <c r="H178" s="2040">
        <v>113.24</v>
      </c>
      <c r="I178" s="1866">
        <v>115.79</v>
      </c>
      <c r="J178" s="1867">
        <v>116.77</v>
      </c>
      <c r="K178" s="1866">
        <v>87.29</v>
      </c>
      <c r="L178" s="1866">
        <v>88.14</v>
      </c>
      <c r="M178" s="1867">
        <v>89.02</v>
      </c>
      <c r="N178" s="1868">
        <v>42.9</v>
      </c>
      <c r="O178" s="1868">
        <v>11.1</v>
      </c>
      <c r="P178" s="1869">
        <v>0</v>
      </c>
      <c r="Q178" s="1850">
        <v>-36.199999999999754</v>
      </c>
      <c r="R178" s="1850">
        <v>17.800000000000125</v>
      </c>
      <c r="S178" s="1870">
        <v>-566.10000000000025</v>
      </c>
      <c r="T178" s="1871">
        <v>18.2</v>
      </c>
      <c r="U178" s="1872">
        <v>30</v>
      </c>
      <c r="V178" s="1873">
        <v>27.8</v>
      </c>
      <c r="W178" s="1871">
        <v>90.4</v>
      </c>
      <c r="X178" s="1872">
        <v>98.5</v>
      </c>
      <c r="Y178" s="1873">
        <v>96.1</v>
      </c>
      <c r="Z178" s="1872"/>
      <c r="AB178" s="1848">
        <v>50</v>
      </c>
      <c r="AD178" s="1849"/>
      <c r="AE178" s="1849"/>
      <c r="AF178" s="1864">
        <v>7</v>
      </c>
      <c r="AG178" s="1864"/>
      <c r="AH178" s="1864">
        <v>99.5</v>
      </c>
      <c r="AI178" s="1864">
        <v>159.5</v>
      </c>
      <c r="AJ178" s="1864">
        <v>219.5</v>
      </c>
      <c r="AK178" s="1848">
        <v>139.5</v>
      </c>
      <c r="AL178" s="1848">
        <v>29.5</v>
      </c>
      <c r="AM178" s="1848">
        <v>1595</v>
      </c>
    </row>
    <row r="179" spans="1:39" s="1848" customFormat="1">
      <c r="B179" s="1849"/>
      <c r="C179" s="1864">
        <v>8</v>
      </c>
      <c r="D179" s="1865"/>
      <c r="E179" s="1866">
        <v>98.9</v>
      </c>
      <c r="F179" s="1866">
        <v>101.06</v>
      </c>
      <c r="G179" s="1866">
        <v>102.45</v>
      </c>
      <c r="H179" s="2040">
        <v>112.94</v>
      </c>
      <c r="I179" s="1866">
        <v>114.43</v>
      </c>
      <c r="J179" s="1867">
        <v>115.93</v>
      </c>
      <c r="K179" s="1866">
        <v>87.73</v>
      </c>
      <c r="L179" s="1866">
        <v>87.76</v>
      </c>
      <c r="M179" s="1867">
        <v>88.88</v>
      </c>
      <c r="N179" s="1868">
        <v>42.9</v>
      </c>
      <c r="O179" s="1868">
        <v>33.299999999999997</v>
      </c>
      <c r="P179" s="1869">
        <v>11.1</v>
      </c>
      <c r="Q179" s="1850">
        <v>-43.299999999999756</v>
      </c>
      <c r="R179" s="1850">
        <v>1.1000000000001222</v>
      </c>
      <c r="S179" s="1870">
        <v>-605.00000000000023</v>
      </c>
      <c r="T179" s="1871">
        <v>9.1</v>
      </c>
      <c r="U179" s="1872">
        <v>20</v>
      </c>
      <c r="V179" s="1873">
        <v>16.7</v>
      </c>
      <c r="W179" s="1871">
        <v>90.3</v>
      </c>
      <c r="X179" s="1872">
        <v>97.2</v>
      </c>
      <c r="Y179" s="1873">
        <v>95.6</v>
      </c>
      <c r="Z179" s="1872"/>
      <c r="AB179" s="1848">
        <v>50</v>
      </c>
      <c r="AD179" s="1849"/>
      <c r="AE179" s="1849"/>
      <c r="AF179" s="1864">
        <v>8</v>
      </c>
      <c r="AG179" s="1864"/>
      <c r="AH179" s="1864">
        <v>99.5</v>
      </c>
      <c r="AI179" s="1864">
        <v>159.5</v>
      </c>
      <c r="AJ179" s="1864">
        <v>219.5</v>
      </c>
      <c r="AK179" s="1848">
        <v>139.5</v>
      </c>
      <c r="AL179" s="1848">
        <v>29.5</v>
      </c>
      <c r="AM179" s="1848">
        <v>1595</v>
      </c>
    </row>
    <row r="180" spans="1:39" s="1848" customFormat="1">
      <c r="B180" s="1849"/>
      <c r="C180" s="1864">
        <v>9</v>
      </c>
      <c r="D180" s="1865"/>
      <c r="E180" s="1866">
        <v>99.88</v>
      </c>
      <c r="F180" s="1866">
        <v>99.85</v>
      </c>
      <c r="G180" s="1866">
        <v>101.79</v>
      </c>
      <c r="H180" s="2040">
        <v>111.62</v>
      </c>
      <c r="I180" s="1866">
        <v>112.6</v>
      </c>
      <c r="J180" s="1867">
        <v>114.39</v>
      </c>
      <c r="K180" s="1866">
        <v>87.91</v>
      </c>
      <c r="L180" s="1866">
        <v>87.64</v>
      </c>
      <c r="M180" s="1867">
        <v>88.68</v>
      </c>
      <c r="N180" s="1868">
        <v>42.9</v>
      </c>
      <c r="O180" s="1868">
        <v>11.1</v>
      </c>
      <c r="P180" s="1869">
        <v>22.2</v>
      </c>
      <c r="Q180" s="1850">
        <v>-50.399999999999757</v>
      </c>
      <c r="R180" s="1850">
        <v>-37.799999999999876</v>
      </c>
      <c r="S180" s="1870">
        <v>-632.80000000000018</v>
      </c>
      <c r="T180" s="1871">
        <v>54.5</v>
      </c>
      <c r="U180" s="1872">
        <v>35</v>
      </c>
      <c r="V180" s="1873">
        <v>22.2</v>
      </c>
      <c r="W180" s="1871">
        <v>90.2</v>
      </c>
      <c r="X180" s="1872">
        <v>98.2</v>
      </c>
      <c r="Y180" s="1873">
        <v>95.2</v>
      </c>
      <c r="Z180" s="1872"/>
      <c r="AB180" s="1848">
        <v>50</v>
      </c>
      <c r="AD180" s="1849"/>
      <c r="AE180" s="1849"/>
      <c r="AF180" s="1864">
        <v>9</v>
      </c>
      <c r="AG180" s="1864"/>
      <c r="AH180" s="1864">
        <v>99.5</v>
      </c>
      <c r="AI180" s="1864">
        <v>159.5</v>
      </c>
      <c r="AJ180" s="1864">
        <v>219.5</v>
      </c>
      <c r="AK180" s="1848">
        <v>139.5</v>
      </c>
      <c r="AL180" s="1848">
        <v>29.5</v>
      </c>
      <c r="AM180" s="1848">
        <v>1595</v>
      </c>
    </row>
    <row r="181" spans="1:39" s="1848" customFormat="1">
      <c r="B181" s="1849"/>
      <c r="C181" s="1864">
        <v>10</v>
      </c>
      <c r="D181" s="1865"/>
      <c r="E181" s="1866">
        <v>97.18</v>
      </c>
      <c r="F181" s="1866">
        <v>98.65</v>
      </c>
      <c r="G181" s="1866">
        <v>100.39</v>
      </c>
      <c r="H181" s="2040">
        <v>111.97</v>
      </c>
      <c r="I181" s="1866">
        <v>112.18</v>
      </c>
      <c r="J181" s="1867">
        <v>113.38</v>
      </c>
      <c r="K181" s="1866">
        <v>87.44</v>
      </c>
      <c r="L181" s="1866">
        <v>87.69</v>
      </c>
      <c r="M181" s="1867">
        <v>88.32</v>
      </c>
      <c r="N181" s="1868">
        <v>28.6</v>
      </c>
      <c r="O181" s="1868">
        <v>22.2</v>
      </c>
      <c r="P181" s="1869">
        <v>33.299999999999997</v>
      </c>
      <c r="Q181" s="1850">
        <v>-71.799999999999756</v>
      </c>
      <c r="R181" s="1850">
        <v>-65.599999999999881</v>
      </c>
      <c r="S181" s="1870">
        <v>-649.50000000000023</v>
      </c>
      <c r="T181" s="1871">
        <v>45.5</v>
      </c>
      <c r="U181" s="1872">
        <v>10</v>
      </c>
      <c r="V181" s="1873">
        <v>33.299999999999997</v>
      </c>
      <c r="W181" s="1871">
        <v>88.6</v>
      </c>
      <c r="X181" s="1872">
        <v>97.2</v>
      </c>
      <c r="Y181" s="1873">
        <v>94.7</v>
      </c>
      <c r="Z181" s="1872"/>
      <c r="AB181" s="1848">
        <v>50</v>
      </c>
      <c r="AD181" s="1849"/>
      <c r="AE181" s="1849"/>
      <c r="AF181" s="1864">
        <v>10</v>
      </c>
      <c r="AG181" s="1864"/>
      <c r="AH181" s="1864">
        <v>99.5</v>
      </c>
      <c r="AI181" s="1864">
        <v>159.5</v>
      </c>
      <c r="AJ181" s="1864">
        <v>219.5</v>
      </c>
      <c r="AK181" s="1848">
        <v>139.5</v>
      </c>
      <c r="AL181" s="1848">
        <v>29.5</v>
      </c>
      <c r="AM181" s="1848">
        <v>1595</v>
      </c>
    </row>
    <row r="182" spans="1:39" s="1848" customFormat="1">
      <c r="B182" s="1849"/>
      <c r="C182" s="1864">
        <v>11</v>
      </c>
      <c r="D182" s="1865"/>
      <c r="E182" s="1866">
        <v>95.44</v>
      </c>
      <c r="F182" s="1866">
        <v>97.5</v>
      </c>
      <c r="G182" s="1866">
        <v>99.56</v>
      </c>
      <c r="H182" s="2040">
        <v>109.33</v>
      </c>
      <c r="I182" s="1866">
        <v>110.97</v>
      </c>
      <c r="J182" s="1867">
        <v>111.82</v>
      </c>
      <c r="K182" s="1866">
        <v>86.51</v>
      </c>
      <c r="L182" s="1866">
        <v>87.29</v>
      </c>
      <c r="M182" s="1867">
        <v>87.71</v>
      </c>
      <c r="N182" s="1868">
        <v>28.6</v>
      </c>
      <c r="O182" s="1868">
        <v>11.1</v>
      </c>
      <c r="P182" s="1869">
        <v>16.7</v>
      </c>
      <c r="Q182" s="1850">
        <v>-93.199999999999761</v>
      </c>
      <c r="R182" s="1850">
        <v>-104.49999999999989</v>
      </c>
      <c r="S182" s="1870">
        <v>-682.80000000000018</v>
      </c>
      <c r="T182" s="1871">
        <v>45.5</v>
      </c>
      <c r="U182" s="1872">
        <v>60</v>
      </c>
      <c r="V182" s="1873">
        <v>22.2</v>
      </c>
      <c r="W182" s="1871">
        <v>90.3</v>
      </c>
      <c r="X182" s="1872">
        <v>97.2</v>
      </c>
      <c r="Y182" s="1873">
        <v>94.1</v>
      </c>
      <c r="Z182" s="1872"/>
      <c r="AB182" s="1848">
        <v>50</v>
      </c>
      <c r="AD182" s="1849"/>
      <c r="AE182" s="1849"/>
      <c r="AF182" s="1864">
        <v>11</v>
      </c>
      <c r="AG182" s="1864"/>
      <c r="AH182" s="1864">
        <v>99.5</v>
      </c>
      <c r="AI182" s="1864">
        <v>159.5</v>
      </c>
      <c r="AJ182" s="1864">
        <v>219.5</v>
      </c>
      <c r="AK182" s="1848">
        <v>139.5</v>
      </c>
      <c r="AL182" s="1848">
        <v>29.5</v>
      </c>
      <c r="AM182" s="1848">
        <v>1595</v>
      </c>
    </row>
    <row r="183" spans="1:39" s="1848" customFormat="1">
      <c r="B183" s="1849"/>
      <c r="C183" s="1864">
        <v>12</v>
      </c>
      <c r="D183" s="1865"/>
      <c r="E183" s="1866">
        <v>97.95</v>
      </c>
      <c r="F183" s="1866">
        <v>96.86</v>
      </c>
      <c r="G183" s="1866">
        <v>99.09</v>
      </c>
      <c r="H183" s="2040">
        <v>108.91</v>
      </c>
      <c r="I183" s="1866">
        <v>110.07</v>
      </c>
      <c r="J183" s="1867">
        <v>110.95</v>
      </c>
      <c r="K183" s="1866">
        <v>84.47</v>
      </c>
      <c r="L183" s="1866">
        <v>86.14</v>
      </c>
      <c r="M183" s="1867">
        <v>87.09</v>
      </c>
      <c r="N183" s="1868">
        <v>28.6</v>
      </c>
      <c r="O183" s="1868">
        <v>33.299999999999997</v>
      </c>
      <c r="P183" s="1869">
        <v>33.299999999999997</v>
      </c>
      <c r="Q183" s="1850">
        <v>-114.59999999999977</v>
      </c>
      <c r="R183" s="1850">
        <v>-121.19999999999989</v>
      </c>
      <c r="S183" s="1870">
        <v>-699.50000000000023</v>
      </c>
      <c r="T183" s="1871">
        <v>72.7</v>
      </c>
      <c r="U183" s="1872">
        <v>25</v>
      </c>
      <c r="V183" s="1873">
        <v>33.299999999999997</v>
      </c>
      <c r="W183" s="1871">
        <v>89.9</v>
      </c>
      <c r="X183" s="1872">
        <v>96.7</v>
      </c>
      <c r="Y183" s="1873">
        <v>93.5</v>
      </c>
      <c r="Z183" s="1872"/>
      <c r="AB183" s="1848">
        <v>50</v>
      </c>
      <c r="AD183" s="1849"/>
      <c r="AE183" s="1849"/>
      <c r="AF183" s="1864">
        <v>12</v>
      </c>
      <c r="AG183" s="1864"/>
      <c r="AH183" s="1864">
        <v>99.5</v>
      </c>
      <c r="AI183" s="1864">
        <v>159.5</v>
      </c>
      <c r="AJ183" s="1864">
        <v>219.5</v>
      </c>
      <c r="AK183" s="1848">
        <v>139.5</v>
      </c>
      <c r="AL183" s="1848">
        <v>29.5</v>
      </c>
      <c r="AM183" s="1848">
        <v>1595</v>
      </c>
    </row>
    <row r="184" spans="1:39" s="1848" customFormat="1" ht="26">
      <c r="A184" s="1848">
        <v>1999</v>
      </c>
      <c r="B184" s="1849">
        <v>11</v>
      </c>
      <c r="C184" s="1864">
        <v>1</v>
      </c>
      <c r="D184" s="1865"/>
      <c r="E184" s="1866">
        <v>98.52</v>
      </c>
      <c r="F184" s="1866">
        <v>97.3</v>
      </c>
      <c r="G184" s="1866">
        <v>98.38</v>
      </c>
      <c r="H184" s="2040">
        <v>111.82</v>
      </c>
      <c r="I184" s="1866">
        <v>110.02</v>
      </c>
      <c r="J184" s="1867">
        <v>110.73</v>
      </c>
      <c r="K184" s="1866">
        <v>83.9</v>
      </c>
      <c r="L184" s="1866">
        <v>84.96</v>
      </c>
      <c r="M184" s="1867">
        <v>86.46</v>
      </c>
      <c r="N184" s="1868">
        <v>57.1</v>
      </c>
      <c r="O184" s="1868">
        <v>55.6</v>
      </c>
      <c r="P184" s="1869">
        <v>11.1</v>
      </c>
      <c r="Q184" s="1850">
        <v>-107.49999999999977</v>
      </c>
      <c r="R184" s="1850">
        <v>-115.59999999999988</v>
      </c>
      <c r="S184" s="1870">
        <v>-738.4000000000002</v>
      </c>
      <c r="T184" s="1871">
        <v>63.6</v>
      </c>
      <c r="U184" s="1872">
        <v>75</v>
      </c>
      <c r="V184" s="1873">
        <v>55.6</v>
      </c>
      <c r="W184" s="1871">
        <v>90</v>
      </c>
      <c r="X184" s="1872">
        <v>97.8</v>
      </c>
      <c r="Y184" s="1873">
        <v>93.6</v>
      </c>
      <c r="Z184" s="1872"/>
      <c r="AB184" s="1848">
        <v>50</v>
      </c>
      <c r="AC184" s="1848">
        <v>1999</v>
      </c>
      <c r="AD184" s="1875" t="s">
        <v>925</v>
      </c>
      <c r="AE184" s="1849"/>
      <c r="AF184" s="1864">
        <v>1</v>
      </c>
      <c r="AG184" s="1864"/>
      <c r="AH184" s="1864">
        <v>99.5</v>
      </c>
      <c r="AI184" s="1864">
        <v>159.5</v>
      </c>
      <c r="AJ184" s="1864">
        <v>219.5</v>
      </c>
      <c r="AK184" s="1848">
        <v>139.5</v>
      </c>
      <c r="AL184" s="1848">
        <v>29.5</v>
      </c>
      <c r="AM184" s="1848">
        <v>1595</v>
      </c>
    </row>
    <row r="185" spans="1:39" s="1848" customFormat="1">
      <c r="B185" s="1849"/>
      <c r="C185" s="1864">
        <v>2</v>
      </c>
      <c r="D185" s="1865"/>
      <c r="E185" s="1866">
        <v>97.81</v>
      </c>
      <c r="F185" s="1866">
        <v>98.09</v>
      </c>
      <c r="G185" s="1866">
        <v>97.95</v>
      </c>
      <c r="H185" s="2040">
        <v>108.67</v>
      </c>
      <c r="I185" s="1866">
        <v>109.8</v>
      </c>
      <c r="J185" s="1867">
        <v>110.14</v>
      </c>
      <c r="K185" s="1866">
        <v>83.72</v>
      </c>
      <c r="L185" s="1866">
        <v>84.03</v>
      </c>
      <c r="M185" s="1867">
        <v>85.95</v>
      </c>
      <c r="N185" s="1868">
        <v>71.400000000000006</v>
      </c>
      <c r="O185" s="1868">
        <v>38.9</v>
      </c>
      <c r="P185" s="1869">
        <v>22.2</v>
      </c>
      <c r="Q185" s="1850">
        <v>-86.099999999999767</v>
      </c>
      <c r="R185" s="1850">
        <v>-126.69999999999987</v>
      </c>
      <c r="S185" s="1870">
        <v>-766.20000000000016</v>
      </c>
      <c r="T185" s="1871">
        <v>45.5</v>
      </c>
      <c r="U185" s="1872">
        <v>50</v>
      </c>
      <c r="V185" s="1873">
        <v>33.299999999999997</v>
      </c>
      <c r="W185" s="1871">
        <v>90.7</v>
      </c>
      <c r="X185" s="1872">
        <v>97.4</v>
      </c>
      <c r="Y185" s="1873">
        <v>92.8</v>
      </c>
      <c r="Z185" s="1872"/>
      <c r="AB185" s="1848">
        <v>50</v>
      </c>
      <c r="AD185" s="1849"/>
      <c r="AE185" s="1849"/>
      <c r="AF185" s="1864">
        <v>2</v>
      </c>
      <c r="AG185" s="1864"/>
      <c r="AH185" s="1864">
        <v>99.5</v>
      </c>
      <c r="AI185" s="1864">
        <v>159.5</v>
      </c>
      <c r="AJ185" s="1864">
        <v>219.5</v>
      </c>
      <c r="AK185" s="1848">
        <v>139.5</v>
      </c>
      <c r="AL185" s="1848">
        <v>29.5</v>
      </c>
      <c r="AM185" s="1848">
        <v>1595</v>
      </c>
    </row>
    <row r="186" spans="1:39" s="1848" customFormat="1">
      <c r="B186" s="1849"/>
      <c r="C186" s="1864">
        <v>3</v>
      </c>
      <c r="D186" s="1865"/>
      <c r="E186" s="1866">
        <v>101.33</v>
      </c>
      <c r="F186" s="1866">
        <v>99.22</v>
      </c>
      <c r="G186" s="1866">
        <v>98.3</v>
      </c>
      <c r="H186" s="2040">
        <v>111.05</v>
      </c>
      <c r="I186" s="1866">
        <v>110.51</v>
      </c>
      <c r="J186" s="1867">
        <v>109.96</v>
      </c>
      <c r="K186" s="1866">
        <v>84.36</v>
      </c>
      <c r="L186" s="1866">
        <v>83.99</v>
      </c>
      <c r="M186" s="1867">
        <v>85.47</v>
      </c>
      <c r="N186" s="1868">
        <v>57.1</v>
      </c>
      <c r="O186" s="1868">
        <v>72.2</v>
      </c>
      <c r="P186" s="1869">
        <v>38.9</v>
      </c>
      <c r="Q186" s="1850">
        <v>-78.999999999999773</v>
      </c>
      <c r="R186" s="1850">
        <v>-104.49999999999987</v>
      </c>
      <c r="S186" s="1870">
        <v>-777.30000000000018</v>
      </c>
      <c r="T186" s="1871">
        <v>81.8</v>
      </c>
      <c r="U186" s="1872">
        <v>85</v>
      </c>
      <c r="V186" s="1873">
        <v>33.299999999999997</v>
      </c>
      <c r="W186" s="1871">
        <v>93.1</v>
      </c>
      <c r="X186" s="1872">
        <v>98.9</v>
      </c>
      <c r="Y186" s="1873">
        <v>92.4</v>
      </c>
      <c r="Z186" s="1872"/>
      <c r="AB186" s="1848">
        <v>50</v>
      </c>
      <c r="AD186" s="1849"/>
      <c r="AE186" s="1849"/>
      <c r="AF186" s="1864">
        <v>3</v>
      </c>
      <c r="AG186" s="1864"/>
      <c r="AH186" s="1864">
        <v>99.5</v>
      </c>
      <c r="AI186" s="1864">
        <v>159.5</v>
      </c>
      <c r="AJ186" s="1864">
        <v>219.5</v>
      </c>
      <c r="AK186" s="1848">
        <v>139.5</v>
      </c>
      <c r="AL186" s="1848">
        <v>29.5</v>
      </c>
      <c r="AM186" s="1848">
        <v>1595</v>
      </c>
    </row>
    <row r="187" spans="1:39" s="1848" customFormat="1">
      <c r="B187" s="1849"/>
      <c r="C187" s="1864">
        <v>4</v>
      </c>
      <c r="D187" s="1865"/>
      <c r="E187" s="1866">
        <v>101.97</v>
      </c>
      <c r="F187" s="1866">
        <v>100.37</v>
      </c>
      <c r="G187" s="1866">
        <v>98.6</v>
      </c>
      <c r="H187" s="2040">
        <v>108.48</v>
      </c>
      <c r="I187" s="1866">
        <v>109.4</v>
      </c>
      <c r="J187" s="1867">
        <v>109.79</v>
      </c>
      <c r="K187" s="1866">
        <v>85.9</v>
      </c>
      <c r="L187" s="1866">
        <v>84.66</v>
      </c>
      <c r="M187" s="1867">
        <v>85.19</v>
      </c>
      <c r="N187" s="1868">
        <v>71.400000000000006</v>
      </c>
      <c r="O187" s="1868">
        <v>22.2</v>
      </c>
      <c r="P187" s="1869">
        <v>44.4</v>
      </c>
      <c r="Q187" s="1850">
        <v>-57.599999999999767</v>
      </c>
      <c r="R187" s="1850">
        <v>-132.29999999999987</v>
      </c>
      <c r="S187" s="1870">
        <v>-782.9000000000002</v>
      </c>
      <c r="T187" s="1871">
        <v>72.7</v>
      </c>
      <c r="U187" s="1872">
        <v>40</v>
      </c>
      <c r="V187" s="1873">
        <v>16.7</v>
      </c>
      <c r="W187" s="1871">
        <v>94.9</v>
      </c>
      <c r="X187" s="1872">
        <v>98.2</v>
      </c>
      <c r="Y187" s="1873">
        <v>92</v>
      </c>
      <c r="Z187" s="1872"/>
      <c r="AB187" s="1848">
        <v>50</v>
      </c>
      <c r="AD187" s="1849"/>
      <c r="AE187" s="1849"/>
      <c r="AF187" s="1864">
        <v>4</v>
      </c>
      <c r="AG187" s="1864"/>
      <c r="AH187" s="1864">
        <v>99.5</v>
      </c>
      <c r="AI187" s="1864">
        <v>159.5</v>
      </c>
      <c r="AJ187" s="1864">
        <v>219.5</v>
      </c>
      <c r="AK187" s="1848">
        <v>139.5</v>
      </c>
      <c r="AL187" s="1848">
        <v>29.5</v>
      </c>
      <c r="AM187" s="1848">
        <v>1595</v>
      </c>
    </row>
    <row r="188" spans="1:39" s="1848" customFormat="1">
      <c r="B188" s="1849"/>
      <c r="C188" s="1864">
        <v>5</v>
      </c>
      <c r="D188" s="1876" t="s">
        <v>29</v>
      </c>
      <c r="E188" s="1866">
        <v>99</v>
      </c>
      <c r="F188" s="1866">
        <v>100.77</v>
      </c>
      <c r="G188" s="1866">
        <v>98.86</v>
      </c>
      <c r="H188" s="2040">
        <v>108.78</v>
      </c>
      <c r="I188" s="1866">
        <v>109.44</v>
      </c>
      <c r="J188" s="1867">
        <v>109.76</v>
      </c>
      <c r="K188" s="1866">
        <v>88.15</v>
      </c>
      <c r="L188" s="1866">
        <v>86.14</v>
      </c>
      <c r="M188" s="1867">
        <v>85.29</v>
      </c>
      <c r="N188" s="1868">
        <v>28.6</v>
      </c>
      <c r="O188" s="1868">
        <v>55.6</v>
      </c>
      <c r="P188" s="1869">
        <v>55.6</v>
      </c>
      <c r="Q188" s="1850">
        <v>-78.999999999999773</v>
      </c>
      <c r="R188" s="1850">
        <v>-126.69999999999987</v>
      </c>
      <c r="S188" s="1870">
        <v>-777.30000000000018</v>
      </c>
      <c r="T188" s="1871">
        <v>81.8</v>
      </c>
      <c r="U188" s="1872">
        <v>80</v>
      </c>
      <c r="V188" s="1873">
        <v>33.299999999999997</v>
      </c>
      <c r="W188" s="1871">
        <v>94.4</v>
      </c>
      <c r="X188" s="1872">
        <v>98.8</v>
      </c>
      <c r="Y188" s="1873">
        <v>91.8</v>
      </c>
      <c r="Z188" s="1872"/>
      <c r="AB188" s="1848">
        <v>50</v>
      </c>
      <c r="AD188" s="1849"/>
      <c r="AE188" s="1849"/>
      <c r="AF188" s="1864">
        <v>5</v>
      </c>
      <c r="AG188" s="1862" t="s">
        <v>29</v>
      </c>
      <c r="AH188" s="1864">
        <v>99.5</v>
      </c>
      <c r="AI188" s="1864">
        <v>159.5</v>
      </c>
      <c r="AJ188" s="1864">
        <v>219.5</v>
      </c>
      <c r="AK188" s="1848">
        <v>139.5</v>
      </c>
      <c r="AL188" s="1848">
        <v>29.5</v>
      </c>
      <c r="AM188" s="1848">
        <v>1595</v>
      </c>
    </row>
    <row r="189" spans="1:39" s="1848" customFormat="1">
      <c r="B189" s="1849"/>
      <c r="C189" s="1864">
        <v>6</v>
      </c>
      <c r="D189" s="1865"/>
      <c r="E189" s="1866">
        <v>103.37</v>
      </c>
      <c r="F189" s="1866">
        <v>101.45</v>
      </c>
      <c r="G189" s="1866">
        <v>99.99</v>
      </c>
      <c r="H189" s="2040">
        <v>109.72</v>
      </c>
      <c r="I189" s="1866">
        <v>108.99</v>
      </c>
      <c r="J189" s="1867">
        <v>109.34</v>
      </c>
      <c r="K189" s="1866">
        <v>86.31</v>
      </c>
      <c r="L189" s="1866">
        <v>86.79</v>
      </c>
      <c r="M189" s="1867">
        <v>85.26</v>
      </c>
      <c r="N189" s="1868">
        <v>50</v>
      </c>
      <c r="O189" s="1868">
        <v>33.299999999999997</v>
      </c>
      <c r="P189" s="1869">
        <v>33.299999999999997</v>
      </c>
      <c r="Q189" s="1850">
        <v>-78.999999999999773</v>
      </c>
      <c r="R189" s="1850">
        <v>-143.39999999999986</v>
      </c>
      <c r="S189" s="1870">
        <v>-794.00000000000023</v>
      </c>
      <c r="T189" s="1871">
        <v>72.7</v>
      </c>
      <c r="U189" s="1872">
        <v>45</v>
      </c>
      <c r="V189" s="1873">
        <v>38.9</v>
      </c>
      <c r="W189" s="1871">
        <v>96</v>
      </c>
      <c r="X189" s="1872">
        <v>98.8</v>
      </c>
      <c r="Y189" s="1873">
        <v>91.5</v>
      </c>
      <c r="Z189" s="1872"/>
      <c r="AB189" s="1848">
        <v>50</v>
      </c>
      <c r="AD189" s="1849"/>
      <c r="AE189" s="1849"/>
      <c r="AF189" s="1864">
        <v>6</v>
      </c>
      <c r="AG189" s="1864"/>
      <c r="AH189" s="1864"/>
      <c r="AI189" s="1864"/>
      <c r="AJ189" s="1864"/>
    </row>
    <row r="190" spans="1:39" s="1848" customFormat="1">
      <c r="B190" s="1849"/>
      <c r="C190" s="1864">
        <v>7</v>
      </c>
      <c r="D190" s="1865"/>
      <c r="E190" s="1866">
        <v>105.66</v>
      </c>
      <c r="F190" s="1866">
        <v>102.68</v>
      </c>
      <c r="G190" s="1866">
        <v>101.09</v>
      </c>
      <c r="H190" s="2040">
        <v>110.29</v>
      </c>
      <c r="I190" s="1866">
        <v>109.6</v>
      </c>
      <c r="J190" s="1867">
        <v>109.66</v>
      </c>
      <c r="K190" s="1866">
        <v>87.52</v>
      </c>
      <c r="L190" s="1866">
        <v>87.33</v>
      </c>
      <c r="M190" s="1867">
        <v>85.69</v>
      </c>
      <c r="N190" s="1868">
        <v>57.1</v>
      </c>
      <c r="O190" s="1868">
        <v>66.7</v>
      </c>
      <c r="P190" s="1869">
        <v>55.6</v>
      </c>
      <c r="Q190" s="1850">
        <v>-71.899999999999778</v>
      </c>
      <c r="R190" s="1850">
        <v>-126.69999999999986</v>
      </c>
      <c r="S190" s="1870">
        <v>-788.4000000000002</v>
      </c>
      <c r="T190" s="1871">
        <v>72.7</v>
      </c>
      <c r="U190" s="1872">
        <v>65</v>
      </c>
      <c r="V190" s="1873">
        <v>50</v>
      </c>
      <c r="W190" s="1871">
        <v>97.2</v>
      </c>
      <c r="X190" s="1872">
        <v>99.7</v>
      </c>
      <c r="Y190" s="1873">
        <v>91.5</v>
      </c>
      <c r="Z190" s="1872"/>
      <c r="AB190" s="1848">
        <v>50</v>
      </c>
      <c r="AD190" s="1849"/>
      <c r="AE190" s="1849"/>
      <c r="AF190" s="1864">
        <v>7</v>
      </c>
      <c r="AG190" s="1864"/>
      <c r="AH190" s="1864"/>
      <c r="AI190" s="1864"/>
      <c r="AJ190" s="1864"/>
    </row>
    <row r="191" spans="1:39" s="1848" customFormat="1">
      <c r="B191" s="1849"/>
      <c r="C191" s="1864">
        <v>8</v>
      </c>
      <c r="D191" s="1865"/>
      <c r="E191" s="1866">
        <v>106.44</v>
      </c>
      <c r="F191" s="1866">
        <v>105.16</v>
      </c>
      <c r="G191" s="1866">
        <v>102.23</v>
      </c>
      <c r="H191" s="2040">
        <v>111.16</v>
      </c>
      <c r="I191" s="1866">
        <v>110.39</v>
      </c>
      <c r="J191" s="1867">
        <v>109.69</v>
      </c>
      <c r="K191" s="1866">
        <v>88.22</v>
      </c>
      <c r="L191" s="1866">
        <v>87.35</v>
      </c>
      <c r="M191" s="1867">
        <v>86.31</v>
      </c>
      <c r="N191" s="1868">
        <v>85.7</v>
      </c>
      <c r="O191" s="1868">
        <v>66.7</v>
      </c>
      <c r="P191" s="1869">
        <v>38.9</v>
      </c>
      <c r="Q191" s="1850">
        <v>-36.199999999999775</v>
      </c>
      <c r="R191" s="1850">
        <v>-109.99999999999986</v>
      </c>
      <c r="S191" s="1870">
        <v>-799.50000000000023</v>
      </c>
      <c r="T191" s="1871">
        <v>72.7</v>
      </c>
      <c r="U191" s="1872">
        <v>85</v>
      </c>
      <c r="V191" s="1873">
        <v>50</v>
      </c>
      <c r="W191" s="1871">
        <v>97.1</v>
      </c>
      <c r="X191" s="1872">
        <v>101.1</v>
      </c>
      <c r="Y191" s="1873">
        <v>91.8</v>
      </c>
      <c r="Z191" s="1872"/>
      <c r="AB191" s="1848">
        <v>50</v>
      </c>
      <c r="AD191" s="1849"/>
      <c r="AE191" s="1849"/>
      <c r="AF191" s="1864">
        <v>8</v>
      </c>
      <c r="AG191" s="1864"/>
      <c r="AH191" s="1864"/>
      <c r="AI191" s="1864"/>
      <c r="AJ191" s="1864"/>
    </row>
    <row r="192" spans="1:39" s="1848" customFormat="1">
      <c r="B192" s="1849"/>
      <c r="C192" s="1864">
        <v>9</v>
      </c>
      <c r="D192" s="1865"/>
      <c r="E192" s="1866">
        <v>112.9</v>
      </c>
      <c r="F192" s="1866">
        <v>108.33</v>
      </c>
      <c r="G192" s="1866">
        <v>104.38</v>
      </c>
      <c r="H192" s="2040">
        <v>114.41</v>
      </c>
      <c r="I192" s="1866">
        <v>111.95</v>
      </c>
      <c r="J192" s="1867">
        <v>110.87</v>
      </c>
      <c r="K192" s="1866">
        <v>88.52</v>
      </c>
      <c r="L192" s="1866">
        <v>88.09</v>
      </c>
      <c r="M192" s="1867">
        <v>87</v>
      </c>
      <c r="N192" s="1868">
        <v>85.7</v>
      </c>
      <c r="O192" s="1868">
        <v>77.8</v>
      </c>
      <c r="P192" s="1869">
        <v>55.6</v>
      </c>
      <c r="Q192" s="1850">
        <v>-0.49999999999977263</v>
      </c>
      <c r="R192" s="1850">
        <v>-82.199999999999861</v>
      </c>
      <c r="S192" s="1870">
        <v>-793.9000000000002</v>
      </c>
      <c r="T192" s="1871">
        <v>72.7</v>
      </c>
      <c r="U192" s="1872">
        <v>90</v>
      </c>
      <c r="V192" s="1873">
        <v>61.1</v>
      </c>
      <c r="W192" s="1871">
        <v>98.1</v>
      </c>
      <c r="X192" s="1872">
        <v>102</v>
      </c>
      <c r="Y192" s="1873">
        <v>92.1</v>
      </c>
      <c r="Z192" s="1872"/>
      <c r="AB192" s="1848">
        <v>50</v>
      </c>
      <c r="AD192" s="1849"/>
      <c r="AE192" s="1849"/>
      <c r="AF192" s="1864">
        <v>9</v>
      </c>
      <c r="AG192" s="1864"/>
      <c r="AH192" s="1864"/>
      <c r="AI192" s="1864"/>
      <c r="AJ192" s="1864"/>
    </row>
    <row r="193" spans="1:39" s="1848" customFormat="1">
      <c r="B193" s="1849"/>
      <c r="C193" s="1864">
        <v>10</v>
      </c>
      <c r="D193" s="1865"/>
      <c r="E193" s="1866">
        <v>109.28</v>
      </c>
      <c r="F193" s="1866">
        <v>109.54</v>
      </c>
      <c r="G193" s="1866">
        <v>105.52</v>
      </c>
      <c r="H193" s="2040">
        <v>110.7</v>
      </c>
      <c r="I193" s="1866">
        <v>112.09</v>
      </c>
      <c r="J193" s="1867">
        <v>111.26</v>
      </c>
      <c r="K193" s="1866">
        <v>87.47</v>
      </c>
      <c r="L193" s="1866">
        <v>88.07</v>
      </c>
      <c r="M193" s="1867">
        <v>87.44</v>
      </c>
      <c r="N193" s="1868">
        <v>57.1</v>
      </c>
      <c r="O193" s="1868">
        <v>44.4</v>
      </c>
      <c r="P193" s="1869">
        <v>33.299999999999997</v>
      </c>
      <c r="Q193" s="1850">
        <v>6.6000000000002288</v>
      </c>
      <c r="R193" s="1850">
        <v>-87.799999999999869</v>
      </c>
      <c r="S193" s="1870">
        <v>-810.60000000000025</v>
      </c>
      <c r="T193" s="1871">
        <v>81.8</v>
      </c>
      <c r="U193" s="1872">
        <v>80</v>
      </c>
      <c r="V193" s="1873">
        <v>44.4</v>
      </c>
      <c r="W193" s="1871">
        <v>99</v>
      </c>
      <c r="X193" s="1872">
        <v>102.2</v>
      </c>
      <c r="Y193" s="1873">
        <v>91.7</v>
      </c>
      <c r="Z193" s="1872"/>
      <c r="AB193" s="1848">
        <v>50</v>
      </c>
      <c r="AD193" s="1849"/>
      <c r="AE193" s="1849"/>
      <c r="AF193" s="1864">
        <v>10</v>
      </c>
      <c r="AG193" s="1864"/>
      <c r="AH193" s="1864"/>
      <c r="AI193" s="1864"/>
      <c r="AJ193" s="1864"/>
    </row>
    <row r="194" spans="1:39" s="1848" customFormat="1">
      <c r="B194" s="1849"/>
      <c r="C194" s="1864">
        <v>11</v>
      </c>
      <c r="D194" s="1865"/>
      <c r="E194" s="1866">
        <v>114.02</v>
      </c>
      <c r="F194" s="1866">
        <v>112.07</v>
      </c>
      <c r="G194" s="1866">
        <v>107.24</v>
      </c>
      <c r="H194" s="2040">
        <v>110.83</v>
      </c>
      <c r="I194" s="1866">
        <v>111.98</v>
      </c>
      <c r="J194" s="1867">
        <v>111.48</v>
      </c>
      <c r="K194" s="1866">
        <v>85.64</v>
      </c>
      <c r="L194" s="1866">
        <v>87.21</v>
      </c>
      <c r="M194" s="1867">
        <v>87.4</v>
      </c>
      <c r="N194" s="1868">
        <v>92.9</v>
      </c>
      <c r="O194" s="1868">
        <v>44.4</v>
      </c>
      <c r="P194" s="1869">
        <v>0</v>
      </c>
      <c r="Q194" s="1850">
        <v>49.500000000000234</v>
      </c>
      <c r="R194" s="1850">
        <v>-93.399999999999864</v>
      </c>
      <c r="S194" s="1870">
        <v>-860.60000000000025</v>
      </c>
      <c r="T194" s="1871">
        <v>81.8</v>
      </c>
      <c r="U194" s="1872">
        <v>70</v>
      </c>
      <c r="V194" s="1873">
        <v>44.4</v>
      </c>
      <c r="W194" s="1871">
        <v>99.2</v>
      </c>
      <c r="X194" s="1872">
        <v>103</v>
      </c>
      <c r="Y194" s="1873">
        <v>92.3</v>
      </c>
      <c r="Z194" s="1872"/>
      <c r="AB194" s="1848">
        <v>50</v>
      </c>
      <c r="AD194" s="1849"/>
      <c r="AE194" s="1849"/>
      <c r="AF194" s="1864">
        <v>11</v>
      </c>
      <c r="AG194" s="1864"/>
      <c r="AH194" s="1864"/>
      <c r="AI194" s="1864"/>
      <c r="AJ194" s="1864"/>
    </row>
    <row r="195" spans="1:39" s="1848" customFormat="1">
      <c r="B195" s="1849"/>
      <c r="C195" s="1864">
        <v>12</v>
      </c>
      <c r="D195" s="1865"/>
      <c r="E195" s="1866">
        <v>111.78</v>
      </c>
      <c r="F195" s="1866">
        <v>111.69</v>
      </c>
      <c r="G195" s="1866">
        <v>109.06</v>
      </c>
      <c r="H195" s="2040">
        <v>111.41</v>
      </c>
      <c r="I195" s="1866">
        <v>110.98</v>
      </c>
      <c r="J195" s="1867">
        <v>111.7</v>
      </c>
      <c r="K195" s="1866">
        <v>88.49</v>
      </c>
      <c r="L195" s="1866">
        <v>87.2</v>
      </c>
      <c r="M195" s="1867">
        <v>87.45</v>
      </c>
      <c r="N195" s="1868">
        <v>42.9</v>
      </c>
      <c r="O195" s="1868">
        <v>22.2</v>
      </c>
      <c r="P195" s="1869">
        <v>33.299999999999997</v>
      </c>
      <c r="Q195" s="1850">
        <v>42.400000000000233</v>
      </c>
      <c r="R195" s="1850">
        <v>-121.19999999999986</v>
      </c>
      <c r="S195" s="1870">
        <v>-877.3000000000003</v>
      </c>
      <c r="T195" s="1871">
        <v>81.8</v>
      </c>
      <c r="U195" s="1872">
        <v>80</v>
      </c>
      <c r="V195" s="1873">
        <v>44.4</v>
      </c>
      <c r="W195" s="1871">
        <v>100.1</v>
      </c>
      <c r="X195" s="1872">
        <v>102.9</v>
      </c>
      <c r="Y195" s="1873">
        <v>92.2</v>
      </c>
      <c r="Z195" s="1872"/>
      <c r="AB195" s="1848">
        <v>50</v>
      </c>
      <c r="AD195" s="1849"/>
      <c r="AE195" s="1849"/>
      <c r="AF195" s="1864">
        <v>12</v>
      </c>
      <c r="AG195" s="1864"/>
      <c r="AH195" s="1864"/>
      <c r="AI195" s="1864"/>
      <c r="AJ195" s="1864"/>
    </row>
    <row r="196" spans="1:39" s="1848" customFormat="1" ht="26">
      <c r="A196" s="1848">
        <v>2000</v>
      </c>
      <c r="B196" s="1849">
        <v>12</v>
      </c>
      <c r="C196" s="1864">
        <v>1</v>
      </c>
      <c r="D196" s="1865"/>
      <c r="E196" s="1866">
        <v>118.2</v>
      </c>
      <c r="F196" s="1866">
        <v>114.67</v>
      </c>
      <c r="G196" s="1866">
        <v>111.18</v>
      </c>
      <c r="H196" s="2040">
        <v>112.26</v>
      </c>
      <c r="I196" s="1866">
        <v>111.5</v>
      </c>
      <c r="J196" s="1867">
        <v>111.92</v>
      </c>
      <c r="K196" s="1866">
        <v>86.51</v>
      </c>
      <c r="L196" s="1866">
        <v>86.88</v>
      </c>
      <c r="M196" s="1867">
        <v>87.48</v>
      </c>
      <c r="N196" s="1868">
        <v>85.7</v>
      </c>
      <c r="O196" s="1868">
        <v>55.6</v>
      </c>
      <c r="P196" s="1869">
        <v>22.2</v>
      </c>
      <c r="Q196" s="1850">
        <v>78.100000000000236</v>
      </c>
      <c r="R196" s="1850">
        <v>-115.59999999999985</v>
      </c>
      <c r="S196" s="1870">
        <v>-905.10000000000025</v>
      </c>
      <c r="T196" s="1871">
        <v>72.7</v>
      </c>
      <c r="U196" s="1872">
        <v>70</v>
      </c>
      <c r="V196" s="1873">
        <v>44.4</v>
      </c>
      <c r="W196" s="1871">
        <v>101.8</v>
      </c>
      <c r="X196" s="1872">
        <v>103.6</v>
      </c>
      <c r="Y196" s="1873">
        <v>92.3</v>
      </c>
      <c r="Z196" s="1872"/>
      <c r="AB196" s="1848">
        <v>50</v>
      </c>
      <c r="AC196" s="1848">
        <v>2000</v>
      </c>
      <c r="AD196" s="1875" t="s">
        <v>926</v>
      </c>
      <c r="AE196" s="1849"/>
      <c r="AF196" s="1864">
        <v>1</v>
      </c>
      <c r="AG196" s="1864"/>
      <c r="AH196" s="1864"/>
      <c r="AI196" s="1864"/>
      <c r="AJ196" s="1864"/>
    </row>
    <row r="197" spans="1:39" s="1848" customFormat="1">
      <c r="B197" s="1849"/>
      <c r="C197" s="1864">
        <v>2</v>
      </c>
      <c r="D197" s="1865"/>
      <c r="E197" s="1866">
        <v>117.93</v>
      </c>
      <c r="F197" s="1866">
        <v>115.97</v>
      </c>
      <c r="G197" s="1866">
        <v>112.94</v>
      </c>
      <c r="H197" s="2040">
        <v>116.84</v>
      </c>
      <c r="I197" s="1866">
        <v>113.5</v>
      </c>
      <c r="J197" s="1867">
        <v>112.41</v>
      </c>
      <c r="K197" s="1866">
        <v>91.94</v>
      </c>
      <c r="L197" s="1866">
        <v>88.98</v>
      </c>
      <c r="M197" s="1867">
        <v>88.11</v>
      </c>
      <c r="N197" s="1868">
        <v>42.9</v>
      </c>
      <c r="O197" s="1868">
        <v>100</v>
      </c>
      <c r="P197" s="1869">
        <v>66.7</v>
      </c>
      <c r="Q197" s="1850">
        <v>71.000000000000227</v>
      </c>
      <c r="R197" s="1850">
        <v>-65.599999999999852</v>
      </c>
      <c r="S197" s="1870">
        <v>-888.4000000000002</v>
      </c>
      <c r="T197" s="1871">
        <v>90.9</v>
      </c>
      <c r="U197" s="1872">
        <v>50</v>
      </c>
      <c r="V197" s="1873">
        <v>61.1</v>
      </c>
      <c r="W197" s="1871">
        <v>102</v>
      </c>
      <c r="X197" s="1872">
        <v>104.6</v>
      </c>
      <c r="Y197" s="1873">
        <v>92.6</v>
      </c>
      <c r="Z197" s="1872"/>
      <c r="AB197" s="1848">
        <v>50</v>
      </c>
      <c r="AD197" s="1849"/>
      <c r="AE197" s="1849"/>
      <c r="AF197" s="1864">
        <v>2</v>
      </c>
      <c r="AG197" s="1864"/>
      <c r="AH197" s="1864"/>
      <c r="AI197" s="1864"/>
      <c r="AJ197" s="1864"/>
    </row>
    <row r="198" spans="1:39" s="1848" customFormat="1">
      <c r="B198" s="1849"/>
      <c r="C198" s="1864">
        <v>3</v>
      </c>
      <c r="D198" s="1865"/>
      <c r="E198" s="1866">
        <v>117.13</v>
      </c>
      <c r="F198" s="1866">
        <v>117.75</v>
      </c>
      <c r="G198" s="1866">
        <v>114.46</v>
      </c>
      <c r="H198" s="2040">
        <v>115.93</v>
      </c>
      <c r="I198" s="1866">
        <v>115.01</v>
      </c>
      <c r="J198" s="1867">
        <v>113.45</v>
      </c>
      <c r="K198" s="1866">
        <v>91</v>
      </c>
      <c r="L198" s="1866">
        <v>89.82</v>
      </c>
      <c r="M198" s="1867">
        <v>88.51</v>
      </c>
      <c r="N198" s="1868">
        <v>78.599999999999994</v>
      </c>
      <c r="O198" s="1868">
        <v>100</v>
      </c>
      <c r="P198" s="1869">
        <v>55.6</v>
      </c>
      <c r="Q198" s="1850">
        <v>99.600000000000222</v>
      </c>
      <c r="R198" s="1850">
        <v>-15.599999999999852</v>
      </c>
      <c r="S198" s="1870">
        <v>-882.80000000000018</v>
      </c>
      <c r="T198" s="1871">
        <v>63.6</v>
      </c>
      <c r="U198" s="1872">
        <v>80</v>
      </c>
      <c r="V198" s="1873">
        <v>77.8</v>
      </c>
      <c r="W198" s="1871">
        <v>101.2</v>
      </c>
      <c r="X198" s="1872">
        <v>105.6</v>
      </c>
      <c r="Y198" s="1873">
        <v>93.7</v>
      </c>
      <c r="Z198" s="1872"/>
      <c r="AB198" s="1848">
        <v>50</v>
      </c>
      <c r="AD198" s="1849"/>
      <c r="AE198" s="1849"/>
      <c r="AF198" s="1864">
        <v>3</v>
      </c>
      <c r="AG198" s="1864"/>
      <c r="AH198" s="1864"/>
      <c r="AI198" s="1864"/>
      <c r="AJ198" s="1864"/>
    </row>
    <row r="199" spans="1:39" s="1848" customFormat="1">
      <c r="B199" s="1849"/>
      <c r="C199" s="1864">
        <v>4</v>
      </c>
      <c r="D199" s="1865"/>
      <c r="E199" s="1866">
        <v>122.02</v>
      </c>
      <c r="F199" s="1866">
        <v>119.03</v>
      </c>
      <c r="G199" s="1866">
        <v>115.77</v>
      </c>
      <c r="H199" s="2040">
        <v>117.46</v>
      </c>
      <c r="I199" s="1866">
        <v>116.74</v>
      </c>
      <c r="J199" s="1867">
        <v>114.78</v>
      </c>
      <c r="K199" s="1866">
        <v>88.92</v>
      </c>
      <c r="L199" s="1866">
        <v>90.62</v>
      </c>
      <c r="M199" s="1867">
        <v>88.57</v>
      </c>
      <c r="N199" s="1868">
        <v>71.400000000000006</v>
      </c>
      <c r="O199" s="1868">
        <v>88.9</v>
      </c>
      <c r="P199" s="1869">
        <v>33.299999999999997</v>
      </c>
      <c r="Q199" s="1850">
        <v>121.00000000000023</v>
      </c>
      <c r="R199" s="1850">
        <v>23.300000000000153</v>
      </c>
      <c r="S199" s="1870">
        <v>-899.50000000000023</v>
      </c>
      <c r="T199" s="1871">
        <v>72.7</v>
      </c>
      <c r="U199" s="1872">
        <v>70</v>
      </c>
      <c r="V199" s="1873">
        <v>66.7</v>
      </c>
      <c r="W199" s="1871">
        <v>102.4</v>
      </c>
      <c r="X199" s="1872">
        <v>106.6</v>
      </c>
      <c r="Y199" s="1873">
        <v>93.4</v>
      </c>
      <c r="Z199" s="1872"/>
      <c r="AB199" s="1848">
        <v>50</v>
      </c>
      <c r="AD199" s="1849"/>
      <c r="AE199" s="1849"/>
      <c r="AF199" s="1864">
        <v>4</v>
      </c>
      <c r="AG199" s="1864"/>
      <c r="AH199" s="1864"/>
      <c r="AI199" s="1864"/>
      <c r="AJ199" s="1864"/>
    </row>
    <row r="200" spans="1:39" s="1848" customFormat="1">
      <c r="B200" s="1849"/>
      <c r="C200" s="1864">
        <v>5</v>
      </c>
      <c r="D200" s="1865"/>
      <c r="E200" s="1866">
        <v>121.97</v>
      </c>
      <c r="F200" s="1866">
        <v>120.37</v>
      </c>
      <c r="G200" s="1866">
        <v>117.58</v>
      </c>
      <c r="H200" s="2040">
        <v>114.59</v>
      </c>
      <c r="I200" s="1866">
        <v>115.99</v>
      </c>
      <c r="J200" s="1867">
        <v>115.42</v>
      </c>
      <c r="K200" s="1866">
        <v>89.66</v>
      </c>
      <c r="L200" s="1866">
        <v>89.86</v>
      </c>
      <c r="M200" s="1867">
        <v>88.88</v>
      </c>
      <c r="N200" s="1868">
        <v>71.400000000000006</v>
      </c>
      <c r="O200" s="1868">
        <v>22.2</v>
      </c>
      <c r="P200" s="1869">
        <v>22.2</v>
      </c>
      <c r="Q200" s="1850">
        <v>142.40000000000023</v>
      </c>
      <c r="R200" s="1850">
        <v>-4.4999999999998472</v>
      </c>
      <c r="S200" s="1870">
        <v>-927.30000000000018</v>
      </c>
      <c r="T200" s="1871">
        <v>45.5</v>
      </c>
      <c r="U200" s="1872">
        <v>80</v>
      </c>
      <c r="V200" s="1873">
        <v>55.6</v>
      </c>
      <c r="W200" s="1871">
        <v>102.5</v>
      </c>
      <c r="X200" s="1872">
        <v>106.6</v>
      </c>
      <c r="Y200" s="1873">
        <v>93.4</v>
      </c>
      <c r="Z200" s="1872"/>
      <c r="AB200" s="1848">
        <v>50</v>
      </c>
      <c r="AD200" s="1849"/>
      <c r="AE200" s="1849"/>
      <c r="AF200" s="1864">
        <v>5</v>
      </c>
      <c r="AG200" s="1864"/>
      <c r="AH200" s="1864"/>
      <c r="AI200" s="1864"/>
      <c r="AJ200" s="1864"/>
    </row>
    <row r="201" spans="1:39" s="1848" customFormat="1">
      <c r="B201" s="1849"/>
      <c r="C201" s="1864">
        <v>6</v>
      </c>
      <c r="D201" s="1865"/>
      <c r="E201" s="1866">
        <v>121.3</v>
      </c>
      <c r="F201" s="1866">
        <v>121.76</v>
      </c>
      <c r="G201" s="1866">
        <v>118.62</v>
      </c>
      <c r="H201" s="2040">
        <v>116.83</v>
      </c>
      <c r="I201" s="1866">
        <v>116.29</v>
      </c>
      <c r="J201" s="1867">
        <v>116.33</v>
      </c>
      <c r="K201" s="1866">
        <v>89.67</v>
      </c>
      <c r="L201" s="1866">
        <v>89.42</v>
      </c>
      <c r="M201" s="1867">
        <v>89.46</v>
      </c>
      <c r="N201" s="1868">
        <v>57.1</v>
      </c>
      <c r="O201" s="1868">
        <v>55.6</v>
      </c>
      <c r="P201" s="1869">
        <v>22.2</v>
      </c>
      <c r="Q201" s="1850">
        <v>149.50000000000023</v>
      </c>
      <c r="R201" s="1850">
        <v>1.1000000000001542</v>
      </c>
      <c r="S201" s="1870">
        <v>-955.10000000000014</v>
      </c>
      <c r="T201" s="1871">
        <v>77.3</v>
      </c>
      <c r="U201" s="1872">
        <v>80</v>
      </c>
      <c r="V201" s="1873">
        <v>27.8</v>
      </c>
      <c r="W201" s="1871">
        <v>103.1</v>
      </c>
      <c r="X201" s="1872">
        <v>107.9</v>
      </c>
      <c r="Y201" s="1873">
        <v>93.2</v>
      </c>
      <c r="Z201" s="1872"/>
      <c r="AB201" s="1848">
        <v>50</v>
      </c>
      <c r="AD201" s="1849"/>
      <c r="AE201" s="1849"/>
      <c r="AF201" s="1864">
        <v>6</v>
      </c>
      <c r="AG201" s="1864"/>
      <c r="AH201" s="1864"/>
      <c r="AI201" s="1864"/>
      <c r="AJ201" s="1864"/>
    </row>
    <row r="202" spans="1:39" s="1848" customFormat="1">
      <c r="B202" s="1849"/>
      <c r="C202" s="1864">
        <v>7</v>
      </c>
      <c r="D202" s="1876" t="s">
        <v>28</v>
      </c>
      <c r="E202" s="1866">
        <v>123.45</v>
      </c>
      <c r="F202" s="1866">
        <v>122.24</v>
      </c>
      <c r="G202" s="1866">
        <v>120.29</v>
      </c>
      <c r="H202" s="2040">
        <v>115.33</v>
      </c>
      <c r="I202" s="1866">
        <v>115.58</v>
      </c>
      <c r="J202" s="1867">
        <v>116.03</v>
      </c>
      <c r="K202" s="1866">
        <v>88.26</v>
      </c>
      <c r="L202" s="1866">
        <v>89.2</v>
      </c>
      <c r="M202" s="1867">
        <v>89.42</v>
      </c>
      <c r="N202" s="1868">
        <v>57.1</v>
      </c>
      <c r="O202" s="1868">
        <v>33.299999999999997</v>
      </c>
      <c r="P202" s="1869">
        <v>44.4</v>
      </c>
      <c r="Q202" s="1850">
        <v>156.60000000000022</v>
      </c>
      <c r="R202" s="1850">
        <v>-15.599999999999849</v>
      </c>
      <c r="S202" s="1870">
        <v>-960.70000000000016</v>
      </c>
      <c r="T202" s="1871">
        <v>54.5</v>
      </c>
      <c r="U202" s="1872">
        <v>90</v>
      </c>
      <c r="V202" s="1873">
        <v>50</v>
      </c>
      <c r="W202" s="1871">
        <v>103.4</v>
      </c>
      <c r="X202" s="1872">
        <v>107.6</v>
      </c>
      <c r="Y202" s="1873">
        <v>93.3</v>
      </c>
      <c r="Z202" s="1872"/>
      <c r="AB202" s="1848">
        <v>50</v>
      </c>
      <c r="AD202" s="1849"/>
      <c r="AE202" s="1849"/>
      <c r="AF202" s="1864">
        <v>7</v>
      </c>
      <c r="AG202" s="1862" t="s">
        <v>28</v>
      </c>
      <c r="AH202" s="1864"/>
      <c r="AI202" s="1864"/>
      <c r="AJ202" s="1864"/>
    </row>
    <row r="203" spans="1:39" s="1848" customFormat="1">
      <c r="B203" s="1849"/>
      <c r="C203" s="1864">
        <v>8</v>
      </c>
      <c r="D203" s="1865"/>
      <c r="E203" s="1866">
        <v>123.23</v>
      </c>
      <c r="F203" s="1866">
        <v>122.66</v>
      </c>
      <c r="G203" s="1866">
        <v>121</v>
      </c>
      <c r="H203" s="2040">
        <v>117.16</v>
      </c>
      <c r="I203" s="1866">
        <v>116.44</v>
      </c>
      <c r="J203" s="1867">
        <v>116.27</v>
      </c>
      <c r="K203" s="1866">
        <v>90.14</v>
      </c>
      <c r="L203" s="1866">
        <v>89.36</v>
      </c>
      <c r="M203" s="1867">
        <v>89.94</v>
      </c>
      <c r="N203" s="1868">
        <v>64.3</v>
      </c>
      <c r="O203" s="1868">
        <v>61.1</v>
      </c>
      <c r="P203" s="1869">
        <v>38.9</v>
      </c>
      <c r="Q203" s="1850">
        <v>170.9000000000002</v>
      </c>
      <c r="R203" s="1850">
        <v>-4.4999999999998472</v>
      </c>
      <c r="S203" s="1870">
        <v>-971.80000000000018</v>
      </c>
      <c r="T203" s="1871">
        <v>81.8</v>
      </c>
      <c r="U203" s="1872">
        <v>90</v>
      </c>
      <c r="V203" s="1873">
        <v>27.8</v>
      </c>
      <c r="W203" s="1871">
        <v>104.1</v>
      </c>
      <c r="X203" s="1872">
        <v>109</v>
      </c>
      <c r="Y203" s="1873">
        <v>93.4</v>
      </c>
      <c r="Z203" s="1872"/>
      <c r="AB203" s="1848">
        <v>50</v>
      </c>
      <c r="AD203" s="1849"/>
      <c r="AE203" s="1849"/>
      <c r="AF203" s="1864">
        <v>8</v>
      </c>
      <c r="AG203" s="1864"/>
      <c r="AH203" s="1864">
        <v>99.5</v>
      </c>
      <c r="AI203" s="1864">
        <v>159.5</v>
      </c>
      <c r="AJ203" s="1864">
        <v>219.5</v>
      </c>
      <c r="AK203" s="1848">
        <v>139.5</v>
      </c>
      <c r="AL203" s="1848">
        <v>29.5</v>
      </c>
      <c r="AM203" s="1848">
        <v>1595</v>
      </c>
    </row>
    <row r="204" spans="1:39" s="1848" customFormat="1">
      <c r="B204" s="1849"/>
      <c r="C204" s="1864">
        <v>9</v>
      </c>
      <c r="D204" s="1876"/>
      <c r="E204" s="1866">
        <v>121.76</v>
      </c>
      <c r="F204" s="1866">
        <v>122.81</v>
      </c>
      <c r="G204" s="1866">
        <v>121.55</v>
      </c>
      <c r="H204" s="2040">
        <v>117.23</v>
      </c>
      <c r="I204" s="1866">
        <v>116.57</v>
      </c>
      <c r="J204" s="1867">
        <v>116.23</v>
      </c>
      <c r="K204" s="1866">
        <v>90.25</v>
      </c>
      <c r="L204" s="1866">
        <v>89.55</v>
      </c>
      <c r="M204" s="1867">
        <v>89.7</v>
      </c>
      <c r="N204" s="1868">
        <v>57.1</v>
      </c>
      <c r="O204" s="1868">
        <v>55.6</v>
      </c>
      <c r="P204" s="1869">
        <v>50</v>
      </c>
      <c r="Q204" s="1850">
        <v>178.0000000000002</v>
      </c>
      <c r="R204" s="1850">
        <v>1.1000000000001542</v>
      </c>
      <c r="S204" s="1870">
        <v>-971.80000000000018</v>
      </c>
      <c r="T204" s="1871">
        <v>63.6</v>
      </c>
      <c r="U204" s="1872">
        <v>30</v>
      </c>
      <c r="V204" s="1873">
        <v>33.299999999999997</v>
      </c>
      <c r="W204" s="1871">
        <v>104.4</v>
      </c>
      <c r="X204" s="1872">
        <v>108</v>
      </c>
      <c r="Y204" s="1873">
        <v>93.1</v>
      </c>
      <c r="Z204" s="1872"/>
      <c r="AB204" s="1848">
        <v>50</v>
      </c>
      <c r="AD204" s="1849"/>
      <c r="AE204" s="1849"/>
      <c r="AF204" s="1864">
        <v>9</v>
      </c>
      <c r="AG204" s="1864"/>
      <c r="AH204" s="1864">
        <v>99.5</v>
      </c>
      <c r="AI204" s="1864">
        <v>159.5</v>
      </c>
      <c r="AJ204" s="1864">
        <v>219.5</v>
      </c>
      <c r="AK204" s="1848">
        <v>139.5</v>
      </c>
      <c r="AL204" s="1848">
        <v>29.5</v>
      </c>
      <c r="AM204" s="1848">
        <v>1595</v>
      </c>
    </row>
    <row r="205" spans="1:39" s="1848" customFormat="1">
      <c r="B205" s="1849"/>
      <c r="C205" s="1864">
        <v>10</v>
      </c>
      <c r="D205" s="1865"/>
      <c r="E205" s="1866">
        <v>124.27</v>
      </c>
      <c r="F205" s="1866">
        <v>123.09</v>
      </c>
      <c r="G205" s="1866">
        <v>122.57</v>
      </c>
      <c r="H205" s="2040">
        <v>117.03</v>
      </c>
      <c r="I205" s="1866">
        <v>117.14</v>
      </c>
      <c r="J205" s="1867">
        <v>116.72</v>
      </c>
      <c r="K205" s="1866">
        <v>91.33</v>
      </c>
      <c r="L205" s="1866">
        <v>90.57</v>
      </c>
      <c r="M205" s="1867">
        <v>89.75</v>
      </c>
      <c r="N205" s="1868">
        <v>64.3</v>
      </c>
      <c r="O205" s="1868">
        <v>77.8</v>
      </c>
      <c r="P205" s="1869">
        <v>66.7</v>
      </c>
      <c r="Q205" s="1850">
        <v>192.30000000000018</v>
      </c>
      <c r="R205" s="1850">
        <v>28.900000000000151</v>
      </c>
      <c r="S205" s="1870">
        <v>-955.10000000000014</v>
      </c>
      <c r="T205" s="1871">
        <v>63.6</v>
      </c>
      <c r="U205" s="1872">
        <v>80</v>
      </c>
      <c r="V205" s="1873">
        <v>61.1</v>
      </c>
      <c r="W205" s="1871">
        <v>104.3</v>
      </c>
      <c r="X205" s="1872">
        <v>109.6</v>
      </c>
      <c r="Y205" s="1873">
        <v>94</v>
      </c>
      <c r="Z205" s="1872"/>
      <c r="AB205" s="1848">
        <v>50</v>
      </c>
      <c r="AD205" s="1849"/>
      <c r="AE205" s="1849"/>
      <c r="AF205" s="1864">
        <v>10</v>
      </c>
      <c r="AG205" s="1864"/>
      <c r="AH205" s="1864">
        <v>99.5</v>
      </c>
      <c r="AI205" s="1864">
        <v>159.5</v>
      </c>
      <c r="AJ205" s="1864">
        <v>219.5</v>
      </c>
      <c r="AK205" s="1848">
        <v>139.5</v>
      </c>
      <c r="AL205" s="1848">
        <v>29.5</v>
      </c>
      <c r="AM205" s="1848">
        <v>1595</v>
      </c>
    </row>
    <row r="206" spans="1:39" s="1848" customFormat="1">
      <c r="B206" s="1849"/>
      <c r="C206" s="1864">
        <v>11</v>
      </c>
      <c r="D206" s="1865"/>
      <c r="E206" s="1866">
        <v>121.59</v>
      </c>
      <c r="F206" s="1866">
        <v>122.54</v>
      </c>
      <c r="G206" s="1866">
        <v>122.51</v>
      </c>
      <c r="H206" s="2040">
        <v>117.37</v>
      </c>
      <c r="I206" s="1866">
        <v>117.21</v>
      </c>
      <c r="J206" s="1867">
        <v>116.82</v>
      </c>
      <c r="K206" s="1866">
        <v>92.95</v>
      </c>
      <c r="L206" s="1866">
        <v>91.51</v>
      </c>
      <c r="M206" s="1867">
        <v>90.32</v>
      </c>
      <c r="N206" s="1868">
        <v>57.1</v>
      </c>
      <c r="O206" s="1868">
        <v>55.6</v>
      </c>
      <c r="P206" s="1869">
        <v>66.7</v>
      </c>
      <c r="Q206" s="1850">
        <v>199.40000000000018</v>
      </c>
      <c r="R206" s="1850">
        <v>34.500000000000156</v>
      </c>
      <c r="S206" s="1870">
        <v>-938.40000000000009</v>
      </c>
      <c r="T206" s="1871">
        <v>45.5</v>
      </c>
      <c r="U206" s="1872">
        <v>40</v>
      </c>
      <c r="V206" s="1873">
        <v>55.6</v>
      </c>
      <c r="W206" s="1871">
        <v>104.4</v>
      </c>
      <c r="X206" s="1872">
        <v>109.9</v>
      </c>
      <c r="Y206" s="1873">
        <v>94.3</v>
      </c>
      <c r="Z206" s="1872"/>
      <c r="AB206" s="1848">
        <v>50</v>
      </c>
      <c r="AD206" s="1849"/>
      <c r="AE206" s="1849"/>
      <c r="AF206" s="1864">
        <v>11</v>
      </c>
      <c r="AG206" s="1864"/>
      <c r="AH206" s="1864">
        <v>99.5</v>
      </c>
      <c r="AI206" s="1864">
        <v>159.5</v>
      </c>
      <c r="AJ206" s="1864">
        <v>219.5</v>
      </c>
      <c r="AK206" s="1848">
        <v>139.5</v>
      </c>
      <c r="AL206" s="1848">
        <v>29.5</v>
      </c>
      <c r="AM206" s="1848">
        <v>1595</v>
      </c>
    </row>
    <row r="207" spans="1:39" s="1848" customFormat="1">
      <c r="B207" s="1849"/>
      <c r="C207" s="1864">
        <v>12</v>
      </c>
      <c r="D207" s="1865"/>
      <c r="E207" s="1866">
        <v>126.43</v>
      </c>
      <c r="F207" s="1866">
        <v>124.1</v>
      </c>
      <c r="G207" s="1866">
        <v>123.15</v>
      </c>
      <c r="H207" s="2040">
        <v>117.27</v>
      </c>
      <c r="I207" s="1866">
        <v>117.22</v>
      </c>
      <c r="J207" s="1867">
        <v>117.21</v>
      </c>
      <c r="K207" s="1866">
        <v>92.65</v>
      </c>
      <c r="L207" s="1866">
        <v>92.31</v>
      </c>
      <c r="M207" s="1867">
        <v>90.75</v>
      </c>
      <c r="N207" s="1868">
        <v>71.400000000000006</v>
      </c>
      <c r="O207" s="1868">
        <v>44.4</v>
      </c>
      <c r="P207" s="1869">
        <v>66.7</v>
      </c>
      <c r="Q207" s="1850">
        <v>220.80000000000018</v>
      </c>
      <c r="R207" s="1850">
        <v>28.900000000000155</v>
      </c>
      <c r="S207" s="1870">
        <v>-921.7</v>
      </c>
      <c r="T207" s="1871">
        <v>50</v>
      </c>
      <c r="U207" s="1872">
        <v>90</v>
      </c>
      <c r="V207" s="1873">
        <v>66.7</v>
      </c>
      <c r="W207" s="1871">
        <v>104.7</v>
      </c>
      <c r="X207" s="1872">
        <v>110.9</v>
      </c>
      <c r="Y207" s="1873">
        <v>94.6</v>
      </c>
      <c r="Z207" s="1872"/>
      <c r="AB207" s="1848">
        <v>50</v>
      </c>
      <c r="AD207" s="1849"/>
      <c r="AE207" s="1849"/>
      <c r="AF207" s="1864">
        <v>12</v>
      </c>
      <c r="AG207" s="1864"/>
      <c r="AH207" s="1864">
        <v>99.5</v>
      </c>
      <c r="AI207" s="1864">
        <v>159.5</v>
      </c>
      <c r="AJ207" s="1864">
        <v>219.5</v>
      </c>
      <c r="AK207" s="1848">
        <v>139.5</v>
      </c>
      <c r="AL207" s="1848">
        <v>29.5</v>
      </c>
      <c r="AM207" s="1848">
        <v>1595</v>
      </c>
    </row>
    <row r="208" spans="1:39" s="1848" customFormat="1" ht="26">
      <c r="A208" s="1848">
        <v>2001</v>
      </c>
      <c r="B208" s="1849" t="s">
        <v>30</v>
      </c>
      <c r="C208" s="1864">
        <v>1</v>
      </c>
      <c r="D208" s="1865"/>
      <c r="E208" s="1866">
        <v>119.34</v>
      </c>
      <c r="F208" s="1866">
        <v>122.45</v>
      </c>
      <c r="G208" s="1866">
        <v>122.87</v>
      </c>
      <c r="H208" s="2040">
        <v>116.88</v>
      </c>
      <c r="I208" s="1866">
        <v>117.17</v>
      </c>
      <c r="J208" s="1867">
        <v>117.16</v>
      </c>
      <c r="K208" s="1866">
        <v>94.64</v>
      </c>
      <c r="L208" s="1866">
        <v>93.41</v>
      </c>
      <c r="M208" s="1867">
        <v>91.46</v>
      </c>
      <c r="N208" s="1868">
        <v>28.6</v>
      </c>
      <c r="O208" s="1868">
        <v>44.4</v>
      </c>
      <c r="P208" s="1869">
        <v>66.7</v>
      </c>
      <c r="Q208" s="1850">
        <v>199.40000000000018</v>
      </c>
      <c r="R208" s="1850">
        <v>23.300000000000153</v>
      </c>
      <c r="S208" s="1870">
        <v>-905</v>
      </c>
      <c r="T208" s="1871">
        <v>18.2</v>
      </c>
      <c r="U208" s="1872">
        <v>30</v>
      </c>
      <c r="V208" s="1873">
        <v>22.2</v>
      </c>
      <c r="W208" s="1871">
        <v>101.7</v>
      </c>
      <c r="X208" s="1872">
        <v>108.2</v>
      </c>
      <c r="Y208" s="1873">
        <v>94.4</v>
      </c>
      <c r="Z208" s="1872"/>
      <c r="AB208" s="1848">
        <v>50</v>
      </c>
      <c r="AC208" s="1848">
        <v>2001</v>
      </c>
      <c r="AD208" s="1875" t="s">
        <v>927</v>
      </c>
      <c r="AE208" s="1849"/>
      <c r="AF208" s="1864">
        <v>1</v>
      </c>
      <c r="AG208" s="1864"/>
      <c r="AH208" s="1864">
        <v>99.5</v>
      </c>
      <c r="AI208" s="1864">
        <v>159.5</v>
      </c>
      <c r="AJ208" s="1864">
        <v>219.5</v>
      </c>
      <c r="AK208" s="1848">
        <v>139.5</v>
      </c>
      <c r="AL208" s="1848">
        <v>29.5</v>
      </c>
      <c r="AM208" s="1848">
        <v>1595</v>
      </c>
    </row>
    <row r="209" spans="1:39" s="1848" customFormat="1">
      <c r="B209" s="1849"/>
      <c r="C209" s="1862">
        <v>2</v>
      </c>
      <c r="D209" s="1865"/>
      <c r="E209" s="1866">
        <v>119.07</v>
      </c>
      <c r="F209" s="1866">
        <v>121.61</v>
      </c>
      <c r="G209" s="1866">
        <v>122.24</v>
      </c>
      <c r="H209" s="2040">
        <v>114.73</v>
      </c>
      <c r="I209" s="1866">
        <v>116.29</v>
      </c>
      <c r="J209" s="1867">
        <v>116.66</v>
      </c>
      <c r="K209" s="1866">
        <v>93.03</v>
      </c>
      <c r="L209" s="1866">
        <v>93.44</v>
      </c>
      <c r="M209" s="1867">
        <v>92.14</v>
      </c>
      <c r="N209" s="1868">
        <v>42.9</v>
      </c>
      <c r="O209" s="1868">
        <v>22.2</v>
      </c>
      <c r="P209" s="1869">
        <v>55.6</v>
      </c>
      <c r="Q209" s="1850">
        <v>192.30000000000018</v>
      </c>
      <c r="R209" s="1850">
        <v>-4.4999999999998472</v>
      </c>
      <c r="S209" s="1870">
        <v>-899.4</v>
      </c>
      <c r="T209" s="1871">
        <v>18.2</v>
      </c>
      <c r="U209" s="1872">
        <v>40</v>
      </c>
      <c r="V209" s="1873">
        <v>55.6</v>
      </c>
      <c r="W209" s="1871">
        <v>101.2</v>
      </c>
      <c r="X209" s="1872">
        <v>108</v>
      </c>
      <c r="Y209" s="1873">
        <v>95</v>
      </c>
      <c r="Z209" s="1872"/>
      <c r="AB209" s="1848">
        <v>50</v>
      </c>
      <c r="AD209" s="1849"/>
      <c r="AE209" s="1849"/>
      <c r="AF209" s="1862">
        <v>2</v>
      </c>
      <c r="AG209" s="1864"/>
      <c r="AH209" s="1864">
        <v>99.5</v>
      </c>
      <c r="AI209" s="1864">
        <v>159.5</v>
      </c>
      <c r="AJ209" s="1864">
        <v>219.5</v>
      </c>
      <c r="AK209" s="1848">
        <v>139.5</v>
      </c>
      <c r="AL209" s="1848">
        <v>29.5</v>
      </c>
      <c r="AM209" s="1848">
        <v>1595</v>
      </c>
    </row>
    <row r="210" spans="1:39" s="1848" customFormat="1">
      <c r="B210" s="1849"/>
      <c r="C210" s="1862">
        <v>3</v>
      </c>
      <c r="D210" s="1865"/>
      <c r="E210" s="1866">
        <v>116.55</v>
      </c>
      <c r="F210" s="1866">
        <v>118.32</v>
      </c>
      <c r="G210" s="1866">
        <v>121.29</v>
      </c>
      <c r="H210" s="2040">
        <v>112.34</v>
      </c>
      <c r="I210" s="1866">
        <v>114.65</v>
      </c>
      <c r="J210" s="1867">
        <v>115.72</v>
      </c>
      <c r="K210" s="1866">
        <v>90.71</v>
      </c>
      <c r="L210" s="1866">
        <v>92.79</v>
      </c>
      <c r="M210" s="1867">
        <v>92.22</v>
      </c>
      <c r="N210" s="1868">
        <v>28.6</v>
      </c>
      <c r="O210" s="1868">
        <v>33.299999999999997</v>
      </c>
      <c r="P210" s="1869">
        <v>55.6</v>
      </c>
      <c r="Q210" s="1850">
        <v>170.90000000000018</v>
      </c>
      <c r="R210" s="1850">
        <v>-21.19999999999985</v>
      </c>
      <c r="S210" s="1870">
        <v>-893.8</v>
      </c>
      <c r="T210" s="1871">
        <v>9.1</v>
      </c>
      <c r="U210" s="1872">
        <v>10</v>
      </c>
      <c r="V210" s="1873">
        <v>38.9</v>
      </c>
      <c r="W210" s="1871">
        <v>99.8</v>
      </c>
      <c r="X210" s="1872">
        <v>106.6</v>
      </c>
      <c r="Y210" s="1873">
        <v>94.4</v>
      </c>
      <c r="Z210" s="1872"/>
      <c r="AB210" s="1848">
        <v>50</v>
      </c>
      <c r="AD210" s="1849"/>
      <c r="AE210" s="1849"/>
      <c r="AF210" s="1862">
        <v>3</v>
      </c>
      <c r="AG210" s="1862"/>
      <c r="AH210" s="1864">
        <v>99.5</v>
      </c>
      <c r="AI210" s="1864">
        <v>159.5</v>
      </c>
      <c r="AJ210" s="1864">
        <v>219.5</v>
      </c>
      <c r="AK210" s="1848">
        <v>139.5</v>
      </c>
      <c r="AL210" s="1848">
        <v>29.5</v>
      </c>
      <c r="AM210" s="1848">
        <v>1595</v>
      </c>
    </row>
    <row r="211" spans="1:39" s="1848" customFormat="1">
      <c r="B211" s="1849"/>
      <c r="C211" s="1862">
        <v>4</v>
      </c>
      <c r="D211" s="1865"/>
      <c r="E211" s="1866">
        <v>117.02</v>
      </c>
      <c r="F211" s="1866">
        <v>117.55</v>
      </c>
      <c r="G211" s="1866">
        <v>120.61</v>
      </c>
      <c r="H211" s="2040">
        <v>112.43</v>
      </c>
      <c r="I211" s="1866">
        <v>113.17</v>
      </c>
      <c r="J211" s="1867">
        <v>114.73</v>
      </c>
      <c r="K211" s="1866">
        <v>89.6</v>
      </c>
      <c r="L211" s="1866">
        <v>91.11</v>
      </c>
      <c r="M211" s="1867">
        <v>92.13</v>
      </c>
      <c r="N211" s="1868">
        <v>42.9</v>
      </c>
      <c r="O211" s="1868">
        <v>11.1</v>
      </c>
      <c r="P211" s="1869">
        <v>22.2</v>
      </c>
      <c r="Q211" s="1850">
        <v>163.80000000000018</v>
      </c>
      <c r="R211" s="1850">
        <v>-60.099999999999852</v>
      </c>
      <c r="S211" s="1870">
        <v>-921.59999999999991</v>
      </c>
      <c r="T211" s="1871">
        <v>36.4</v>
      </c>
      <c r="U211" s="1872">
        <v>10</v>
      </c>
      <c r="V211" s="1873">
        <v>27.8</v>
      </c>
      <c r="W211" s="1871">
        <v>98.7</v>
      </c>
      <c r="X211" s="1872">
        <v>105.6</v>
      </c>
      <c r="Y211" s="1873">
        <v>94.2</v>
      </c>
      <c r="Z211" s="1872"/>
      <c r="AB211" s="1848">
        <v>50</v>
      </c>
      <c r="AD211" s="1849"/>
      <c r="AE211" s="1849"/>
      <c r="AF211" s="1862">
        <v>4</v>
      </c>
      <c r="AG211" s="1862"/>
      <c r="AH211" s="1864">
        <v>99.5</v>
      </c>
      <c r="AI211" s="1864">
        <v>159.5</v>
      </c>
      <c r="AJ211" s="1864">
        <v>219.5</v>
      </c>
      <c r="AK211" s="1848">
        <v>139.5</v>
      </c>
      <c r="AL211" s="1848">
        <v>29.5</v>
      </c>
      <c r="AM211" s="1848">
        <v>1595</v>
      </c>
    </row>
    <row r="212" spans="1:39" s="1848" customFormat="1">
      <c r="B212" s="1849"/>
      <c r="C212" s="1862">
        <v>5</v>
      </c>
      <c r="D212" s="1876"/>
      <c r="E212" s="1866">
        <v>113.67</v>
      </c>
      <c r="F212" s="1866">
        <v>115.75</v>
      </c>
      <c r="G212" s="1866">
        <v>119.1</v>
      </c>
      <c r="H212" s="2040">
        <v>111.65</v>
      </c>
      <c r="I212" s="1866">
        <v>112.14</v>
      </c>
      <c r="J212" s="1867">
        <v>113.61</v>
      </c>
      <c r="K212" s="1866">
        <v>89.39</v>
      </c>
      <c r="L212" s="1866">
        <v>89.9</v>
      </c>
      <c r="M212" s="1867">
        <v>91.85</v>
      </c>
      <c r="N212" s="1868">
        <v>28.6</v>
      </c>
      <c r="O212" s="1868">
        <v>22.2</v>
      </c>
      <c r="P212" s="1869">
        <v>33.299999999999997</v>
      </c>
      <c r="Q212" s="1850">
        <v>142.40000000000018</v>
      </c>
      <c r="R212" s="1850">
        <v>-87.899999999999849</v>
      </c>
      <c r="S212" s="1870">
        <v>-938.3</v>
      </c>
      <c r="T212" s="1871">
        <v>31.8</v>
      </c>
      <c r="U212" s="1872">
        <v>10</v>
      </c>
      <c r="V212" s="1873">
        <v>38.9</v>
      </c>
      <c r="W212" s="1871">
        <v>98.8</v>
      </c>
      <c r="X212" s="1872">
        <v>104.2</v>
      </c>
      <c r="Y212" s="1873">
        <v>94.3</v>
      </c>
      <c r="Z212" s="1872"/>
      <c r="AB212" s="1848">
        <v>50</v>
      </c>
      <c r="AD212" s="1849"/>
      <c r="AE212" s="1849"/>
      <c r="AF212" s="1862">
        <v>5</v>
      </c>
      <c r="AG212" s="1862"/>
      <c r="AH212" s="1864">
        <v>99.5</v>
      </c>
      <c r="AI212" s="1864">
        <v>159.5</v>
      </c>
      <c r="AJ212" s="1864">
        <v>219.5</v>
      </c>
      <c r="AK212" s="1848">
        <v>139.5</v>
      </c>
      <c r="AL212" s="1848">
        <v>29.5</v>
      </c>
      <c r="AM212" s="1848">
        <v>1595</v>
      </c>
    </row>
    <row r="213" spans="1:39" s="1848" customFormat="1">
      <c r="B213" s="1849"/>
      <c r="C213" s="1862">
        <v>6</v>
      </c>
      <c r="D213" s="1876"/>
      <c r="E213" s="1866">
        <v>114.83</v>
      </c>
      <c r="F213" s="1866">
        <v>115.17</v>
      </c>
      <c r="G213" s="1866">
        <v>118.13</v>
      </c>
      <c r="H213" s="2040">
        <v>110.91</v>
      </c>
      <c r="I213" s="1866">
        <v>111.66</v>
      </c>
      <c r="J213" s="1867">
        <v>112.41</v>
      </c>
      <c r="K213" s="1866">
        <v>88.84</v>
      </c>
      <c r="L213" s="1866">
        <v>89.28</v>
      </c>
      <c r="M213" s="1867">
        <v>91.27</v>
      </c>
      <c r="N213" s="1868">
        <v>28.6</v>
      </c>
      <c r="O213" s="1868">
        <v>27.8</v>
      </c>
      <c r="P213" s="1869">
        <v>44.4</v>
      </c>
      <c r="Q213" s="1850">
        <v>121.00000000000017</v>
      </c>
      <c r="R213" s="1850">
        <v>-110.09999999999985</v>
      </c>
      <c r="S213" s="1870">
        <v>-943.9</v>
      </c>
      <c r="T213" s="1871">
        <v>27.3</v>
      </c>
      <c r="U213" s="1872">
        <v>20</v>
      </c>
      <c r="V213" s="1873">
        <v>33.299999999999997</v>
      </c>
      <c r="W213" s="1871">
        <v>97.5</v>
      </c>
      <c r="X213" s="1872">
        <v>103.8</v>
      </c>
      <c r="Y213" s="1873">
        <v>93.8</v>
      </c>
      <c r="Z213" s="1872"/>
      <c r="AB213" s="1848">
        <v>50</v>
      </c>
      <c r="AD213" s="1849"/>
      <c r="AE213" s="1849"/>
      <c r="AF213" s="1862">
        <v>6</v>
      </c>
      <c r="AG213" s="1862"/>
      <c r="AH213" s="1864">
        <v>99.5</v>
      </c>
      <c r="AI213" s="1864">
        <v>159.5</v>
      </c>
      <c r="AJ213" s="1864">
        <v>219.5</v>
      </c>
      <c r="AK213" s="1848">
        <v>139.5</v>
      </c>
      <c r="AL213" s="1848">
        <v>29.5</v>
      </c>
      <c r="AM213" s="1848">
        <v>1595</v>
      </c>
    </row>
    <row r="214" spans="1:39" s="1848" customFormat="1">
      <c r="B214" s="1849"/>
      <c r="C214" s="1862">
        <v>7</v>
      </c>
      <c r="D214" s="1876"/>
      <c r="E214" s="1866">
        <v>113.36</v>
      </c>
      <c r="F214" s="1866">
        <v>113.95</v>
      </c>
      <c r="G214" s="1866">
        <v>116.26</v>
      </c>
      <c r="H214" s="2040">
        <v>110.17</v>
      </c>
      <c r="I214" s="1866">
        <v>110.91</v>
      </c>
      <c r="J214" s="1867">
        <v>111.5</v>
      </c>
      <c r="K214" s="1866">
        <v>88.42</v>
      </c>
      <c r="L214" s="1866">
        <v>88.88</v>
      </c>
      <c r="M214" s="1867">
        <v>90.66</v>
      </c>
      <c r="N214" s="1868">
        <v>42.9</v>
      </c>
      <c r="O214" s="1868">
        <v>22.2</v>
      </c>
      <c r="P214" s="1869">
        <v>44.4</v>
      </c>
      <c r="Q214" s="1850">
        <v>113.90000000000018</v>
      </c>
      <c r="R214" s="1850">
        <v>-137.89999999999986</v>
      </c>
      <c r="S214" s="1870">
        <v>-949.5</v>
      </c>
      <c r="T214" s="1871">
        <v>18.2</v>
      </c>
      <c r="U214" s="1872">
        <v>0</v>
      </c>
      <c r="V214" s="1873">
        <v>55.6</v>
      </c>
      <c r="W214" s="1871">
        <v>96.1</v>
      </c>
      <c r="X214" s="1872">
        <v>102.4</v>
      </c>
      <c r="Y214" s="1873">
        <v>93.7</v>
      </c>
      <c r="Z214" s="1872"/>
      <c r="AB214" s="1848">
        <v>50</v>
      </c>
      <c r="AD214" s="1849"/>
      <c r="AE214" s="1849"/>
      <c r="AF214" s="1862">
        <v>7</v>
      </c>
      <c r="AG214" s="1862"/>
      <c r="AH214" s="1864">
        <v>99.5</v>
      </c>
      <c r="AI214" s="1864">
        <v>159.5</v>
      </c>
      <c r="AJ214" s="1864">
        <v>219.5</v>
      </c>
      <c r="AK214" s="1848">
        <v>139.5</v>
      </c>
      <c r="AL214" s="1848">
        <v>29.5</v>
      </c>
      <c r="AM214" s="1848">
        <v>1595</v>
      </c>
    </row>
    <row r="215" spans="1:39" s="1848" customFormat="1">
      <c r="B215" s="1849"/>
      <c r="C215" s="1862">
        <v>8</v>
      </c>
      <c r="D215" s="1876"/>
      <c r="E215" s="1866">
        <v>106.97</v>
      </c>
      <c r="F215" s="1866">
        <v>111.72</v>
      </c>
      <c r="G215" s="1866">
        <v>114.5</v>
      </c>
      <c r="H215" s="2040">
        <v>106.48</v>
      </c>
      <c r="I215" s="1866">
        <v>109.19</v>
      </c>
      <c r="J215" s="1867">
        <v>110.33</v>
      </c>
      <c r="K215" s="1866">
        <v>85.96</v>
      </c>
      <c r="L215" s="1866">
        <v>87.74</v>
      </c>
      <c r="M215" s="1867">
        <v>89.42</v>
      </c>
      <c r="N215" s="1868">
        <v>28.6</v>
      </c>
      <c r="O215" s="1868">
        <v>11.1</v>
      </c>
      <c r="P215" s="1869">
        <v>27.8</v>
      </c>
      <c r="Q215" s="1850">
        <v>92.500000000000171</v>
      </c>
      <c r="R215" s="1850">
        <v>-176.79999999999987</v>
      </c>
      <c r="S215" s="1870">
        <v>-971.7</v>
      </c>
      <c r="T215" s="1871">
        <v>27.3</v>
      </c>
      <c r="U215" s="1872">
        <v>10</v>
      </c>
      <c r="V215" s="1873">
        <v>38.9</v>
      </c>
      <c r="W215" s="1871">
        <v>95.2</v>
      </c>
      <c r="X215" s="1872">
        <v>100.6</v>
      </c>
      <c r="Y215" s="1873">
        <v>93.8</v>
      </c>
      <c r="Z215" s="1872"/>
      <c r="AB215" s="1848">
        <v>50</v>
      </c>
      <c r="AD215" s="1849"/>
      <c r="AE215" s="1849"/>
      <c r="AF215" s="1862">
        <v>8</v>
      </c>
      <c r="AG215" s="1862"/>
      <c r="AH215" s="1864">
        <v>99.5</v>
      </c>
      <c r="AI215" s="1864">
        <v>159.5</v>
      </c>
      <c r="AJ215" s="1864">
        <v>219.5</v>
      </c>
      <c r="AK215" s="1848">
        <v>139.5</v>
      </c>
      <c r="AL215" s="1848">
        <v>29.5</v>
      </c>
      <c r="AM215" s="1848">
        <v>1595</v>
      </c>
    </row>
    <row r="216" spans="1:39" s="1848" customFormat="1">
      <c r="B216" s="1849"/>
      <c r="C216" s="1862">
        <v>9</v>
      </c>
      <c r="D216" s="1876"/>
      <c r="E216" s="1866">
        <v>108.17</v>
      </c>
      <c r="F216" s="1866">
        <v>109.5</v>
      </c>
      <c r="G216" s="1866">
        <v>112.94</v>
      </c>
      <c r="H216" s="2040">
        <v>106.49</v>
      </c>
      <c r="I216" s="1866">
        <v>107.71</v>
      </c>
      <c r="J216" s="1867">
        <v>109.14</v>
      </c>
      <c r="K216" s="1866">
        <v>85.66</v>
      </c>
      <c r="L216" s="1866">
        <v>86.68</v>
      </c>
      <c r="M216" s="1867">
        <v>88.37</v>
      </c>
      <c r="N216" s="1868">
        <v>28.6</v>
      </c>
      <c r="O216" s="1868">
        <v>22.2</v>
      </c>
      <c r="P216" s="1869">
        <v>11.1</v>
      </c>
      <c r="Q216" s="1850">
        <v>71.100000000000165</v>
      </c>
      <c r="R216" s="1850">
        <v>-204.59999999999988</v>
      </c>
      <c r="S216" s="1870">
        <v>-1010.6</v>
      </c>
      <c r="T216" s="1871">
        <v>22.7</v>
      </c>
      <c r="U216" s="1872">
        <v>5</v>
      </c>
      <c r="V216" s="1873">
        <v>50</v>
      </c>
      <c r="W216" s="1871">
        <v>92.7</v>
      </c>
      <c r="X216" s="1872">
        <v>99.1</v>
      </c>
      <c r="Y216" s="1873">
        <v>93.4</v>
      </c>
      <c r="Z216" s="1872"/>
      <c r="AB216" s="1848">
        <v>50</v>
      </c>
      <c r="AD216" s="1849"/>
      <c r="AE216" s="1849"/>
      <c r="AF216" s="1862">
        <v>9</v>
      </c>
      <c r="AH216" s="1864">
        <v>99.5</v>
      </c>
      <c r="AI216" s="1864">
        <v>159.5</v>
      </c>
      <c r="AJ216" s="1864">
        <v>219.5</v>
      </c>
      <c r="AK216" s="1848">
        <v>139.5</v>
      </c>
      <c r="AL216" s="1848">
        <v>29.5</v>
      </c>
      <c r="AM216" s="1848">
        <v>1595</v>
      </c>
    </row>
    <row r="217" spans="1:39" s="1848" customFormat="1">
      <c r="B217" s="1849"/>
      <c r="C217" s="1862">
        <v>10</v>
      </c>
      <c r="D217" s="1876"/>
      <c r="E217" s="1866">
        <v>104.57</v>
      </c>
      <c r="F217" s="1866">
        <v>106.57</v>
      </c>
      <c r="G217" s="1866">
        <v>111.23</v>
      </c>
      <c r="H217" s="2040">
        <v>105.59</v>
      </c>
      <c r="I217" s="1866">
        <v>106.19</v>
      </c>
      <c r="J217" s="1867">
        <v>107.93</v>
      </c>
      <c r="K217" s="1866">
        <v>85.16</v>
      </c>
      <c r="L217" s="1866">
        <v>85.59</v>
      </c>
      <c r="M217" s="1867">
        <v>87.58</v>
      </c>
      <c r="N217" s="1868">
        <v>14.3</v>
      </c>
      <c r="O217" s="1868">
        <v>11.1</v>
      </c>
      <c r="P217" s="1869">
        <v>11.1</v>
      </c>
      <c r="Q217" s="1850">
        <v>35.400000000000162</v>
      </c>
      <c r="R217" s="1850">
        <v>-243.49999999999989</v>
      </c>
      <c r="S217" s="1870">
        <v>-1049.5</v>
      </c>
      <c r="T217" s="1871">
        <v>13.6</v>
      </c>
      <c r="U217" s="1872">
        <v>0</v>
      </c>
      <c r="V217" s="1873">
        <v>44.4</v>
      </c>
      <c r="W217" s="1871">
        <v>91.7</v>
      </c>
      <c r="X217" s="1872">
        <v>98.6</v>
      </c>
      <c r="Y217" s="1873">
        <v>93.4</v>
      </c>
      <c r="Z217" s="1872"/>
      <c r="AB217" s="1848">
        <v>50</v>
      </c>
      <c r="AD217" s="1849"/>
      <c r="AE217" s="1849"/>
      <c r="AF217" s="1862">
        <v>10</v>
      </c>
      <c r="AH217" s="1864">
        <v>99.5</v>
      </c>
      <c r="AI217" s="1864">
        <v>159.5</v>
      </c>
      <c r="AJ217" s="1864">
        <v>219.5</v>
      </c>
      <c r="AK217" s="1848">
        <v>139.5</v>
      </c>
      <c r="AL217" s="1848">
        <v>29.5</v>
      </c>
      <c r="AM217" s="1848">
        <v>1595</v>
      </c>
    </row>
    <row r="218" spans="1:39" s="1848" customFormat="1">
      <c r="B218" s="1849"/>
      <c r="C218" s="1848">
        <v>11</v>
      </c>
      <c r="D218" s="1877"/>
      <c r="E218" s="1866">
        <v>104.65</v>
      </c>
      <c r="F218" s="1866">
        <v>105.8</v>
      </c>
      <c r="G218" s="1866">
        <v>109.46</v>
      </c>
      <c r="H218" s="2040">
        <v>106.3</v>
      </c>
      <c r="I218" s="1866">
        <v>106.13</v>
      </c>
      <c r="J218" s="1867">
        <v>107.01</v>
      </c>
      <c r="K218" s="1866">
        <v>83.45</v>
      </c>
      <c r="L218" s="1866">
        <v>84.76</v>
      </c>
      <c r="M218" s="1867">
        <v>86.7</v>
      </c>
      <c r="N218" s="1868">
        <v>42.9</v>
      </c>
      <c r="O218" s="1868">
        <v>55.6</v>
      </c>
      <c r="P218" s="1869">
        <v>22.2</v>
      </c>
      <c r="Q218" s="1850">
        <v>28.300000000000161</v>
      </c>
      <c r="R218" s="1850">
        <v>-237.89999999999989</v>
      </c>
      <c r="S218" s="1870">
        <v>-1077.3</v>
      </c>
      <c r="T218" s="1871">
        <v>18.2</v>
      </c>
      <c r="U218" s="1872">
        <v>20</v>
      </c>
      <c r="V218" s="1873">
        <v>38.9</v>
      </c>
      <c r="W218" s="1871">
        <v>92.3</v>
      </c>
      <c r="X218" s="1872">
        <v>97.6</v>
      </c>
      <c r="Y218" s="1873">
        <v>92.6</v>
      </c>
      <c r="Z218" s="1872"/>
      <c r="AB218" s="1848">
        <v>50</v>
      </c>
      <c r="AD218" s="1849"/>
      <c r="AE218" s="1849"/>
      <c r="AF218" s="1848">
        <v>11</v>
      </c>
      <c r="AG218" s="1864"/>
      <c r="AH218" s="1864">
        <v>99.5</v>
      </c>
      <c r="AI218" s="1864">
        <v>159.5</v>
      </c>
      <c r="AJ218" s="1864">
        <v>219.5</v>
      </c>
      <c r="AK218" s="1848">
        <v>139.5</v>
      </c>
      <c r="AL218" s="1848">
        <v>29.5</v>
      </c>
      <c r="AM218" s="1848">
        <v>1595</v>
      </c>
    </row>
    <row r="219" spans="1:39" s="1848" customFormat="1">
      <c r="B219" s="1849"/>
      <c r="C219" s="1848">
        <v>12</v>
      </c>
      <c r="D219" s="1877" t="s">
        <v>29</v>
      </c>
      <c r="E219" s="1866">
        <v>108.66</v>
      </c>
      <c r="F219" s="1866">
        <v>105.96</v>
      </c>
      <c r="G219" s="1866">
        <v>108.74</v>
      </c>
      <c r="H219" s="2040">
        <v>105</v>
      </c>
      <c r="I219" s="1866">
        <v>105.63</v>
      </c>
      <c r="J219" s="1867">
        <v>105.97</v>
      </c>
      <c r="K219" s="1866">
        <v>82.06</v>
      </c>
      <c r="L219" s="1866">
        <v>83.56</v>
      </c>
      <c r="M219" s="1867">
        <v>85.65</v>
      </c>
      <c r="N219" s="1868">
        <v>57.1</v>
      </c>
      <c r="O219" s="1868">
        <v>33.299999999999997</v>
      </c>
      <c r="P219" s="1869">
        <v>11.1</v>
      </c>
      <c r="Q219" s="1850">
        <v>35.400000000000162</v>
      </c>
      <c r="R219" s="1850">
        <v>-254.59999999999991</v>
      </c>
      <c r="S219" s="1870">
        <v>-1116.2</v>
      </c>
      <c r="T219" s="1871">
        <v>31.8</v>
      </c>
      <c r="U219" s="1872">
        <v>10</v>
      </c>
      <c r="V219" s="1873">
        <v>16.7</v>
      </c>
      <c r="W219" s="1871">
        <v>92.2</v>
      </c>
      <c r="X219" s="1872">
        <v>97.4</v>
      </c>
      <c r="Y219" s="1873">
        <v>91.4</v>
      </c>
      <c r="Z219" s="1872"/>
      <c r="AB219" s="1848">
        <v>50</v>
      </c>
      <c r="AD219" s="1849"/>
      <c r="AE219" s="1849"/>
      <c r="AF219" s="1848">
        <v>12</v>
      </c>
      <c r="AG219" s="1862" t="s">
        <v>29</v>
      </c>
      <c r="AH219" s="1864">
        <v>99.5</v>
      </c>
      <c r="AI219" s="1864">
        <v>159.5</v>
      </c>
      <c r="AJ219" s="1864">
        <v>219.5</v>
      </c>
      <c r="AK219" s="1848">
        <v>139.5</v>
      </c>
      <c r="AL219" s="1848">
        <v>29.5</v>
      </c>
      <c r="AM219" s="1848">
        <v>1595</v>
      </c>
    </row>
    <row r="220" spans="1:39" s="1848" customFormat="1" ht="26">
      <c r="A220" s="1848">
        <v>2002</v>
      </c>
      <c r="B220" s="1849" t="s">
        <v>31</v>
      </c>
      <c r="C220" s="1848">
        <v>1</v>
      </c>
      <c r="D220" s="1877"/>
      <c r="E220" s="1866">
        <v>107.13</v>
      </c>
      <c r="F220" s="1866">
        <v>106.81</v>
      </c>
      <c r="G220" s="1866">
        <v>107.64</v>
      </c>
      <c r="H220" s="2040">
        <v>104.75</v>
      </c>
      <c r="I220" s="1866">
        <v>105.35</v>
      </c>
      <c r="J220" s="1867">
        <v>105.63</v>
      </c>
      <c r="K220" s="1866">
        <v>81.87</v>
      </c>
      <c r="L220" s="1866">
        <v>82.46</v>
      </c>
      <c r="M220" s="1867">
        <v>84.65</v>
      </c>
      <c r="N220" s="1868">
        <v>71.400000000000006</v>
      </c>
      <c r="O220" s="1868">
        <v>33.299999999999997</v>
      </c>
      <c r="P220" s="1869">
        <v>11.1</v>
      </c>
      <c r="Q220" s="1850">
        <v>56.800000000000168</v>
      </c>
      <c r="R220" s="1850">
        <v>-271.2999999999999</v>
      </c>
      <c r="S220" s="1870">
        <v>-1155.1000000000001</v>
      </c>
      <c r="T220" s="1871">
        <v>81.8</v>
      </c>
      <c r="U220" s="1872">
        <v>40</v>
      </c>
      <c r="V220" s="1873">
        <v>33.299999999999997</v>
      </c>
      <c r="W220" s="1871">
        <v>93.7</v>
      </c>
      <c r="X220" s="1872">
        <v>97.5</v>
      </c>
      <c r="Y220" s="1873">
        <v>92</v>
      </c>
      <c r="Z220" s="1872"/>
      <c r="AB220" s="1848">
        <v>50</v>
      </c>
      <c r="AC220" s="1848">
        <v>2002</v>
      </c>
      <c r="AD220" s="1875" t="s">
        <v>928</v>
      </c>
      <c r="AE220" s="1849"/>
      <c r="AF220" s="1848">
        <v>1</v>
      </c>
      <c r="AG220" s="1864"/>
      <c r="AH220" s="1864"/>
      <c r="AI220" s="1864"/>
      <c r="AJ220" s="1864"/>
    </row>
    <row r="221" spans="1:39" s="1848" customFormat="1">
      <c r="B221" s="1849"/>
      <c r="C221" s="1848">
        <v>2</v>
      </c>
      <c r="D221" s="1877"/>
      <c r="E221" s="1866">
        <v>108.94</v>
      </c>
      <c r="F221" s="1866">
        <v>108.24</v>
      </c>
      <c r="G221" s="1866">
        <v>107.01</v>
      </c>
      <c r="H221" s="2040">
        <v>105.18</v>
      </c>
      <c r="I221" s="1866">
        <v>104.98</v>
      </c>
      <c r="J221" s="1867">
        <v>105.36</v>
      </c>
      <c r="K221" s="1866">
        <v>82.17</v>
      </c>
      <c r="L221" s="1866">
        <v>82.03</v>
      </c>
      <c r="M221" s="1867">
        <v>83.76</v>
      </c>
      <c r="N221" s="1868">
        <v>42.9</v>
      </c>
      <c r="O221" s="1868">
        <v>44.4</v>
      </c>
      <c r="P221" s="1869">
        <v>22.2</v>
      </c>
      <c r="Q221" s="1850">
        <v>49.700000000000166</v>
      </c>
      <c r="R221" s="1850">
        <v>-276.89999999999992</v>
      </c>
      <c r="S221" s="1870">
        <v>-1182.9000000000001</v>
      </c>
      <c r="T221" s="1871">
        <v>59.1</v>
      </c>
      <c r="U221" s="1872">
        <v>60</v>
      </c>
      <c r="V221" s="1873">
        <v>27.8</v>
      </c>
      <c r="W221" s="1871">
        <v>94.2</v>
      </c>
      <c r="X221" s="1872">
        <v>98.5</v>
      </c>
      <c r="Y221" s="1873">
        <v>91.6</v>
      </c>
      <c r="Z221" s="1872"/>
      <c r="AB221" s="1848">
        <v>50</v>
      </c>
      <c r="AD221" s="1849"/>
      <c r="AE221" s="1849"/>
      <c r="AF221" s="1848">
        <v>2</v>
      </c>
      <c r="AG221" s="1862"/>
      <c r="AH221" s="1864"/>
      <c r="AI221" s="1864"/>
      <c r="AJ221" s="1864"/>
    </row>
    <row r="222" spans="1:39" s="1848" customFormat="1">
      <c r="B222" s="1849"/>
      <c r="C222" s="1848">
        <v>3</v>
      </c>
      <c r="D222" s="1877"/>
      <c r="E222" s="1866">
        <v>109.08</v>
      </c>
      <c r="F222" s="1866">
        <v>108.38</v>
      </c>
      <c r="G222" s="1866">
        <v>107.31</v>
      </c>
      <c r="H222" s="2040">
        <v>105.57</v>
      </c>
      <c r="I222" s="1866">
        <v>105.17</v>
      </c>
      <c r="J222" s="1867">
        <v>105.36</v>
      </c>
      <c r="K222" s="1866">
        <v>83.34</v>
      </c>
      <c r="L222" s="1866">
        <v>82.46</v>
      </c>
      <c r="M222" s="1867">
        <v>83.39</v>
      </c>
      <c r="N222" s="1868">
        <v>57.1</v>
      </c>
      <c r="O222" s="1868">
        <v>61.1</v>
      </c>
      <c r="P222" s="1869">
        <v>33.299999999999997</v>
      </c>
      <c r="Q222" s="1850">
        <v>56.800000000000168</v>
      </c>
      <c r="R222" s="1850">
        <v>-265.7999999999999</v>
      </c>
      <c r="S222" s="1870">
        <v>-1199.6000000000001</v>
      </c>
      <c r="T222" s="1871">
        <v>95.5</v>
      </c>
      <c r="U222" s="1872">
        <v>70</v>
      </c>
      <c r="V222" s="1873">
        <v>55.6</v>
      </c>
      <c r="W222" s="1871">
        <v>96.6</v>
      </c>
      <c r="X222" s="1872">
        <v>99.2</v>
      </c>
      <c r="Y222" s="1873">
        <v>91.3</v>
      </c>
      <c r="Z222" s="1872"/>
      <c r="AB222" s="1848">
        <v>50</v>
      </c>
      <c r="AD222" s="1849"/>
      <c r="AE222" s="1849"/>
      <c r="AF222" s="1848">
        <v>3</v>
      </c>
    </row>
    <row r="223" spans="1:39" s="1848" customFormat="1">
      <c r="B223" s="1849"/>
      <c r="C223" s="1848">
        <v>4</v>
      </c>
      <c r="D223" s="1877"/>
      <c r="E223" s="1866">
        <v>112.73</v>
      </c>
      <c r="F223" s="1866">
        <v>110.25</v>
      </c>
      <c r="G223" s="1866">
        <v>107.97</v>
      </c>
      <c r="H223" s="2040">
        <v>106.47</v>
      </c>
      <c r="I223" s="1866">
        <v>105.74</v>
      </c>
      <c r="J223" s="1867">
        <v>105.39</v>
      </c>
      <c r="K223" s="1866">
        <v>83.4</v>
      </c>
      <c r="L223" s="1866">
        <v>82.97</v>
      </c>
      <c r="M223" s="1867">
        <v>83.06</v>
      </c>
      <c r="N223" s="1868">
        <v>64.3</v>
      </c>
      <c r="O223" s="1868">
        <v>61.1</v>
      </c>
      <c r="P223" s="1869">
        <v>33.299999999999997</v>
      </c>
      <c r="Q223" s="1850">
        <v>71.100000000000165</v>
      </c>
      <c r="R223" s="1850">
        <v>-254.6999999999999</v>
      </c>
      <c r="S223" s="1870">
        <v>-1216.3000000000002</v>
      </c>
      <c r="T223" s="1871">
        <v>86.4</v>
      </c>
      <c r="U223" s="1872">
        <v>90</v>
      </c>
      <c r="V223" s="1873">
        <v>27.8</v>
      </c>
      <c r="W223" s="1871">
        <v>98.1</v>
      </c>
      <c r="X223" s="1872">
        <v>99.7</v>
      </c>
      <c r="Y223" s="1873">
        <v>91.2</v>
      </c>
      <c r="Z223" s="1872"/>
      <c r="AB223" s="1848">
        <v>50</v>
      </c>
      <c r="AD223" s="1849"/>
      <c r="AE223" s="1849"/>
      <c r="AF223" s="1848">
        <v>4</v>
      </c>
    </row>
    <row r="224" spans="1:39" s="1848" customFormat="1">
      <c r="B224" s="1849"/>
      <c r="C224" s="1848">
        <v>5</v>
      </c>
      <c r="D224" s="1877"/>
      <c r="E224" s="1866">
        <v>115.85</v>
      </c>
      <c r="F224" s="1866">
        <v>112.55</v>
      </c>
      <c r="G224" s="1866">
        <v>109.58</v>
      </c>
      <c r="H224" s="2040">
        <v>106.75</v>
      </c>
      <c r="I224" s="1866">
        <v>106.26</v>
      </c>
      <c r="J224" s="1867">
        <v>105.74</v>
      </c>
      <c r="K224" s="1866">
        <v>81.599999999999994</v>
      </c>
      <c r="L224" s="1866">
        <v>82.78</v>
      </c>
      <c r="M224" s="1867">
        <v>82.56</v>
      </c>
      <c r="N224" s="1868">
        <v>85.7</v>
      </c>
      <c r="O224" s="1868">
        <v>77.8</v>
      </c>
      <c r="P224" s="1869">
        <v>38.9</v>
      </c>
      <c r="Q224" s="1850">
        <v>106.80000000000017</v>
      </c>
      <c r="R224" s="1850">
        <v>-226.89999999999992</v>
      </c>
      <c r="S224" s="1870">
        <v>-1227.4000000000001</v>
      </c>
      <c r="T224" s="1871">
        <v>86.4</v>
      </c>
      <c r="U224" s="1872">
        <v>90</v>
      </c>
      <c r="V224" s="1873">
        <v>38.9</v>
      </c>
      <c r="W224" s="1871">
        <v>100.4</v>
      </c>
      <c r="X224" s="1872">
        <v>102.4</v>
      </c>
      <c r="Y224" s="1873">
        <v>90.6</v>
      </c>
      <c r="Z224" s="1872"/>
      <c r="AB224" s="1848">
        <v>50</v>
      </c>
      <c r="AD224" s="1849"/>
      <c r="AE224" s="1849"/>
      <c r="AF224" s="1848">
        <v>5</v>
      </c>
    </row>
    <row r="225" spans="1:32" s="1848" customFormat="1">
      <c r="B225" s="1849"/>
      <c r="C225" s="1848">
        <v>6</v>
      </c>
      <c r="D225" s="1877"/>
      <c r="E225" s="1866">
        <v>116.98</v>
      </c>
      <c r="F225" s="1866">
        <v>115.19</v>
      </c>
      <c r="G225" s="1866">
        <v>111.34</v>
      </c>
      <c r="H225" s="2040">
        <v>107.38</v>
      </c>
      <c r="I225" s="1866">
        <v>106.87</v>
      </c>
      <c r="J225" s="1867">
        <v>106.27</v>
      </c>
      <c r="K225" s="1866">
        <v>83.72</v>
      </c>
      <c r="L225" s="1866">
        <v>82.91</v>
      </c>
      <c r="M225" s="1867">
        <v>82.59</v>
      </c>
      <c r="N225" s="1868">
        <v>85.7</v>
      </c>
      <c r="O225" s="1868">
        <v>77.8</v>
      </c>
      <c r="P225" s="1869">
        <v>55.6</v>
      </c>
      <c r="Q225" s="1850">
        <v>142.50000000000017</v>
      </c>
      <c r="R225" s="1850">
        <v>-199.09999999999991</v>
      </c>
      <c r="S225" s="1870">
        <v>-1221.8000000000002</v>
      </c>
      <c r="T225" s="1871">
        <v>63.6</v>
      </c>
      <c r="U225" s="1872">
        <v>80</v>
      </c>
      <c r="V225" s="1873">
        <v>33.299999999999997</v>
      </c>
      <c r="W225" s="1871">
        <v>99.8</v>
      </c>
      <c r="X225" s="1872">
        <v>101.8</v>
      </c>
      <c r="Y225" s="1873">
        <v>90.6</v>
      </c>
      <c r="Z225" s="1872"/>
      <c r="AB225" s="1848">
        <v>50</v>
      </c>
      <c r="AD225" s="1849"/>
      <c r="AE225" s="1849"/>
      <c r="AF225" s="1848">
        <v>6</v>
      </c>
    </row>
    <row r="226" spans="1:32" s="1848" customFormat="1">
      <c r="B226" s="1849"/>
      <c r="C226" s="1848">
        <v>7</v>
      </c>
      <c r="D226" s="1877"/>
      <c r="E226" s="1866">
        <v>117.31</v>
      </c>
      <c r="F226" s="1866">
        <v>116.71</v>
      </c>
      <c r="G226" s="1866">
        <v>112.57</v>
      </c>
      <c r="H226" s="2040">
        <v>108.43</v>
      </c>
      <c r="I226" s="1866">
        <v>107.52</v>
      </c>
      <c r="J226" s="1867">
        <v>106.92</v>
      </c>
      <c r="K226" s="1866">
        <v>83.51</v>
      </c>
      <c r="L226" s="1866">
        <v>82.94</v>
      </c>
      <c r="M226" s="1867">
        <v>82.8</v>
      </c>
      <c r="N226" s="1868">
        <v>71.400000000000006</v>
      </c>
      <c r="O226" s="1868">
        <v>55.6</v>
      </c>
      <c r="P226" s="1869">
        <v>44.4</v>
      </c>
      <c r="Q226" s="1850">
        <v>163.90000000000018</v>
      </c>
      <c r="R226" s="1850">
        <v>-193.49999999999991</v>
      </c>
      <c r="S226" s="1870">
        <v>-1227.4000000000001</v>
      </c>
      <c r="T226" s="1871">
        <v>63.6</v>
      </c>
      <c r="U226" s="1872">
        <v>90</v>
      </c>
      <c r="V226" s="1873">
        <v>55.6</v>
      </c>
      <c r="W226" s="1871">
        <v>100</v>
      </c>
      <c r="X226" s="1872">
        <v>102.2</v>
      </c>
      <c r="Y226" s="1873">
        <v>90.9</v>
      </c>
      <c r="Z226" s="1872"/>
      <c r="AB226" s="1848">
        <v>50</v>
      </c>
      <c r="AD226" s="1849"/>
      <c r="AE226" s="1849"/>
      <c r="AF226" s="1848">
        <v>7</v>
      </c>
    </row>
    <row r="227" spans="1:32" s="1848" customFormat="1">
      <c r="B227" s="1849"/>
      <c r="C227" s="1848">
        <v>8</v>
      </c>
      <c r="D227" s="1877"/>
      <c r="E227" s="1866">
        <v>121.16</v>
      </c>
      <c r="F227" s="1866">
        <v>118.48</v>
      </c>
      <c r="G227" s="1866">
        <v>114.58</v>
      </c>
      <c r="H227" s="2040">
        <v>108.94</v>
      </c>
      <c r="I227" s="1866">
        <v>108.25</v>
      </c>
      <c r="J227" s="1867">
        <v>107.59</v>
      </c>
      <c r="K227" s="1866">
        <v>83.58</v>
      </c>
      <c r="L227" s="1866">
        <v>83.6</v>
      </c>
      <c r="M227" s="1867">
        <v>83.05</v>
      </c>
      <c r="N227" s="1868">
        <v>71.400000000000006</v>
      </c>
      <c r="O227" s="1868">
        <v>61.1</v>
      </c>
      <c r="P227" s="1869">
        <v>61.1</v>
      </c>
      <c r="Q227" s="1850">
        <v>185.30000000000018</v>
      </c>
      <c r="R227" s="1850">
        <v>-182.39999999999992</v>
      </c>
      <c r="S227" s="1870">
        <v>-1216.3000000000002</v>
      </c>
      <c r="T227" s="1871">
        <v>45.5</v>
      </c>
      <c r="U227" s="1872">
        <v>50</v>
      </c>
      <c r="V227" s="1873">
        <v>44.4</v>
      </c>
      <c r="W227" s="1871">
        <v>100.4</v>
      </c>
      <c r="X227" s="1872">
        <v>103.4</v>
      </c>
      <c r="Y227" s="1873">
        <v>90.6</v>
      </c>
      <c r="Z227" s="1872"/>
      <c r="AB227" s="1848">
        <v>50</v>
      </c>
      <c r="AD227" s="1849"/>
      <c r="AE227" s="1849"/>
      <c r="AF227" s="1848">
        <v>8</v>
      </c>
    </row>
    <row r="228" spans="1:32" s="1848" customFormat="1">
      <c r="B228" s="1849"/>
      <c r="C228" s="1848">
        <v>9</v>
      </c>
      <c r="D228" s="1877"/>
      <c r="E228" s="1866">
        <v>123.38</v>
      </c>
      <c r="F228" s="1866">
        <v>120.62</v>
      </c>
      <c r="G228" s="1866">
        <v>116.64</v>
      </c>
      <c r="H228" s="2040">
        <v>107.17</v>
      </c>
      <c r="I228" s="1866">
        <v>108.18</v>
      </c>
      <c r="J228" s="1867">
        <v>107.73</v>
      </c>
      <c r="K228" s="1866">
        <v>82.9</v>
      </c>
      <c r="L228" s="1866">
        <v>83.33</v>
      </c>
      <c r="M228" s="1867">
        <v>83.15</v>
      </c>
      <c r="N228" s="1868">
        <v>78.599999999999994</v>
      </c>
      <c r="O228" s="1868">
        <v>55.6</v>
      </c>
      <c r="P228" s="1869">
        <v>27.8</v>
      </c>
      <c r="Q228" s="1850">
        <v>213.90000000000018</v>
      </c>
      <c r="R228" s="1850">
        <v>-176.79999999999993</v>
      </c>
      <c r="S228" s="1870">
        <v>-1238.5000000000002</v>
      </c>
      <c r="T228" s="1871">
        <v>45.5</v>
      </c>
      <c r="U228" s="1872">
        <v>100</v>
      </c>
      <c r="V228" s="1873">
        <v>50</v>
      </c>
      <c r="W228" s="1871">
        <v>99.3</v>
      </c>
      <c r="X228" s="1872">
        <v>103.9</v>
      </c>
      <c r="Y228" s="1873">
        <v>91.5</v>
      </c>
      <c r="Z228" s="1872"/>
      <c r="AB228" s="1848">
        <v>50</v>
      </c>
      <c r="AD228" s="1849"/>
      <c r="AE228" s="1849"/>
      <c r="AF228" s="1848">
        <v>9</v>
      </c>
    </row>
    <row r="229" spans="1:32" s="1848" customFormat="1">
      <c r="B229" s="1849"/>
      <c r="C229" s="1848">
        <v>10</v>
      </c>
      <c r="D229" s="1877"/>
      <c r="E229" s="1866">
        <v>126.66</v>
      </c>
      <c r="F229" s="1866">
        <v>123.73</v>
      </c>
      <c r="G229" s="1866">
        <v>119.15</v>
      </c>
      <c r="H229" s="2040">
        <v>111.92</v>
      </c>
      <c r="I229" s="1866">
        <v>109.34</v>
      </c>
      <c r="J229" s="1867">
        <v>108.77</v>
      </c>
      <c r="K229" s="1866">
        <v>83.47</v>
      </c>
      <c r="L229" s="1866">
        <v>83.32</v>
      </c>
      <c r="M229" s="1867">
        <v>83.17</v>
      </c>
      <c r="N229" s="1868">
        <v>100</v>
      </c>
      <c r="O229" s="1868">
        <v>77.8</v>
      </c>
      <c r="P229" s="1869">
        <v>33.299999999999997</v>
      </c>
      <c r="Q229" s="1850">
        <v>263.9000000000002</v>
      </c>
      <c r="R229" s="1850">
        <v>-148.99999999999994</v>
      </c>
      <c r="S229" s="1870">
        <v>-1255.2000000000003</v>
      </c>
      <c r="T229" s="1871">
        <v>40.9</v>
      </c>
      <c r="U229" s="1872">
        <v>70</v>
      </c>
      <c r="V229" s="1873">
        <v>44.4</v>
      </c>
      <c r="W229" s="1871">
        <v>100</v>
      </c>
      <c r="X229" s="1872">
        <v>103.8</v>
      </c>
      <c r="Y229" s="1873">
        <v>91.7</v>
      </c>
      <c r="Z229" s="1872"/>
      <c r="AB229" s="1848">
        <v>50</v>
      </c>
      <c r="AD229" s="1849"/>
      <c r="AE229" s="1849"/>
      <c r="AF229" s="1848">
        <v>10</v>
      </c>
    </row>
    <row r="230" spans="1:32" s="1848" customFormat="1">
      <c r="B230" s="1849"/>
      <c r="C230" s="1848">
        <v>11</v>
      </c>
      <c r="D230" s="1877"/>
      <c r="E230" s="1866">
        <v>124.67</v>
      </c>
      <c r="F230" s="1866">
        <v>124.9</v>
      </c>
      <c r="G230" s="1866">
        <v>120.86</v>
      </c>
      <c r="H230" s="2040">
        <v>111.41</v>
      </c>
      <c r="I230" s="1866">
        <v>110.17</v>
      </c>
      <c r="J230" s="1867">
        <v>109.57</v>
      </c>
      <c r="K230" s="1866">
        <v>84.45</v>
      </c>
      <c r="L230" s="1866">
        <v>83.61</v>
      </c>
      <c r="M230" s="1867">
        <v>83.32</v>
      </c>
      <c r="N230" s="1868">
        <v>50</v>
      </c>
      <c r="O230" s="1868">
        <v>66.7</v>
      </c>
      <c r="P230" s="1869">
        <v>55.6</v>
      </c>
      <c r="Q230" s="1850">
        <v>263.9000000000002</v>
      </c>
      <c r="R230" s="1850">
        <v>-132.29999999999995</v>
      </c>
      <c r="S230" s="1870">
        <v>-1249.6000000000004</v>
      </c>
      <c r="T230" s="1871">
        <v>54.5</v>
      </c>
      <c r="U230" s="1872">
        <v>70</v>
      </c>
      <c r="V230" s="1873">
        <v>55.6</v>
      </c>
      <c r="W230" s="1871">
        <v>100.2</v>
      </c>
      <c r="X230" s="1872">
        <v>104.5</v>
      </c>
      <c r="Y230" s="1873">
        <v>91.9</v>
      </c>
      <c r="Z230" s="1872"/>
      <c r="AB230" s="1848">
        <v>50</v>
      </c>
      <c r="AD230" s="1849"/>
      <c r="AE230" s="1849"/>
      <c r="AF230" s="1848">
        <v>11</v>
      </c>
    </row>
    <row r="231" spans="1:32" s="1848" customFormat="1">
      <c r="B231" s="1849"/>
      <c r="C231" s="1848">
        <v>12</v>
      </c>
      <c r="D231" s="1877"/>
      <c r="E231" s="1866">
        <v>127.81</v>
      </c>
      <c r="F231" s="1866">
        <v>126.38</v>
      </c>
      <c r="G231" s="1866">
        <v>122.57</v>
      </c>
      <c r="H231" s="2040">
        <v>111.15</v>
      </c>
      <c r="I231" s="1866">
        <v>111.49</v>
      </c>
      <c r="J231" s="1867">
        <v>110.12</v>
      </c>
      <c r="K231" s="1866">
        <v>85.94</v>
      </c>
      <c r="L231" s="1866">
        <v>84.62</v>
      </c>
      <c r="M231" s="1867">
        <v>83.94</v>
      </c>
      <c r="N231" s="1868">
        <v>71.400000000000006</v>
      </c>
      <c r="O231" s="1868">
        <v>55.6</v>
      </c>
      <c r="P231" s="1869">
        <v>55.6</v>
      </c>
      <c r="Q231" s="1850">
        <v>285.30000000000018</v>
      </c>
      <c r="R231" s="1850">
        <v>-126.69999999999996</v>
      </c>
      <c r="S231" s="1870">
        <v>-1244.0000000000005</v>
      </c>
      <c r="T231" s="1871">
        <v>63.6</v>
      </c>
      <c r="U231" s="1872">
        <v>40</v>
      </c>
      <c r="V231" s="1873">
        <v>77.8</v>
      </c>
      <c r="W231" s="1871">
        <v>99.2</v>
      </c>
      <c r="X231" s="1872">
        <v>103.7</v>
      </c>
      <c r="Y231" s="1873">
        <v>92.6</v>
      </c>
      <c r="Z231" s="1872"/>
      <c r="AB231" s="1848">
        <v>50</v>
      </c>
      <c r="AD231" s="1849"/>
      <c r="AE231" s="1849"/>
      <c r="AF231" s="1848">
        <v>12</v>
      </c>
    </row>
    <row r="232" spans="1:32" s="1848" customFormat="1" ht="26">
      <c r="A232" s="1848">
        <v>2003</v>
      </c>
      <c r="B232" s="1849" t="s">
        <v>32</v>
      </c>
      <c r="C232" s="1848">
        <v>1</v>
      </c>
      <c r="D232" s="1877"/>
      <c r="E232" s="1866">
        <v>123.98</v>
      </c>
      <c r="F232" s="1866">
        <v>125.49</v>
      </c>
      <c r="G232" s="1866">
        <v>123.57</v>
      </c>
      <c r="H232" s="2040">
        <v>112.24</v>
      </c>
      <c r="I232" s="1866">
        <v>111.6</v>
      </c>
      <c r="J232" s="1867">
        <v>110.78</v>
      </c>
      <c r="K232" s="1866">
        <v>88.06</v>
      </c>
      <c r="L232" s="1866">
        <v>86.15</v>
      </c>
      <c r="M232" s="1867">
        <v>84.56</v>
      </c>
      <c r="N232" s="1868">
        <v>42.9</v>
      </c>
      <c r="O232" s="1868">
        <v>44.4</v>
      </c>
      <c r="P232" s="1869">
        <v>77.8</v>
      </c>
      <c r="Q232" s="1850">
        <v>278.20000000000016</v>
      </c>
      <c r="R232" s="1850">
        <v>-132.29999999999995</v>
      </c>
      <c r="S232" s="1870">
        <v>-1216.2000000000005</v>
      </c>
      <c r="T232" s="1871">
        <v>45.5</v>
      </c>
      <c r="U232" s="1872">
        <v>70</v>
      </c>
      <c r="V232" s="1873">
        <v>44.4</v>
      </c>
      <c r="W232" s="1871">
        <v>99.8</v>
      </c>
      <c r="X232" s="1872">
        <v>104.3</v>
      </c>
      <c r="Y232" s="1873">
        <v>92.7</v>
      </c>
      <c r="Z232" s="1872"/>
      <c r="AB232" s="1848">
        <v>50</v>
      </c>
      <c r="AC232" s="1848">
        <v>2003</v>
      </c>
      <c r="AD232" s="1875" t="s">
        <v>929</v>
      </c>
      <c r="AE232" s="1849"/>
      <c r="AF232" s="1848">
        <v>1</v>
      </c>
    </row>
    <row r="233" spans="1:32" s="1848" customFormat="1">
      <c r="B233" s="1849"/>
      <c r="C233" s="1848">
        <v>2</v>
      </c>
      <c r="D233" s="1877"/>
      <c r="E233" s="1866">
        <v>127.93</v>
      </c>
      <c r="F233" s="1866">
        <v>126.57</v>
      </c>
      <c r="G233" s="1866">
        <v>125.08</v>
      </c>
      <c r="H233" s="2040">
        <v>113.04</v>
      </c>
      <c r="I233" s="1866">
        <v>112.14</v>
      </c>
      <c r="J233" s="1867">
        <v>111.95</v>
      </c>
      <c r="K233" s="1866">
        <v>89.31</v>
      </c>
      <c r="L233" s="1866">
        <v>87.77</v>
      </c>
      <c r="M233" s="1867">
        <v>85.39</v>
      </c>
      <c r="N233" s="1868">
        <v>85.7</v>
      </c>
      <c r="O233" s="1868">
        <v>55.6</v>
      </c>
      <c r="P233" s="1869">
        <v>55.6</v>
      </c>
      <c r="Q233" s="1850">
        <v>313.90000000000015</v>
      </c>
      <c r="R233" s="1850">
        <v>-126.69999999999996</v>
      </c>
      <c r="S233" s="1870">
        <v>-1210.6000000000006</v>
      </c>
      <c r="T233" s="1871">
        <v>63.6</v>
      </c>
      <c r="U233" s="1872">
        <v>75</v>
      </c>
      <c r="V233" s="1873">
        <v>61.1</v>
      </c>
      <c r="W233" s="1871">
        <v>100.2</v>
      </c>
      <c r="X233" s="1872">
        <v>105.3</v>
      </c>
      <c r="Y233" s="1873">
        <v>93.2</v>
      </c>
      <c r="Z233" s="1872"/>
      <c r="AB233" s="1848">
        <v>50</v>
      </c>
      <c r="AD233" s="1849"/>
      <c r="AE233" s="1849"/>
      <c r="AF233" s="1848">
        <v>2</v>
      </c>
    </row>
    <row r="234" spans="1:32" s="1848" customFormat="1">
      <c r="B234" s="1849"/>
      <c r="C234" s="1848">
        <v>3</v>
      </c>
      <c r="D234" s="1877"/>
      <c r="E234" s="1866">
        <v>130.03</v>
      </c>
      <c r="F234" s="1866">
        <v>127.31</v>
      </c>
      <c r="G234" s="1866">
        <v>126.35</v>
      </c>
      <c r="H234" s="2040">
        <v>112.15</v>
      </c>
      <c r="I234" s="1866">
        <v>112.48</v>
      </c>
      <c r="J234" s="1867">
        <v>112</v>
      </c>
      <c r="K234" s="1866">
        <v>89.62</v>
      </c>
      <c r="L234" s="1866">
        <v>89</v>
      </c>
      <c r="M234" s="1867">
        <v>86.25</v>
      </c>
      <c r="N234" s="1868">
        <v>71.400000000000006</v>
      </c>
      <c r="O234" s="1868">
        <v>77.8</v>
      </c>
      <c r="P234" s="1869">
        <v>66.7</v>
      </c>
      <c r="Q234" s="1850">
        <v>335.30000000000018</v>
      </c>
      <c r="R234" s="1850">
        <v>-98.899999999999963</v>
      </c>
      <c r="S234" s="1870">
        <v>-1193.9000000000005</v>
      </c>
      <c r="T234" s="1871">
        <v>54.5</v>
      </c>
      <c r="U234" s="1872">
        <v>80</v>
      </c>
      <c r="V234" s="1873">
        <v>61.1</v>
      </c>
      <c r="W234" s="1871">
        <v>99.9</v>
      </c>
      <c r="X234" s="1872">
        <v>105.2</v>
      </c>
      <c r="Y234" s="1873">
        <v>93.7</v>
      </c>
      <c r="Z234" s="1872"/>
      <c r="AB234" s="1848">
        <v>50</v>
      </c>
      <c r="AD234" s="1849"/>
      <c r="AE234" s="1849"/>
      <c r="AF234" s="1848">
        <v>3</v>
      </c>
    </row>
    <row r="235" spans="1:32" s="1848" customFormat="1">
      <c r="B235" s="1849"/>
      <c r="C235" s="1848">
        <v>4</v>
      </c>
      <c r="D235" s="1877"/>
      <c r="E235" s="1866">
        <v>122.28</v>
      </c>
      <c r="F235" s="1866">
        <v>126.75</v>
      </c>
      <c r="G235" s="1866">
        <v>126.19</v>
      </c>
      <c r="H235" s="2040">
        <v>112.03</v>
      </c>
      <c r="I235" s="1866">
        <v>112.41</v>
      </c>
      <c r="J235" s="1867">
        <v>112.12</v>
      </c>
      <c r="K235" s="1866">
        <v>88.87</v>
      </c>
      <c r="L235" s="1866">
        <v>89.27</v>
      </c>
      <c r="M235" s="1867">
        <v>87.1</v>
      </c>
      <c r="N235" s="1868">
        <v>71.400000000000006</v>
      </c>
      <c r="O235" s="1868">
        <v>44.4</v>
      </c>
      <c r="P235" s="1869">
        <v>44.4</v>
      </c>
      <c r="Q235" s="1850">
        <v>356.70000000000016</v>
      </c>
      <c r="R235" s="1850">
        <v>-104.49999999999997</v>
      </c>
      <c r="S235" s="1870">
        <v>-1199.5000000000005</v>
      </c>
      <c r="T235" s="1871">
        <v>54.5</v>
      </c>
      <c r="U235" s="1872">
        <v>60</v>
      </c>
      <c r="V235" s="1873">
        <v>66.7</v>
      </c>
      <c r="W235" s="1871">
        <v>99.8</v>
      </c>
      <c r="X235" s="1872">
        <v>104.5</v>
      </c>
      <c r="Y235" s="1873">
        <v>93.6</v>
      </c>
      <c r="Z235" s="1872"/>
      <c r="AB235" s="1848">
        <v>50</v>
      </c>
      <c r="AD235" s="1849"/>
      <c r="AE235" s="1849"/>
      <c r="AF235" s="1848">
        <v>4</v>
      </c>
    </row>
    <row r="236" spans="1:32" s="1848" customFormat="1">
      <c r="B236" s="1849"/>
      <c r="C236" s="1848">
        <v>5</v>
      </c>
      <c r="D236" s="1877"/>
      <c r="E236" s="1866">
        <v>125.56</v>
      </c>
      <c r="F236" s="1866">
        <v>125.96</v>
      </c>
      <c r="G236" s="1866">
        <v>126.04</v>
      </c>
      <c r="H236" s="2040">
        <v>113.3</v>
      </c>
      <c r="I236" s="1866">
        <v>112.49</v>
      </c>
      <c r="J236" s="1867">
        <v>112.55</v>
      </c>
      <c r="K236" s="1866">
        <v>89.18</v>
      </c>
      <c r="L236" s="1866">
        <v>89.22</v>
      </c>
      <c r="M236" s="1867">
        <v>87.92</v>
      </c>
      <c r="N236" s="1868">
        <v>42.9</v>
      </c>
      <c r="O236" s="1868">
        <v>55.6</v>
      </c>
      <c r="P236" s="1869">
        <v>55.6</v>
      </c>
      <c r="Q236" s="1850">
        <v>349.60000000000014</v>
      </c>
      <c r="R236" s="1850">
        <v>-98.899999999999977</v>
      </c>
      <c r="S236" s="1870">
        <v>-1193.9000000000005</v>
      </c>
      <c r="T236" s="1871">
        <v>54.5</v>
      </c>
      <c r="U236" s="1872">
        <v>45</v>
      </c>
      <c r="V236" s="1873">
        <v>61.1</v>
      </c>
      <c r="W236" s="1871">
        <v>100.8</v>
      </c>
      <c r="X236" s="1872">
        <v>105.1</v>
      </c>
      <c r="Y236" s="1873">
        <v>94.4</v>
      </c>
      <c r="Z236" s="1872"/>
      <c r="AB236" s="1848">
        <v>50</v>
      </c>
      <c r="AD236" s="1849"/>
      <c r="AE236" s="1849"/>
      <c r="AF236" s="1848">
        <v>5</v>
      </c>
    </row>
    <row r="237" spans="1:32" s="1848" customFormat="1">
      <c r="B237" s="1849"/>
      <c r="C237" s="1848">
        <v>6</v>
      </c>
      <c r="D237" s="1877"/>
      <c r="E237" s="1866">
        <v>122.33</v>
      </c>
      <c r="F237" s="1866">
        <v>123.39</v>
      </c>
      <c r="G237" s="1866">
        <v>125.7</v>
      </c>
      <c r="H237" s="2040">
        <v>111.89</v>
      </c>
      <c r="I237" s="1866">
        <v>112.41</v>
      </c>
      <c r="J237" s="1867">
        <v>112.48</v>
      </c>
      <c r="K237" s="1866">
        <v>87.92</v>
      </c>
      <c r="L237" s="1866">
        <v>88.66</v>
      </c>
      <c r="M237" s="1867">
        <v>88.41</v>
      </c>
      <c r="N237" s="1868">
        <v>42.9</v>
      </c>
      <c r="O237" s="1868">
        <v>44.4</v>
      </c>
      <c r="P237" s="1869">
        <v>44.4</v>
      </c>
      <c r="Q237" s="1850">
        <v>342.50000000000011</v>
      </c>
      <c r="R237" s="1850">
        <v>-104.49999999999997</v>
      </c>
      <c r="S237" s="1870">
        <v>-1199.5000000000005</v>
      </c>
      <c r="T237" s="1871">
        <v>63.6</v>
      </c>
      <c r="U237" s="1872">
        <v>50</v>
      </c>
      <c r="V237" s="1873">
        <v>66.7</v>
      </c>
      <c r="W237" s="1871">
        <v>101.4</v>
      </c>
      <c r="X237" s="1872">
        <v>105.4</v>
      </c>
      <c r="Y237" s="1873">
        <v>95.1</v>
      </c>
      <c r="Z237" s="1872"/>
      <c r="AB237" s="1848">
        <v>50</v>
      </c>
      <c r="AD237" s="1849"/>
      <c r="AE237" s="1849"/>
      <c r="AF237" s="1848">
        <v>6</v>
      </c>
    </row>
    <row r="238" spans="1:32" s="1848" customFormat="1">
      <c r="B238" s="1849"/>
      <c r="C238" s="1848">
        <v>7</v>
      </c>
      <c r="D238" s="1877"/>
      <c r="E238" s="1866">
        <v>127.01</v>
      </c>
      <c r="F238" s="1866">
        <v>124.97</v>
      </c>
      <c r="G238" s="1866">
        <v>125.59</v>
      </c>
      <c r="H238" s="2040">
        <v>111.68</v>
      </c>
      <c r="I238" s="1866">
        <v>112.29</v>
      </c>
      <c r="J238" s="1867">
        <v>112.21</v>
      </c>
      <c r="K238" s="1866">
        <v>90.5</v>
      </c>
      <c r="L238" s="1866">
        <v>89.2</v>
      </c>
      <c r="M238" s="1867">
        <v>89.07</v>
      </c>
      <c r="N238" s="1868">
        <v>78.599999999999994</v>
      </c>
      <c r="O238" s="1868">
        <v>55.6</v>
      </c>
      <c r="P238" s="1869">
        <v>44.4</v>
      </c>
      <c r="Q238" s="1850">
        <v>371.10000000000014</v>
      </c>
      <c r="R238" s="1850">
        <v>-98.899999999999977</v>
      </c>
      <c r="S238" s="1870">
        <v>-1205.1000000000004</v>
      </c>
      <c r="T238" s="1871">
        <v>63.6</v>
      </c>
      <c r="U238" s="1872">
        <v>80</v>
      </c>
      <c r="V238" s="1873">
        <v>77.8</v>
      </c>
      <c r="W238" s="1871">
        <v>102.6</v>
      </c>
      <c r="X238" s="1872">
        <v>105.9</v>
      </c>
      <c r="Y238" s="1873">
        <v>95.9</v>
      </c>
      <c r="Z238" s="1872"/>
      <c r="AB238" s="1848">
        <v>50</v>
      </c>
      <c r="AD238" s="1849"/>
      <c r="AE238" s="1849"/>
      <c r="AF238" s="1848">
        <v>7</v>
      </c>
    </row>
    <row r="239" spans="1:32" s="1848" customFormat="1">
      <c r="B239" s="1849"/>
      <c r="C239" s="1848">
        <v>8</v>
      </c>
      <c r="D239" s="1877"/>
      <c r="E239" s="1866">
        <v>121.96</v>
      </c>
      <c r="F239" s="1866">
        <v>123.77</v>
      </c>
      <c r="G239" s="1866">
        <v>125.3</v>
      </c>
      <c r="H239" s="2040">
        <v>110.74</v>
      </c>
      <c r="I239" s="1866">
        <v>111.44</v>
      </c>
      <c r="J239" s="1867">
        <v>111.93</v>
      </c>
      <c r="K239" s="1866">
        <v>88.43</v>
      </c>
      <c r="L239" s="1866">
        <v>88.95</v>
      </c>
      <c r="M239" s="1867">
        <v>89.12</v>
      </c>
      <c r="N239" s="1868">
        <v>28.6</v>
      </c>
      <c r="O239" s="1868">
        <v>22.2</v>
      </c>
      <c r="P239" s="1869">
        <v>33.299999999999997</v>
      </c>
      <c r="Q239" s="1850">
        <v>349.70000000000016</v>
      </c>
      <c r="R239" s="1850">
        <v>-126.69999999999997</v>
      </c>
      <c r="S239" s="1870">
        <v>-1221.8000000000004</v>
      </c>
      <c r="T239" s="1871">
        <v>54.5</v>
      </c>
      <c r="U239" s="1872">
        <v>55</v>
      </c>
      <c r="V239" s="1873">
        <v>66.7</v>
      </c>
      <c r="W239" s="1871">
        <v>102.5</v>
      </c>
      <c r="X239" s="1872">
        <v>106.1</v>
      </c>
      <c r="Y239" s="1873">
        <v>96.6</v>
      </c>
      <c r="Z239" s="1872"/>
      <c r="AB239" s="1848">
        <v>50</v>
      </c>
      <c r="AD239" s="1849"/>
      <c r="AE239" s="1849"/>
      <c r="AF239" s="1848">
        <v>8</v>
      </c>
    </row>
    <row r="240" spans="1:32" s="1848" customFormat="1">
      <c r="B240" s="1849"/>
      <c r="C240" s="1848">
        <v>9</v>
      </c>
      <c r="D240" s="1877"/>
      <c r="E240" s="1866">
        <v>124.77</v>
      </c>
      <c r="F240" s="1866">
        <v>124.58</v>
      </c>
      <c r="G240" s="1866">
        <v>124.85</v>
      </c>
      <c r="H240" s="2040">
        <v>113.02</v>
      </c>
      <c r="I240" s="1866">
        <v>111.81</v>
      </c>
      <c r="J240" s="1867">
        <v>112.13</v>
      </c>
      <c r="K240" s="1866">
        <v>90.26</v>
      </c>
      <c r="L240" s="1866">
        <v>89.73</v>
      </c>
      <c r="M240" s="1867">
        <v>89.25</v>
      </c>
      <c r="N240" s="1868">
        <v>64.3</v>
      </c>
      <c r="O240" s="1868">
        <v>55.6</v>
      </c>
      <c r="P240" s="1869">
        <v>55.6</v>
      </c>
      <c r="Q240" s="1850">
        <v>364.00000000000017</v>
      </c>
      <c r="R240" s="1850">
        <v>-121.09999999999997</v>
      </c>
      <c r="S240" s="1870">
        <v>-1216.2000000000005</v>
      </c>
      <c r="T240" s="1871">
        <v>77.3</v>
      </c>
      <c r="U240" s="1872">
        <v>80</v>
      </c>
      <c r="V240" s="1873">
        <v>77.8</v>
      </c>
      <c r="W240" s="1871">
        <v>104.7</v>
      </c>
      <c r="X240" s="1872">
        <v>108</v>
      </c>
      <c r="Y240" s="1873">
        <v>96.6</v>
      </c>
      <c r="Z240" s="1872"/>
      <c r="AB240" s="1848">
        <v>50</v>
      </c>
      <c r="AD240" s="1849"/>
      <c r="AE240" s="1849"/>
      <c r="AF240" s="1848">
        <v>9</v>
      </c>
    </row>
    <row r="241" spans="1:32" s="1848" customFormat="1">
      <c r="B241" s="1849"/>
      <c r="C241" s="1848">
        <v>10</v>
      </c>
      <c r="D241" s="1877"/>
      <c r="E241" s="1866">
        <v>131.88999999999999</v>
      </c>
      <c r="F241" s="1866">
        <v>126.21</v>
      </c>
      <c r="G241" s="1866">
        <v>125.11</v>
      </c>
      <c r="H241" s="2040">
        <v>118.53</v>
      </c>
      <c r="I241" s="1866">
        <v>114.1</v>
      </c>
      <c r="J241" s="1867">
        <v>113.17</v>
      </c>
      <c r="K241" s="1866">
        <v>92.48</v>
      </c>
      <c r="L241" s="1866">
        <v>90.39</v>
      </c>
      <c r="M241" s="1867">
        <v>89.66</v>
      </c>
      <c r="N241" s="1868">
        <v>71.400000000000006</v>
      </c>
      <c r="O241" s="1868">
        <v>100</v>
      </c>
      <c r="P241" s="1869">
        <v>55.6</v>
      </c>
      <c r="Q241" s="1850">
        <v>385.4000000000002</v>
      </c>
      <c r="R241" s="1850">
        <v>-71.099999999999966</v>
      </c>
      <c r="S241" s="1870">
        <v>-1210.6000000000006</v>
      </c>
      <c r="T241" s="1871">
        <v>81.8</v>
      </c>
      <c r="U241" s="1872">
        <v>90</v>
      </c>
      <c r="V241" s="1873">
        <v>88.9</v>
      </c>
      <c r="W241" s="1871">
        <v>106.6</v>
      </c>
      <c r="X241" s="1872">
        <v>110.2</v>
      </c>
      <c r="Y241" s="1873">
        <v>97.7</v>
      </c>
      <c r="Z241" s="1872"/>
      <c r="AB241" s="1848">
        <v>50</v>
      </c>
      <c r="AD241" s="1849"/>
      <c r="AE241" s="1849"/>
      <c r="AF241" s="1848">
        <v>10</v>
      </c>
    </row>
    <row r="242" spans="1:32" s="1848" customFormat="1">
      <c r="B242" s="1849"/>
      <c r="C242" s="1848">
        <v>11</v>
      </c>
      <c r="D242" s="1877"/>
      <c r="E242" s="1866">
        <v>125.93</v>
      </c>
      <c r="F242" s="1866">
        <v>127.53</v>
      </c>
      <c r="G242" s="1866">
        <v>125.64</v>
      </c>
      <c r="H242" s="2040">
        <v>114.96</v>
      </c>
      <c r="I242" s="1866">
        <v>115.5</v>
      </c>
      <c r="J242" s="1867">
        <v>113.79</v>
      </c>
      <c r="K242" s="1866">
        <v>90.73</v>
      </c>
      <c r="L242" s="1866">
        <v>91.16</v>
      </c>
      <c r="M242" s="1867">
        <v>89.93</v>
      </c>
      <c r="N242" s="1868">
        <v>71.400000000000006</v>
      </c>
      <c r="O242" s="1868">
        <v>77.8</v>
      </c>
      <c r="P242" s="1869">
        <v>61.1</v>
      </c>
      <c r="Q242" s="1850">
        <v>406.80000000000018</v>
      </c>
      <c r="R242" s="1850">
        <v>-43.299999999999969</v>
      </c>
      <c r="S242" s="1870">
        <v>-1199.5000000000007</v>
      </c>
      <c r="T242" s="1871">
        <v>72.7</v>
      </c>
      <c r="U242" s="1872">
        <v>80</v>
      </c>
      <c r="V242" s="1873">
        <v>66.7</v>
      </c>
      <c r="W242" s="1871">
        <v>104.9</v>
      </c>
      <c r="X242" s="1872">
        <v>109.6</v>
      </c>
      <c r="Y242" s="1873">
        <v>97.9</v>
      </c>
      <c r="Z242" s="1872"/>
      <c r="AB242" s="1848">
        <v>50</v>
      </c>
      <c r="AD242" s="1849"/>
      <c r="AE242" s="1849"/>
      <c r="AF242" s="1848">
        <v>11</v>
      </c>
    </row>
    <row r="243" spans="1:32" s="1848" customFormat="1">
      <c r="B243" s="1849"/>
      <c r="C243" s="1848">
        <v>12</v>
      </c>
      <c r="D243" s="1877"/>
      <c r="E243" s="1866">
        <v>129.56</v>
      </c>
      <c r="F243" s="1866">
        <v>129.13</v>
      </c>
      <c r="G243" s="1866">
        <v>126.21</v>
      </c>
      <c r="H243" s="2040">
        <v>117.54</v>
      </c>
      <c r="I243" s="1866">
        <v>117.01</v>
      </c>
      <c r="J243" s="1867">
        <v>114.96</v>
      </c>
      <c r="K243" s="1866">
        <v>90.8</v>
      </c>
      <c r="L243" s="1866">
        <v>91.34</v>
      </c>
      <c r="M243" s="1867">
        <v>90.16</v>
      </c>
      <c r="N243" s="1868">
        <v>57.1</v>
      </c>
      <c r="O243" s="1868">
        <v>88.9</v>
      </c>
      <c r="P243" s="1869">
        <v>55.6</v>
      </c>
      <c r="Q243" s="1850">
        <v>413.9000000000002</v>
      </c>
      <c r="R243" s="1850">
        <v>-4.3999999999999631</v>
      </c>
      <c r="S243" s="1870">
        <v>-1193.9000000000008</v>
      </c>
      <c r="T243" s="1871">
        <v>63.6</v>
      </c>
      <c r="U243" s="1872">
        <v>100</v>
      </c>
      <c r="V243" s="1873">
        <v>66.7</v>
      </c>
      <c r="W243" s="1871">
        <v>106.1</v>
      </c>
      <c r="X243" s="1872">
        <v>111.6</v>
      </c>
      <c r="Y243" s="1873">
        <v>98.8</v>
      </c>
      <c r="Z243" s="1872"/>
      <c r="AB243" s="1848">
        <v>50</v>
      </c>
      <c r="AD243" s="1849"/>
      <c r="AE243" s="1849"/>
      <c r="AF243" s="1848">
        <v>12</v>
      </c>
    </row>
    <row r="244" spans="1:32" s="1848" customFormat="1" ht="26">
      <c r="A244" s="1848">
        <v>2004</v>
      </c>
      <c r="B244" s="1849" t="s">
        <v>0</v>
      </c>
      <c r="C244" s="1848">
        <v>1</v>
      </c>
      <c r="D244" s="1877"/>
      <c r="E244" s="1866">
        <v>130.43</v>
      </c>
      <c r="F244" s="1866">
        <v>128.63999999999999</v>
      </c>
      <c r="G244" s="1866">
        <v>127.36</v>
      </c>
      <c r="H244" s="2040">
        <v>120.46</v>
      </c>
      <c r="I244" s="1866">
        <v>117.65</v>
      </c>
      <c r="J244" s="1867">
        <v>116.9</v>
      </c>
      <c r="K244" s="1866">
        <v>95.34</v>
      </c>
      <c r="L244" s="1866">
        <v>92.29</v>
      </c>
      <c r="M244" s="1867">
        <v>91.22</v>
      </c>
      <c r="N244" s="1868">
        <v>42.9</v>
      </c>
      <c r="O244" s="1868">
        <v>66.7</v>
      </c>
      <c r="P244" s="1869">
        <v>66.7</v>
      </c>
      <c r="Q244" s="1850">
        <v>406.80000000000018</v>
      </c>
      <c r="R244" s="1850">
        <v>12.30000000000004</v>
      </c>
      <c r="S244" s="1870">
        <v>-1177.2000000000007</v>
      </c>
      <c r="T244" s="1871">
        <v>72.7</v>
      </c>
      <c r="U244" s="1872">
        <v>90</v>
      </c>
      <c r="V244" s="1873">
        <v>72.2</v>
      </c>
      <c r="W244" s="1871">
        <v>107.8</v>
      </c>
      <c r="X244" s="1872">
        <v>113.1</v>
      </c>
      <c r="Y244" s="1873">
        <v>100.1</v>
      </c>
      <c r="Z244" s="1872"/>
      <c r="AB244" s="1848">
        <v>50</v>
      </c>
      <c r="AD244" s="1875" t="s">
        <v>930</v>
      </c>
      <c r="AE244" s="1849"/>
      <c r="AF244" s="1848">
        <v>1</v>
      </c>
    </row>
    <row r="245" spans="1:32" s="1848" customFormat="1">
      <c r="B245" s="1849"/>
      <c r="C245" s="1848">
        <v>2</v>
      </c>
      <c r="D245" s="1877"/>
      <c r="E245" s="1866">
        <v>127.55</v>
      </c>
      <c r="F245" s="1866">
        <v>129.18</v>
      </c>
      <c r="G245" s="1866">
        <v>127.44</v>
      </c>
      <c r="H245" s="2040">
        <v>120.32</v>
      </c>
      <c r="I245" s="1866">
        <v>119.44</v>
      </c>
      <c r="J245" s="1867">
        <v>118.36</v>
      </c>
      <c r="K245" s="1866">
        <v>97.12</v>
      </c>
      <c r="L245" s="1866">
        <v>94.42</v>
      </c>
      <c r="M245" s="1867">
        <v>92.17</v>
      </c>
      <c r="N245" s="1868">
        <v>64.3</v>
      </c>
      <c r="O245" s="1868">
        <v>88.9</v>
      </c>
      <c r="P245" s="1869">
        <v>77.8</v>
      </c>
      <c r="Q245" s="1850">
        <v>421.10000000000019</v>
      </c>
      <c r="R245" s="1850">
        <v>51.200000000000045</v>
      </c>
      <c r="S245" s="1870">
        <v>-1149.4000000000008</v>
      </c>
      <c r="T245" s="1871">
        <v>90.9</v>
      </c>
      <c r="U245" s="1872">
        <v>90</v>
      </c>
      <c r="V245" s="1873">
        <v>77.8</v>
      </c>
      <c r="W245" s="1871">
        <v>107.9</v>
      </c>
      <c r="X245" s="1872">
        <v>112.9</v>
      </c>
      <c r="Y245" s="1873">
        <v>100.2</v>
      </c>
      <c r="Z245" s="1872"/>
      <c r="AB245" s="1848">
        <v>50</v>
      </c>
      <c r="AD245" s="1849"/>
      <c r="AE245" s="1849"/>
      <c r="AF245" s="1848">
        <v>2</v>
      </c>
    </row>
    <row r="246" spans="1:32" s="1848" customFormat="1">
      <c r="B246" s="1849"/>
      <c r="C246" s="1848">
        <v>3</v>
      </c>
      <c r="D246" s="1877"/>
      <c r="E246" s="1866">
        <v>132.76</v>
      </c>
      <c r="F246" s="1866">
        <v>130.25</v>
      </c>
      <c r="G246" s="1866">
        <v>128.97999999999999</v>
      </c>
      <c r="H246" s="2040">
        <v>119.72</v>
      </c>
      <c r="I246" s="1866">
        <v>120.17</v>
      </c>
      <c r="J246" s="1867">
        <v>118.6</v>
      </c>
      <c r="K246" s="1866">
        <v>94.75</v>
      </c>
      <c r="L246" s="1866">
        <v>95.74</v>
      </c>
      <c r="M246" s="1867">
        <v>93.07</v>
      </c>
      <c r="N246" s="1868">
        <v>71.400000000000006</v>
      </c>
      <c r="O246" s="1868">
        <v>66.7</v>
      </c>
      <c r="P246" s="1869">
        <v>77.8</v>
      </c>
      <c r="Q246" s="1850">
        <v>442.50000000000023</v>
      </c>
      <c r="R246" s="1850">
        <v>67.900000000000048</v>
      </c>
      <c r="S246" s="1870">
        <v>-1121.6000000000008</v>
      </c>
      <c r="T246" s="1871">
        <v>72.7</v>
      </c>
      <c r="U246" s="1872">
        <v>60</v>
      </c>
      <c r="V246" s="1873">
        <v>66.7</v>
      </c>
      <c r="W246" s="1871">
        <v>109.7</v>
      </c>
      <c r="X246" s="1872">
        <v>113</v>
      </c>
      <c r="Y246" s="1873">
        <v>100.4</v>
      </c>
      <c r="Z246" s="1872"/>
      <c r="AB246" s="1848">
        <v>50</v>
      </c>
      <c r="AD246" s="1849"/>
      <c r="AE246" s="1849"/>
      <c r="AF246" s="1848">
        <v>3</v>
      </c>
    </row>
    <row r="247" spans="1:32" s="1848" customFormat="1">
      <c r="B247" s="1849"/>
      <c r="C247" s="1848">
        <v>4</v>
      </c>
      <c r="D247" s="1877"/>
      <c r="E247" s="1866">
        <v>130.27000000000001</v>
      </c>
      <c r="F247" s="1866">
        <v>130.19</v>
      </c>
      <c r="G247" s="1866">
        <v>129.77000000000001</v>
      </c>
      <c r="H247" s="2040">
        <v>119.95</v>
      </c>
      <c r="I247" s="1866">
        <v>120</v>
      </c>
      <c r="J247" s="1867">
        <v>119.6</v>
      </c>
      <c r="K247" s="1866">
        <v>95.4</v>
      </c>
      <c r="L247" s="1866">
        <v>95.76</v>
      </c>
      <c r="M247" s="1867">
        <v>93.8</v>
      </c>
      <c r="N247" s="1868">
        <v>50</v>
      </c>
      <c r="O247" s="1868">
        <v>55.6</v>
      </c>
      <c r="P247" s="1869">
        <v>38.9</v>
      </c>
      <c r="Q247" s="1850">
        <v>442.50000000000023</v>
      </c>
      <c r="R247" s="1850">
        <v>73.500000000000057</v>
      </c>
      <c r="S247" s="1870">
        <v>-1132.7000000000007</v>
      </c>
      <c r="T247" s="1871">
        <v>68.2</v>
      </c>
      <c r="U247" s="1872">
        <v>70</v>
      </c>
      <c r="V247" s="1873">
        <v>55.6</v>
      </c>
      <c r="W247" s="1871">
        <v>110.5</v>
      </c>
      <c r="X247" s="1872">
        <v>114.2</v>
      </c>
      <c r="Y247" s="1873">
        <v>101.8</v>
      </c>
      <c r="Z247" s="1872"/>
      <c r="AB247" s="1848">
        <v>50</v>
      </c>
      <c r="AD247" s="1849"/>
      <c r="AE247" s="1849"/>
      <c r="AF247" s="1848">
        <v>4</v>
      </c>
    </row>
    <row r="248" spans="1:32" s="1848" customFormat="1">
      <c r="B248" s="1849"/>
      <c r="C248" s="1848">
        <v>5</v>
      </c>
      <c r="D248" s="1877"/>
      <c r="E248" s="1866">
        <v>135.94999999999999</v>
      </c>
      <c r="F248" s="1866">
        <v>132.99</v>
      </c>
      <c r="G248" s="1866">
        <v>130.35</v>
      </c>
      <c r="H248" s="2040">
        <v>121.63</v>
      </c>
      <c r="I248" s="1866">
        <v>120.43</v>
      </c>
      <c r="J248" s="1867">
        <v>120.42</v>
      </c>
      <c r="K248" s="1866">
        <v>97.29</v>
      </c>
      <c r="L248" s="1866">
        <v>95.81</v>
      </c>
      <c r="M248" s="1867">
        <v>94.49</v>
      </c>
      <c r="N248" s="1868">
        <v>85.7</v>
      </c>
      <c r="O248" s="1868">
        <v>55.6</v>
      </c>
      <c r="P248" s="1869">
        <v>50</v>
      </c>
      <c r="Q248" s="1850">
        <v>478.20000000000022</v>
      </c>
      <c r="R248" s="1850">
        <v>79.100000000000051</v>
      </c>
      <c r="S248" s="1870">
        <v>-1132.7000000000007</v>
      </c>
      <c r="T248" s="1871">
        <v>81.8</v>
      </c>
      <c r="U248" s="1872">
        <v>80</v>
      </c>
      <c r="V248" s="1873">
        <v>77.8</v>
      </c>
      <c r="W248" s="1871">
        <v>111.4</v>
      </c>
      <c r="X248" s="1872">
        <v>114.1</v>
      </c>
      <c r="Y248" s="1873">
        <v>102.6</v>
      </c>
      <c r="Z248" s="1872"/>
      <c r="AB248" s="1848">
        <v>50</v>
      </c>
      <c r="AD248" s="1849"/>
      <c r="AE248" s="1849"/>
      <c r="AF248" s="1848">
        <v>5</v>
      </c>
    </row>
    <row r="249" spans="1:32" s="1848" customFormat="1">
      <c r="B249" s="1849"/>
      <c r="C249" s="1848">
        <v>6</v>
      </c>
      <c r="D249" s="1877"/>
      <c r="E249" s="1866">
        <v>137.71</v>
      </c>
      <c r="F249" s="1866">
        <v>134.63999999999999</v>
      </c>
      <c r="G249" s="1866">
        <v>132.03</v>
      </c>
      <c r="H249" s="2040">
        <v>122.04</v>
      </c>
      <c r="I249" s="1866">
        <v>121.21</v>
      </c>
      <c r="J249" s="1867">
        <v>120.73</v>
      </c>
      <c r="K249" s="1866">
        <v>93.95</v>
      </c>
      <c r="L249" s="1866">
        <v>95.55</v>
      </c>
      <c r="M249" s="1867">
        <v>94.95</v>
      </c>
      <c r="N249" s="1868">
        <v>71.400000000000006</v>
      </c>
      <c r="O249" s="1868">
        <v>77.8</v>
      </c>
      <c r="P249" s="1869">
        <v>66.7</v>
      </c>
      <c r="Q249" s="1850">
        <v>499.60000000000025</v>
      </c>
      <c r="R249" s="1850">
        <v>106.90000000000005</v>
      </c>
      <c r="S249" s="1870">
        <v>-1116.0000000000007</v>
      </c>
      <c r="T249" s="1871">
        <v>68.2</v>
      </c>
      <c r="U249" s="1872">
        <v>80</v>
      </c>
      <c r="V249" s="1873">
        <v>83.3</v>
      </c>
      <c r="W249" s="1871">
        <v>110.8</v>
      </c>
      <c r="X249" s="1872">
        <v>114.8</v>
      </c>
      <c r="Y249" s="1873">
        <v>102.5</v>
      </c>
      <c r="Z249" s="1872"/>
      <c r="AB249" s="1848">
        <v>50</v>
      </c>
      <c r="AD249" s="1849"/>
      <c r="AE249" s="1849"/>
      <c r="AF249" s="1848">
        <v>6</v>
      </c>
    </row>
    <row r="250" spans="1:32" s="1848" customFormat="1">
      <c r="B250" s="1849"/>
      <c r="C250" s="1848">
        <v>7</v>
      </c>
      <c r="D250" s="1877"/>
      <c r="E250" s="1866">
        <v>134.19</v>
      </c>
      <c r="F250" s="1866">
        <v>135.94999999999999</v>
      </c>
      <c r="G250" s="1866">
        <v>132.69</v>
      </c>
      <c r="H250" s="2040">
        <v>124.41</v>
      </c>
      <c r="I250" s="1866">
        <v>122.69</v>
      </c>
      <c r="J250" s="1867">
        <v>121.55</v>
      </c>
      <c r="K250" s="1866">
        <v>97.96</v>
      </c>
      <c r="L250" s="1866">
        <v>96.4</v>
      </c>
      <c r="M250" s="1867">
        <v>95.97</v>
      </c>
      <c r="N250" s="1868">
        <v>85.7</v>
      </c>
      <c r="O250" s="1868">
        <v>88.9</v>
      </c>
      <c r="P250" s="1869">
        <v>55.6</v>
      </c>
      <c r="Q250" s="1850">
        <v>535.3000000000003</v>
      </c>
      <c r="R250" s="1850">
        <v>145.80000000000007</v>
      </c>
      <c r="S250" s="1870">
        <v>-1110.4000000000008</v>
      </c>
      <c r="T250" s="1871">
        <v>68.2</v>
      </c>
      <c r="U250" s="1872">
        <v>80</v>
      </c>
      <c r="V250" s="1873">
        <v>61.1</v>
      </c>
      <c r="W250" s="1871">
        <v>112.9</v>
      </c>
      <c r="X250" s="1872">
        <v>116.2</v>
      </c>
      <c r="Y250" s="1873">
        <v>102.7</v>
      </c>
      <c r="Z250" s="1872"/>
      <c r="AB250" s="1848">
        <v>50</v>
      </c>
      <c r="AD250" s="1849"/>
      <c r="AE250" s="1849"/>
      <c r="AF250" s="1848">
        <v>7</v>
      </c>
    </row>
    <row r="251" spans="1:32" s="1848" customFormat="1">
      <c r="B251" s="1849"/>
      <c r="C251" s="1848">
        <v>8</v>
      </c>
      <c r="D251" s="1877"/>
      <c r="E251" s="1866">
        <v>135.41</v>
      </c>
      <c r="F251" s="1866">
        <v>135.77000000000001</v>
      </c>
      <c r="G251" s="1866">
        <v>133.41</v>
      </c>
      <c r="H251" s="2040">
        <v>121.96</v>
      </c>
      <c r="I251" s="1866">
        <v>122.8</v>
      </c>
      <c r="J251" s="1867">
        <v>122</v>
      </c>
      <c r="K251" s="1866">
        <v>96.47</v>
      </c>
      <c r="L251" s="1866">
        <v>96.13</v>
      </c>
      <c r="M251" s="1867">
        <v>96.13</v>
      </c>
      <c r="N251" s="1868">
        <v>57.1</v>
      </c>
      <c r="O251" s="1868">
        <v>55.6</v>
      </c>
      <c r="P251" s="1869">
        <v>44.4</v>
      </c>
      <c r="Q251" s="1850">
        <v>542.40000000000032</v>
      </c>
      <c r="R251" s="1850">
        <v>151.40000000000006</v>
      </c>
      <c r="S251" s="1870">
        <v>-1116.0000000000007</v>
      </c>
      <c r="T251" s="1871">
        <v>63.6</v>
      </c>
      <c r="U251" s="1872">
        <v>65</v>
      </c>
      <c r="V251" s="1873">
        <v>72.2</v>
      </c>
      <c r="W251" s="1871">
        <v>111.9</v>
      </c>
      <c r="X251" s="1872">
        <v>115.1</v>
      </c>
      <c r="Y251" s="1873">
        <v>103</v>
      </c>
      <c r="Z251" s="1872"/>
      <c r="AB251" s="1848">
        <v>50</v>
      </c>
      <c r="AD251" s="1849"/>
      <c r="AE251" s="1849"/>
      <c r="AF251" s="1848">
        <v>8</v>
      </c>
    </row>
    <row r="252" spans="1:32" s="1848" customFormat="1">
      <c r="B252" s="1849"/>
      <c r="C252" s="1848">
        <v>9</v>
      </c>
      <c r="D252" s="1877"/>
      <c r="E252" s="1866">
        <v>138.19</v>
      </c>
      <c r="F252" s="1866">
        <v>135.93</v>
      </c>
      <c r="G252" s="1866">
        <v>134.93</v>
      </c>
      <c r="H252" s="2040">
        <v>123.07</v>
      </c>
      <c r="I252" s="1866">
        <v>123.15</v>
      </c>
      <c r="J252" s="1867">
        <v>122.62</v>
      </c>
      <c r="K252" s="1866">
        <v>97.26</v>
      </c>
      <c r="L252" s="1866">
        <v>97.23</v>
      </c>
      <c r="M252" s="1867">
        <v>96.15</v>
      </c>
      <c r="N252" s="1868">
        <v>42.9</v>
      </c>
      <c r="O252" s="1868">
        <v>50</v>
      </c>
      <c r="P252" s="1869">
        <v>66.7</v>
      </c>
      <c r="Q252" s="1850">
        <v>535.3000000000003</v>
      </c>
      <c r="R252" s="1850">
        <v>151.40000000000006</v>
      </c>
      <c r="S252" s="1870">
        <v>-1099.3000000000006</v>
      </c>
      <c r="T252" s="1871">
        <v>54.5</v>
      </c>
      <c r="U252" s="1872">
        <v>70</v>
      </c>
      <c r="V252" s="1873">
        <v>94.4</v>
      </c>
      <c r="W252" s="1871">
        <v>112.2</v>
      </c>
      <c r="X252" s="1872">
        <v>115.2</v>
      </c>
      <c r="Y252" s="1873">
        <v>103.8</v>
      </c>
      <c r="Z252" s="1872"/>
      <c r="AB252" s="1848">
        <v>50</v>
      </c>
      <c r="AD252" s="1849"/>
      <c r="AE252" s="1849"/>
      <c r="AF252" s="1848">
        <v>9</v>
      </c>
    </row>
    <row r="253" spans="1:32" s="1848" customFormat="1">
      <c r="B253" s="1849"/>
      <c r="C253" s="1848">
        <v>10</v>
      </c>
      <c r="D253" s="1877"/>
      <c r="E253" s="1866">
        <v>138.22999999999999</v>
      </c>
      <c r="F253" s="1866">
        <v>137.28</v>
      </c>
      <c r="G253" s="1866">
        <v>135.71</v>
      </c>
      <c r="H253" s="2040">
        <v>123.8</v>
      </c>
      <c r="I253" s="1866">
        <v>122.94</v>
      </c>
      <c r="J253" s="1867">
        <v>123.06</v>
      </c>
      <c r="K253" s="1866">
        <v>100.27</v>
      </c>
      <c r="L253" s="1866">
        <v>98</v>
      </c>
      <c r="M253" s="1867">
        <v>96.94</v>
      </c>
      <c r="N253" s="1868">
        <v>71.400000000000006</v>
      </c>
      <c r="O253" s="1868">
        <v>22.2</v>
      </c>
      <c r="P253" s="1869">
        <v>44.4</v>
      </c>
      <c r="Q253" s="1850">
        <v>556.70000000000027</v>
      </c>
      <c r="R253" s="1850">
        <v>123.60000000000007</v>
      </c>
      <c r="S253" s="1870">
        <v>-1104.9000000000005</v>
      </c>
      <c r="T253" s="1871">
        <v>45.5</v>
      </c>
      <c r="U253" s="1872">
        <v>20</v>
      </c>
      <c r="V253" s="1873">
        <v>61.1</v>
      </c>
      <c r="W253" s="1871">
        <v>112.4</v>
      </c>
      <c r="X253" s="1872">
        <v>114.5</v>
      </c>
      <c r="Y253" s="1873">
        <v>103.4</v>
      </c>
      <c r="Z253" s="1872"/>
      <c r="AB253" s="1848">
        <v>50</v>
      </c>
      <c r="AD253" s="1849"/>
      <c r="AE253" s="1849"/>
      <c r="AF253" s="1848">
        <v>10</v>
      </c>
    </row>
    <row r="254" spans="1:32" s="1848" customFormat="1">
      <c r="B254" s="1849"/>
      <c r="C254" s="1848">
        <v>11</v>
      </c>
      <c r="D254" s="1877"/>
      <c r="E254" s="1866">
        <v>141.33000000000001</v>
      </c>
      <c r="F254" s="1866">
        <v>139.25</v>
      </c>
      <c r="G254" s="1866">
        <v>137.29</v>
      </c>
      <c r="H254" s="2040">
        <v>125.68</v>
      </c>
      <c r="I254" s="1866">
        <v>124.18</v>
      </c>
      <c r="J254" s="1867">
        <v>123.78</v>
      </c>
      <c r="K254" s="1866">
        <v>102.33</v>
      </c>
      <c r="L254" s="1866">
        <v>99.95</v>
      </c>
      <c r="M254" s="1867">
        <v>97.93</v>
      </c>
      <c r="N254" s="1868">
        <v>71.400000000000006</v>
      </c>
      <c r="O254" s="1868">
        <v>66.7</v>
      </c>
      <c r="P254" s="1869">
        <v>77.8</v>
      </c>
      <c r="Q254" s="1850">
        <v>578.10000000000025</v>
      </c>
      <c r="R254" s="1850">
        <v>140.30000000000007</v>
      </c>
      <c r="S254" s="1870">
        <v>-1077.1000000000006</v>
      </c>
      <c r="T254" s="1871">
        <v>63.6</v>
      </c>
      <c r="U254" s="1872">
        <v>60</v>
      </c>
      <c r="V254" s="1873">
        <v>55.6</v>
      </c>
      <c r="W254" s="1871">
        <v>112.6</v>
      </c>
      <c r="X254" s="1872">
        <v>116</v>
      </c>
      <c r="Y254" s="1873">
        <v>103.7</v>
      </c>
      <c r="Z254" s="1872"/>
      <c r="AB254" s="1848">
        <v>50</v>
      </c>
      <c r="AD254" s="1849"/>
      <c r="AE254" s="1849"/>
      <c r="AF254" s="1848">
        <v>11</v>
      </c>
    </row>
    <row r="255" spans="1:32" s="1848" customFormat="1">
      <c r="B255" s="1849"/>
      <c r="C255" s="1848">
        <v>12</v>
      </c>
      <c r="D255" s="1877"/>
      <c r="E255" s="1866">
        <v>143.26</v>
      </c>
      <c r="F255" s="1866">
        <v>140.94</v>
      </c>
      <c r="G255" s="1866">
        <v>138.33000000000001</v>
      </c>
      <c r="H255" s="2040">
        <v>126.77</v>
      </c>
      <c r="I255" s="1866">
        <v>125.42</v>
      </c>
      <c r="J255" s="1867">
        <v>124.26</v>
      </c>
      <c r="K255" s="1866">
        <v>102.32</v>
      </c>
      <c r="L255" s="1866">
        <v>101.64</v>
      </c>
      <c r="M255" s="1867">
        <v>98.65</v>
      </c>
      <c r="N255" s="1868">
        <v>71.400000000000006</v>
      </c>
      <c r="O255" s="1868">
        <v>66.7</v>
      </c>
      <c r="P255" s="1869">
        <v>77.8</v>
      </c>
      <c r="Q255" s="1850">
        <v>599.50000000000023</v>
      </c>
      <c r="R255" s="1850">
        <v>157.00000000000006</v>
      </c>
      <c r="S255" s="1870">
        <v>-1049.3000000000006</v>
      </c>
      <c r="T255" s="1871">
        <v>45.5</v>
      </c>
      <c r="U255" s="1872">
        <v>20</v>
      </c>
      <c r="V255" s="1873">
        <v>44.4</v>
      </c>
      <c r="W255" s="1871">
        <v>113.1</v>
      </c>
      <c r="X255" s="1872">
        <v>114.8</v>
      </c>
      <c r="Y255" s="1873">
        <v>103.6</v>
      </c>
      <c r="Z255" s="1872"/>
      <c r="AB255" s="1848">
        <v>50</v>
      </c>
      <c r="AD255" s="1849"/>
      <c r="AE255" s="1849"/>
      <c r="AF255" s="1848">
        <v>12</v>
      </c>
    </row>
    <row r="256" spans="1:32" s="1848" customFormat="1" ht="26.25" customHeight="1">
      <c r="A256" s="1848">
        <v>2005</v>
      </c>
      <c r="B256" s="1849" t="s">
        <v>1</v>
      </c>
      <c r="C256" s="1848">
        <v>1</v>
      </c>
      <c r="D256" s="1877"/>
      <c r="E256" s="1866">
        <v>136.46</v>
      </c>
      <c r="F256" s="1866">
        <v>140.35</v>
      </c>
      <c r="G256" s="1866">
        <v>138.15</v>
      </c>
      <c r="H256" s="2040">
        <v>127.8</v>
      </c>
      <c r="I256" s="1866">
        <v>126.75</v>
      </c>
      <c r="J256" s="1867">
        <v>125.42</v>
      </c>
      <c r="K256" s="1866">
        <v>100.88</v>
      </c>
      <c r="L256" s="1866">
        <v>101.84</v>
      </c>
      <c r="M256" s="1867">
        <v>99.64</v>
      </c>
      <c r="N256" s="1868">
        <v>57.1</v>
      </c>
      <c r="O256" s="1868">
        <v>77.8</v>
      </c>
      <c r="P256" s="1869">
        <v>38.9</v>
      </c>
      <c r="Q256" s="1850">
        <v>606.60000000000025</v>
      </c>
      <c r="R256" s="1850">
        <v>184.80000000000007</v>
      </c>
      <c r="S256" s="1870">
        <v>-1060.4000000000005</v>
      </c>
      <c r="T256" s="1871">
        <v>54.5</v>
      </c>
      <c r="U256" s="1872">
        <v>80</v>
      </c>
      <c r="V256" s="1873">
        <v>61.1</v>
      </c>
      <c r="W256" s="1871">
        <v>112.6</v>
      </c>
      <c r="X256" s="1872">
        <v>115.8</v>
      </c>
      <c r="Y256" s="1873">
        <v>103.8</v>
      </c>
      <c r="Z256" s="1872"/>
      <c r="AB256" s="1848">
        <v>50</v>
      </c>
      <c r="AD256" s="1875" t="s">
        <v>931</v>
      </c>
      <c r="AE256" s="1849"/>
      <c r="AF256" s="1848">
        <v>1</v>
      </c>
    </row>
    <row r="257" spans="1:32" s="1848" customFormat="1">
      <c r="B257" s="1849"/>
      <c r="C257" s="1848">
        <v>2</v>
      </c>
      <c r="D257" s="1877"/>
      <c r="E257" s="1866">
        <v>131.79</v>
      </c>
      <c r="F257" s="1866">
        <v>137.16999999999999</v>
      </c>
      <c r="G257" s="1866">
        <v>137.81</v>
      </c>
      <c r="H257" s="2040">
        <v>124.63</v>
      </c>
      <c r="I257" s="1866">
        <v>126.4</v>
      </c>
      <c r="J257" s="1867">
        <v>125.74</v>
      </c>
      <c r="K257" s="1866">
        <v>102.8</v>
      </c>
      <c r="L257" s="1866">
        <v>102</v>
      </c>
      <c r="M257" s="1867">
        <v>100.33</v>
      </c>
      <c r="N257" s="1868">
        <v>28.6</v>
      </c>
      <c r="O257" s="1868">
        <v>33.299999999999997</v>
      </c>
      <c r="P257" s="1869">
        <v>55.6</v>
      </c>
      <c r="Q257" s="1850">
        <v>585.20000000000027</v>
      </c>
      <c r="R257" s="1850">
        <v>168.10000000000008</v>
      </c>
      <c r="S257" s="1870">
        <v>-1054.8000000000006</v>
      </c>
      <c r="T257" s="1871">
        <v>45.5</v>
      </c>
      <c r="U257" s="1872">
        <v>25</v>
      </c>
      <c r="V257" s="1873">
        <v>50</v>
      </c>
      <c r="W257" s="1871">
        <v>112</v>
      </c>
      <c r="X257" s="1872">
        <v>114.7</v>
      </c>
      <c r="Y257" s="1873">
        <v>103.5</v>
      </c>
      <c r="Z257" s="1872"/>
      <c r="AB257" s="1848">
        <v>50</v>
      </c>
      <c r="AD257" s="1849"/>
      <c r="AE257" s="1849"/>
      <c r="AF257" s="1848">
        <v>2</v>
      </c>
    </row>
    <row r="258" spans="1:32" s="1848" customFormat="1">
      <c r="B258" s="1849"/>
      <c r="C258" s="1848">
        <v>3</v>
      </c>
      <c r="D258" s="1877"/>
      <c r="E258" s="1866">
        <v>131.1</v>
      </c>
      <c r="F258" s="1866">
        <v>133.12</v>
      </c>
      <c r="G258" s="1866">
        <v>137.19</v>
      </c>
      <c r="H258" s="2040">
        <v>126.55</v>
      </c>
      <c r="I258" s="1866">
        <v>126.33</v>
      </c>
      <c r="J258" s="1867">
        <v>126.29</v>
      </c>
      <c r="K258" s="1866">
        <v>102.78</v>
      </c>
      <c r="L258" s="1866">
        <v>102.15</v>
      </c>
      <c r="M258" s="1867">
        <v>101.23</v>
      </c>
      <c r="N258" s="1868">
        <v>28.6</v>
      </c>
      <c r="O258" s="1868">
        <v>44.4</v>
      </c>
      <c r="P258" s="1869">
        <v>55.6</v>
      </c>
      <c r="Q258" s="1850">
        <v>563.8000000000003</v>
      </c>
      <c r="R258" s="1850">
        <v>162.50000000000009</v>
      </c>
      <c r="S258" s="1870">
        <v>-1049.2000000000007</v>
      </c>
      <c r="T258" s="1871">
        <v>50</v>
      </c>
      <c r="U258" s="1872">
        <v>90</v>
      </c>
      <c r="V258" s="1873">
        <v>55.6</v>
      </c>
      <c r="W258" s="1871">
        <v>113.3</v>
      </c>
      <c r="X258" s="1872">
        <v>115.9</v>
      </c>
      <c r="Y258" s="1873">
        <v>104.7</v>
      </c>
      <c r="Z258" s="1872"/>
      <c r="AB258" s="1848">
        <v>50</v>
      </c>
      <c r="AD258" s="1849"/>
      <c r="AE258" s="1849"/>
      <c r="AF258" s="1848">
        <v>3</v>
      </c>
    </row>
    <row r="259" spans="1:32" s="1848" customFormat="1">
      <c r="B259" s="1849"/>
      <c r="C259" s="1848">
        <v>4</v>
      </c>
      <c r="D259" s="1877"/>
      <c r="E259" s="1866">
        <v>132.91999999999999</v>
      </c>
      <c r="F259" s="1866">
        <v>131.94</v>
      </c>
      <c r="G259" s="1866">
        <v>136.44</v>
      </c>
      <c r="H259" s="2040">
        <v>131.56</v>
      </c>
      <c r="I259" s="1866">
        <v>127.58</v>
      </c>
      <c r="J259" s="1867">
        <v>127.46</v>
      </c>
      <c r="K259" s="1866">
        <v>104.56</v>
      </c>
      <c r="L259" s="1866">
        <v>103.38</v>
      </c>
      <c r="M259" s="1867">
        <v>102.28</v>
      </c>
      <c r="N259" s="1868">
        <v>57.1</v>
      </c>
      <c r="O259" s="1868">
        <v>66.7</v>
      </c>
      <c r="P259" s="1869">
        <v>77.8</v>
      </c>
      <c r="Q259" s="1850">
        <v>570.90000000000032</v>
      </c>
      <c r="R259" s="1850">
        <v>179.2000000000001</v>
      </c>
      <c r="S259" s="1870">
        <v>-1021.4000000000008</v>
      </c>
      <c r="T259" s="1871">
        <v>72.7</v>
      </c>
      <c r="U259" s="1872">
        <v>80</v>
      </c>
      <c r="V259" s="1873">
        <v>77.8</v>
      </c>
      <c r="W259" s="1871">
        <v>113.9</v>
      </c>
      <c r="X259" s="1872">
        <v>117.3</v>
      </c>
      <c r="Y259" s="1873">
        <v>104.5</v>
      </c>
      <c r="Z259" s="1872"/>
      <c r="AB259" s="1848">
        <v>50</v>
      </c>
      <c r="AD259" s="1849"/>
      <c r="AE259" s="1849"/>
      <c r="AF259" s="1848">
        <v>4</v>
      </c>
    </row>
    <row r="260" spans="1:32" s="1848" customFormat="1">
      <c r="B260" s="1849"/>
      <c r="C260" s="1848">
        <v>5</v>
      </c>
      <c r="D260" s="1877"/>
      <c r="E260" s="1866">
        <v>130</v>
      </c>
      <c r="F260" s="1866">
        <v>131.34</v>
      </c>
      <c r="G260" s="1866">
        <v>135.27000000000001</v>
      </c>
      <c r="H260" s="2040">
        <v>124.96</v>
      </c>
      <c r="I260" s="1866">
        <v>127.69</v>
      </c>
      <c r="J260" s="1867">
        <v>127.1</v>
      </c>
      <c r="K260" s="1866">
        <v>106.85</v>
      </c>
      <c r="L260" s="1866">
        <v>104.73</v>
      </c>
      <c r="M260" s="1867">
        <v>103.22</v>
      </c>
      <c r="N260" s="1868">
        <v>71.400000000000006</v>
      </c>
      <c r="O260" s="1868">
        <v>66.7</v>
      </c>
      <c r="P260" s="1869">
        <v>77.8</v>
      </c>
      <c r="Q260" s="1850">
        <v>592.3000000000003</v>
      </c>
      <c r="R260" s="1850">
        <v>195.90000000000009</v>
      </c>
      <c r="S260" s="1870">
        <v>-993.60000000000082</v>
      </c>
      <c r="T260" s="1871">
        <v>54.5</v>
      </c>
      <c r="U260" s="1872">
        <v>70</v>
      </c>
      <c r="V260" s="1873">
        <v>66.7</v>
      </c>
      <c r="W260" s="1871">
        <v>112.7</v>
      </c>
      <c r="X260" s="1872">
        <v>116.1</v>
      </c>
      <c r="Y260" s="1873">
        <v>104.7</v>
      </c>
      <c r="Z260" s="1872"/>
      <c r="AB260" s="1848">
        <v>50</v>
      </c>
      <c r="AD260" s="1849"/>
      <c r="AE260" s="1849"/>
      <c r="AF260" s="1848">
        <v>5</v>
      </c>
    </row>
    <row r="261" spans="1:32" s="1848" customFormat="1">
      <c r="B261" s="1849"/>
      <c r="C261" s="1848">
        <v>6</v>
      </c>
      <c r="D261" s="1877"/>
      <c r="E261" s="1866">
        <v>129.97</v>
      </c>
      <c r="F261" s="1866">
        <v>130.96</v>
      </c>
      <c r="G261" s="1866">
        <v>133.63999999999999</v>
      </c>
      <c r="H261" s="2040">
        <v>128.85</v>
      </c>
      <c r="I261" s="1866">
        <v>128.46</v>
      </c>
      <c r="J261" s="1867">
        <v>127.31</v>
      </c>
      <c r="K261" s="1866">
        <v>104.13</v>
      </c>
      <c r="L261" s="1866">
        <v>105.18</v>
      </c>
      <c r="M261" s="1867">
        <v>103.47</v>
      </c>
      <c r="N261" s="1868">
        <v>42.9</v>
      </c>
      <c r="O261" s="1868">
        <v>83.3</v>
      </c>
      <c r="P261" s="1869">
        <v>55.6</v>
      </c>
      <c r="Q261" s="1850">
        <v>585.20000000000027</v>
      </c>
      <c r="R261" s="1850">
        <v>229.2000000000001</v>
      </c>
      <c r="S261" s="1870">
        <v>-988.0000000000008</v>
      </c>
      <c r="T261" s="1871">
        <v>54.5</v>
      </c>
      <c r="U261" s="1872">
        <v>90</v>
      </c>
      <c r="V261" s="1873">
        <v>66.7</v>
      </c>
      <c r="W261" s="1871">
        <v>113</v>
      </c>
      <c r="X261" s="1872">
        <v>116.6</v>
      </c>
      <c r="Y261" s="1873">
        <v>105.5</v>
      </c>
      <c r="Z261" s="1872"/>
      <c r="AB261" s="1848">
        <v>50</v>
      </c>
      <c r="AD261" s="1849"/>
      <c r="AE261" s="1849"/>
      <c r="AF261" s="1848">
        <v>6</v>
      </c>
    </row>
    <row r="262" spans="1:32" s="1848" customFormat="1">
      <c r="B262" s="1849"/>
      <c r="C262" s="1848">
        <v>7</v>
      </c>
      <c r="D262" s="1877"/>
      <c r="E262" s="1866">
        <v>128.36000000000001</v>
      </c>
      <c r="F262" s="1866">
        <v>129.44</v>
      </c>
      <c r="G262" s="1866">
        <v>131.51</v>
      </c>
      <c r="H262" s="2040">
        <v>126.47</v>
      </c>
      <c r="I262" s="1866">
        <v>126.76</v>
      </c>
      <c r="J262" s="1867">
        <v>127.68</v>
      </c>
      <c r="K262" s="1866">
        <v>103.02</v>
      </c>
      <c r="L262" s="1866">
        <v>104.67</v>
      </c>
      <c r="M262" s="1867">
        <v>103.57</v>
      </c>
      <c r="N262" s="1868">
        <v>7.1</v>
      </c>
      <c r="O262" s="1868">
        <v>11.1</v>
      </c>
      <c r="P262" s="1869">
        <v>44.4</v>
      </c>
      <c r="Q262" s="1850">
        <v>542.3000000000003</v>
      </c>
      <c r="R262" s="1850">
        <v>190.3000000000001</v>
      </c>
      <c r="S262" s="1870">
        <v>-993.60000000000082</v>
      </c>
      <c r="T262" s="1871">
        <v>45.5</v>
      </c>
      <c r="U262" s="1872">
        <v>30</v>
      </c>
      <c r="V262" s="1873">
        <v>38.9</v>
      </c>
      <c r="W262" s="1871">
        <v>114.2</v>
      </c>
      <c r="X262" s="1872">
        <v>116</v>
      </c>
      <c r="Y262" s="1873">
        <v>104.7</v>
      </c>
      <c r="Z262" s="1872"/>
      <c r="AB262" s="1848">
        <v>50</v>
      </c>
      <c r="AD262" s="1849"/>
      <c r="AE262" s="1849"/>
      <c r="AF262" s="1848">
        <v>7</v>
      </c>
    </row>
    <row r="263" spans="1:32" s="1848" customFormat="1">
      <c r="B263" s="1849"/>
      <c r="C263" s="1848">
        <v>8</v>
      </c>
      <c r="D263" s="1877"/>
      <c r="E263" s="1866">
        <v>128.46</v>
      </c>
      <c r="F263" s="1866">
        <v>128.93</v>
      </c>
      <c r="G263" s="1866">
        <v>130.37</v>
      </c>
      <c r="H263" s="2040">
        <v>131.43</v>
      </c>
      <c r="I263" s="1866">
        <v>128.91999999999999</v>
      </c>
      <c r="J263" s="1867">
        <v>128.65</v>
      </c>
      <c r="K263" s="1866">
        <v>106.39</v>
      </c>
      <c r="L263" s="1866">
        <v>104.51</v>
      </c>
      <c r="M263" s="1867">
        <v>104.36</v>
      </c>
      <c r="N263" s="1868">
        <v>57.1</v>
      </c>
      <c r="O263" s="1868">
        <v>77.8</v>
      </c>
      <c r="P263" s="1869">
        <v>44.4</v>
      </c>
      <c r="Q263" s="1850">
        <v>549.40000000000032</v>
      </c>
      <c r="R263" s="1850">
        <v>218.10000000000008</v>
      </c>
      <c r="S263" s="1870">
        <v>-999.20000000000084</v>
      </c>
      <c r="T263" s="1871">
        <v>81.8</v>
      </c>
      <c r="U263" s="1872">
        <v>80</v>
      </c>
      <c r="V263" s="1873">
        <v>66.7</v>
      </c>
      <c r="W263" s="1871">
        <v>114.7</v>
      </c>
      <c r="X263" s="1872">
        <v>116.8</v>
      </c>
      <c r="Y263" s="1873">
        <v>105.8</v>
      </c>
      <c r="Z263" s="1872"/>
      <c r="AB263" s="1848">
        <v>50</v>
      </c>
      <c r="AD263" s="1849"/>
      <c r="AE263" s="1849"/>
      <c r="AF263" s="1848">
        <v>8</v>
      </c>
    </row>
    <row r="264" spans="1:32" s="1848" customFormat="1">
      <c r="B264" s="1849"/>
      <c r="C264" s="1848">
        <v>9</v>
      </c>
      <c r="D264" s="1877"/>
      <c r="E264" s="1866">
        <v>125.24</v>
      </c>
      <c r="F264" s="1866">
        <v>127.35</v>
      </c>
      <c r="G264" s="1866">
        <v>129.44</v>
      </c>
      <c r="H264" s="2040">
        <v>129.22999999999999</v>
      </c>
      <c r="I264" s="1866">
        <v>129.04</v>
      </c>
      <c r="J264" s="1867">
        <v>128.19</v>
      </c>
      <c r="K264" s="1866">
        <v>104.19</v>
      </c>
      <c r="L264" s="1866">
        <v>104.53</v>
      </c>
      <c r="M264" s="1867">
        <v>104.56</v>
      </c>
      <c r="N264" s="1868">
        <v>42.9</v>
      </c>
      <c r="O264" s="1868">
        <v>66.7</v>
      </c>
      <c r="P264" s="1869">
        <v>44.4</v>
      </c>
      <c r="Q264" s="1850">
        <v>542.3000000000003</v>
      </c>
      <c r="R264" s="1850">
        <v>234.80000000000007</v>
      </c>
      <c r="S264" s="1870">
        <v>-1004.8000000000009</v>
      </c>
      <c r="T264" s="1871">
        <v>63.6</v>
      </c>
      <c r="U264" s="1872">
        <v>85</v>
      </c>
      <c r="V264" s="1873">
        <v>77.8</v>
      </c>
      <c r="W264" s="1871">
        <v>114.3</v>
      </c>
      <c r="X264" s="1872">
        <v>117.1</v>
      </c>
      <c r="Y264" s="1873">
        <v>106.2</v>
      </c>
      <c r="Z264" s="1872"/>
      <c r="AB264" s="1848">
        <v>50</v>
      </c>
      <c r="AD264" s="1849"/>
      <c r="AE264" s="1849"/>
      <c r="AF264" s="1848">
        <v>9</v>
      </c>
    </row>
    <row r="265" spans="1:32" s="1848" customFormat="1">
      <c r="B265" s="1849"/>
      <c r="C265" s="1848">
        <v>10</v>
      </c>
      <c r="D265" s="1877"/>
      <c r="E265" s="1866">
        <v>124.49</v>
      </c>
      <c r="F265" s="1866">
        <v>126.06</v>
      </c>
      <c r="G265" s="1866">
        <v>128.49</v>
      </c>
      <c r="H265" s="2040">
        <v>127.93</v>
      </c>
      <c r="I265" s="1866">
        <v>129.53</v>
      </c>
      <c r="J265" s="1867">
        <v>128.78</v>
      </c>
      <c r="K265" s="1866">
        <v>104.6</v>
      </c>
      <c r="L265" s="1866">
        <v>105.06</v>
      </c>
      <c r="M265" s="1867">
        <v>104.82</v>
      </c>
      <c r="N265" s="1868">
        <v>14.3</v>
      </c>
      <c r="O265" s="1868">
        <v>55.6</v>
      </c>
      <c r="P265" s="1869">
        <v>55.6</v>
      </c>
      <c r="Q265" s="1850">
        <v>506.60000000000031</v>
      </c>
      <c r="R265" s="1850">
        <v>240.40000000000006</v>
      </c>
      <c r="S265" s="1870">
        <v>-999.20000000000084</v>
      </c>
      <c r="T265" s="1871">
        <v>63.6</v>
      </c>
      <c r="U265" s="1872">
        <v>90</v>
      </c>
      <c r="V265" s="1873">
        <v>72.2</v>
      </c>
      <c r="W265" s="1871">
        <v>116</v>
      </c>
      <c r="X265" s="1872">
        <v>117.5</v>
      </c>
      <c r="Y265" s="1873">
        <v>105.5</v>
      </c>
      <c r="Z265" s="1872"/>
      <c r="AB265" s="1848">
        <v>50</v>
      </c>
      <c r="AD265" s="1849"/>
      <c r="AE265" s="1849"/>
      <c r="AF265" s="1848">
        <v>10</v>
      </c>
    </row>
    <row r="266" spans="1:32" s="1848" customFormat="1">
      <c r="B266" s="1849"/>
      <c r="C266" s="1848">
        <v>11</v>
      </c>
      <c r="D266" s="1877"/>
      <c r="E266" s="1866">
        <v>130.21</v>
      </c>
      <c r="F266" s="1866">
        <v>126.65</v>
      </c>
      <c r="G266" s="1866">
        <v>128.1</v>
      </c>
      <c r="H266" s="2040">
        <v>129.79</v>
      </c>
      <c r="I266" s="1866">
        <v>128.97999999999999</v>
      </c>
      <c r="J266" s="1867">
        <v>128.97</v>
      </c>
      <c r="K266" s="1866">
        <v>105.33</v>
      </c>
      <c r="L266" s="1866">
        <v>104.71</v>
      </c>
      <c r="M266" s="1867">
        <v>104.93</v>
      </c>
      <c r="N266" s="1868">
        <v>57.1</v>
      </c>
      <c r="O266" s="1868">
        <v>38.9</v>
      </c>
      <c r="P266" s="1869">
        <v>44.4</v>
      </c>
      <c r="Q266" s="1850">
        <v>513.70000000000027</v>
      </c>
      <c r="R266" s="1850">
        <v>229.30000000000007</v>
      </c>
      <c r="S266" s="1870">
        <v>-1004.8000000000009</v>
      </c>
      <c r="T266" s="1871">
        <v>54.5</v>
      </c>
      <c r="U266" s="1872">
        <v>70</v>
      </c>
      <c r="V266" s="1873">
        <v>55.6</v>
      </c>
      <c r="W266" s="1871">
        <v>117.3</v>
      </c>
      <c r="X266" s="1872">
        <v>118.4</v>
      </c>
      <c r="Y266" s="1873">
        <v>105.8</v>
      </c>
      <c r="Z266" s="1872"/>
      <c r="AB266" s="1848">
        <v>50</v>
      </c>
      <c r="AD266" s="1849"/>
      <c r="AE266" s="1849"/>
      <c r="AF266" s="1848">
        <v>11</v>
      </c>
    </row>
    <row r="267" spans="1:32" s="1848" customFormat="1">
      <c r="B267" s="1849"/>
      <c r="C267" s="1848">
        <v>12</v>
      </c>
      <c r="D267" s="1877"/>
      <c r="E267" s="1866">
        <v>127.15</v>
      </c>
      <c r="F267" s="1866">
        <v>127.28</v>
      </c>
      <c r="G267" s="1866">
        <v>127.7</v>
      </c>
      <c r="H267" s="2040">
        <v>129.83000000000001</v>
      </c>
      <c r="I267" s="1866">
        <v>129.18</v>
      </c>
      <c r="J267" s="1867">
        <v>129.63999999999999</v>
      </c>
      <c r="K267" s="1866">
        <v>105.43</v>
      </c>
      <c r="L267" s="1866">
        <v>105.12</v>
      </c>
      <c r="M267" s="1867">
        <v>104.73</v>
      </c>
      <c r="N267" s="1868">
        <v>42.9</v>
      </c>
      <c r="O267" s="1868">
        <v>77.8</v>
      </c>
      <c r="P267" s="1869">
        <v>55.6</v>
      </c>
      <c r="Q267" s="1850">
        <v>506.60000000000025</v>
      </c>
      <c r="R267" s="1850">
        <v>257.10000000000008</v>
      </c>
      <c r="S267" s="1870">
        <v>-999.20000000000084</v>
      </c>
      <c r="T267" s="1871">
        <v>77.3</v>
      </c>
      <c r="U267" s="1872">
        <v>90</v>
      </c>
      <c r="V267" s="1873">
        <v>55.6</v>
      </c>
      <c r="W267" s="1871">
        <v>117.3</v>
      </c>
      <c r="X267" s="1872">
        <v>119.1</v>
      </c>
      <c r="Y267" s="1873">
        <v>106.1</v>
      </c>
      <c r="Z267" s="1872"/>
      <c r="AB267" s="1848">
        <v>50</v>
      </c>
      <c r="AD267" s="1849"/>
      <c r="AE267" s="1849"/>
      <c r="AF267" s="1848">
        <v>12</v>
      </c>
    </row>
    <row r="268" spans="1:32" s="1848" customFormat="1" ht="26">
      <c r="A268" s="1848">
        <v>2006</v>
      </c>
      <c r="B268" s="1849" t="s">
        <v>2</v>
      </c>
      <c r="C268" s="1848">
        <v>1</v>
      </c>
      <c r="D268" s="1877"/>
      <c r="E268" s="1866">
        <v>135.57</v>
      </c>
      <c r="F268" s="1866">
        <v>130.97999999999999</v>
      </c>
      <c r="G268" s="1866">
        <v>128.5</v>
      </c>
      <c r="H268" s="2040">
        <v>132.51</v>
      </c>
      <c r="I268" s="1866">
        <v>130.71</v>
      </c>
      <c r="J268" s="1867">
        <v>129.86000000000001</v>
      </c>
      <c r="K268" s="1866">
        <v>103.23</v>
      </c>
      <c r="L268" s="1866">
        <v>104.66</v>
      </c>
      <c r="M268" s="1867">
        <v>104.6</v>
      </c>
      <c r="N268" s="1868">
        <v>100</v>
      </c>
      <c r="O268" s="1868">
        <v>77.8</v>
      </c>
      <c r="P268" s="1869">
        <v>33.299999999999997</v>
      </c>
      <c r="Q268" s="1850">
        <v>556.60000000000025</v>
      </c>
      <c r="R268" s="1850">
        <v>284.90000000000009</v>
      </c>
      <c r="S268" s="1870">
        <v>-1015.9000000000009</v>
      </c>
      <c r="T268" s="1871">
        <v>54.5</v>
      </c>
      <c r="U268" s="1872">
        <v>100</v>
      </c>
      <c r="V268" s="1873">
        <v>61.1</v>
      </c>
      <c r="W268" s="1871">
        <v>118</v>
      </c>
      <c r="X268" s="1872">
        <v>119.7</v>
      </c>
      <c r="Y268" s="1873">
        <v>105.9</v>
      </c>
      <c r="Z268" s="1872"/>
      <c r="AB268" s="1848">
        <v>50</v>
      </c>
      <c r="AD268" s="1875" t="s">
        <v>932</v>
      </c>
      <c r="AE268" s="1849"/>
      <c r="AF268" s="1848">
        <v>1</v>
      </c>
    </row>
    <row r="269" spans="1:32" s="1848" customFormat="1">
      <c r="B269" s="1849"/>
      <c r="C269" s="1848">
        <v>2</v>
      </c>
      <c r="D269" s="1877"/>
      <c r="E269" s="1866">
        <v>137.07</v>
      </c>
      <c r="F269" s="1866">
        <v>133.26</v>
      </c>
      <c r="G269" s="1866">
        <v>129.74</v>
      </c>
      <c r="H269" s="2040">
        <v>134.6</v>
      </c>
      <c r="I269" s="1866">
        <v>132.31</v>
      </c>
      <c r="J269" s="1867">
        <v>130.93</v>
      </c>
      <c r="K269" s="1866">
        <v>104.81</v>
      </c>
      <c r="L269" s="1866">
        <v>104.49</v>
      </c>
      <c r="M269" s="1867">
        <v>104.85</v>
      </c>
      <c r="N269" s="1868">
        <v>85.7</v>
      </c>
      <c r="O269" s="1868">
        <v>88.9</v>
      </c>
      <c r="P269" s="1869">
        <v>44.4</v>
      </c>
      <c r="Q269" s="1850">
        <v>592.3000000000003</v>
      </c>
      <c r="R269" s="1850">
        <v>323.80000000000007</v>
      </c>
      <c r="S269" s="1870">
        <v>-1021.5000000000009</v>
      </c>
      <c r="T269" s="1871">
        <v>72.7</v>
      </c>
      <c r="U269" s="1872">
        <v>90</v>
      </c>
      <c r="V269" s="1873">
        <v>72.2</v>
      </c>
      <c r="W269" s="1871">
        <v>118.8</v>
      </c>
      <c r="X269" s="1872">
        <v>120.2</v>
      </c>
      <c r="Y269" s="1873">
        <v>107.3</v>
      </c>
      <c r="Z269" s="1872"/>
      <c r="AB269" s="1848">
        <v>50</v>
      </c>
      <c r="AD269" s="1849"/>
      <c r="AE269" s="1849"/>
      <c r="AF269" s="1848">
        <v>2</v>
      </c>
    </row>
    <row r="270" spans="1:32" s="1848" customFormat="1">
      <c r="B270" s="1849"/>
      <c r="C270" s="1848">
        <v>3</v>
      </c>
      <c r="D270" s="1877"/>
      <c r="E270" s="1866">
        <v>135.26</v>
      </c>
      <c r="F270" s="1866">
        <v>135.97</v>
      </c>
      <c r="G270" s="1866">
        <v>130.71</v>
      </c>
      <c r="H270" s="2040">
        <v>135.33000000000001</v>
      </c>
      <c r="I270" s="1866">
        <v>134.15</v>
      </c>
      <c r="J270" s="1867">
        <v>132.41</v>
      </c>
      <c r="K270" s="1866">
        <v>104.71</v>
      </c>
      <c r="L270" s="1866">
        <v>104.25</v>
      </c>
      <c r="M270" s="1867">
        <v>104.61</v>
      </c>
      <c r="N270" s="1868">
        <v>85.7</v>
      </c>
      <c r="O270" s="1868">
        <v>83.3</v>
      </c>
      <c r="P270" s="1869">
        <v>44.4</v>
      </c>
      <c r="Q270" s="1850">
        <v>628.00000000000034</v>
      </c>
      <c r="R270" s="1850">
        <v>357.10000000000008</v>
      </c>
      <c r="S270" s="1870">
        <v>-1027.1000000000008</v>
      </c>
      <c r="T270" s="1871">
        <v>63.6</v>
      </c>
      <c r="U270" s="1872">
        <v>70</v>
      </c>
      <c r="V270" s="1873">
        <v>77.8</v>
      </c>
      <c r="W270" s="1871">
        <v>116.9</v>
      </c>
      <c r="X270" s="1872">
        <v>120.5</v>
      </c>
      <c r="Y270" s="1873">
        <v>107.4</v>
      </c>
      <c r="Z270" s="1872"/>
      <c r="AB270" s="1848">
        <v>50</v>
      </c>
      <c r="AD270" s="1849"/>
      <c r="AE270" s="1849"/>
      <c r="AF270" s="1848">
        <v>3</v>
      </c>
    </row>
    <row r="271" spans="1:32" s="1848" customFormat="1">
      <c r="B271" s="1849"/>
      <c r="C271" s="1848">
        <v>4</v>
      </c>
      <c r="D271" s="1877"/>
      <c r="E271" s="1866">
        <v>137.4</v>
      </c>
      <c r="F271" s="1866">
        <v>136.58000000000001</v>
      </c>
      <c r="G271" s="1866">
        <v>132.44999999999999</v>
      </c>
      <c r="H271" s="2040">
        <v>137.22999999999999</v>
      </c>
      <c r="I271" s="1866">
        <v>135.72</v>
      </c>
      <c r="J271" s="1867">
        <v>133.9</v>
      </c>
      <c r="K271" s="1866">
        <v>108.68</v>
      </c>
      <c r="L271" s="1866">
        <v>106.07</v>
      </c>
      <c r="M271" s="1867">
        <v>105.26</v>
      </c>
      <c r="N271" s="1868">
        <v>85.7</v>
      </c>
      <c r="O271" s="1868">
        <v>88.9</v>
      </c>
      <c r="P271" s="1869">
        <v>83.3</v>
      </c>
      <c r="Q271" s="1850">
        <v>663.70000000000039</v>
      </c>
      <c r="R271" s="1850">
        <v>396.00000000000011</v>
      </c>
      <c r="S271" s="1870">
        <v>-993.80000000000086</v>
      </c>
      <c r="T271" s="1871">
        <v>54.5</v>
      </c>
      <c r="U271" s="1872">
        <v>60</v>
      </c>
      <c r="V271" s="1873">
        <v>83.3</v>
      </c>
      <c r="W271" s="1871">
        <v>119.1</v>
      </c>
      <c r="X271" s="1872">
        <v>121</v>
      </c>
      <c r="Y271" s="1873">
        <v>108.2</v>
      </c>
      <c r="Z271" s="1872"/>
      <c r="AB271" s="1848">
        <v>50</v>
      </c>
      <c r="AD271" s="1849"/>
      <c r="AE271" s="1849"/>
      <c r="AF271" s="1848">
        <v>4</v>
      </c>
    </row>
    <row r="272" spans="1:32" s="1848" customFormat="1">
      <c r="B272" s="1849"/>
      <c r="C272" s="1848">
        <v>5</v>
      </c>
      <c r="D272" s="1877"/>
      <c r="E272" s="1866">
        <v>140.96</v>
      </c>
      <c r="F272" s="1866">
        <v>137.87</v>
      </c>
      <c r="G272" s="1866">
        <v>134.80000000000001</v>
      </c>
      <c r="H272" s="2040">
        <v>138.56</v>
      </c>
      <c r="I272" s="1866">
        <v>137.04</v>
      </c>
      <c r="J272" s="1867">
        <v>135.65</v>
      </c>
      <c r="K272" s="1866">
        <v>109.78</v>
      </c>
      <c r="L272" s="1866">
        <v>107.72</v>
      </c>
      <c r="M272" s="1867">
        <v>106</v>
      </c>
      <c r="N272" s="1868">
        <v>57.1</v>
      </c>
      <c r="O272" s="1868">
        <v>77.8</v>
      </c>
      <c r="P272" s="1869">
        <v>88.9</v>
      </c>
      <c r="Q272" s="1850">
        <v>670.80000000000041</v>
      </c>
      <c r="R272" s="1850">
        <v>423.80000000000013</v>
      </c>
      <c r="S272" s="1870">
        <v>-954.90000000000089</v>
      </c>
      <c r="T272" s="1871">
        <v>54.5</v>
      </c>
      <c r="U272" s="1872">
        <v>70</v>
      </c>
      <c r="V272" s="1873">
        <v>72.2</v>
      </c>
      <c r="W272" s="1871">
        <v>118.7</v>
      </c>
      <c r="X272" s="1872">
        <v>121.3</v>
      </c>
      <c r="Y272" s="1873">
        <v>108.6</v>
      </c>
      <c r="Z272" s="1872"/>
      <c r="AB272" s="1848">
        <v>50</v>
      </c>
      <c r="AD272" s="1849"/>
      <c r="AE272" s="1849"/>
      <c r="AF272" s="1848">
        <v>5</v>
      </c>
    </row>
    <row r="273" spans="1:39" s="1848" customFormat="1">
      <c r="B273" s="1849"/>
      <c r="C273" s="1848">
        <v>6</v>
      </c>
      <c r="D273" s="1877"/>
      <c r="E273" s="1866">
        <v>142.24</v>
      </c>
      <c r="F273" s="1866">
        <v>140.19999999999999</v>
      </c>
      <c r="G273" s="1866">
        <v>136.52000000000001</v>
      </c>
      <c r="H273" s="2040">
        <v>141.9</v>
      </c>
      <c r="I273" s="1866">
        <v>139.22999999999999</v>
      </c>
      <c r="J273" s="1867">
        <v>137.52000000000001</v>
      </c>
      <c r="K273" s="1866">
        <v>112.6</v>
      </c>
      <c r="L273" s="1866">
        <v>110.35</v>
      </c>
      <c r="M273" s="1867">
        <v>107.03</v>
      </c>
      <c r="N273" s="1868">
        <v>71.400000000000006</v>
      </c>
      <c r="O273" s="1868">
        <v>100</v>
      </c>
      <c r="P273" s="1869">
        <v>88.9</v>
      </c>
      <c r="Q273" s="1850">
        <v>692.20000000000039</v>
      </c>
      <c r="R273" s="1850">
        <v>473.80000000000013</v>
      </c>
      <c r="S273" s="1870">
        <v>-916.00000000000091</v>
      </c>
      <c r="T273" s="1871">
        <v>54.5</v>
      </c>
      <c r="U273" s="1872">
        <v>70</v>
      </c>
      <c r="V273" s="1873">
        <v>88.9</v>
      </c>
      <c r="W273" s="1871">
        <v>116.9</v>
      </c>
      <c r="X273" s="1872">
        <v>121.5</v>
      </c>
      <c r="Y273" s="1873">
        <v>109.1</v>
      </c>
      <c r="Z273" s="1872"/>
      <c r="AB273" s="1848">
        <v>50</v>
      </c>
      <c r="AD273" s="1849"/>
      <c r="AE273" s="1849"/>
      <c r="AF273" s="1848">
        <v>6</v>
      </c>
    </row>
    <row r="274" spans="1:39" s="1848" customFormat="1">
      <c r="B274" s="1849"/>
      <c r="C274" s="1848">
        <v>7</v>
      </c>
      <c r="D274" s="1877"/>
      <c r="E274" s="1866">
        <v>137.61000000000001</v>
      </c>
      <c r="F274" s="1866">
        <v>140.27000000000001</v>
      </c>
      <c r="G274" s="1866">
        <v>138.02000000000001</v>
      </c>
      <c r="H274" s="2040">
        <v>139.28</v>
      </c>
      <c r="I274" s="1866">
        <v>139.91</v>
      </c>
      <c r="J274" s="1867">
        <v>138.46</v>
      </c>
      <c r="K274" s="1866">
        <v>111.36</v>
      </c>
      <c r="L274" s="1866">
        <v>111.25</v>
      </c>
      <c r="M274" s="1867">
        <v>107.88</v>
      </c>
      <c r="N274" s="1868">
        <v>57.1</v>
      </c>
      <c r="O274" s="1868">
        <v>61.1</v>
      </c>
      <c r="P274" s="1869">
        <v>55.6</v>
      </c>
      <c r="Q274" s="1850">
        <v>699.30000000000041</v>
      </c>
      <c r="R274" s="1850">
        <v>484.90000000000015</v>
      </c>
      <c r="S274" s="1870">
        <v>-910.40000000000089</v>
      </c>
      <c r="T274" s="1871">
        <v>36.4</v>
      </c>
      <c r="U274" s="1872">
        <v>80</v>
      </c>
      <c r="V274" s="1873">
        <v>77.8</v>
      </c>
      <c r="W274" s="1871">
        <v>116.1</v>
      </c>
      <c r="X274" s="1872">
        <v>121.8</v>
      </c>
      <c r="Y274" s="1873">
        <v>110</v>
      </c>
      <c r="Z274" s="1872"/>
      <c r="AB274" s="1848">
        <v>50</v>
      </c>
      <c r="AD274" s="1849"/>
      <c r="AE274" s="1849"/>
      <c r="AF274" s="1848">
        <v>7</v>
      </c>
    </row>
    <row r="275" spans="1:39" s="1848" customFormat="1">
      <c r="B275" s="1849"/>
      <c r="C275" s="1848">
        <v>8</v>
      </c>
      <c r="D275" s="1877"/>
      <c r="E275" s="1866">
        <v>139.91999999999999</v>
      </c>
      <c r="F275" s="1866">
        <v>139.91999999999999</v>
      </c>
      <c r="G275" s="1866">
        <v>138.63999999999999</v>
      </c>
      <c r="H275" s="2040">
        <v>142.13</v>
      </c>
      <c r="I275" s="1866">
        <v>141.1</v>
      </c>
      <c r="J275" s="1867">
        <v>139.82</v>
      </c>
      <c r="K275" s="1866">
        <v>114.62</v>
      </c>
      <c r="L275" s="1866">
        <v>112.86</v>
      </c>
      <c r="M275" s="1867">
        <v>109.51</v>
      </c>
      <c r="N275" s="1868">
        <v>42.9</v>
      </c>
      <c r="O275" s="1868">
        <v>77.8</v>
      </c>
      <c r="P275" s="1869">
        <v>88.9</v>
      </c>
      <c r="Q275" s="1850">
        <v>692.20000000000039</v>
      </c>
      <c r="R275" s="1850">
        <v>512.70000000000016</v>
      </c>
      <c r="S275" s="1870">
        <v>-871.50000000000091</v>
      </c>
      <c r="T275" s="1871">
        <v>36.4</v>
      </c>
      <c r="U275" s="1872">
        <v>65</v>
      </c>
      <c r="V275" s="1873">
        <v>66.7</v>
      </c>
      <c r="W275" s="1871">
        <v>117.9</v>
      </c>
      <c r="X275" s="1872">
        <v>122.2</v>
      </c>
      <c r="Y275" s="1873">
        <v>109.8</v>
      </c>
      <c r="Z275" s="1872"/>
      <c r="AB275" s="1848">
        <v>50</v>
      </c>
      <c r="AD275" s="1849"/>
      <c r="AE275" s="1849"/>
      <c r="AF275" s="1848">
        <v>8</v>
      </c>
    </row>
    <row r="276" spans="1:39" s="1848" customFormat="1">
      <c r="B276" s="1849"/>
      <c r="C276" s="1848">
        <v>9</v>
      </c>
      <c r="D276" s="1877"/>
      <c r="E276" s="1866">
        <v>141.31</v>
      </c>
      <c r="F276" s="1866">
        <v>139.61000000000001</v>
      </c>
      <c r="G276" s="1866">
        <v>139.24</v>
      </c>
      <c r="H276" s="2040">
        <v>140.31</v>
      </c>
      <c r="I276" s="1866">
        <v>140.57</v>
      </c>
      <c r="J276" s="1867">
        <v>140.44</v>
      </c>
      <c r="K276" s="1866">
        <v>117.08</v>
      </c>
      <c r="L276" s="1866">
        <v>114.35</v>
      </c>
      <c r="M276" s="1867">
        <v>111.26</v>
      </c>
      <c r="N276" s="1868">
        <v>42.9</v>
      </c>
      <c r="O276" s="1868">
        <v>44.4</v>
      </c>
      <c r="P276" s="1869">
        <v>61.1</v>
      </c>
      <c r="Q276" s="1850">
        <v>685.10000000000036</v>
      </c>
      <c r="R276" s="1850">
        <v>507.10000000000014</v>
      </c>
      <c r="S276" s="1870">
        <v>-860.40000000000089</v>
      </c>
      <c r="T276" s="1871">
        <v>54.5</v>
      </c>
      <c r="U276" s="1872">
        <v>70</v>
      </c>
      <c r="V276" s="1873">
        <v>61.1</v>
      </c>
      <c r="W276" s="1871">
        <v>116.7</v>
      </c>
      <c r="X276" s="1872">
        <v>122</v>
      </c>
      <c r="Y276" s="1873">
        <v>109.8</v>
      </c>
      <c r="Z276" s="1872"/>
      <c r="AB276" s="1848">
        <v>50</v>
      </c>
      <c r="AD276" s="1849"/>
      <c r="AE276" s="1849"/>
      <c r="AF276" s="1848">
        <v>9</v>
      </c>
    </row>
    <row r="277" spans="1:39" s="1848" customFormat="1">
      <c r="B277" s="1849"/>
      <c r="C277" s="1848">
        <v>10</v>
      </c>
      <c r="D277" s="1877"/>
      <c r="E277" s="1866">
        <v>135.59</v>
      </c>
      <c r="F277" s="1866">
        <v>138.94</v>
      </c>
      <c r="G277" s="1866">
        <v>139.29</v>
      </c>
      <c r="H277" s="2040">
        <v>139.02000000000001</v>
      </c>
      <c r="I277" s="1866">
        <v>140.49</v>
      </c>
      <c r="J277" s="1867">
        <v>140.53</v>
      </c>
      <c r="K277" s="1866">
        <v>116.9</v>
      </c>
      <c r="L277" s="1866">
        <v>116.2</v>
      </c>
      <c r="M277" s="1867">
        <v>113</v>
      </c>
      <c r="N277" s="1868">
        <v>42.9</v>
      </c>
      <c r="O277" s="1868">
        <v>55.6</v>
      </c>
      <c r="P277" s="1869">
        <v>77.8</v>
      </c>
      <c r="Q277" s="1850">
        <v>678.00000000000034</v>
      </c>
      <c r="R277" s="1850">
        <v>512.70000000000016</v>
      </c>
      <c r="S277" s="1870">
        <v>-832.60000000000093</v>
      </c>
      <c r="T277" s="1871">
        <v>59.1</v>
      </c>
      <c r="U277" s="1872">
        <v>75</v>
      </c>
      <c r="V277" s="1873">
        <v>61.1</v>
      </c>
      <c r="W277" s="1871">
        <v>117</v>
      </c>
      <c r="X277" s="1872">
        <v>122.5</v>
      </c>
      <c r="Y277" s="1873">
        <v>110.7</v>
      </c>
      <c r="Z277" s="1872"/>
      <c r="AB277" s="1848">
        <v>50</v>
      </c>
      <c r="AD277" s="1849"/>
      <c r="AE277" s="1849"/>
      <c r="AF277" s="1848">
        <v>10</v>
      </c>
    </row>
    <row r="278" spans="1:39" s="1848" customFormat="1">
      <c r="B278" s="1849"/>
      <c r="C278" s="1848">
        <v>11</v>
      </c>
      <c r="D278" s="1877"/>
      <c r="E278" s="1866">
        <v>136.43</v>
      </c>
      <c r="F278" s="1866">
        <v>137.78</v>
      </c>
      <c r="G278" s="1866">
        <v>139.15</v>
      </c>
      <c r="H278" s="2040">
        <v>138.77000000000001</v>
      </c>
      <c r="I278" s="1866">
        <v>139.37</v>
      </c>
      <c r="J278" s="1867">
        <v>139.9</v>
      </c>
      <c r="K278" s="1866">
        <v>115.99</v>
      </c>
      <c r="L278" s="1866">
        <v>116.66</v>
      </c>
      <c r="M278" s="1867">
        <v>114.05</v>
      </c>
      <c r="N278" s="1868">
        <v>28.6</v>
      </c>
      <c r="O278" s="1868">
        <v>5.6</v>
      </c>
      <c r="P278" s="1869">
        <v>55.6</v>
      </c>
      <c r="Q278" s="1850">
        <v>656.60000000000036</v>
      </c>
      <c r="R278" s="1850">
        <v>468.30000000000018</v>
      </c>
      <c r="S278" s="1870">
        <v>-827.00000000000091</v>
      </c>
      <c r="T278" s="1871">
        <v>54.5</v>
      </c>
      <c r="U278" s="1872">
        <v>50</v>
      </c>
      <c r="V278" s="1873">
        <v>66.7</v>
      </c>
      <c r="W278" s="1871">
        <v>117.9</v>
      </c>
      <c r="X278" s="1872">
        <v>122.4</v>
      </c>
      <c r="Y278" s="1873">
        <v>111.2</v>
      </c>
      <c r="Z278" s="1872"/>
      <c r="AB278" s="1848">
        <v>50</v>
      </c>
      <c r="AD278" s="1849"/>
      <c r="AE278" s="1849"/>
      <c r="AF278" s="1848">
        <v>11</v>
      </c>
    </row>
    <row r="279" spans="1:39" s="1848" customFormat="1">
      <c r="B279" s="1849"/>
      <c r="C279" s="1848">
        <v>12</v>
      </c>
      <c r="D279" s="1877"/>
      <c r="E279" s="1866">
        <v>134.41</v>
      </c>
      <c r="F279" s="1866">
        <v>135.47999999999999</v>
      </c>
      <c r="G279" s="1866">
        <v>138.22</v>
      </c>
      <c r="H279" s="2040">
        <v>137.72999999999999</v>
      </c>
      <c r="I279" s="1866">
        <v>138.51</v>
      </c>
      <c r="J279" s="1867">
        <v>139.59</v>
      </c>
      <c r="K279" s="1866">
        <v>117.68</v>
      </c>
      <c r="L279" s="1866">
        <v>116.86</v>
      </c>
      <c r="M279" s="1867">
        <v>115.18</v>
      </c>
      <c r="N279" s="1868">
        <v>28.6</v>
      </c>
      <c r="O279" s="1868">
        <v>44.4</v>
      </c>
      <c r="P279" s="1869">
        <v>55.6</v>
      </c>
      <c r="Q279" s="1850">
        <v>635.20000000000039</v>
      </c>
      <c r="R279" s="1850">
        <v>462.70000000000016</v>
      </c>
      <c r="S279" s="1870">
        <v>-821.40000000000089</v>
      </c>
      <c r="T279" s="1871">
        <v>54.5</v>
      </c>
      <c r="U279" s="1872">
        <v>70</v>
      </c>
      <c r="V279" s="1873">
        <v>77.8</v>
      </c>
      <c r="W279" s="1871">
        <v>117.7</v>
      </c>
      <c r="X279" s="1872">
        <v>122.3</v>
      </c>
      <c r="Y279" s="1873">
        <v>111.6</v>
      </c>
      <c r="Z279" s="1872"/>
      <c r="AB279" s="1848">
        <v>50</v>
      </c>
      <c r="AD279" s="1849"/>
      <c r="AE279" s="1849"/>
      <c r="AF279" s="1848">
        <v>12</v>
      </c>
    </row>
    <row r="280" spans="1:39" s="1848" customFormat="1" ht="26.25" customHeight="1">
      <c r="A280" s="1848">
        <v>2007</v>
      </c>
      <c r="B280" s="1849" t="s">
        <v>33</v>
      </c>
      <c r="C280" s="1848">
        <v>1</v>
      </c>
      <c r="D280" s="1877"/>
      <c r="E280" s="1866">
        <v>126.54</v>
      </c>
      <c r="F280" s="1866">
        <v>132.46</v>
      </c>
      <c r="G280" s="1866">
        <v>135.97</v>
      </c>
      <c r="H280" s="2040">
        <v>135.38999999999999</v>
      </c>
      <c r="I280" s="1866">
        <v>137.30000000000001</v>
      </c>
      <c r="J280" s="1867">
        <v>138.24</v>
      </c>
      <c r="K280" s="1866">
        <v>118.87</v>
      </c>
      <c r="L280" s="1866">
        <v>117.51</v>
      </c>
      <c r="M280" s="1867">
        <v>116.07</v>
      </c>
      <c r="N280" s="1868">
        <v>14.3</v>
      </c>
      <c r="O280" s="1868">
        <v>27.8</v>
      </c>
      <c r="P280" s="1869">
        <v>44.4</v>
      </c>
      <c r="Q280" s="1850">
        <v>599.50000000000034</v>
      </c>
      <c r="R280" s="1850">
        <v>440.50000000000017</v>
      </c>
      <c r="S280" s="1870">
        <v>-827.00000000000091</v>
      </c>
      <c r="T280" s="1871">
        <v>81.8</v>
      </c>
      <c r="U280" s="1872">
        <v>45</v>
      </c>
      <c r="V280" s="1873">
        <v>72.2</v>
      </c>
      <c r="W280" s="1871">
        <v>117.7</v>
      </c>
      <c r="X280" s="1872">
        <v>122.4</v>
      </c>
      <c r="Y280" s="1873">
        <v>112</v>
      </c>
      <c r="Z280" s="1872"/>
      <c r="AB280" s="1848">
        <v>50</v>
      </c>
      <c r="AD280" s="1875" t="s">
        <v>933</v>
      </c>
      <c r="AE280" s="1849"/>
      <c r="AF280" s="1848">
        <v>1</v>
      </c>
    </row>
    <row r="281" spans="1:39" s="1848" customFormat="1">
      <c r="B281" s="1849"/>
      <c r="C281" s="1848">
        <v>2</v>
      </c>
      <c r="D281" s="1877"/>
      <c r="E281" s="1866">
        <v>129.87</v>
      </c>
      <c r="F281" s="1866">
        <v>130.27000000000001</v>
      </c>
      <c r="G281" s="1866">
        <v>134.87</v>
      </c>
      <c r="H281" s="2040">
        <v>139.19</v>
      </c>
      <c r="I281" s="1866">
        <v>137.44</v>
      </c>
      <c r="J281" s="1867">
        <v>138.02000000000001</v>
      </c>
      <c r="K281" s="1866">
        <v>120.53</v>
      </c>
      <c r="L281" s="1866">
        <v>119.03</v>
      </c>
      <c r="M281" s="1867">
        <v>117.38</v>
      </c>
      <c r="N281" s="1868">
        <v>28.6</v>
      </c>
      <c r="O281" s="1868">
        <v>66.7</v>
      </c>
      <c r="P281" s="1869">
        <v>77.8</v>
      </c>
      <c r="Q281" s="1850">
        <v>578.10000000000036</v>
      </c>
      <c r="R281" s="1850">
        <v>457.20000000000016</v>
      </c>
      <c r="S281" s="1870">
        <v>-799.20000000000095</v>
      </c>
      <c r="T281" s="1871">
        <v>50</v>
      </c>
      <c r="U281" s="1872">
        <v>50</v>
      </c>
      <c r="V281" s="1873">
        <v>33.299999999999997</v>
      </c>
      <c r="W281" s="1871">
        <v>118.3</v>
      </c>
      <c r="X281" s="1872">
        <v>122.5</v>
      </c>
      <c r="Y281" s="1873">
        <v>111.4</v>
      </c>
      <c r="Z281" s="1872"/>
      <c r="AB281" s="1848">
        <v>50</v>
      </c>
      <c r="AD281" s="1849"/>
      <c r="AE281" s="1849"/>
      <c r="AF281" s="1848">
        <v>2</v>
      </c>
    </row>
    <row r="282" spans="1:39" s="1848" customFormat="1">
      <c r="B282" s="1849"/>
      <c r="C282" s="1848">
        <v>3</v>
      </c>
      <c r="D282" s="1877"/>
      <c r="E282" s="1866">
        <v>126.05</v>
      </c>
      <c r="F282" s="1866">
        <v>127.49</v>
      </c>
      <c r="G282" s="1866">
        <v>132.88999999999999</v>
      </c>
      <c r="H282" s="2040">
        <v>134.5</v>
      </c>
      <c r="I282" s="1866">
        <v>136.36000000000001</v>
      </c>
      <c r="J282" s="1867">
        <v>137.12</v>
      </c>
      <c r="K282" s="1866">
        <v>119.43</v>
      </c>
      <c r="L282" s="1866">
        <v>119.61</v>
      </c>
      <c r="M282" s="1867">
        <v>118.07</v>
      </c>
      <c r="N282" s="1868">
        <v>14.3</v>
      </c>
      <c r="O282" s="1868">
        <v>44.4</v>
      </c>
      <c r="P282" s="1869">
        <v>44.4</v>
      </c>
      <c r="Q282" s="1850">
        <v>542.40000000000032</v>
      </c>
      <c r="R282" s="1850">
        <v>451.60000000000014</v>
      </c>
      <c r="S282" s="1870">
        <v>-804.80000000000098</v>
      </c>
      <c r="T282" s="1871">
        <v>45.5</v>
      </c>
      <c r="U282" s="1872">
        <v>30</v>
      </c>
      <c r="V282" s="1873">
        <v>55.6</v>
      </c>
      <c r="W282" s="1871">
        <v>117.5</v>
      </c>
      <c r="X282" s="1872">
        <v>121.9</v>
      </c>
      <c r="Y282" s="1873">
        <v>111.4</v>
      </c>
      <c r="Z282" s="1872"/>
      <c r="AB282" s="1848">
        <v>50</v>
      </c>
      <c r="AD282" s="1849"/>
      <c r="AE282" s="1849"/>
      <c r="AF282" s="1848">
        <v>3</v>
      </c>
      <c r="AH282" s="1864"/>
      <c r="AI282" s="1864"/>
      <c r="AJ282" s="1864"/>
    </row>
    <row r="283" spans="1:39" s="1848" customFormat="1">
      <c r="B283" s="1849"/>
      <c r="C283" s="1848">
        <v>4</v>
      </c>
      <c r="D283" s="1877"/>
      <c r="E283" s="1866">
        <v>124.06</v>
      </c>
      <c r="F283" s="1866">
        <v>126.66</v>
      </c>
      <c r="G283" s="1866">
        <v>130.41999999999999</v>
      </c>
      <c r="H283" s="2040">
        <v>136.97</v>
      </c>
      <c r="I283" s="1866">
        <v>136.88999999999999</v>
      </c>
      <c r="J283" s="1867">
        <v>136.76</v>
      </c>
      <c r="K283" s="1866">
        <v>123.75</v>
      </c>
      <c r="L283" s="1866">
        <v>121.24</v>
      </c>
      <c r="M283" s="1867">
        <v>119.02</v>
      </c>
      <c r="N283" s="1868">
        <v>57.1</v>
      </c>
      <c r="O283" s="1868">
        <v>77.8</v>
      </c>
      <c r="P283" s="1869">
        <v>88.9</v>
      </c>
      <c r="Q283" s="1850">
        <v>549.50000000000034</v>
      </c>
      <c r="R283" s="1850">
        <v>479.40000000000015</v>
      </c>
      <c r="S283" s="1870">
        <v>-765.900000000001</v>
      </c>
      <c r="T283" s="1871">
        <v>45.5</v>
      </c>
      <c r="U283" s="1872">
        <v>60</v>
      </c>
      <c r="V283" s="1873">
        <v>44.4</v>
      </c>
      <c r="W283" s="1871">
        <v>117.9</v>
      </c>
      <c r="X283" s="1872">
        <v>122.9</v>
      </c>
      <c r="Y283" s="1873">
        <v>112.5</v>
      </c>
      <c r="Z283" s="1872"/>
      <c r="AB283" s="1848">
        <v>50</v>
      </c>
      <c r="AD283" s="1849"/>
      <c r="AE283" s="1849"/>
      <c r="AF283" s="1848">
        <v>4</v>
      </c>
      <c r="AG283" s="1864"/>
      <c r="AH283" s="1864"/>
      <c r="AI283" s="1864"/>
      <c r="AJ283" s="1864"/>
    </row>
    <row r="284" spans="1:39" s="1848" customFormat="1">
      <c r="B284" s="1849"/>
      <c r="C284" s="1848">
        <v>5</v>
      </c>
      <c r="D284" s="1877"/>
      <c r="E284" s="1866">
        <v>128.49</v>
      </c>
      <c r="F284" s="1866">
        <v>126.2</v>
      </c>
      <c r="G284" s="1866">
        <v>129.41</v>
      </c>
      <c r="H284" s="2040">
        <v>137.62</v>
      </c>
      <c r="I284" s="1866">
        <v>136.36000000000001</v>
      </c>
      <c r="J284" s="1867">
        <v>136.72999999999999</v>
      </c>
      <c r="K284" s="1866">
        <v>126.59</v>
      </c>
      <c r="L284" s="1866">
        <v>123.26</v>
      </c>
      <c r="M284" s="1867">
        <v>120.41</v>
      </c>
      <c r="N284" s="1868">
        <v>57.1</v>
      </c>
      <c r="O284" s="1868">
        <v>55.6</v>
      </c>
      <c r="P284" s="1869">
        <v>77.8</v>
      </c>
      <c r="Q284" s="1850">
        <v>556.60000000000036</v>
      </c>
      <c r="R284" s="1850">
        <v>485.00000000000017</v>
      </c>
      <c r="S284" s="1870">
        <v>-738.10000000000105</v>
      </c>
      <c r="T284" s="1871">
        <v>27.3</v>
      </c>
      <c r="U284" s="1872">
        <v>70</v>
      </c>
      <c r="V284" s="1873">
        <v>77.8</v>
      </c>
      <c r="W284" s="1871">
        <v>117.4</v>
      </c>
      <c r="X284" s="1872">
        <v>123.5</v>
      </c>
      <c r="Y284" s="1873">
        <v>112.5</v>
      </c>
      <c r="Z284" s="1872"/>
      <c r="AB284" s="1848">
        <v>50</v>
      </c>
      <c r="AD284" s="1849"/>
      <c r="AE284" s="1849"/>
      <c r="AF284" s="1848">
        <v>5</v>
      </c>
      <c r="AG284" s="1864"/>
      <c r="AH284" s="1864"/>
      <c r="AI284" s="1864"/>
      <c r="AJ284" s="1864"/>
    </row>
    <row r="285" spans="1:39" s="1848" customFormat="1">
      <c r="B285" s="1849"/>
      <c r="C285" s="1848">
        <v>6</v>
      </c>
      <c r="D285" s="1877"/>
      <c r="E285" s="1866">
        <v>120.56</v>
      </c>
      <c r="F285" s="1866">
        <v>124.37</v>
      </c>
      <c r="G285" s="1866">
        <v>127.14</v>
      </c>
      <c r="H285" s="2040">
        <v>135.07</v>
      </c>
      <c r="I285" s="1866">
        <v>136.55000000000001</v>
      </c>
      <c r="J285" s="1867">
        <v>136.66999999999999</v>
      </c>
      <c r="K285" s="1866">
        <v>124.19</v>
      </c>
      <c r="L285" s="1866">
        <v>124.84</v>
      </c>
      <c r="M285" s="1867">
        <v>121.58</v>
      </c>
      <c r="N285" s="1868">
        <v>28.6</v>
      </c>
      <c r="O285" s="1868">
        <v>77.8</v>
      </c>
      <c r="P285" s="1869">
        <v>66.7</v>
      </c>
      <c r="Q285" s="1850">
        <v>535.20000000000039</v>
      </c>
      <c r="R285" s="1850">
        <v>512.80000000000018</v>
      </c>
      <c r="S285" s="1870">
        <v>-721.400000000001</v>
      </c>
      <c r="T285" s="1871">
        <v>45.5</v>
      </c>
      <c r="U285" s="1872">
        <v>90</v>
      </c>
      <c r="V285" s="1873">
        <v>77.8</v>
      </c>
      <c r="W285" s="1871">
        <v>116.8</v>
      </c>
      <c r="X285" s="1872">
        <v>123.2</v>
      </c>
      <c r="Y285" s="1873">
        <v>112.8</v>
      </c>
      <c r="Z285" s="1872"/>
      <c r="AB285" s="1848">
        <v>50</v>
      </c>
      <c r="AD285" s="1849"/>
      <c r="AE285" s="1849"/>
      <c r="AF285" s="1848">
        <v>6</v>
      </c>
      <c r="AH285" s="1864"/>
      <c r="AI285" s="1864"/>
      <c r="AJ285" s="1864"/>
    </row>
    <row r="286" spans="1:39" s="1848" customFormat="1">
      <c r="B286" s="1849"/>
      <c r="C286" s="1848">
        <v>7</v>
      </c>
      <c r="D286" s="1877" t="s">
        <v>28</v>
      </c>
      <c r="E286" s="1866">
        <v>124.74</v>
      </c>
      <c r="F286" s="1866">
        <v>124.6</v>
      </c>
      <c r="G286" s="1866">
        <v>125.76</v>
      </c>
      <c r="H286" s="2040">
        <v>134.16</v>
      </c>
      <c r="I286" s="1866">
        <v>135.62</v>
      </c>
      <c r="J286" s="1867">
        <v>135.66</v>
      </c>
      <c r="K286" s="1866">
        <v>129.32</v>
      </c>
      <c r="L286" s="1866">
        <v>126.7</v>
      </c>
      <c r="M286" s="1867">
        <v>123.24</v>
      </c>
      <c r="N286" s="1868">
        <v>42.9</v>
      </c>
      <c r="O286" s="1868">
        <v>44.4</v>
      </c>
      <c r="P286" s="1869">
        <v>77.8</v>
      </c>
      <c r="Q286" s="1850">
        <v>528.10000000000036</v>
      </c>
      <c r="R286" s="1850">
        <v>507.20000000000016</v>
      </c>
      <c r="S286" s="1870">
        <v>-693.60000000000105</v>
      </c>
      <c r="T286" s="1871">
        <v>45.5</v>
      </c>
      <c r="U286" s="1872">
        <v>40</v>
      </c>
      <c r="V286" s="1873">
        <v>88.9</v>
      </c>
      <c r="W286" s="1871">
        <v>116.8</v>
      </c>
      <c r="X286" s="1872">
        <v>122.2</v>
      </c>
      <c r="Y286" s="1873">
        <v>113.4</v>
      </c>
      <c r="Z286" s="1872"/>
      <c r="AB286" s="1848">
        <v>50</v>
      </c>
      <c r="AD286" s="1849"/>
      <c r="AE286" s="1849"/>
      <c r="AF286" s="1848">
        <v>7</v>
      </c>
      <c r="AG286" s="1862" t="s">
        <v>28</v>
      </c>
      <c r="AH286" s="1864"/>
      <c r="AI286" s="1864"/>
      <c r="AJ286" s="1864"/>
    </row>
    <row r="287" spans="1:39" s="1848" customFormat="1">
      <c r="B287" s="1849"/>
      <c r="C287" s="1848">
        <v>8</v>
      </c>
      <c r="D287" s="1877"/>
      <c r="E287" s="1866">
        <v>122.69</v>
      </c>
      <c r="F287" s="1866">
        <v>122.66</v>
      </c>
      <c r="G287" s="1866">
        <v>125.21</v>
      </c>
      <c r="H287" s="2040">
        <v>134.05000000000001</v>
      </c>
      <c r="I287" s="1866">
        <v>134.43</v>
      </c>
      <c r="J287" s="1867">
        <v>135.57</v>
      </c>
      <c r="K287" s="1866">
        <v>127.77</v>
      </c>
      <c r="L287" s="1866">
        <v>127.09</v>
      </c>
      <c r="M287" s="1867">
        <v>124.51</v>
      </c>
      <c r="N287" s="1868">
        <v>28.6</v>
      </c>
      <c r="O287" s="1868">
        <v>72.2</v>
      </c>
      <c r="P287" s="1869">
        <v>33.299999999999997</v>
      </c>
      <c r="Q287" s="1850">
        <v>506.70000000000039</v>
      </c>
      <c r="R287" s="1850">
        <v>529.4000000000002</v>
      </c>
      <c r="S287" s="1870">
        <v>-710.30000000000109</v>
      </c>
      <c r="T287" s="1871">
        <v>22.7</v>
      </c>
      <c r="U287" s="1872">
        <v>50</v>
      </c>
      <c r="V287" s="1873">
        <v>72.2</v>
      </c>
      <c r="W287" s="1871">
        <v>114.7</v>
      </c>
      <c r="X287" s="1872">
        <v>123.6</v>
      </c>
      <c r="Y287" s="1873">
        <v>113.6</v>
      </c>
      <c r="Z287" s="1872"/>
      <c r="AB287" s="1848">
        <v>50</v>
      </c>
      <c r="AD287" s="1849"/>
      <c r="AE287" s="1849"/>
      <c r="AF287" s="1848">
        <v>8</v>
      </c>
      <c r="AG287" s="1864"/>
      <c r="AH287" s="1864">
        <v>99.5</v>
      </c>
      <c r="AI287" s="1864">
        <v>159.5</v>
      </c>
      <c r="AJ287" s="1864">
        <v>219.5</v>
      </c>
      <c r="AK287" s="1848">
        <v>139.5</v>
      </c>
      <c r="AL287" s="1848">
        <v>29.5</v>
      </c>
      <c r="AM287" s="1848">
        <v>1595</v>
      </c>
    </row>
    <row r="288" spans="1:39" s="1848" customFormat="1">
      <c r="B288" s="1849"/>
      <c r="C288" s="1848">
        <v>9</v>
      </c>
      <c r="D288" s="1877"/>
      <c r="E288" s="1866">
        <v>118.03</v>
      </c>
      <c r="F288" s="1866">
        <v>121.82</v>
      </c>
      <c r="G288" s="1866">
        <v>123.52</v>
      </c>
      <c r="H288" s="2040">
        <v>129.74</v>
      </c>
      <c r="I288" s="1866">
        <v>132.65</v>
      </c>
      <c r="J288" s="1867">
        <v>134.13</v>
      </c>
      <c r="K288" s="1866">
        <v>126.84</v>
      </c>
      <c r="L288" s="1866">
        <v>127.98</v>
      </c>
      <c r="M288" s="1867">
        <v>125.41</v>
      </c>
      <c r="N288" s="1868">
        <v>57.1</v>
      </c>
      <c r="O288" s="1868">
        <v>44.4</v>
      </c>
      <c r="P288" s="1869">
        <v>66.7</v>
      </c>
      <c r="Q288" s="1850">
        <v>513.80000000000041</v>
      </c>
      <c r="R288" s="1850">
        <v>523.80000000000018</v>
      </c>
      <c r="S288" s="1870">
        <v>-693.60000000000105</v>
      </c>
      <c r="T288" s="1871">
        <v>18.2</v>
      </c>
      <c r="U288" s="1872">
        <v>50</v>
      </c>
      <c r="V288" s="1873">
        <v>61.1</v>
      </c>
      <c r="W288" s="1871">
        <v>113.6</v>
      </c>
      <c r="X288" s="1872">
        <v>122.1</v>
      </c>
      <c r="Y288" s="1873">
        <v>113.6</v>
      </c>
      <c r="Z288" s="1872"/>
      <c r="AB288" s="1848">
        <v>50</v>
      </c>
      <c r="AD288" s="1849"/>
      <c r="AE288" s="1849"/>
      <c r="AF288" s="1848">
        <v>9</v>
      </c>
      <c r="AG288" s="1864"/>
      <c r="AH288" s="1864">
        <v>99.5</v>
      </c>
      <c r="AI288" s="1864">
        <v>159.5</v>
      </c>
      <c r="AJ288" s="1864">
        <v>219.5</v>
      </c>
      <c r="AK288" s="1848">
        <v>139.5</v>
      </c>
      <c r="AL288" s="1848">
        <v>29.5</v>
      </c>
      <c r="AM288" s="1848">
        <v>1595</v>
      </c>
    </row>
    <row r="289" spans="1:39" s="1848" customFormat="1">
      <c r="B289" s="1849"/>
      <c r="C289" s="1848">
        <v>10</v>
      </c>
      <c r="D289" s="1877"/>
      <c r="E289" s="1866">
        <v>122.95</v>
      </c>
      <c r="F289" s="1866">
        <v>121.22</v>
      </c>
      <c r="G289" s="1866">
        <v>123.07</v>
      </c>
      <c r="H289" s="2040">
        <v>131.29</v>
      </c>
      <c r="I289" s="1866">
        <v>131.69</v>
      </c>
      <c r="J289" s="1867">
        <v>132.86000000000001</v>
      </c>
      <c r="K289" s="1866">
        <v>127.57</v>
      </c>
      <c r="L289" s="1866">
        <v>127.39</v>
      </c>
      <c r="M289" s="1867">
        <v>126.58</v>
      </c>
      <c r="N289" s="1868">
        <v>28.6</v>
      </c>
      <c r="O289" s="1868">
        <v>44.4</v>
      </c>
      <c r="P289" s="1869">
        <v>44.4</v>
      </c>
      <c r="Q289" s="1850">
        <v>492.40000000000043</v>
      </c>
      <c r="R289" s="1850">
        <v>518.20000000000016</v>
      </c>
      <c r="S289" s="1870">
        <v>-699.20000000000107</v>
      </c>
      <c r="T289" s="1871">
        <v>27.3</v>
      </c>
      <c r="U289" s="1872">
        <v>60</v>
      </c>
      <c r="V289" s="1873">
        <v>66.7</v>
      </c>
      <c r="W289" s="1871">
        <v>115.6</v>
      </c>
      <c r="X289" s="1872">
        <v>123</v>
      </c>
      <c r="Y289" s="1873">
        <v>114</v>
      </c>
      <c r="Z289" s="1872"/>
      <c r="AB289" s="1848">
        <v>50</v>
      </c>
      <c r="AD289" s="1849"/>
      <c r="AE289" s="1849"/>
      <c r="AF289" s="1848">
        <v>10</v>
      </c>
      <c r="AG289" s="1864"/>
      <c r="AH289" s="1864">
        <v>99.5</v>
      </c>
      <c r="AI289" s="1864">
        <v>159.5</v>
      </c>
      <c r="AJ289" s="1864">
        <v>219.5</v>
      </c>
      <c r="AK289" s="1848">
        <v>139.5</v>
      </c>
      <c r="AL289" s="1848">
        <v>29.5</v>
      </c>
      <c r="AM289" s="1848">
        <v>1595</v>
      </c>
    </row>
    <row r="290" spans="1:39" s="1848" customFormat="1">
      <c r="B290" s="1849"/>
      <c r="C290" s="1848">
        <v>11</v>
      </c>
      <c r="D290" s="1877"/>
      <c r="E290" s="1866">
        <v>118.76</v>
      </c>
      <c r="F290" s="1866">
        <v>119.91</v>
      </c>
      <c r="G290" s="1866">
        <v>122.32</v>
      </c>
      <c r="H290" s="2040">
        <v>131.82</v>
      </c>
      <c r="I290" s="1866">
        <v>130.94999999999999</v>
      </c>
      <c r="J290" s="1867">
        <v>132.21</v>
      </c>
      <c r="K290" s="1866">
        <v>125.63</v>
      </c>
      <c r="L290" s="1866">
        <v>126.68</v>
      </c>
      <c r="M290" s="1867">
        <v>126.84</v>
      </c>
      <c r="N290" s="1868">
        <v>28.6</v>
      </c>
      <c r="O290" s="1868">
        <v>55.6</v>
      </c>
      <c r="P290" s="1869">
        <v>44.4</v>
      </c>
      <c r="Q290" s="1850">
        <v>471.00000000000045</v>
      </c>
      <c r="R290" s="1850">
        <v>523.80000000000018</v>
      </c>
      <c r="S290" s="1870">
        <v>-704.80000000000109</v>
      </c>
      <c r="T290" s="1871">
        <v>45.5</v>
      </c>
      <c r="U290" s="1872">
        <v>50</v>
      </c>
      <c r="V290" s="1873">
        <v>66.7</v>
      </c>
      <c r="W290" s="1871">
        <v>113.8</v>
      </c>
      <c r="X290" s="1872">
        <v>121.9</v>
      </c>
      <c r="Y290" s="1873">
        <v>115.4</v>
      </c>
      <c r="Z290" s="1872"/>
      <c r="AB290" s="1848">
        <v>50</v>
      </c>
      <c r="AD290" s="1849"/>
      <c r="AE290" s="1849"/>
      <c r="AF290" s="1848">
        <v>11</v>
      </c>
      <c r="AG290" s="1864"/>
      <c r="AH290" s="1864">
        <v>99.5</v>
      </c>
      <c r="AI290" s="1864">
        <v>159.5</v>
      </c>
      <c r="AJ290" s="1864">
        <v>219.5</v>
      </c>
      <c r="AK290" s="1848">
        <v>139.5</v>
      </c>
      <c r="AL290" s="1848">
        <v>29.5</v>
      </c>
      <c r="AM290" s="1848">
        <v>1595</v>
      </c>
    </row>
    <row r="291" spans="1:39" s="1848" customFormat="1">
      <c r="B291" s="1849"/>
      <c r="C291" s="1848">
        <v>12</v>
      </c>
      <c r="D291" s="1877"/>
      <c r="E291" s="1866">
        <v>116.46</v>
      </c>
      <c r="F291" s="1866">
        <v>119.39</v>
      </c>
      <c r="G291" s="1866">
        <v>120.6</v>
      </c>
      <c r="H291" s="2040">
        <v>131.77000000000001</v>
      </c>
      <c r="I291" s="1866">
        <v>131.63</v>
      </c>
      <c r="J291" s="1867">
        <v>131.72999999999999</v>
      </c>
      <c r="K291" s="1866">
        <v>125.33</v>
      </c>
      <c r="L291" s="1866">
        <v>126.18</v>
      </c>
      <c r="M291" s="1867">
        <v>126.66</v>
      </c>
      <c r="N291" s="1868">
        <v>57.1</v>
      </c>
      <c r="O291" s="1868">
        <v>55.6</v>
      </c>
      <c r="P291" s="1869">
        <v>33.299999999999997</v>
      </c>
      <c r="Q291" s="1850">
        <v>478.10000000000048</v>
      </c>
      <c r="R291" s="1850">
        <v>529.4000000000002</v>
      </c>
      <c r="S291" s="1870">
        <v>-721.50000000000114</v>
      </c>
      <c r="T291" s="1871">
        <v>50</v>
      </c>
      <c r="U291" s="1872">
        <v>65</v>
      </c>
      <c r="V291" s="1873">
        <v>77.8</v>
      </c>
      <c r="W291" s="1871">
        <v>113.3</v>
      </c>
      <c r="X291" s="1872">
        <v>122.1</v>
      </c>
      <c r="Y291" s="1873">
        <v>115.2</v>
      </c>
      <c r="Z291" s="1872"/>
      <c r="AB291" s="1848">
        <v>50</v>
      </c>
      <c r="AD291" s="1849"/>
      <c r="AE291" s="1849"/>
      <c r="AF291" s="1848">
        <v>12</v>
      </c>
      <c r="AG291" s="1864"/>
      <c r="AH291" s="1864">
        <v>99.5</v>
      </c>
      <c r="AI291" s="1864">
        <v>159.5</v>
      </c>
      <c r="AJ291" s="1864">
        <v>219.5</v>
      </c>
      <c r="AK291" s="1848">
        <v>139.5</v>
      </c>
      <c r="AL291" s="1848">
        <v>29.5</v>
      </c>
      <c r="AM291" s="1848">
        <v>1595</v>
      </c>
    </row>
    <row r="292" spans="1:39" s="1848" customFormat="1" ht="26">
      <c r="A292" s="1848">
        <v>2008</v>
      </c>
      <c r="B292" s="1849" t="s">
        <v>34</v>
      </c>
      <c r="C292" s="1848">
        <v>1</v>
      </c>
      <c r="D292" s="1877"/>
      <c r="E292" s="1866">
        <v>116.11</v>
      </c>
      <c r="F292" s="1866">
        <v>117.11</v>
      </c>
      <c r="G292" s="1866">
        <v>119.96</v>
      </c>
      <c r="H292" s="2040">
        <v>127.45</v>
      </c>
      <c r="I292" s="1866">
        <v>130.35</v>
      </c>
      <c r="J292" s="1867">
        <v>130.41</v>
      </c>
      <c r="K292" s="1866">
        <v>126.43</v>
      </c>
      <c r="L292" s="1866">
        <v>125.8</v>
      </c>
      <c r="M292" s="1867">
        <v>126.98</v>
      </c>
      <c r="N292" s="1868">
        <v>28.6</v>
      </c>
      <c r="O292" s="1868">
        <v>22.2</v>
      </c>
      <c r="P292" s="1869">
        <v>44.4</v>
      </c>
      <c r="Q292" s="1850">
        <v>456.7000000000005</v>
      </c>
      <c r="R292" s="1850">
        <v>501.60000000000019</v>
      </c>
      <c r="S292" s="1870">
        <v>-727.10000000000116</v>
      </c>
      <c r="T292" s="1871">
        <v>45.5</v>
      </c>
      <c r="U292" s="1872">
        <v>30</v>
      </c>
      <c r="V292" s="1873">
        <v>77.8</v>
      </c>
      <c r="W292" s="1871">
        <v>113.3</v>
      </c>
      <c r="X292" s="1872">
        <v>121.5</v>
      </c>
      <c r="Y292" s="1873">
        <v>114.5</v>
      </c>
      <c r="Z292" s="1872"/>
      <c r="AB292" s="1848">
        <v>50</v>
      </c>
      <c r="AD292" s="1875" t="s">
        <v>934</v>
      </c>
      <c r="AE292" s="1849"/>
      <c r="AF292" s="1848">
        <v>1</v>
      </c>
      <c r="AG292" s="1864"/>
      <c r="AH292" s="1864">
        <v>99.5</v>
      </c>
      <c r="AI292" s="1864">
        <v>159.5</v>
      </c>
      <c r="AJ292" s="1864">
        <v>219.5</v>
      </c>
      <c r="AK292" s="1848">
        <v>139.5</v>
      </c>
      <c r="AL292" s="1848">
        <v>29.5</v>
      </c>
      <c r="AM292" s="1848">
        <v>1595</v>
      </c>
    </row>
    <row r="293" spans="1:39" s="1848" customFormat="1">
      <c r="B293" s="1849"/>
      <c r="C293" s="1848">
        <v>2</v>
      </c>
      <c r="D293" s="1877"/>
      <c r="E293" s="1866">
        <v>121.39</v>
      </c>
      <c r="F293" s="1866">
        <v>117.99</v>
      </c>
      <c r="G293" s="1866">
        <v>119.48</v>
      </c>
      <c r="H293" s="2040">
        <v>129.65</v>
      </c>
      <c r="I293" s="1866">
        <v>129.62</v>
      </c>
      <c r="J293" s="1867">
        <v>130.4</v>
      </c>
      <c r="K293" s="1866">
        <v>124.3</v>
      </c>
      <c r="L293" s="1866">
        <v>125.35</v>
      </c>
      <c r="M293" s="1867">
        <v>126.27</v>
      </c>
      <c r="N293" s="1868">
        <v>71.400000000000006</v>
      </c>
      <c r="O293" s="1868">
        <v>44.4</v>
      </c>
      <c r="P293" s="1869">
        <v>55.6</v>
      </c>
      <c r="Q293" s="1850">
        <v>478.10000000000048</v>
      </c>
      <c r="R293" s="1850">
        <v>496.00000000000017</v>
      </c>
      <c r="S293" s="1870">
        <v>-721.50000000000114</v>
      </c>
      <c r="T293" s="1871">
        <v>45.5</v>
      </c>
      <c r="U293" s="1872">
        <v>60</v>
      </c>
      <c r="V293" s="1873">
        <v>44.4</v>
      </c>
      <c r="W293" s="1871">
        <v>113.6</v>
      </c>
      <c r="X293" s="1872">
        <v>121.6</v>
      </c>
      <c r="Y293" s="1873">
        <v>114.9</v>
      </c>
      <c r="Z293" s="1872"/>
      <c r="AB293" s="1848">
        <v>50</v>
      </c>
      <c r="AD293" s="1849"/>
      <c r="AE293" s="1849"/>
      <c r="AF293" s="1848">
        <v>2</v>
      </c>
      <c r="AG293" s="1864"/>
      <c r="AH293" s="1864">
        <v>99.5</v>
      </c>
      <c r="AI293" s="1864">
        <v>159.5</v>
      </c>
      <c r="AJ293" s="1864">
        <v>219.5</v>
      </c>
      <c r="AK293" s="1848">
        <v>139.5</v>
      </c>
      <c r="AL293" s="1848">
        <v>29.5</v>
      </c>
      <c r="AM293" s="1848">
        <v>1595</v>
      </c>
    </row>
    <row r="294" spans="1:39" s="1848" customFormat="1">
      <c r="B294" s="1849"/>
      <c r="C294" s="1848">
        <v>3</v>
      </c>
      <c r="D294" s="1877"/>
      <c r="E294" s="1866">
        <v>116.37</v>
      </c>
      <c r="F294" s="1866">
        <v>117.96</v>
      </c>
      <c r="G294" s="1866">
        <v>118.58</v>
      </c>
      <c r="H294" s="2040">
        <v>126.41</v>
      </c>
      <c r="I294" s="1866">
        <v>127.84</v>
      </c>
      <c r="J294" s="1867">
        <v>129.41999999999999</v>
      </c>
      <c r="K294" s="1866">
        <v>130.85</v>
      </c>
      <c r="L294" s="1866">
        <v>127.19</v>
      </c>
      <c r="M294" s="1867">
        <v>126.71</v>
      </c>
      <c r="N294" s="1868">
        <v>57.1</v>
      </c>
      <c r="O294" s="1868">
        <v>11.1</v>
      </c>
      <c r="P294" s="1869">
        <v>77.8</v>
      </c>
      <c r="Q294" s="1850">
        <v>485.2000000000005</v>
      </c>
      <c r="R294" s="1850">
        <v>457.10000000000019</v>
      </c>
      <c r="S294" s="1870">
        <v>-693.70000000000118</v>
      </c>
      <c r="T294" s="1871">
        <v>45.5</v>
      </c>
      <c r="U294" s="1872">
        <v>20</v>
      </c>
      <c r="V294" s="1873">
        <v>38.9</v>
      </c>
      <c r="W294" s="1871">
        <v>111.2</v>
      </c>
      <c r="X294" s="1872">
        <v>120.9</v>
      </c>
      <c r="Y294" s="1873">
        <v>115.1</v>
      </c>
      <c r="Z294" s="1872"/>
      <c r="AB294" s="1848">
        <v>50</v>
      </c>
      <c r="AD294" s="1849"/>
      <c r="AE294" s="1849"/>
      <c r="AF294" s="1848">
        <v>3</v>
      </c>
      <c r="AG294" s="1864"/>
      <c r="AH294" s="1864">
        <v>99.5</v>
      </c>
      <c r="AI294" s="1864">
        <v>159.5</v>
      </c>
      <c r="AJ294" s="1864">
        <v>219.5</v>
      </c>
      <c r="AK294" s="1848">
        <v>139.5</v>
      </c>
      <c r="AL294" s="1848">
        <v>29.5</v>
      </c>
      <c r="AM294" s="1848">
        <v>1595</v>
      </c>
    </row>
    <row r="295" spans="1:39" s="1848" customFormat="1">
      <c r="B295" s="1849"/>
      <c r="C295" s="1848">
        <v>4</v>
      </c>
      <c r="D295" s="1877"/>
      <c r="E295" s="1866">
        <v>123.9</v>
      </c>
      <c r="F295" s="1866">
        <v>120.55</v>
      </c>
      <c r="G295" s="1866">
        <v>119.42</v>
      </c>
      <c r="H295" s="2040">
        <v>125.88</v>
      </c>
      <c r="I295" s="1866">
        <v>127.31</v>
      </c>
      <c r="J295" s="1867">
        <v>128.22999999999999</v>
      </c>
      <c r="K295" s="1866">
        <v>129.76</v>
      </c>
      <c r="L295" s="1866">
        <v>128.30000000000001</v>
      </c>
      <c r="M295" s="1867">
        <v>127.12</v>
      </c>
      <c r="N295" s="1868">
        <v>100</v>
      </c>
      <c r="O295" s="1868">
        <v>22.2</v>
      </c>
      <c r="P295" s="1869">
        <v>77.8</v>
      </c>
      <c r="Q295" s="1850">
        <v>535.2000000000005</v>
      </c>
      <c r="R295" s="1850">
        <v>429.30000000000018</v>
      </c>
      <c r="S295" s="1870">
        <v>-665.90000000000123</v>
      </c>
      <c r="T295" s="1871">
        <v>27.3</v>
      </c>
      <c r="U295" s="1872">
        <v>30</v>
      </c>
      <c r="V295" s="1873">
        <v>11.1</v>
      </c>
      <c r="W295" s="1871">
        <v>111.5</v>
      </c>
      <c r="X295" s="1872">
        <v>120</v>
      </c>
      <c r="Y295" s="1873">
        <v>113</v>
      </c>
      <c r="Z295" s="1872"/>
      <c r="AB295" s="1848">
        <v>50</v>
      </c>
      <c r="AD295" s="1849"/>
      <c r="AE295" s="1849"/>
      <c r="AF295" s="1848">
        <v>4</v>
      </c>
      <c r="AG295" s="1864"/>
      <c r="AH295" s="1864">
        <v>99.5</v>
      </c>
      <c r="AI295" s="1864">
        <v>159.5</v>
      </c>
      <c r="AJ295" s="1864">
        <v>219.5</v>
      </c>
      <c r="AK295" s="1848">
        <v>139.5</v>
      </c>
      <c r="AL295" s="1848">
        <v>29.5</v>
      </c>
      <c r="AM295" s="1848">
        <v>1595</v>
      </c>
    </row>
    <row r="296" spans="1:39" s="1848" customFormat="1">
      <c r="B296" s="1849"/>
      <c r="C296" s="1848">
        <v>5</v>
      </c>
      <c r="D296" s="1877"/>
      <c r="E296" s="1866">
        <v>120.88</v>
      </c>
      <c r="F296" s="1866">
        <v>120.38</v>
      </c>
      <c r="G296" s="1866">
        <v>119.12</v>
      </c>
      <c r="H296" s="2040">
        <v>126.94</v>
      </c>
      <c r="I296" s="1866">
        <v>126.41</v>
      </c>
      <c r="J296" s="1867">
        <v>127.27</v>
      </c>
      <c r="K296" s="1866">
        <v>127.5</v>
      </c>
      <c r="L296" s="1866">
        <v>129.37</v>
      </c>
      <c r="M296" s="1867">
        <v>127.11</v>
      </c>
      <c r="N296" s="1868">
        <v>42.9</v>
      </c>
      <c r="O296" s="1868">
        <v>33.299999999999997</v>
      </c>
      <c r="P296" s="1869">
        <v>66.7</v>
      </c>
      <c r="Q296" s="1850">
        <v>528.10000000000048</v>
      </c>
      <c r="R296" s="1850">
        <v>412.60000000000019</v>
      </c>
      <c r="S296" s="1870">
        <v>-649.20000000000118</v>
      </c>
      <c r="T296" s="1871">
        <v>45.5</v>
      </c>
      <c r="U296" s="1872">
        <v>40</v>
      </c>
      <c r="V296" s="1873">
        <v>22.2</v>
      </c>
      <c r="W296" s="1871">
        <v>111.1</v>
      </c>
      <c r="X296" s="1872">
        <v>120.3</v>
      </c>
      <c r="Y296" s="1873">
        <v>112.7</v>
      </c>
      <c r="Z296" s="1872"/>
      <c r="AB296" s="1848">
        <v>50</v>
      </c>
      <c r="AD296" s="1849"/>
      <c r="AE296" s="1849"/>
      <c r="AF296" s="1848">
        <v>5</v>
      </c>
      <c r="AG296" s="1864"/>
      <c r="AH296" s="1864">
        <v>99.5</v>
      </c>
      <c r="AI296" s="1864">
        <v>159.5</v>
      </c>
      <c r="AJ296" s="1864">
        <v>219.5</v>
      </c>
      <c r="AK296" s="1848">
        <v>139.5</v>
      </c>
      <c r="AL296" s="1848">
        <v>29.5</v>
      </c>
      <c r="AM296" s="1848">
        <v>1595</v>
      </c>
    </row>
    <row r="297" spans="1:39" s="1848" customFormat="1">
      <c r="B297" s="1849"/>
      <c r="C297" s="1848">
        <v>6</v>
      </c>
      <c r="D297" s="1877"/>
      <c r="E297" s="1866">
        <v>119.42</v>
      </c>
      <c r="F297" s="1866">
        <v>121.4</v>
      </c>
      <c r="G297" s="1866">
        <v>119.22</v>
      </c>
      <c r="H297" s="2040">
        <v>123.35</v>
      </c>
      <c r="I297" s="1866">
        <v>125.39</v>
      </c>
      <c r="J297" s="1867">
        <v>126.45</v>
      </c>
      <c r="K297" s="1866">
        <v>126.6</v>
      </c>
      <c r="L297" s="1866">
        <v>127.95</v>
      </c>
      <c r="M297" s="1867">
        <v>127.25</v>
      </c>
      <c r="N297" s="1868">
        <v>71.400000000000006</v>
      </c>
      <c r="O297" s="1868">
        <v>55.6</v>
      </c>
      <c r="P297" s="1869">
        <v>50</v>
      </c>
      <c r="Q297" s="1850">
        <v>549.50000000000045</v>
      </c>
      <c r="R297" s="1850">
        <v>418.20000000000022</v>
      </c>
      <c r="S297" s="1870">
        <v>-649.20000000000118</v>
      </c>
      <c r="T297" s="1871">
        <v>45.5</v>
      </c>
      <c r="U297" s="1872">
        <v>20</v>
      </c>
      <c r="V297" s="1873">
        <v>22.2</v>
      </c>
      <c r="W297" s="1871">
        <v>109.8</v>
      </c>
      <c r="X297" s="1872">
        <v>117.8</v>
      </c>
      <c r="Y297" s="1873">
        <v>111.9</v>
      </c>
      <c r="Z297" s="1872"/>
      <c r="AB297" s="1848">
        <v>50</v>
      </c>
      <c r="AD297" s="1849"/>
      <c r="AE297" s="1849"/>
      <c r="AF297" s="1848">
        <v>6</v>
      </c>
      <c r="AG297" s="1864"/>
      <c r="AH297" s="1864">
        <v>99.5</v>
      </c>
      <c r="AI297" s="1864">
        <v>159.5</v>
      </c>
      <c r="AJ297" s="1864">
        <v>219.5</v>
      </c>
      <c r="AK297" s="1848">
        <v>139.5</v>
      </c>
      <c r="AL297" s="1848">
        <v>29.5</v>
      </c>
      <c r="AM297" s="1848">
        <v>1595</v>
      </c>
    </row>
    <row r="298" spans="1:39" s="1848" customFormat="1">
      <c r="B298" s="1849"/>
      <c r="C298" s="1848">
        <v>7</v>
      </c>
      <c r="D298" s="1877"/>
      <c r="E298" s="1866">
        <v>116.37</v>
      </c>
      <c r="F298" s="1866">
        <v>118.89</v>
      </c>
      <c r="G298" s="1866">
        <v>119.21</v>
      </c>
      <c r="H298" s="2040">
        <v>126.57</v>
      </c>
      <c r="I298" s="1866">
        <v>125.62</v>
      </c>
      <c r="J298" s="1867">
        <v>125.83</v>
      </c>
      <c r="K298" s="1866">
        <v>128.05000000000001</v>
      </c>
      <c r="L298" s="1866">
        <v>127.38</v>
      </c>
      <c r="M298" s="1867">
        <v>127.64</v>
      </c>
      <c r="N298" s="1868">
        <v>14.3</v>
      </c>
      <c r="O298" s="1868">
        <v>88.9</v>
      </c>
      <c r="P298" s="1869">
        <v>55.6</v>
      </c>
      <c r="Q298" s="1850">
        <v>513.80000000000041</v>
      </c>
      <c r="R298" s="1850">
        <v>457.10000000000025</v>
      </c>
      <c r="S298" s="1870">
        <v>-643.60000000000116</v>
      </c>
      <c r="T298" s="1871">
        <v>18.2</v>
      </c>
      <c r="U298" s="1872">
        <v>40</v>
      </c>
      <c r="V298" s="1873">
        <v>33.299999999999997</v>
      </c>
      <c r="W298" s="1871">
        <v>108.8</v>
      </c>
      <c r="X298" s="1872">
        <v>117.3</v>
      </c>
      <c r="Y298" s="1873">
        <v>112.1</v>
      </c>
      <c r="Z298" s="1872"/>
      <c r="AB298" s="1848">
        <v>50</v>
      </c>
      <c r="AD298" s="1849"/>
      <c r="AE298" s="1849"/>
      <c r="AF298" s="1848">
        <v>7</v>
      </c>
      <c r="AG298" s="1864"/>
      <c r="AH298" s="1864">
        <v>99.5</v>
      </c>
      <c r="AI298" s="1864">
        <v>159.5</v>
      </c>
      <c r="AJ298" s="1864">
        <v>219.5</v>
      </c>
      <c r="AK298" s="1848">
        <v>139.5</v>
      </c>
      <c r="AL298" s="1848">
        <v>29.5</v>
      </c>
      <c r="AM298" s="1848">
        <v>1595</v>
      </c>
    </row>
    <row r="299" spans="1:39" s="1848" customFormat="1">
      <c r="B299" s="1849"/>
      <c r="C299" s="1848">
        <v>8</v>
      </c>
      <c r="D299" s="1877"/>
      <c r="E299" s="1866">
        <v>113.06</v>
      </c>
      <c r="F299" s="1866">
        <v>116.28</v>
      </c>
      <c r="G299" s="1866">
        <v>118.77</v>
      </c>
      <c r="H299" s="2040">
        <v>120.41</v>
      </c>
      <c r="I299" s="1866">
        <v>123.44</v>
      </c>
      <c r="J299" s="1867">
        <v>124.63</v>
      </c>
      <c r="K299" s="1866">
        <v>127.88</v>
      </c>
      <c r="L299" s="1866">
        <v>127.51</v>
      </c>
      <c r="M299" s="1867">
        <v>127.85</v>
      </c>
      <c r="N299" s="1868">
        <v>14.3</v>
      </c>
      <c r="O299" s="1868">
        <v>22.2</v>
      </c>
      <c r="P299" s="1869">
        <v>55.6</v>
      </c>
      <c r="Q299" s="1850">
        <v>478.10000000000042</v>
      </c>
      <c r="R299" s="1850">
        <v>429.30000000000024</v>
      </c>
      <c r="S299" s="1870">
        <v>-638.00000000000114</v>
      </c>
      <c r="T299" s="1871">
        <v>27.3</v>
      </c>
      <c r="U299" s="1872">
        <v>10</v>
      </c>
      <c r="V299" s="1873">
        <v>11.1</v>
      </c>
      <c r="W299" s="1871">
        <v>106.9</v>
      </c>
      <c r="X299" s="1872">
        <v>113.7</v>
      </c>
      <c r="Y299" s="1873">
        <v>110.8</v>
      </c>
      <c r="Z299" s="1872"/>
      <c r="AB299" s="1848">
        <v>50</v>
      </c>
      <c r="AD299" s="1849"/>
      <c r="AE299" s="1849"/>
      <c r="AF299" s="1848">
        <v>8</v>
      </c>
      <c r="AG299" s="1864"/>
      <c r="AH299" s="1864">
        <v>99.5</v>
      </c>
      <c r="AI299" s="1864">
        <v>159.5</v>
      </c>
      <c r="AJ299" s="1864">
        <v>219.5</v>
      </c>
      <c r="AK299" s="1848">
        <v>139.5</v>
      </c>
      <c r="AL299" s="1848">
        <v>29.5</v>
      </c>
      <c r="AM299" s="1848">
        <v>1595</v>
      </c>
    </row>
    <row r="300" spans="1:39" s="1848" customFormat="1">
      <c r="B300" s="1849"/>
      <c r="C300" s="1848">
        <v>9</v>
      </c>
      <c r="D300" s="1877"/>
      <c r="E300" s="1866">
        <v>108.68</v>
      </c>
      <c r="F300" s="1866">
        <v>112.7</v>
      </c>
      <c r="G300" s="1866">
        <v>116.95</v>
      </c>
      <c r="H300" s="2040">
        <v>119.03</v>
      </c>
      <c r="I300" s="1866">
        <v>122</v>
      </c>
      <c r="J300" s="1867">
        <v>123.26</v>
      </c>
      <c r="K300" s="1866">
        <v>128.55000000000001</v>
      </c>
      <c r="L300" s="1866">
        <v>128.16</v>
      </c>
      <c r="M300" s="1867">
        <v>128.46</v>
      </c>
      <c r="N300" s="1868">
        <v>0</v>
      </c>
      <c r="O300" s="1868">
        <v>33.299999999999997</v>
      </c>
      <c r="P300" s="1869">
        <v>55.6</v>
      </c>
      <c r="Q300" s="1850">
        <v>428.10000000000042</v>
      </c>
      <c r="R300" s="1850">
        <v>412.60000000000025</v>
      </c>
      <c r="S300" s="1870">
        <v>-632.40000000000111</v>
      </c>
      <c r="T300" s="1871">
        <v>13.6</v>
      </c>
      <c r="U300" s="1872">
        <v>0</v>
      </c>
      <c r="V300" s="1873">
        <v>33.299999999999997</v>
      </c>
      <c r="W300" s="1871">
        <v>105.5</v>
      </c>
      <c r="X300" s="1872">
        <v>112.6</v>
      </c>
      <c r="Y300" s="1873">
        <v>110.4</v>
      </c>
      <c r="Z300" s="1872"/>
      <c r="AB300" s="1848">
        <v>50</v>
      </c>
      <c r="AD300" s="1849"/>
      <c r="AE300" s="1849"/>
      <c r="AF300" s="1848">
        <v>9</v>
      </c>
      <c r="AG300" s="1864"/>
      <c r="AH300" s="1864">
        <v>99.5</v>
      </c>
      <c r="AI300" s="1864">
        <v>159.5</v>
      </c>
      <c r="AJ300" s="1864">
        <v>219.5</v>
      </c>
      <c r="AK300" s="1848">
        <v>139.5</v>
      </c>
      <c r="AL300" s="1848">
        <v>29.5</v>
      </c>
      <c r="AM300" s="1848">
        <v>1595</v>
      </c>
    </row>
    <row r="301" spans="1:39" s="1848" customFormat="1">
      <c r="B301" s="1849"/>
      <c r="C301" s="1848">
        <v>10</v>
      </c>
      <c r="D301" s="1877"/>
      <c r="E301" s="1866">
        <v>102.85</v>
      </c>
      <c r="F301" s="1866">
        <v>108.2</v>
      </c>
      <c r="G301" s="1866">
        <v>115.02</v>
      </c>
      <c r="H301" s="2040">
        <v>119.27</v>
      </c>
      <c r="I301" s="1866">
        <v>119.57</v>
      </c>
      <c r="J301" s="1867">
        <v>121.73</v>
      </c>
      <c r="K301" s="1866">
        <v>125.42</v>
      </c>
      <c r="L301" s="1866">
        <v>127.28</v>
      </c>
      <c r="M301" s="1867">
        <v>127.68</v>
      </c>
      <c r="N301" s="1868">
        <v>7.1</v>
      </c>
      <c r="O301" s="1868">
        <v>0</v>
      </c>
      <c r="P301" s="1869">
        <v>38.9</v>
      </c>
      <c r="Q301" s="1850">
        <v>385.20000000000044</v>
      </c>
      <c r="R301" s="1850">
        <v>362.60000000000025</v>
      </c>
      <c r="S301" s="1870">
        <v>-643.50000000000114</v>
      </c>
      <c r="T301" s="1871">
        <v>0</v>
      </c>
      <c r="U301" s="1872">
        <v>0</v>
      </c>
      <c r="V301" s="1873">
        <v>11.1</v>
      </c>
      <c r="W301" s="1871">
        <v>99.9</v>
      </c>
      <c r="X301" s="1872">
        <v>109.1</v>
      </c>
      <c r="Y301" s="1873">
        <v>109.7</v>
      </c>
      <c r="Z301" s="1872"/>
      <c r="AB301" s="1848">
        <v>50</v>
      </c>
      <c r="AD301" s="1849"/>
      <c r="AE301" s="1849"/>
      <c r="AF301" s="1848">
        <v>10</v>
      </c>
      <c r="AG301" s="1864"/>
      <c r="AH301" s="1864">
        <v>99.5</v>
      </c>
      <c r="AI301" s="1864">
        <v>159.5</v>
      </c>
      <c r="AJ301" s="1864">
        <v>219.5</v>
      </c>
      <c r="AK301" s="1848">
        <v>139.5</v>
      </c>
      <c r="AL301" s="1848">
        <v>29.5</v>
      </c>
      <c r="AM301" s="1848">
        <v>1595</v>
      </c>
    </row>
    <row r="302" spans="1:39" s="1848" customFormat="1">
      <c r="B302" s="1849"/>
      <c r="C302" s="1848">
        <v>11</v>
      </c>
      <c r="D302" s="1877"/>
      <c r="E302" s="1866">
        <v>91.73</v>
      </c>
      <c r="F302" s="1866">
        <v>101.09</v>
      </c>
      <c r="G302" s="1866">
        <v>110.43</v>
      </c>
      <c r="H302" s="2040">
        <v>110.29</v>
      </c>
      <c r="I302" s="1866">
        <v>116.2</v>
      </c>
      <c r="J302" s="1867">
        <v>119.11</v>
      </c>
      <c r="K302" s="1866">
        <v>124.86</v>
      </c>
      <c r="L302" s="1866">
        <v>126.28</v>
      </c>
      <c r="M302" s="1867">
        <v>126.98</v>
      </c>
      <c r="N302" s="1868">
        <v>0</v>
      </c>
      <c r="O302" s="1868">
        <v>11.1</v>
      </c>
      <c r="P302" s="1869">
        <v>22.2</v>
      </c>
      <c r="Q302" s="1850">
        <v>335.20000000000044</v>
      </c>
      <c r="R302" s="1850">
        <v>323.70000000000027</v>
      </c>
      <c r="S302" s="1870">
        <v>-671.30000000000109</v>
      </c>
      <c r="T302" s="1871">
        <v>0</v>
      </c>
      <c r="U302" s="1872">
        <v>0</v>
      </c>
      <c r="V302" s="1873">
        <v>44.4</v>
      </c>
      <c r="W302" s="1871">
        <v>94</v>
      </c>
      <c r="X302" s="1872">
        <v>102.5</v>
      </c>
      <c r="Y302" s="1873">
        <v>106.7</v>
      </c>
      <c r="Z302" s="1872"/>
      <c r="AB302" s="1848">
        <v>50</v>
      </c>
      <c r="AD302" s="1849"/>
      <c r="AE302" s="1849"/>
      <c r="AF302" s="1848">
        <v>11</v>
      </c>
      <c r="AG302" s="1864"/>
      <c r="AH302" s="1864">
        <v>99.5</v>
      </c>
      <c r="AI302" s="1864">
        <v>159.5</v>
      </c>
      <c r="AJ302" s="1864">
        <v>219.5</v>
      </c>
      <c r="AK302" s="1848">
        <v>139.5</v>
      </c>
      <c r="AL302" s="1848">
        <v>29.5</v>
      </c>
      <c r="AM302" s="1848">
        <v>1595</v>
      </c>
    </row>
    <row r="303" spans="1:39" s="1848" customFormat="1">
      <c r="B303" s="1849"/>
      <c r="C303" s="1848">
        <v>12</v>
      </c>
      <c r="D303" s="1877"/>
      <c r="E303" s="1866">
        <v>85.64</v>
      </c>
      <c r="F303" s="1866">
        <v>93.41</v>
      </c>
      <c r="G303" s="1866">
        <v>105.39</v>
      </c>
      <c r="H303" s="2040">
        <v>105.73</v>
      </c>
      <c r="I303" s="1866">
        <v>111.76</v>
      </c>
      <c r="J303" s="1867">
        <v>114.95</v>
      </c>
      <c r="K303" s="1866">
        <v>121.44</v>
      </c>
      <c r="L303" s="1866">
        <v>123.91</v>
      </c>
      <c r="M303" s="1867">
        <v>126.11</v>
      </c>
      <c r="N303" s="1868">
        <v>28.6</v>
      </c>
      <c r="O303" s="1868">
        <v>11.1</v>
      </c>
      <c r="P303" s="1869">
        <v>27.8</v>
      </c>
      <c r="Q303" s="1850">
        <v>313.80000000000047</v>
      </c>
      <c r="R303" s="1850">
        <v>284.8000000000003</v>
      </c>
      <c r="S303" s="1870">
        <v>-693.50000000000114</v>
      </c>
      <c r="T303" s="1871">
        <v>9.1</v>
      </c>
      <c r="U303" s="1872">
        <v>0</v>
      </c>
      <c r="V303" s="1873">
        <v>0</v>
      </c>
      <c r="W303" s="1871">
        <v>90.5</v>
      </c>
      <c r="X303" s="1872">
        <v>96.7</v>
      </c>
      <c r="Y303" s="1873">
        <v>103</v>
      </c>
      <c r="Z303" s="1872"/>
      <c r="AB303" s="1848">
        <v>50</v>
      </c>
      <c r="AD303" s="1849"/>
      <c r="AE303" s="1849"/>
      <c r="AF303" s="1848">
        <v>12</v>
      </c>
      <c r="AG303" s="1864"/>
      <c r="AH303" s="1864">
        <v>99.5</v>
      </c>
      <c r="AI303" s="1864">
        <v>159.5</v>
      </c>
      <c r="AJ303" s="1864">
        <v>219.5</v>
      </c>
      <c r="AK303" s="1848">
        <v>139.5</v>
      </c>
      <c r="AL303" s="1848">
        <v>29.5</v>
      </c>
      <c r="AM303" s="1848">
        <v>1595</v>
      </c>
    </row>
    <row r="304" spans="1:39" s="1848" customFormat="1" ht="26">
      <c r="A304" s="1848">
        <v>2009</v>
      </c>
      <c r="B304" s="1849" t="s">
        <v>35</v>
      </c>
      <c r="C304" s="1848">
        <v>1</v>
      </c>
      <c r="D304" s="1877"/>
      <c r="E304" s="1866">
        <v>73.89</v>
      </c>
      <c r="F304" s="1866">
        <v>83.75</v>
      </c>
      <c r="G304" s="1866">
        <v>98.89</v>
      </c>
      <c r="H304" s="2040">
        <v>96.9</v>
      </c>
      <c r="I304" s="1866">
        <v>104.31</v>
      </c>
      <c r="J304" s="1867">
        <v>110.24</v>
      </c>
      <c r="K304" s="1866">
        <v>115.87</v>
      </c>
      <c r="L304" s="1866">
        <v>120.72</v>
      </c>
      <c r="M304" s="1867">
        <v>124.58</v>
      </c>
      <c r="N304" s="1868">
        <v>7.1</v>
      </c>
      <c r="O304" s="1868">
        <v>22.2</v>
      </c>
      <c r="P304" s="1869">
        <v>33.299999999999997</v>
      </c>
      <c r="Q304" s="1850">
        <v>270.90000000000049</v>
      </c>
      <c r="R304" s="1850">
        <v>257.00000000000028</v>
      </c>
      <c r="S304" s="1870">
        <v>-710.20000000000118</v>
      </c>
      <c r="T304" s="1871">
        <v>9.1</v>
      </c>
      <c r="U304" s="1872">
        <v>0</v>
      </c>
      <c r="V304" s="1873">
        <v>0</v>
      </c>
      <c r="W304" s="1871">
        <v>84.6</v>
      </c>
      <c r="X304" s="1872">
        <v>88.2</v>
      </c>
      <c r="Y304" s="1873">
        <v>100.9</v>
      </c>
      <c r="Z304" s="1872"/>
      <c r="AB304" s="1848">
        <v>50</v>
      </c>
      <c r="AD304" s="1875" t="s">
        <v>935</v>
      </c>
      <c r="AE304" s="1849"/>
      <c r="AF304" s="1848">
        <v>1</v>
      </c>
      <c r="AG304" s="1864"/>
      <c r="AH304" s="1864">
        <v>99.5</v>
      </c>
      <c r="AI304" s="1864">
        <v>159.5</v>
      </c>
      <c r="AJ304" s="1864">
        <v>219.5</v>
      </c>
      <c r="AK304" s="1848">
        <v>139.5</v>
      </c>
      <c r="AL304" s="1848">
        <v>29.5</v>
      </c>
      <c r="AM304" s="1848">
        <v>1595</v>
      </c>
    </row>
    <row r="305" spans="1:39" s="1848" customFormat="1">
      <c r="B305" s="1849"/>
      <c r="C305" s="1848">
        <v>2</v>
      </c>
      <c r="D305" s="1877"/>
      <c r="E305" s="1866">
        <v>69.489999999999995</v>
      </c>
      <c r="F305" s="1866">
        <v>76.34</v>
      </c>
      <c r="G305" s="1866">
        <v>92.19</v>
      </c>
      <c r="H305" s="2040">
        <v>91.96</v>
      </c>
      <c r="I305" s="1866">
        <v>98.2</v>
      </c>
      <c r="J305" s="1867">
        <v>104.83</v>
      </c>
      <c r="K305" s="1866">
        <v>113.06</v>
      </c>
      <c r="L305" s="1866">
        <v>116.79</v>
      </c>
      <c r="M305" s="1867">
        <v>122.44</v>
      </c>
      <c r="N305" s="1868">
        <v>14.3</v>
      </c>
      <c r="O305" s="1868">
        <v>22.2</v>
      </c>
      <c r="P305" s="1869">
        <v>22.2</v>
      </c>
      <c r="Q305" s="1850">
        <v>235.2000000000005</v>
      </c>
      <c r="R305" s="1850">
        <v>229.20000000000027</v>
      </c>
      <c r="S305" s="1870">
        <v>-738.00000000000114</v>
      </c>
      <c r="T305" s="1871">
        <v>9.1</v>
      </c>
      <c r="U305" s="1872">
        <v>0</v>
      </c>
      <c r="V305" s="1873">
        <v>0</v>
      </c>
      <c r="W305" s="1871">
        <v>81.900000000000006</v>
      </c>
      <c r="X305" s="1872">
        <v>83.6</v>
      </c>
      <c r="Y305" s="1873">
        <v>97.7</v>
      </c>
      <c r="Z305" s="1872"/>
      <c r="AB305" s="1848">
        <v>50</v>
      </c>
      <c r="AD305" s="1849"/>
      <c r="AE305" s="1849"/>
      <c r="AF305" s="1848">
        <v>2</v>
      </c>
      <c r="AG305" s="1864"/>
      <c r="AH305" s="1864">
        <v>99.5</v>
      </c>
      <c r="AI305" s="1864">
        <v>159.5</v>
      </c>
      <c r="AJ305" s="1864">
        <v>219.5</v>
      </c>
      <c r="AK305" s="1848">
        <v>139.5</v>
      </c>
      <c r="AL305" s="1848">
        <v>29.5</v>
      </c>
      <c r="AM305" s="1848">
        <v>1595</v>
      </c>
    </row>
    <row r="306" spans="1:39" s="1848" customFormat="1">
      <c r="B306" s="1849"/>
      <c r="C306" s="1848">
        <v>3</v>
      </c>
      <c r="D306" s="1877" t="s">
        <v>29</v>
      </c>
      <c r="E306" s="1866">
        <v>77.83</v>
      </c>
      <c r="F306" s="1866">
        <v>73.739999999999995</v>
      </c>
      <c r="G306" s="1866">
        <v>87.16</v>
      </c>
      <c r="H306" s="2040">
        <v>92.45</v>
      </c>
      <c r="I306" s="1866">
        <v>93.77</v>
      </c>
      <c r="J306" s="1867">
        <v>99.47</v>
      </c>
      <c r="K306" s="1866">
        <v>106.41</v>
      </c>
      <c r="L306" s="1866">
        <v>111.78</v>
      </c>
      <c r="M306" s="1867">
        <v>119.37</v>
      </c>
      <c r="N306" s="1868">
        <v>0</v>
      </c>
      <c r="O306" s="1868">
        <v>22.2</v>
      </c>
      <c r="P306" s="1869">
        <v>11.1</v>
      </c>
      <c r="Q306" s="1850">
        <v>185.2000000000005</v>
      </c>
      <c r="R306" s="1850">
        <v>201.40000000000026</v>
      </c>
      <c r="S306" s="1870">
        <v>-776.90000000000111</v>
      </c>
      <c r="T306" s="1871">
        <v>18.2</v>
      </c>
      <c r="U306" s="1872">
        <v>0</v>
      </c>
      <c r="V306" s="1873">
        <v>11.1</v>
      </c>
      <c r="W306" s="1871">
        <v>83.5</v>
      </c>
      <c r="X306" s="1872">
        <v>83.2</v>
      </c>
      <c r="Y306" s="1873">
        <v>96</v>
      </c>
      <c r="Z306" s="1872"/>
      <c r="AB306" s="1848">
        <v>50</v>
      </c>
      <c r="AD306" s="1849"/>
      <c r="AE306" s="1849"/>
      <c r="AF306" s="1848">
        <v>3</v>
      </c>
      <c r="AG306" s="1862" t="s">
        <v>29</v>
      </c>
      <c r="AH306" s="1864">
        <v>99.5</v>
      </c>
      <c r="AI306" s="1864">
        <v>159.5</v>
      </c>
      <c r="AJ306" s="1864">
        <v>219.5</v>
      </c>
      <c r="AK306" s="1848">
        <v>139.5</v>
      </c>
      <c r="AL306" s="1848">
        <v>29.5</v>
      </c>
      <c r="AM306" s="1848">
        <v>1595</v>
      </c>
    </row>
    <row r="307" spans="1:39" s="1848" customFormat="1">
      <c r="B307" s="1849"/>
      <c r="C307" s="1848">
        <v>4</v>
      </c>
      <c r="D307" s="1877"/>
      <c r="E307" s="1866">
        <v>77.89</v>
      </c>
      <c r="F307" s="1866">
        <v>75.069999999999993</v>
      </c>
      <c r="G307" s="1866">
        <v>82.76</v>
      </c>
      <c r="H307" s="2040">
        <v>92.36</v>
      </c>
      <c r="I307" s="1866">
        <v>92.26</v>
      </c>
      <c r="J307" s="1867">
        <v>95.88</v>
      </c>
      <c r="K307" s="1866">
        <v>104.42</v>
      </c>
      <c r="L307" s="1866">
        <v>107.96</v>
      </c>
      <c r="M307" s="1867">
        <v>115.93</v>
      </c>
      <c r="N307" s="1868">
        <v>42.9</v>
      </c>
      <c r="O307" s="1868">
        <v>33.299999999999997</v>
      </c>
      <c r="P307" s="1869">
        <v>33.299999999999997</v>
      </c>
      <c r="Q307" s="1850">
        <v>178.10000000000051</v>
      </c>
      <c r="R307" s="1850">
        <v>184.70000000000027</v>
      </c>
      <c r="S307" s="1870">
        <v>-793.60000000000116</v>
      </c>
      <c r="T307" s="1871">
        <v>72.7</v>
      </c>
      <c r="U307" s="1872">
        <v>30</v>
      </c>
      <c r="V307" s="1873">
        <v>11.1</v>
      </c>
      <c r="W307" s="1871">
        <v>87.2</v>
      </c>
      <c r="X307" s="1872">
        <v>84.8</v>
      </c>
      <c r="Y307" s="1873">
        <v>94.3</v>
      </c>
      <c r="Z307" s="1872"/>
      <c r="AB307" s="1848">
        <v>50</v>
      </c>
      <c r="AD307" s="1849"/>
      <c r="AE307" s="1849"/>
      <c r="AF307" s="1848">
        <v>4</v>
      </c>
      <c r="AH307" s="1864"/>
      <c r="AI307" s="1864"/>
      <c r="AJ307" s="1864"/>
    </row>
    <row r="308" spans="1:39" s="1848" customFormat="1">
      <c r="B308" s="1849"/>
      <c r="C308" s="1848">
        <v>5</v>
      </c>
      <c r="D308" s="1877"/>
      <c r="E308" s="1866">
        <v>75.28</v>
      </c>
      <c r="F308" s="1866">
        <v>77</v>
      </c>
      <c r="G308" s="1866">
        <v>78.819999999999993</v>
      </c>
      <c r="H308" s="2040">
        <v>90.79</v>
      </c>
      <c r="I308" s="1866">
        <v>91.87</v>
      </c>
      <c r="J308" s="1867">
        <v>92.89</v>
      </c>
      <c r="K308" s="1866">
        <v>101.59</v>
      </c>
      <c r="L308" s="1866">
        <v>104.14</v>
      </c>
      <c r="M308" s="1867">
        <v>112.52</v>
      </c>
      <c r="N308" s="1868">
        <v>42.9</v>
      </c>
      <c r="O308" s="1868">
        <v>66.7</v>
      </c>
      <c r="P308" s="1869">
        <v>22.2</v>
      </c>
      <c r="Q308" s="1850">
        <v>171.00000000000051</v>
      </c>
      <c r="R308" s="1850">
        <v>201.40000000000026</v>
      </c>
      <c r="S308" s="1870">
        <v>-821.40000000000111</v>
      </c>
      <c r="T308" s="1871">
        <v>81.8</v>
      </c>
      <c r="U308" s="1872">
        <v>60</v>
      </c>
      <c r="V308" s="1873">
        <v>22.2</v>
      </c>
      <c r="W308" s="1871">
        <v>89.8</v>
      </c>
      <c r="X308" s="1872">
        <v>86.4</v>
      </c>
      <c r="Y308" s="1873">
        <v>91.8</v>
      </c>
      <c r="Z308" s="1872"/>
      <c r="AB308" s="1848">
        <v>50</v>
      </c>
      <c r="AD308" s="1849"/>
      <c r="AE308" s="1849"/>
      <c r="AF308" s="1848">
        <v>5</v>
      </c>
      <c r="AG308" s="1864"/>
      <c r="AH308" s="1864"/>
      <c r="AI308" s="1864"/>
      <c r="AJ308" s="1864"/>
    </row>
    <row r="309" spans="1:39" s="1848" customFormat="1">
      <c r="B309" s="1849"/>
      <c r="C309" s="1848">
        <v>6</v>
      </c>
      <c r="D309" s="1877"/>
      <c r="E309" s="1866">
        <v>80.22</v>
      </c>
      <c r="F309" s="1866">
        <v>77.8</v>
      </c>
      <c r="G309" s="1866">
        <v>77.180000000000007</v>
      </c>
      <c r="H309" s="2040">
        <v>92.77</v>
      </c>
      <c r="I309" s="1866">
        <v>91.97</v>
      </c>
      <c r="J309" s="1867">
        <v>92.07</v>
      </c>
      <c r="K309" s="1866">
        <v>99.57</v>
      </c>
      <c r="L309" s="1866">
        <v>101.86</v>
      </c>
      <c r="M309" s="1867">
        <v>108.91</v>
      </c>
      <c r="N309" s="1868">
        <v>42.9</v>
      </c>
      <c r="O309" s="1868">
        <v>44.4</v>
      </c>
      <c r="P309" s="1869">
        <v>44.4</v>
      </c>
      <c r="Q309" s="1850">
        <v>163.90000000000052</v>
      </c>
      <c r="R309" s="1850">
        <v>195.80000000000027</v>
      </c>
      <c r="S309" s="1870">
        <v>-827.00000000000114</v>
      </c>
      <c r="T309" s="1871">
        <v>81.8</v>
      </c>
      <c r="U309" s="1872">
        <v>80</v>
      </c>
      <c r="V309" s="1873">
        <v>11.1</v>
      </c>
      <c r="W309" s="1871">
        <v>93.3</v>
      </c>
      <c r="X309" s="1872">
        <v>88</v>
      </c>
      <c r="Y309" s="1873">
        <v>90.8</v>
      </c>
      <c r="Z309" s="1872"/>
      <c r="AB309" s="1848">
        <v>50</v>
      </c>
      <c r="AD309" s="1849"/>
      <c r="AE309" s="1849"/>
      <c r="AF309" s="1848">
        <v>6</v>
      </c>
      <c r="AG309" s="1864"/>
      <c r="AH309" s="1864"/>
      <c r="AI309" s="1864"/>
      <c r="AJ309" s="1864"/>
    </row>
    <row r="310" spans="1:39" s="1848" customFormat="1">
      <c r="B310" s="1849"/>
      <c r="C310" s="1848">
        <v>7</v>
      </c>
      <c r="D310" s="1877"/>
      <c r="E310" s="1866">
        <v>85.42</v>
      </c>
      <c r="F310" s="1866">
        <v>80.31</v>
      </c>
      <c r="G310" s="1866">
        <v>77.150000000000006</v>
      </c>
      <c r="H310" s="2040">
        <v>92.36</v>
      </c>
      <c r="I310" s="1866">
        <v>91.97</v>
      </c>
      <c r="J310" s="1867">
        <v>92.15</v>
      </c>
      <c r="K310" s="1866">
        <v>94.84</v>
      </c>
      <c r="L310" s="1866">
        <v>98.67</v>
      </c>
      <c r="M310" s="1867">
        <v>105.11</v>
      </c>
      <c r="N310" s="1868">
        <v>57.1</v>
      </c>
      <c r="O310" s="1868">
        <v>44.4</v>
      </c>
      <c r="P310" s="1869">
        <v>38.9</v>
      </c>
      <c r="Q310" s="1850">
        <v>171.00000000000051</v>
      </c>
      <c r="R310" s="1850">
        <v>190.20000000000027</v>
      </c>
      <c r="S310" s="1870">
        <v>-838.10000000000116</v>
      </c>
      <c r="T310" s="1871">
        <v>68.2</v>
      </c>
      <c r="U310" s="1872">
        <v>70</v>
      </c>
      <c r="V310" s="1873">
        <v>11.1</v>
      </c>
      <c r="W310" s="1871">
        <v>95.2</v>
      </c>
      <c r="X310" s="1872">
        <v>88.9</v>
      </c>
      <c r="Y310" s="1873">
        <v>89.4</v>
      </c>
      <c r="Z310" s="1872"/>
      <c r="AB310" s="1848">
        <v>50</v>
      </c>
      <c r="AD310" s="1849"/>
      <c r="AE310" s="1849"/>
      <c r="AF310" s="1848">
        <v>7</v>
      </c>
      <c r="AG310" s="1864"/>
      <c r="AH310" s="1864"/>
      <c r="AI310" s="1864"/>
      <c r="AJ310" s="1864"/>
    </row>
    <row r="311" spans="1:39" s="1848" customFormat="1">
      <c r="B311" s="1849"/>
      <c r="C311" s="1848">
        <v>8</v>
      </c>
      <c r="D311" s="1877"/>
      <c r="E311" s="1866">
        <v>86.61</v>
      </c>
      <c r="F311" s="1866">
        <v>84.08</v>
      </c>
      <c r="G311" s="1866">
        <v>78.959999999999994</v>
      </c>
      <c r="H311" s="2040">
        <v>93.1</v>
      </c>
      <c r="I311" s="1866">
        <v>92.74</v>
      </c>
      <c r="J311" s="1867">
        <v>92.28</v>
      </c>
      <c r="K311" s="1866">
        <v>93.05</v>
      </c>
      <c r="L311" s="1866">
        <v>95.82</v>
      </c>
      <c r="M311" s="1867">
        <v>101.85</v>
      </c>
      <c r="N311" s="1868">
        <v>71.400000000000006</v>
      </c>
      <c r="O311" s="1868">
        <v>77.8</v>
      </c>
      <c r="P311" s="1869">
        <v>22.2</v>
      </c>
      <c r="Q311" s="1850">
        <v>192.40000000000052</v>
      </c>
      <c r="R311" s="1850">
        <v>218.00000000000028</v>
      </c>
      <c r="S311" s="1870">
        <v>-865.90000000000111</v>
      </c>
      <c r="T311" s="1871">
        <v>81.8</v>
      </c>
      <c r="U311" s="1872">
        <v>90</v>
      </c>
      <c r="V311" s="1873">
        <v>33.299999999999997</v>
      </c>
      <c r="W311" s="1871">
        <v>97</v>
      </c>
      <c r="X311" s="1872">
        <v>90.8</v>
      </c>
      <c r="Y311" s="1873">
        <v>89.7</v>
      </c>
      <c r="Z311" s="1872"/>
      <c r="AB311" s="1848">
        <v>50</v>
      </c>
      <c r="AD311" s="1849"/>
      <c r="AE311" s="1849"/>
      <c r="AF311" s="1848">
        <v>8</v>
      </c>
      <c r="AG311" s="1864"/>
      <c r="AH311" s="1864"/>
      <c r="AI311" s="1864"/>
      <c r="AJ311" s="1864"/>
    </row>
    <row r="312" spans="1:39" s="1848" customFormat="1">
      <c r="B312" s="1849"/>
      <c r="C312" s="1848">
        <v>9</v>
      </c>
      <c r="D312" s="1877"/>
      <c r="E312" s="1866">
        <v>94.73</v>
      </c>
      <c r="F312" s="1866">
        <v>88.92</v>
      </c>
      <c r="G312" s="1866">
        <v>82.57</v>
      </c>
      <c r="H312" s="2040">
        <v>94.37</v>
      </c>
      <c r="I312" s="1866">
        <v>93.28</v>
      </c>
      <c r="J312" s="1867">
        <v>92.68</v>
      </c>
      <c r="K312" s="1866">
        <v>92.13</v>
      </c>
      <c r="L312" s="1866">
        <v>93.34</v>
      </c>
      <c r="M312" s="1867">
        <v>98.86</v>
      </c>
      <c r="N312" s="1868">
        <v>85.7</v>
      </c>
      <c r="O312" s="1868">
        <v>77.8</v>
      </c>
      <c r="P312" s="1869">
        <v>16.7</v>
      </c>
      <c r="Q312" s="1850">
        <v>228.10000000000053</v>
      </c>
      <c r="R312" s="1850">
        <v>245.8000000000003</v>
      </c>
      <c r="S312" s="1870">
        <v>-899.20000000000107</v>
      </c>
      <c r="T312" s="1871">
        <v>81.8</v>
      </c>
      <c r="U312" s="1872">
        <v>90</v>
      </c>
      <c r="V312" s="1873">
        <v>33.299999999999997</v>
      </c>
      <c r="W312" s="1871">
        <v>99.6</v>
      </c>
      <c r="X312" s="1872">
        <v>93.3</v>
      </c>
      <c r="Y312" s="1873">
        <v>89.7</v>
      </c>
      <c r="Z312" s="1872"/>
      <c r="AB312" s="1848">
        <v>50</v>
      </c>
      <c r="AD312" s="1849"/>
      <c r="AE312" s="1849"/>
      <c r="AF312" s="1848">
        <v>9</v>
      </c>
      <c r="AG312" s="1864"/>
      <c r="AH312" s="1864"/>
      <c r="AI312" s="1864"/>
      <c r="AJ312" s="1864"/>
    </row>
    <row r="313" spans="1:39" s="1848" customFormat="1">
      <c r="B313" s="1849"/>
      <c r="C313" s="1848">
        <v>10</v>
      </c>
      <c r="D313" s="1877"/>
      <c r="E313" s="1866">
        <v>98.64</v>
      </c>
      <c r="F313" s="1866">
        <v>93.33</v>
      </c>
      <c r="G313" s="1866">
        <v>85.54</v>
      </c>
      <c r="H313" s="2040">
        <v>96.05</v>
      </c>
      <c r="I313" s="1866">
        <v>94.51</v>
      </c>
      <c r="J313" s="1867">
        <v>93.73</v>
      </c>
      <c r="K313" s="1866">
        <v>93.36</v>
      </c>
      <c r="L313" s="1866">
        <v>92.85</v>
      </c>
      <c r="M313" s="1867">
        <v>96.99</v>
      </c>
      <c r="N313" s="1868">
        <v>85.7</v>
      </c>
      <c r="O313" s="1868">
        <v>83.3</v>
      </c>
      <c r="P313" s="1869">
        <v>55.6</v>
      </c>
      <c r="Q313" s="1850">
        <v>263.80000000000052</v>
      </c>
      <c r="R313" s="1850">
        <v>279.10000000000031</v>
      </c>
      <c r="S313" s="1870">
        <v>-893.60000000000105</v>
      </c>
      <c r="T313" s="1871">
        <v>90.9</v>
      </c>
      <c r="U313" s="1872">
        <v>90</v>
      </c>
      <c r="V313" s="1873">
        <v>38.9</v>
      </c>
      <c r="W313" s="1871">
        <v>102.1</v>
      </c>
      <c r="X313" s="1872">
        <v>95.5</v>
      </c>
      <c r="Y313" s="1873">
        <v>89.2</v>
      </c>
      <c r="Z313" s="1872"/>
      <c r="AB313" s="1848">
        <v>50</v>
      </c>
      <c r="AD313" s="1849"/>
      <c r="AE313" s="1849"/>
      <c r="AF313" s="1848">
        <v>10</v>
      </c>
      <c r="AG313" s="1864"/>
      <c r="AH313" s="1864"/>
      <c r="AI313" s="1864"/>
      <c r="AJ313" s="1864"/>
    </row>
    <row r="314" spans="1:39" s="1848" customFormat="1">
      <c r="B314" s="1849"/>
      <c r="C314" s="1848">
        <v>11</v>
      </c>
      <c r="D314" s="1877"/>
      <c r="E314" s="1866">
        <v>108.21</v>
      </c>
      <c r="F314" s="1866">
        <v>100.53</v>
      </c>
      <c r="G314" s="1866">
        <v>89.87</v>
      </c>
      <c r="H314" s="2040">
        <v>96.99</v>
      </c>
      <c r="I314" s="1866">
        <v>95.8</v>
      </c>
      <c r="J314" s="1867">
        <v>94.57</v>
      </c>
      <c r="K314" s="1866">
        <v>93.02</v>
      </c>
      <c r="L314" s="1866">
        <v>92.84</v>
      </c>
      <c r="M314" s="1867">
        <v>95.37</v>
      </c>
      <c r="N314" s="1868">
        <v>85.7</v>
      </c>
      <c r="O314" s="1868">
        <v>83.3</v>
      </c>
      <c r="P314" s="1869">
        <v>55.6</v>
      </c>
      <c r="Q314" s="1850">
        <v>299.50000000000051</v>
      </c>
      <c r="R314" s="1850">
        <v>312.40000000000032</v>
      </c>
      <c r="S314" s="1870">
        <v>-888.00000000000102</v>
      </c>
      <c r="T314" s="1871">
        <v>90.9</v>
      </c>
      <c r="U314" s="1872">
        <v>90</v>
      </c>
      <c r="V314" s="1873">
        <v>33.299999999999997</v>
      </c>
      <c r="W314" s="1871">
        <v>101.8</v>
      </c>
      <c r="X314" s="1872">
        <v>97.2</v>
      </c>
      <c r="Y314" s="1873">
        <v>89.4</v>
      </c>
      <c r="Z314" s="1872"/>
      <c r="AB314" s="1848">
        <v>50</v>
      </c>
      <c r="AD314" s="1849"/>
      <c r="AE314" s="1849"/>
      <c r="AF314" s="1848">
        <v>11</v>
      </c>
      <c r="AG314" s="1864"/>
      <c r="AH314" s="1864"/>
      <c r="AI314" s="1864"/>
      <c r="AJ314" s="1864"/>
    </row>
    <row r="315" spans="1:39" s="1848" customFormat="1">
      <c r="B315" s="1849"/>
      <c r="C315" s="1848">
        <v>12</v>
      </c>
      <c r="D315" s="1877"/>
      <c r="E315" s="1866">
        <v>106.97</v>
      </c>
      <c r="F315" s="1866">
        <v>104.61</v>
      </c>
      <c r="G315" s="1866">
        <v>94.4</v>
      </c>
      <c r="H315" s="2040">
        <v>97.98</v>
      </c>
      <c r="I315" s="1866">
        <v>97.01</v>
      </c>
      <c r="J315" s="1867">
        <v>95.7</v>
      </c>
      <c r="K315" s="1866">
        <v>92.96</v>
      </c>
      <c r="L315" s="1866">
        <v>93.11</v>
      </c>
      <c r="M315" s="1867">
        <v>94.13</v>
      </c>
      <c r="N315" s="1868">
        <v>85.7</v>
      </c>
      <c r="O315" s="1868">
        <v>77.8</v>
      </c>
      <c r="P315" s="1869">
        <v>55.6</v>
      </c>
      <c r="Q315" s="1850">
        <v>335.2000000000005</v>
      </c>
      <c r="R315" s="1850">
        <v>340.20000000000033</v>
      </c>
      <c r="S315" s="1870">
        <v>-882.400000000001</v>
      </c>
      <c r="T315" s="1871">
        <v>72.7</v>
      </c>
      <c r="U315" s="1872">
        <v>90</v>
      </c>
      <c r="V315" s="1873">
        <v>55.6</v>
      </c>
      <c r="W315" s="1871">
        <v>103.8</v>
      </c>
      <c r="X315" s="1872">
        <v>98.8</v>
      </c>
      <c r="Y315" s="1873">
        <v>89.8</v>
      </c>
      <c r="Z315" s="1872"/>
      <c r="AB315" s="1848">
        <v>50</v>
      </c>
      <c r="AD315" s="1849"/>
      <c r="AE315" s="1849"/>
      <c r="AF315" s="1848">
        <v>12</v>
      </c>
      <c r="AG315" s="1864"/>
      <c r="AH315" s="1864"/>
      <c r="AI315" s="1864"/>
      <c r="AJ315" s="1864"/>
    </row>
    <row r="316" spans="1:39" s="1848" customFormat="1" ht="26">
      <c r="A316" s="1848">
        <v>2010</v>
      </c>
      <c r="B316" s="1849" t="s">
        <v>36</v>
      </c>
      <c r="C316" s="1848">
        <v>1</v>
      </c>
      <c r="D316" s="1877"/>
      <c r="E316" s="1866">
        <v>113.36</v>
      </c>
      <c r="F316" s="1866">
        <v>109.51</v>
      </c>
      <c r="G316" s="1866">
        <v>99.13</v>
      </c>
      <c r="H316" s="2040">
        <v>99.99</v>
      </c>
      <c r="I316" s="1866">
        <v>98.32</v>
      </c>
      <c r="J316" s="1867">
        <v>97.08</v>
      </c>
      <c r="K316" s="1866">
        <v>93.54</v>
      </c>
      <c r="L316" s="1866">
        <v>93.17</v>
      </c>
      <c r="M316" s="1867">
        <v>93.27</v>
      </c>
      <c r="N316" s="1868">
        <v>100</v>
      </c>
      <c r="O316" s="1868">
        <v>72.2</v>
      </c>
      <c r="P316" s="1869">
        <v>44.4</v>
      </c>
      <c r="Q316" s="1850">
        <v>385.2000000000005</v>
      </c>
      <c r="R316" s="1850">
        <v>362.40000000000032</v>
      </c>
      <c r="S316" s="1870">
        <v>-888.00000000000102</v>
      </c>
      <c r="T316" s="1871">
        <v>63.6</v>
      </c>
      <c r="U316" s="1872">
        <v>90</v>
      </c>
      <c r="V316" s="1873">
        <v>66.7</v>
      </c>
      <c r="W316" s="1871">
        <v>105</v>
      </c>
      <c r="X316" s="1872">
        <v>101.9</v>
      </c>
      <c r="Y316" s="1873">
        <v>90.7</v>
      </c>
      <c r="Z316" s="1872"/>
      <c r="AB316" s="1848">
        <v>50</v>
      </c>
      <c r="AD316" s="1875" t="s">
        <v>936</v>
      </c>
      <c r="AE316" s="1849"/>
      <c r="AF316" s="1848">
        <v>1</v>
      </c>
      <c r="AG316" s="1864"/>
      <c r="AH316" s="1864"/>
      <c r="AI316" s="1864"/>
      <c r="AJ316" s="1864"/>
    </row>
    <row r="317" spans="1:39" s="1848" customFormat="1">
      <c r="B317" s="1849"/>
      <c r="C317" s="1848">
        <v>2</v>
      </c>
      <c r="D317" s="1877"/>
      <c r="E317" s="1866">
        <v>116.94</v>
      </c>
      <c r="F317" s="1866">
        <v>112.42</v>
      </c>
      <c r="G317" s="1866">
        <v>103.64</v>
      </c>
      <c r="H317" s="2040">
        <v>100.25</v>
      </c>
      <c r="I317" s="1866">
        <v>99.41</v>
      </c>
      <c r="J317" s="1867">
        <v>98.25</v>
      </c>
      <c r="K317" s="1866">
        <v>94.24</v>
      </c>
      <c r="L317" s="1866">
        <v>93.58</v>
      </c>
      <c r="M317" s="1867">
        <v>93.19</v>
      </c>
      <c r="N317" s="1868">
        <v>71.400000000000006</v>
      </c>
      <c r="O317" s="1868">
        <v>100</v>
      </c>
      <c r="P317" s="1869">
        <v>66.7</v>
      </c>
      <c r="Q317" s="1850">
        <v>406.60000000000048</v>
      </c>
      <c r="R317" s="1850">
        <v>412.40000000000032</v>
      </c>
      <c r="S317" s="1870">
        <v>-871.30000000000098</v>
      </c>
      <c r="T317" s="1871">
        <v>72.7</v>
      </c>
      <c r="U317" s="1872">
        <v>90</v>
      </c>
      <c r="V317" s="1873">
        <v>55.6</v>
      </c>
      <c r="W317" s="1871">
        <v>103.8</v>
      </c>
      <c r="X317" s="1872">
        <v>102.5</v>
      </c>
      <c r="Y317" s="1873">
        <v>90.7</v>
      </c>
      <c r="Z317" s="1872"/>
      <c r="AB317" s="1848">
        <v>50</v>
      </c>
      <c r="AD317" s="1849"/>
      <c r="AE317" s="1849"/>
      <c r="AF317" s="1848">
        <v>2</v>
      </c>
      <c r="AG317" s="1864"/>
      <c r="AH317" s="1864"/>
      <c r="AI317" s="1864"/>
      <c r="AJ317" s="1864"/>
    </row>
    <row r="318" spans="1:39" s="1848" customFormat="1">
      <c r="B318" s="1849"/>
      <c r="C318" s="1848">
        <v>3</v>
      </c>
      <c r="D318" s="1877"/>
      <c r="E318" s="1866">
        <v>121.06</v>
      </c>
      <c r="F318" s="1866">
        <v>117.12</v>
      </c>
      <c r="G318" s="1866">
        <v>108.56</v>
      </c>
      <c r="H318" s="2040">
        <v>101.53</v>
      </c>
      <c r="I318" s="1866">
        <v>100.59</v>
      </c>
      <c r="J318" s="1867">
        <v>99.35</v>
      </c>
      <c r="K318" s="1866">
        <v>93.87</v>
      </c>
      <c r="L318" s="1866">
        <v>93.88</v>
      </c>
      <c r="M318" s="1867">
        <v>93.3</v>
      </c>
      <c r="N318" s="1868">
        <v>85.7</v>
      </c>
      <c r="O318" s="1868">
        <v>66.7</v>
      </c>
      <c r="P318" s="1869">
        <v>55.6</v>
      </c>
      <c r="Q318" s="1850">
        <v>442.30000000000047</v>
      </c>
      <c r="R318" s="1850">
        <v>429.10000000000031</v>
      </c>
      <c r="S318" s="1870">
        <v>-865.70000000000095</v>
      </c>
      <c r="T318" s="1871">
        <v>90.9</v>
      </c>
      <c r="U318" s="1872">
        <v>90</v>
      </c>
      <c r="V318" s="1873">
        <v>66.7</v>
      </c>
      <c r="W318" s="1871">
        <v>107.4</v>
      </c>
      <c r="X318" s="1872">
        <v>104</v>
      </c>
      <c r="Y318" s="1873">
        <v>91.1</v>
      </c>
      <c r="Z318" s="1872"/>
      <c r="AB318" s="1848">
        <v>50</v>
      </c>
      <c r="AD318" s="1849"/>
      <c r="AE318" s="1849"/>
      <c r="AF318" s="1848">
        <v>3</v>
      </c>
      <c r="AG318" s="1864"/>
      <c r="AH318" s="1864"/>
      <c r="AI318" s="1864"/>
      <c r="AJ318" s="1864"/>
    </row>
    <row r="319" spans="1:39" s="1848" customFormat="1">
      <c r="B319" s="1849"/>
      <c r="C319" s="1848">
        <v>4</v>
      </c>
      <c r="D319" s="1877"/>
      <c r="E319" s="1866">
        <v>122.22</v>
      </c>
      <c r="F319" s="1866">
        <v>120.07</v>
      </c>
      <c r="G319" s="1866">
        <v>112.49</v>
      </c>
      <c r="H319" s="2040">
        <v>103.59</v>
      </c>
      <c r="I319" s="1866">
        <v>101.79</v>
      </c>
      <c r="J319" s="1867">
        <v>100.67</v>
      </c>
      <c r="K319" s="1866">
        <v>91.52</v>
      </c>
      <c r="L319" s="1866">
        <v>93.21</v>
      </c>
      <c r="M319" s="1867">
        <v>93.22</v>
      </c>
      <c r="N319" s="1868">
        <v>57.1</v>
      </c>
      <c r="O319" s="1868">
        <v>77.8</v>
      </c>
      <c r="P319" s="1869">
        <v>44.4</v>
      </c>
      <c r="Q319" s="1850">
        <v>449.40000000000049</v>
      </c>
      <c r="R319" s="1850">
        <v>456.90000000000032</v>
      </c>
      <c r="S319" s="1870">
        <v>-871.30000000000098</v>
      </c>
      <c r="T319" s="1871">
        <v>81.8</v>
      </c>
      <c r="U319" s="1872">
        <v>80</v>
      </c>
      <c r="V319" s="1873">
        <v>33.299999999999997</v>
      </c>
      <c r="W319" s="1871">
        <v>108.9</v>
      </c>
      <c r="X319" s="1872">
        <v>105.1</v>
      </c>
      <c r="Y319" s="1873">
        <v>90.7</v>
      </c>
      <c r="Z319" s="1872"/>
      <c r="AB319" s="1848">
        <v>50</v>
      </c>
      <c r="AD319" s="1849"/>
      <c r="AE319" s="1849"/>
      <c r="AF319" s="1848">
        <v>4</v>
      </c>
      <c r="AG319" s="1864"/>
      <c r="AH319" s="1864"/>
      <c r="AI319" s="1864"/>
      <c r="AJ319" s="1864"/>
    </row>
    <row r="320" spans="1:39" s="1848" customFormat="1">
      <c r="B320" s="1849"/>
      <c r="C320" s="1848">
        <v>5</v>
      </c>
      <c r="D320" s="1877"/>
      <c r="E320" s="1866">
        <v>122.06</v>
      </c>
      <c r="F320" s="1866">
        <v>121.78</v>
      </c>
      <c r="G320" s="1866">
        <v>115.83</v>
      </c>
      <c r="H320" s="2040">
        <v>105.15</v>
      </c>
      <c r="I320" s="1866">
        <v>103.42</v>
      </c>
      <c r="J320" s="1867">
        <v>102.1</v>
      </c>
      <c r="K320" s="1866">
        <v>92.9</v>
      </c>
      <c r="L320" s="1866">
        <v>92.76</v>
      </c>
      <c r="M320" s="1867">
        <v>93.15</v>
      </c>
      <c r="N320" s="1868">
        <v>71.400000000000006</v>
      </c>
      <c r="O320" s="1868">
        <v>88.9</v>
      </c>
      <c r="P320" s="1869">
        <v>22.2</v>
      </c>
      <c r="Q320" s="1850">
        <v>470.80000000000052</v>
      </c>
      <c r="R320" s="1850">
        <v>495.8000000000003</v>
      </c>
      <c r="S320" s="1870">
        <v>-899.10000000000093</v>
      </c>
      <c r="T320" s="1871">
        <v>90.9</v>
      </c>
      <c r="U320" s="1872">
        <v>60</v>
      </c>
      <c r="V320" s="1873">
        <v>50</v>
      </c>
      <c r="W320" s="1871">
        <v>107.8</v>
      </c>
      <c r="X320" s="1872">
        <v>104.7</v>
      </c>
      <c r="Y320" s="1873">
        <v>91.8</v>
      </c>
      <c r="Z320" s="1872"/>
      <c r="AB320" s="1848">
        <v>50</v>
      </c>
      <c r="AD320" s="1849"/>
      <c r="AE320" s="1849"/>
      <c r="AF320" s="1848">
        <v>5</v>
      </c>
      <c r="AG320" s="1864"/>
      <c r="AH320" s="1864"/>
      <c r="AI320" s="1864"/>
      <c r="AJ320" s="1864"/>
    </row>
    <row r="321" spans="1:39" s="1848" customFormat="1">
      <c r="B321" s="1849"/>
      <c r="C321" s="1848">
        <v>6</v>
      </c>
      <c r="D321" s="1877"/>
      <c r="E321" s="1866">
        <v>117.94</v>
      </c>
      <c r="F321" s="1866">
        <v>120.74</v>
      </c>
      <c r="G321" s="1866">
        <v>117.22</v>
      </c>
      <c r="H321" s="2040">
        <v>106.12</v>
      </c>
      <c r="I321" s="1866">
        <v>104.95</v>
      </c>
      <c r="J321" s="1867">
        <v>103.33</v>
      </c>
      <c r="K321" s="1866">
        <v>94.26</v>
      </c>
      <c r="L321" s="1866">
        <v>92.89</v>
      </c>
      <c r="M321" s="1867">
        <v>93.33</v>
      </c>
      <c r="N321" s="1868">
        <v>42.9</v>
      </c>
      <c r="O321" s="1868">
        <v>88.9</v>
      </c>
      <c r="P321" s="1869">
        <v>33.299999999999997</v>
      </c>
      <c r="Q321" s="1850">
        <v>463.7000000000005</v>
      </c>
      <c r="R321" s="1850">
        <v>534.70000000000027</v>
      </c>
      <c r="S321" s="1870">
        <v>-915.80000000000098</v>
      </c>
      <c r="T321" s="1871">
        <v>63.6</v>
      </c>
      <c r="U321" s="1872">
        <v>50</v>
      </c>
      <c r="V321" s="1873">
        <v>44.4</v>
      </c>
      <c r="W321" s="1871">
        <v>108.2</v>
      </c>
      <c r="X321" s="1872">
        <v>105.3</v>
      </c>
      <c r="Y321" s="1873">
        <v>92.1</v>
      </c>
      <c r="Z321" s="1872"/>
      <c r="AB321" s="1848">
        <v>50</v>
      </c>
      <c r="AD321" s="1849"/>
      <c r="AE321" s="1849"/>
      <c r="AF321" s="1848">
        <v>6</v>
      </c>
      <c r="AG321" s="1864"/>
      <c r="AH321" s="1864"/>
      <c r="AI321" s="1864"/>
      <c r="AJ321" s="1864"/>
    </row>
    <row r="322" spans="1:39" s="1848" customFormat="1">
      <c r="B322" s="1849"/>
      <c r="C322" s="1848">
        <v>7</v>
      </c>
      <c r="D322" s="1877"/>
      <c r="E322" s="1866">
        <v>121.2</v>
      </c>
      <c r="F322" s="1866">
        <v>120.4</v>
      </c>
      <c r="G322" s="1866">
        <v>119.25</v>
      </c>
      <c r="H322" s="2040">
        <v>107.77</v>
      </c>
      <c r="I322" s="1866">
        <v>106.35</v>
      </c>
      <c r="J322" s="1867">
        <v>104.83</v>
      </c>
      <c r="K322" s="1866">
        <v>94.37</v>
      </c>
      <c r="L322" s="1866">
        <v>93.84</v>
      </c>
      <c r="M322" s="1867">
        <v>93.53</v>
      </c>
      <c r="N322" s="1868">
        <v>78.599999999999994</v>
      </c>
      <c r="O322" s="1868">
        <v>100</v>
      </c>
      <c r="P322" s="1869">
        <v>88.9</v>
      </c>
      <c r="Q322" s="1850">
        <v>492.30000000000052</v>
      </c>
      <c r="R322" s="1850">
        <v>584.70000000000027</v>
      </c>
      <c r="S322" s="1870">
        <v>-876.900000000001</v>
      </c>
      <c r="T322" s="1871">
        <v>54.5</v>
      </c>
      <c r="U322" s="1872">
        <v>40</v>
      </c>
      <c r="V322" s="1873">
        <v>88.9</v>
      </c>
      <c r="W322" s="1871">
        <v>108.1</v>
      </c>
      <c r="X322" s="1872">
        <v>105.9</v>
      </c>
      <c r="Y322" s="1873">
        <v>93.1</v>
      </c>
      <c r="Z322" s="1872"/>
      <c r="AB322" s="1848">
        <v>50</v>
      </c>
      <c r="AD322" s="1849"/>
      <c r="AE322" s="1849"/>
      <c r="AF322" s="1848">
        <v>7</v>
      </c>
      <c r="AG322" s="1864"/>
      <c r="AH322" s="1864"/>
      <c r="AI322" s="1864"/>
      <c r="AJ322" s="1864"/>
    </row>
    <row r="323" spans="1:39" s="1848" customFormat="1">
      <c r="B323" s="1849"/>
      <c r="C323" s="1848">
        <v>8</v>
      </c>
      <c r="D323" s="1877"/>
      <c r="E323" s="1866">
        <v>118.61</v>
      </c>
      <c r="F323" s="1866">
        <v>119.25</v>
      </c>
      <c r="G323" s="1866">
        <v>120</v>
      </c>
      <c r="H323" s="2040">
        <v>109.32</v>
      </c>
      <c r="I323" s="1866">
        <v>107.74</v>
      </c>
      <c r="J323" s="1867">
        <v>106.39</v>
      </c>
      <c r="K323" s="1866">
        <v>96.36</v>
      </c>
      <c r="L323" s="1866">
        <v>95</v>
      </c>
      <c r="M323" s="1867">
        <v>93.93</v>
      </c>
      <c r="N323" s="1868">
        <v>57.1</v>
      </c>
      <c r="O323" s="1868">
        <v>88.9</v>
      </c>
      <c r="P323" s="1869">
        <v>77.8</v>
      </c>
      <c r="Q323" s="1850">
        <v>499.40000000000055</v>
      </c>
      <c r="R323" s="1850">
        <v>623.60000000000025</v>
      </c>
      <c r="S323" s="1870">
        <v>-849.10000000000105</v>
      </c>
      <c r="T323" s="1871">
        <v>45.5</v>
      </c>
      <c r="U323" s="1872">
        <v>70</v>
      </c>
      <c r="V323" s="1873">
        <v>72.2</v>
      </c>
      <c r="W323" s="1871">
        <v>108.6</v>
      </c>
      <c r="X323" s="1872">
        <v>106.2</v>
      </c>
      <c r="Y323" s="1873">
        <v>92.8</v>
      </c>
      <c r="Z323" s="1872"/>
      <c r="AB323" s="1848">
        <v>50</v>
      </c>
      <c r="AD323" s="1849"/>
      <c r="AE323" s="1849"/>
      <c r="AF323" s="1848">
        <v>8</v>
      </c>
      <c r="AG323" s="1864"/>
      <c r="AH323" s="1864"/>
      <c r="AI323" s="1864"/>
      <c r="AJ323" s="1864"/>
    </row>
    <row r="324" spans="1:39" s="1848" customFormat="1">
      <c r="B324" s="1849"/>
      <c r="C324" s="1848">
        <v>9</v>
      </c>
      <c r="D324" s="1877"/>
      <c r="E324" s="1866">
        <v>122.15</v>
      </c>
      <c r="F324" s="1866">
        <v>120.65</v>
      </c>
      <c r="G324" s="1866">
        <v>120.75</v>
      </c>
      <c r="H324" s="2040">
        <v>110.86</v>
      </c>
      <c r="I324" s="1866">
        <v>109.32</v>
      </c>
      <c r="J324" s="1867">
        <v>107.84</v>
      </c>
      <c r="K324" s="1866">
        <v>95.57</v>
      </c>
      <c r="L324" s="1866">
        <v>95.43</v>
      </c>
      <c r="M324" s="1867">
        <v>94.12</v>
      </c>
      <c r="N324" s="1868">
        <v>57.1</v>
      </c>
      <c r="O324" s="1868">
        <v>100</v>
      </c>
      <c r="P324" s="1869">
        <v>72.2</v>
      </c>
      <c r="Q324" s="1850">
        <v>506.50000000000057</v>
      </c>
      <c r="R324" s="1850">
        <v>673.60000000000025</v>
      </c>
      <c r="S324" s="1870">
        <v>-826.900000000001</v>
      </c>
      <c r="T324" s="1871">
        <v>54.5</v>
      </c>
      <c r="U324" s="1872">
        <v>60</v>
      </c>
      <c r="V324" s="1873">
        <v>55.6</v>
      </c>
      <c r="W324" s="1871">
        <v>107.9</v>
      </c>
      <c r="X324" s="1872">
        <v>107</v>
      </c>
      <c r="Y324" s="1873">
        <v>93</v>
      </c>
      <c r="Z324" s="1872"/>
      <c r="AB324" s="1848">
        <v>50</v>
      </c>
      <c r="AD324" s="1849"/>
      <c r="AE324" s="1849"/>
      <c r="AF324" s="1848">
        <v>9</v>
      </c>
      <c r="AG324" s="1864"/>
      <c r="AH324" s="1864"/>
      <c r="AI324" s="1864"/>
      <c r="AJ324" s="1864"/>
    </row>
    <row r="325" spans="1:39" s="1848" customFormat="1">
      <c r="B325" s="1849"/>
      <c r="C325" s="1848">
        <v>10</v>
      </c>
      <c r="D325" s="1877"/>
      <c r="E325" s="1866">
        <v>114.58</v>
      </c>
      <c r="F325" s="1866">
        <v>118.45</v>
      </c>
      <c r="G325" s="1866">
        <v>119.82</v>
      </c>
      <c r="H325" s="2040">
        <v>110.36</v>
      </c>
      <c r="I325" s="1866">
        <v>110.18</v>
      </c>
      <c r="J325" s="1867">
        <v>108.89</v>
      </c>
      <c r="K325" s="1866">
        <v>99.17</v>
      </c>
      <c r="L325" s="1866">
        <v>97.03</v>
      </c>
      <c r="M325" s="1867">
        <v>94.88</v>
      </c>
      <c r="N325" s="1868">
        <v>14.3</v>
      </c>
      <c r="O325" s="1868">
        <v>77.8</v>
      </c>
      <c r="P325" s="1869">
        <v>77.8</v>
      </c>
      <c r="Q325" s="1850">
        <v>470.80000000000058</v>
      </c>
      <c r="R325" s="1850">
        <v>701.4000000000002</v>
      </c>
      <c r="S325" s="1870">
        <v>-799.10000000000105</v>
      </c>
      <c r="T325" s="1871">
        <v>54.5</v>
      </c>
      <c r="U325" s="1872">
        <v>60</v>
      </c>
      <c r="V325" s="1873">
        <v>55.6</v>
      </c>
      <c r="W325" s="1871">
        <v>107.7</v>
      </c>
      <c r="X325" s="1872">
        <v>106.4</v>
      </c>
      <c r="Y325" s="1873">
        <v>93.8</v>
      </c>
      <c r="Z325" s="1872"/>
      <c r="AB325" s="1848">
        <v>50</v>
      </c>
      <c r="AD325" s="1849"/>
      <c r="AE325" s="1849"/>
      <c r="AF325" s="1848">
        <v>10</v>
      </c>
      <c r="AG325" s="1864"/>
      <c r="AH325" s="1864"/>
      <c r="AI325" s="1864"/>
      <c r="AJ325" s="1864"/>
    </row>
    <row r="326" spans="1:39" s="1848" customFormat="1">
      <c r="B326" s="1849"/>
      <c r="C326" s="1848">
        <v>11</v>
      </c>
      <c r="D326" s="1877"/>
      <c r="E326" s="1866">
        <v>114.39</v>
      </c>
      <c r="F326" s="1866">
        <v>117.04</v>
      </c>
      <c r="G326" s="1866">
        <v>118.7</v>
      </c>
      <c r="H326" s="2040">
        <v>109.31</v>
      </c>
      <c r="I326" s="1866">
        <v>110.18</v>
      </c>
      <c r="J326" s="1867">
        <v>109.52</v>
      </c>
      <c r="K326" s="1866">
        <v>96.25</v>
      </c>
      <c r="L326" s="1866">
        <v>97</v>
      </c>
      <c r="M326" s="1867">
        <v>95.55</v>
      </c>
      <c r="N326" s="1868">
        <v>57.1</v>
      </c>
      <c r="O326" s="1868">
        <v>44.4</v>
      </c>
      <c r="P326" s="1869">
        <v>55.6</v>
      </c>
      <c r="Q326" s="1850">
        <v>477.9000000000006</v>
      </c>
      <c r="R326" s="1850">
        <v>695.80000000000018</v>
      </c>
      <c r="S326" s="1870">
        <v>-793.50000000000102</v>
      </c>
      <c r="T326" s="1871">
        <v>40.9</v>
      </c>
      <c r="U326" s="1872">
        <v>80</v>
      </c>
      <c r="V326" s="1873">
        <v>77.8</v>
      </c>
      <c r="W326" s="1871">
        <v>108.6</v>
      </c>
      <c r="X326" s="1872">
        <v>108.4</v>
      </c>
      <c r="Y326" s="1873">
        <v>93.8</v>
      </c>
      <c r="Z326" s="1872"/>
      <c r="AB326" s="1848">
        <v>50</v>
      </c>
      <c r="AD326" s="1849"/>
      <c r="AE326" s="1849"/>
      <c r="AF326" s="1848">
        <v>11</v>
      </c>
      <c r="AG326" s="1864"/>
      <c r="AH326" s="1864"/>
      <c r="AI326" s="1864"/>
      <c r="AJ326" s="1864"/>
    </row>
    <row r="327" spans="1:39" s="1848" customFormat="1">
      <c r="B327" s="1849"/>
      <c r="C327" s="1848">
        <v>12</v>
      </c>
      <c r="D327" s="1877"/>
      <c r="E327" s="1866">
        <v>120.42</v>
      </c>
      <c r="F327" s="1866">
        <v>116.46</v>
      </c>
      <c r="G327" s="1866">
        <v>118.47</v>
      </c>
      <c r="H327" s="2040">
        <v>111.23</v>
      </c>
      <c r="I327" s="1866">
        <v>110.3</v>
      </c>
      <c r="J327" s="1867">
        <v>110.22</v>
      </c>
      <c r="K327" s="1866">
        <v>95.16</v>
      </c>
      <c r="L327" s="1866">
        <v>96.86</v>
      </c>
      <c r="M327" s="1867">
        <v>95.88</v>
      </c>
      <c r="N327" s="1868">
        <v>71.400000000000006</v>
      </c>
      <c r="O327" s="1868">
        <v>44.4</v>
      </c>
      <c r="P327" s="1869">
        <v>55.6</v>
      </c>
      <c r="Q327" s="1850">
        <v>499.30000000000064</v>
      </c>
      <c r="R327" s="1850">
        <v>690.20000000000016</v>
      </c>
      <c r="S327" s="1870">
        <v>-787.900000000001</v>
      </c>
      <c r="T327" s="1871">
        <v>63.6</v>
      </c>
      <c r="U327" s="1872">
        <v>70</v>
      </c>
      <c r="V327" s="1873">
        <v>55.6</v>
      </c>
      <c r="W327" s="1871">
        <v>109.2</v>
      </c>
      <c r="X327" s="1872">
        <v>108.7</v>
      </c>
      <c r="Y327" s="1873">
        <v>94</v>
      </c>
      <c r="Z327" s="1872"/>
      <c r="AB327" s="1848">
        <v>50</v>
      </c>
      <c r="AD327" s="1849"/>
      <c r="AE327" s="1849"/>
      <c r="AF327" s="1848">
        <v>12</v>
      </c>
      <c r="AG327" s="1864"/>
      <c r="AH327" s="1864"/>
      <c r="AI327" s="1864"/>
      <c r="AJ327" s="1864"/>
    </row>
    <row r="328" spans="1:39" s="1848" customFormat="1" ht="26">
      <c r="A328" s="1848">
        <v>2011</v>
      </c>
      <c r="B328" s="1849" t="s">
        <v>38</v>
      </c>
      <c r="C328" s="1848">
        <v>1</v>
      </c>
      <c r="D328" s="1877"/>
      <c r="E328" s="1866">
        <v>125.68</v>
      </c>
      <c r="F328" s="1866">
        <v>120.16</v>
      </c>
      <c r="G328" s="1866">
        <v>119.58</v>
      </c>
      <c r="H328" s="2040">
        <v>111.33</v>
      </c>
      <c r="I328" s="1866">
        <v>110.62</v>
      </c>
      <c r="J328" s="1867">
        <v>110.62</v>
      </c>
      <c r="K328" s="1866">
        <v>95.49</v>
      </c>
      <c r="L328" s="1866">
        <v>95.63</v>
      </c>
      <c r="M328" s="1867">
        <v>96.05</v>
      </c>
      <c r="N328" s="1868">
        <v>85.7</v>
      </c>
      <c r="O328" s="1868">
        <v>50</v>
      </c>
      <c r="P328" s="1869">
        <v>33.299999999999997</v>
      </c>
      <c r="Q328" s="1850">
        <v>535.00000000000068</v>
      </c>
      <c r="R328" s="1850">
        <v>690.20000000000016</v>
      </c>
      <c r="S328" s="1870">
        <v>-804.60000000000105</v>
      </c>
      <c r="T328" s="1871">
        <v>72.7</v>
      </c>
      <c r="U328" s="1872">
        <v>70</v>
      </c>
      <c r="V328" s="1873">
        <v>44.4</v>
      </c>
      <c r="W328" s="1871">
        <v>109.8</v>
      </c>
      <c r="X328" s="1872">
        <v>108.5</v>
      </c>
      <c r="Y328" s="1873">
        <v>94.3</v>
      </c>
      <c r="Z328" s="1872"/>
      <c r="AB328" s="1848">
        <v>50</v>
      </c>
      <c r="AD328" s="1875" t="s">
        <v>937</v>
      </c>
      <c r="AE328" s="1849"/>
      <c r="AF328" s="1848">
        <v>1</v>
      </c>
      <c r="AG328" s="1864"/>
      <c r="AH328" s="1864"/>
      <c r="AI328" s="1864"/>
      <c r="AJ328" s="1864"/>
    </row>
    <row r="329" spans="1:39" s="1848" customFormat="1">
      <c r="B329" s="1849"/>
      <c r="C329" s="1848">
        <v>2</v>
      </c>
      <c r="D329" s="1877" t="s">
        <v>28</v>
      </c>
      <c r="E329" s="1866">
        <v>128.35</v>
      </c>
      <c r="F329" s="1866">
        <v>124.82</v>
      </c>
      <c r="G329" s="1866">
        <v>120.6</v>
      </c>
      <c r="H329" s="2040">
        <v>115.24</v>
      </c>
      <c r="I329" s="1866">
        <v>112.6</v>
      </c>
      <c r="J329" s="1867">
        <v>111.49</v>
      </c>
      <c r="K329" s="1866">
        <v>98.61</v>
      </c>
      <c r="L329" s="1866">
        <v>96.42</v>
      </c>
      <c r="M329" s="1867">
        <v>96.66</v>
      </c>
      <c r="N329" s="1868">
        <v>100</v>
      </c>
      <c r="O329" s="1868">
        <v>88.9</v>
      </c>
      <c r="P329" s="1869">
        <v>61.1</v>
      </c>
      <c r="Q329" s="1850">
        <v>585.00000000000068</v>
      </c>
      <c r="R329" s="1850">
        <v>729.10000000000014</v>
      </c>
      <c r="S329" s="1870">
        <v>-793.50000000000102</v>
      </c>
      <c r="T329" s="1871">
        <v>45.5</v>
      </c>
      <c r="U329" s="1872">
        <v>80</v>
      </c>
      <c r="V329" s="1873">
        <v>66.7</v>
      </c>
      <c r="W329" s="1871">
        <v>110.6</v>
      </c>
      <c r="X329" s="1872">
        <v>110</v>
      </c>
      <c r="Y329" s="1873">
        <v>94.9</v>
      </c>
      <c r="Z329" s="1872"/>
      <c r="AB329" s="1848">
        <v>50</v>
      </c>
      <c r="AD329" s="1849"/>
      <c r="AE329" s="1849"/>
      <c r="AF329" s="1848">
        <v>2</v>
      </c>
      <c r="AG329" s="1864" t="s">
        <v>28</v>
      </c>
      <c r="AH329" s="1864"/>
      <c r="AI329" s="1864"/>
      <c r="AJ329" s="1864"/>
    </row>
    <row r="330" spans="1:39" s="1848" customFormat="1">
      <c r="B330" s="1849"/>
      <c r="C330" s="1848">
        <v>3</v>
      </c>
      <c r="D330" s="1877"/>
      <c r="E330" s="1866">
        <v>122.33</v>
      </c>
      <c r="F330" s="1866">
        <v>125.45</v>
      </c>
      <c r="G330" s="1866">
        <v>121.13</v>
      </c>
      <c r="H330" s="2040">
        <v>112.77</v>
      </c>
      <c r="I330" s="1866">
        <v>113.11</v>
      </c>
      <c r="J330" s="1867">
        <v>111.98</v>
      </c>
      <c r="K330" s="1866">
        <v>95.53</v>
      </c>
      <c r="L330" s="1866">
        <v>96.54</v>
      </c>
      <c r="M330" s="1867">
        <v>96.54</v>
      </c>
      <c r="N330" s="1868">
        <v>57.1</v>
      </c>
      <c r="O330" s="1868">
        <v>77.8</v>
      </c>
      <c r="P330" s="1869">
        <v>66.7</v>
      </c>
      <c r="Q330" s="1850">
        <v>592.1000000000007</v>
      </c>
      <c r="R330" s="1850">
        <v>756.90000000000009</v>
      </c>
      <c r="S330" s="1870">
        <v>-776.80000000000098</v>
      </c>
      <c r="T330" s="1871">
        <v>45.5</v>
      </c>
      <c r="U330" s="1872">
        <v>10</v>
      </c>
      <c r="V330" s="1873">
        <v>27.8</v>
      </c>
      <c r="W330" s="1871">
        <v>108</v>
      </c>
      <c r="X330" s="1872">
        <v>102.2</v>
      </c>
      <c r="Y330" s="1873">
        <v>92.7</v>
      </c>
      <c r="Z330" s="1872"/>
      <c r="AB330" s="1848">
        <v>50</v>
      </c>
      <c r="AD330" s="1849"/>
      <c r="AE330" s="1849"/>
      <c r="AF330" s="1848">
        <v>3</v>
      </c>
      <c r="AG330" s="1864"/>
      <c r="AH330" s="1864"/>
      <c r="AI330" s="1864">
        <v>159.5</v>
      </c>
      <c r="AJ330" s="1864"/>
      <c r="AM330" s="1848">
        <v>1595</v>
      </c>
    </row>
    <row r="331" spans="1:39" s="1848" customFormat="1">
      <c r="B331" s="1849"/>
      <c r="C331" s="1848">
        <v>4</v>
      </c>
      <c r="D331" s="1877"/>
      <c r="E331" s="1866">
        <v>117.13</v>
      </c>
      <c r="F331" s="1866">
        <v>122.6</v>
      </c>
      <c r="G331" s="1866">
        <v>120.41</v>
      </c>
      <c r="H331" s="2040">
        <v>113.22</v>
      </c>
      <c r="I331" s="1866">
        <v>113.74</v>
      </c>
      <c r="J331" s="1867">
        <v>112.76</v>
      </c>
      <c r="K331" s="1866">
        <v>97.4</v>
      </c>
      <c r="L331" s="1866">
        <v>97.18</v>
      </c>
      <c r="M331" s="1867">
        <v>96.8</v>
      </c>
      <c r="N331" s="1868">
        <v>28.6</v>
      </c>
      <c r="O331" s="1868">
        <v>88.9</v>
      </c>
      <c r="P331" s="1869">
        <v>66.7</v>
      </c>
      <c r="Q331" s="1850">
        <v>570.70000000000073</v>
      </c>
      <c r="R331" s="1850">
        <v>795.80000000000007</v>
      </c>
      <c r="S331" s="1870">
        <v>-760.10000000000093</v>
      </c>
      <c r="T331" s="1871">
        <v>18.2</v>
      </c>
      <c r="U331" s="1872">
        <v>10</v>
      </c>
      <c r="V331" s="1873">
        <v>33.299999999999997</v>
      </c>
      <c r="W331" s="1871">
        <v>105.2</v>
      </c>
      <c r="X331" s="1872">
        <v>100.9</v>
      </c>
      <c r="Y331" s="1873">
        <v>93.8</v>
      </c>
      <c r="Z331" s="1872"/>
      <c r="AB331" s="1848">
        <v>50</v>
      </c>
      <c r="AD331" s="1849"/>
      <c r="AE331" s="1849"/>
      <c r="AF331" s="1848">
        <v>4</v>
      </c>
      <c r="AG331" s="1864"/>
      <c r="AH331" s="1864"/>
      <c r="AI331" s="1864">
        <v>159.5</v>
      </c>
      <c r="AJ331" s="1864"/>
      <c r="AM331" s="1848">
        <v>1595</v>
      </c>
    </row>
    <row r="332" spans="1:39" s="1848" customFormat="1">
      <c r="B332" s="1849"/>
      <c r="C332" s="1848">
        <v>5</v>
      </c>
      <c r="D332" s="1877"/>
      <c r="E332" s="1866">
        <v>118.81</v>
      </c>
      <c r="F332" s="1866">
        <v>119.42</v>
      </c>
      <c r="G332" s="1866">
        <v>121.02</v>
      </c>
      <c r="H332" s="2040">
        <v>113.29</v>
      </c>
      <c r="I332" s="1866">
        <v>113.09</v>
      </c>
      <c r="J332" s="1867">
        <v>113.17</v>
      </c>
      <c r="K332" s="1866">
        <v>100.67</v>
      </c>
      <c r="L332" s="1866">
        <v>97.87</v>
      </c>
      <c r="M332" s="1867">
        <v>97.02</v>
      </c>
      <c r="N332" s="1868">
        <v>14.3</v>
      </c>
      <c r="O332" s="1868">
        <v>11.1</v>
      </c>
      <c r="P332" s="1869">
        <v>44.4</v>
      </c>
      <c r="Q332" s="1850">
        <v>535.00000000000068</v>
      </c>
      <c r="R332" s="1850">
        <v>756.90000000000009</v>
      </c>
      <c r="S332" s="1870">
        <v>-765.70000000000095</v>
      </c>
      <c r="T332" s="1871">
        <v>36.4</v>
      </c>
      <c r="U332" s="1872">
        <v>0</v>
      </c>
      <c r="V332" s="1873">
        <v>22.2</v>
      </c>
      <c r="W332" s="1871">
        <v>106.1</v>
      </c>
      <c r="X332" s="1872">
        <v>103.5</v>
      </c>
      <c r="Y332" s="1873">
        <v>94.4</v>
      </c>
      <c r="Z332" s="1872"/>
      <c r="AB332" s="1848">
        <v>50</v>
      </c>
      <c r="AD332" s="1849"/>
      <c r="AE332" s="1849"/>
      <c r="AF332" s="1848">
        <v>5</v>
      </c>
      <c r="AG332" s="1864"/>
      <c r="AH332" s="1864"/>
      <c r="AI332" s="1864">
        <v>159.5</v>
      </c>
      <c r="AJ332" s="1864"/>
      <c r="AM332" s="1848">
        <v>1595</v>
      </c>
    </row>
    <row r="333" spans="1:39" s="1848" customFormat="1">
      <c r="B333" s="1849"/>
      <c r="C333" s="1848">
        <v>6</v>
      </c>
      <c r="D333" s="1877"/>
      <c r="E333" s="1866">
        <v>123.98</v>
      </c>
      <c r="F333" s="1866">
        <v>119.97</v>
      </c>
      <c r="G333" s="1866">
        <v>122.39</v>
      </c>
      <c r="H333" s="2040">
        <v>113.79</v>
      </c>
      <c r="I333" s="1866">
        <v>113.43</v>
      </c>
      <c r="J333" s="1867">
        <v>113.66</v>
      </c>
      <c r="K333" s="1866">
        <v>100.6</v>
      </c>
      <c r="L333" s="1866">
        <v>99.56</v>
      </c>
      <c r="M333" s="1867">
        <v>97.64</v>
      </c>
      <c r="N333" s="1868">
        <v>42.9</v>
      </c>
      <c r="O333" s="1868">
        <v>55.6</v>
      </c>
      <c r="P333" s="1869">
        <v>77.8</v>
      </c>
      <c r="Q333" s="1850">
        <v>527.90000000000066</v>
      </c>
      <c r="R333" s="1850">
        <v>762.50000000000011</v>
      </c>
      <c r="S333" s="1870">
        <v>-737.900000000001</v>
      </c>
      <c r="T333" s="1871">
        <v>45.5</v>
      </c>
      <c r="U333" s="1872">
        <v>85</v>
      </c>
      <c r="V333" s="1873">
        <v>66.7</v>
      </c>
      <c r="W333" s="1871">
        <v>108.6</v>
      </c>
      <c r="X333" s="1872">
        <v>105.8</v>
      </c>
      <c r="Y333" s="1873">
        <v>94.5</v>
      </c>
      <c r="Z333" s="1872"/>
      <c r="AB333" s="1848">
        <v>50</v>
      </c>
      <c r="AD333" s="1849"/>
      <c r="AE333" s="1849"/>
      <c r="AF333" s="1848">
        <v>6</v>
      </c>
      <c r="AG333" s="1864"/>
      <c r="AH333" s="1864"/>
      <c r="AI333" s="1864">
        <v>159.5</v>
      </c>
      <c r="AJ333" s="1864"/>
      <c r="AM333" s="1848">
        <v>1595</v>
      </c>
    </row>
    <row r="334" spans="1:39" s="1848" customFormat="1">
      <c r="B334" s="1849"/>
      <c r="C334" s="1848">
        <v>7</v>
      </c>
      <c r="D334" s="1877"/>
      <c r="E334" s="1866">
        <v>122.66</v>
      </c>
      <c r="F334" s="1866">
        <v>121.82</v>
      </c>
      <c r="G334" s="1866">
        <v>122.71</v>
      </c>
      <c r="H334" s="2040">
        <v>113.65</v>
      </c>
      <c r="I334" s="1866">
        <v>113.58</v>
      </c>
      <c r="J334" s="1867">
        <v>113.34</v>
      </c>
      <c r="K334" s="1866">
        <v>102.51</v>
      </c>
      <c r="L334" s="1866">
        <v>101.26</v>
      </c>
      <c r="M334" s="1867">
        <v>98.69</v>
      </c>
      <c r="N334" s="1868">
        <v>42.9</v>
      </c>
      <c r="O334" s="1868">
        <v>61.1</v>
      </c>
      <c r="P334" s="1869">
        <v>66.7</v>
      </c>
      <c r="Q334" s="1850">
        <v>520.80000000000064</v>
      </c>
      <c r="R334" s="1850">
        <v>773.60000000000014</v>
      </c>
      <c r="S334" s="1870">
        <v>-721.20000000000095</v>
      </c>
      <c r="T334" s="1871">
        <v>72.7</v>
      </c>
      <c r="U334" s="1872">
        <v>100</v>
      </c>
      <c r="V334" s="1873">
        <v>50</v>
      </c>
      <c r="W334" s="1871">
        <v>110.6</v>
      </c>
      <c r="X334" s="1872">
        <v>106.9</v>
      </c>
      <c r="Y334" s="1873">
        <v>94.9</v>
      </c>
      <c r="Z334" s="1872"/>
      <c r="AB334" s="1848">
        <v>50</v>
      </c>
      <c r="AD334" s="1849"/>
      <c r="AE334" s="1849"/>
      <c r="AF334" s="1848">
        <v>7</v>
      </c>
      <c r="AG334" s="1864"/>
      <c r="AH334" s="1864"/>
      <c r="AI334" s="1864">
        <v>159.5</v>
      </c>
      <c r="AJ334" s="1864"/>
      <c r="AM334" s="1848">
        <v>1595</v>
      </c>
    </row>
    <row r="335" spans="1:39" s="1848" customFormat="1">
      <c r="B335" s="1849"/>
      <c r="C335" s="1848">
        <v>8</v>
      </c>
      <c r="D335" s="1877"/>
      <c r="E335" s="1866">
        <v>130.1</v>
      </c>
      <c r="F335" s="1866">
        <v>125.58</v>
      </c>
      <c r="G335" s="1866">
        <v>123.34</v>
      </c>
      <c r="H335" s="2040">
        <v>113.92</v>
      </c>
      <c r="I335" s="1866">
        <v>113.79</v>
      </c>
      <c r="J335" s="1867">
        <v>113.57</v>
      </c>
      <c r="K335" s="1866">
        <v>103.7</v>
      </c>
      <c r="L335" s="1866">
        <v>102.27</v>
      </c>
      <c r="M335" s="1867">
        <v>99.86</v>
      </c>
      <c r="N335" s="1868">
        <v>57.1</v>
      </c>
      <c r="O335" s="1868">
        <v>44.4</v>
      </c>
      <c r="P335" s="1869">
        <v>66.7</v>
      </c>
      <c r="Q335" s="1850">
        <v>527.90000000000066</v>
      </c>
      <c r="R335" s="1850">
        <v>768.00000000000011</v>
      </c>
      <c r="S335" s="1870">
        <v>-704.50000000000091</v>
      </c>
      <c r="T335" s="1871">
        <v>77.3</v>
      </c>
      <c r="U335" s="1872">
        <v>85</v>
      </c>
      <c r="V335" s="1873">
        <v>77.8</v>
      </c>
      <c r="W335" s="1871">
        <v>110.4</v>
      </c>
      <c r="X335" s="1872">
        <v>108.1</v>
      </c>
      <c r="Y335" s="1873">
        <v>95.9</v>
      </c>
      <c r="Z335" s="1872"/>
      <c r="AB335" s="1848">
        <v>50</v>
      </c>
      <c r="AD335" s="1849"/>
      <c r="AE335" s="1849"/>
      <c r="AF335" s="1848">
        <v>8</v>
      </c>
      <c r="AG335" s="1864"/>
      <c r="AH335" s="1864"/>
      <c r="AI335" s="1864">
        <v>159.5</v>
      </c>
      <c r="AJ335" s="1864"/>
      <c r="AM335" s="1848">
        <v>1595</v>
      </c>
    </row>
    <row r="336" spans="1:39" s="1848" customFormat="1">
      <c r="B336" s="1849"/>
      <c r="C336" s="1848">
        <v>9</v>
      </c>
      <c r="D336" s="1877"/>
      <c r="E336" s="1866">
        <v>121.34</v>
      </c>
      <c r="F336" s="1866">
        <v>124.7</v>
      </c>
      <c r="G336" s="1866">
        <v>122.34</v>
      </c>
      <c r="H336" s="2040">
        <v>111.71</v>
      </c>
      <c r="I336" s="1866">
        <v>113.09</v>
      </c>
      <c r="J336" s="1867">
        <v>113.27</v>
      </c>
      <c r="K336" s="1866">
        <v>100.8</v>
      </c>
      <c r="L336" s="1866">
        <v>102.34</v>
      </c>
      <c r="M336" s="1867">
        <v>100.17</v>
      </c>
      <c r="N336" s="1868">
        <v>35.700000000000003</v>
      </c>
      <c r="O336" s="1868">
        <v>11.1</v>
      </c>
      <c r="P336" s="1869">
        <v>33.299999999999997</v>
      </c>
      <c r="Q336" s="1850">
        <v>513.6000000000007</v>
      </c>
      <c r="R336" s="1850">
        <v>729.10000000000014</v>
      </c>
      <c r="S336" s="1870">
        <v>-721.20000000000095</v>
      </c>
      <c r="T336" s="1871">
        <v>36.4</v>
      </c>
      <c r="U336" s="1872">
        <v>70</v>
      </c>
      <c r="V336" s="1873">
        <v>77.8</v>
      </c>
      <c r="W336" s="1871">
        <v>108.9</v>
      </c>
      <c r="X336" s="1872">
        <v>108.8</v>
      </c>
      <c r="Y336" s="1873">
        <v>96.7</v>
      </c>
      <c r="Z336" s="1872"/>
      <c r="AB336" s="1848">
        <v>50</v>
      </c>
      <c r="AD336" s="1849"/>
      <c r="AE336" s="1849"/>
      <c r="AF336" s="1848">
        <v>9</v>
      </c>
      <c r="AG336" s="1864"/>
      <c r="AH336" s="1864"/>
      <c r="AI336" s="1864">
        <v>159.5</v>
      </c>
      <c r="AJ336" s="1864"/>
      <c r="AM336" s="1848">
        <v>1595</v>
      </c>
    </row>
    <row r="337" spans="1:39" s="1848" customFormat="1">
      <c r="B337" s="1849"/>
      <c r="C337" s="1848">
        <v>10</v>
      </c>
      <c r="D337" s="1877"/>
      <c r="E337" s="1866">
        <v>121.5</v>
      </c>
      <c r="F337" s="1866">
        <v>124.31</v>
      </c>
      <c r="G337" s="1866">
        <v>122.22</v>
      </c>
      <c r="H337" s="2040">
        <v>113.95</v>
      </c>
      <c r="I337" s="1866">
        <v>113.19</v>
      </c>
      <c r="J337" s="1867">
        <v>113.4</v>
      </c>
      <c r="K337" s="1866">
        <v>101.22</v>
      </c>
      <c r="L337" s="1866">
        <v>101.91</v>
      </c>
      <c r="M337" s="1867">
        <v>100.99</v>
      </c>
      <c r="N337" s="1868">
        <v>42.9</v>
      </c>
      <c r="O337" s="1868">
        <v>33.299999999999997</v>
      </c>
      <c r="P337" s="1869">
        <v>44.4</v>
      </c>
      <c r="Q337" s="1850">
        <v>506.50000000000068</v>
      </c>
      <c r="R337" s="1850">
        <v>712.40000000000009</v>
      </c>
      <c r="S337" s="1870">
        <v>-726.80000000000098</v>
      </c>
      <c r="T337" s="1871">
        <v>45.5</v>
      </c>
      <c r="U337" s="1872">
        <v>70</v>
      </c>
      <c r="V337" s="1873">
        <v>66.7</v>
      </c>
      <c r="W337" s="1871">
        <v>109.1</v>
      </c>
      <c r="X337" s="1872">
        <v>110.4</v>
      </c>
      <c r="Y337" s="1873">
        <v>96.3</v>
      </c>
      <c r="Z337" s="1872"/>
      <c r="AB337" s="1848">
        <v>50</v>
      </c>
      <c r="AD337" s="1849"/>
      <c r="AE337" s="1849"/>
      <c r="AF337" s="1848">
        <v>10</v>
      </c>
      <c r="AG337" s="1864"/>
      <c r="AH337" s="1864"/>
      <c r="AI337" s="1864">
        <v>159.5</v>
      </c>
      <c r="AJ337" s="1864"/>
      <c r="AM337" s="1848">
        <v>1595</v>
      </c>
    </row>
    <row r="338" spans="1:39" s="1848" customFormat="1">
      <c r="B338" s="1849"/>
      <c r="C338" s="1848">
        <v>11</v>
      </c>
      <c r="D338" s="1877"/>
      <c r="E338" s="1866">
        <v>122.73</v>
      </c>
      <c r="F338" s="1866">
        <v>121.86</v>
      </c>
      <c r="G338" s="1866">
        <v>123.02</v>
      </c>
      <c r="H338" s="2040">
        <v>114.86</v>
      </c>
      <c r="I338" s="1866">
        <v>113.51</v>
      </c>
      <c r="J338" s="1867">
        <v>113.62</v>
      </c>
      <c r="K338" s="1866">
        <v>101.31</v>
      </c>
      <c r="L338" s="1866">
        <v>101.11</v>
      </c>
      <c r="M338" s="1867">
        <v>101.54</v>
      </c>
      <c r="N338" s="1868">
        <v>28.6</v>
      </c>
      <c r="O338" s="1868">
        <v>55.6</v>
      </c>
      <c r="P338" s="1869">
        <v>22.2</v>
      </c>
      <c r="Q338" s="1850">
        <v>485.1000000000007</v>
      </c>
      <c r="R338" s="1850">
        <v>718.00000000000011</v>
      </c>
      <c r="S338" s="1870">
        <v>-754.60000000000093</v>
      </c>
      <c r="T338" s="1871">
        <v>31.8</v>
      </c>
      <c r="U338" s="1872">
        <v>40</v>
      </c>
      <c r="V338" s="1873">
        <v>55.6</v>
      </c>
      <c r="W338" s="1871">
        <v>108.7</v>
      </c>
      <c r="X338" s="1872">
        <v>108.9</v>
      </c>
      <c r="Y338" s="1873">
        <v>96.5</v>
      </c>
      <c r="Z338" s="1872"/>
      <c r="AB338" s="1848">
        <v>50</v>
      </c>
      <c r="AD338" s="1849"/>
      <c r="AE338" s="1849"/>
      <c r="AF338" s="1848">
        <v>11</v>
      </c>
      <c r="AG338" s="1864"/>
      <c r="AH338" s="1864"/>
      <c r="AI338" s="1864">
        <v>159.5</v>
      </c>
      <c r="AJ338" s="1864"/>
      <c r="AM338" s="1848">
        <v>1595</v>
      </c>
    </row>
    <row r="339" spans="1:39" s="1848" customFormat="1">
      <c r="B339" s="1849"/>
      <c r="C339" s="1848">
        <v>12</v>
      </c>
      <c r="D339" s="1877"/>
      <c r="E339" s="1866">
        <v>119.8</v>
      </c>
      <c r="F339" s="1866">
        <v>121.34</v>
      </c>
      <c r="G339" s="1866">
        <v>123.16</v>
      </c>
      <c r="H339" s="2040">
        <v>114.29</v>
      </c>
      <c r="I339" s="1866">
        <v>114.37</v>
      </c>
      <c r="J339" s="1867">
        <v>113.75</v>
      </c>
      <c r="K339" s="1866">
        <v>100.63</v>
      </c>
      <c r="L339" s="1866">
        <v>101.05</v>
      </c>
      <c r="M339" s="1867">
        <v>101.54</v>
      </c>
      <c r="N339" s="1868">
        <v>71.400000000000006</v>
      </c>
      <c r="O339" s="1868">
        <v>88.9</v>
      </c>
      <c r="P339" s="1869">
        <v>61.1</v>
      </c>
      <c r="Q339" s="1850">
        <v>506.50000000000068</v>
      </c>
      <c r="R339" s="1850">
        <v>756.90000000000009</v>
      </c>
      <c r="S339" s="1870">
        <v>-743.50000000000091</v>
      </c>
      <c r="T339" s="1871">
        <v>63.6</v>
      </c>
      <c r="U339" s="1872">
        <v>70</v>
      </c>
      <c r="V339" s="1873">
        <v>38.9</v>
      </c>
      <c r="W339" s="1871">
        <v>109.2</v>
      </c>
      <c r="X339" s="1872">
        <v>110.9</v>
      </c>
      <c r="Y339" s="1873">
        <v>97.2</v>
      </c>
      <c r="Z339" s="1872"/>
      <c r="AB339" s="1848">
        <v>50</v>
      </c>
      <c r="AD339" s="1849"/>
      <c r="AE339" s="1849"/>
      <c r="AF339" s="1848">
        <v>12</v>
      </c>
      <c r="AG339" s="1864"/>
      <c r="AH339" s="1864"/>
      <c r="AI339" s="1864">
        <v>159.5</v>
      </c>
      <c r="AJ339" s="1864"/>
      <c r="AM339" s="1848">
        <v>1595</v>
      </c>
    </row>
    <row r="340" spans="1:39" s="1848" customFormat="1" ht="27" customHeight="1">
      <c r="A340" s="1848">
        <v>2012</v>
      </c>
      <c r="B340" s="1849" t="s">
        <v>39</v>
      </c>
      <c r="C340" s="1848">
        <v>1</v>
      </c>
      <c r="D340" s="1877"/>
      <c r="E340" s="1866">
        <v>123.35</v>
      </c>
      <c r="F340" s="1866">
        <v>121.96</v>
      </c>
      <c r="G340" s="1866">
        <v>123.07</v>
      </c>
      <c r="H340" s="2040">
        <v>117.07</v>
      </c>
      <c r="I340" s="1866">
        <v>115.41</v>
      </c>
      <c r="J340" s="1867">
        <v>114.38</v>
      </c>
      <c r="K340" s="1866">
        <v>104.37</v>
      </c>
      <c r="L340" s="1866">
        <v>102.1</v>
      </c>
      <c r="M340" s="1867">
        <v>102.08</v>
      </c>
      <c r="N340" s="1868">
        <v>57.1</v>
      </c>
      <c r="O340" s="1868">
        <v>72.2</v>
      </c>
      <c r="P340" s="1869">
        <v>88.9</v>
      </c>
      <c r="Q340" s="1850">
        <v>513.6000000000007</v>
      </c>
      <c r="R340" s="1850">
        <v>779.10000000000014</v>
      </c>
      <c r="S340" s="1870">
        <v>-704.60000000000093</v>
      </c>
      <c r="T340" s="1871">
        <v>63.6</v>
      </c>
      <c r="U340" s="1872">
        <v>80</v>
      </c>
      <c r="V340" s="1873">
        <v>22.2</v>
      </c>
      <c r="W340" s="1871">
        <v>109.8</v>
      </c>
      <c r="X340" s="1872">
        <v>111</v>
      </c>
      <c r="Y340" s="1873">
        <v>96.6</v>
      </c>
      <c r="Z340" s="1872"/>
      <c r="AB340" s="1848">
        <v>50</v>
      </c>
      <c r="AD340" s="1875" t="s">
        <v>938</v>
      </c>
      <c r="AE340" s="1849"/>
      <c r="AF340" s="1848">
        <v>1</v>
      </c>
      <c r="AI340" s="1864">
        <v>159.5</v>
      </c>
      <c r="AM340" s="1848">
        <v>1595</v>
      </c>
    </row>
    <row r="341" spans="1:39" s="1848" customFormat="1">
      <c r="B341" s="1849"/>
      <c r="C341" s="1848">
        <v>2</v>
      </c>
      <c r="D341" s="1877"/>
      <c r="E341" s="1866">
        <v>122.12</v>
      </c>
      <c r="F341" s="1866">
        <v>121.76</v>
      </c>
      <c r="G341" s="1866">
        <v>122.99</v>
      </c>
      <c r="H341" s="2040">
        <v>117.16</v>
      </c>
      <c r="I341" s="1866">
        <v>116.17</v>
      </c>
      <c r="J341" s="1867">
        <v>115.47</v>
      </c>
      <c r="K341" s="1866">
        <v>102.78</v>
      </c>
      <c r="L341" s="1866">
        <v>102.59</v>
      </c>
      <c r="M341" s="1867">
        <v>102.12</v>
      </c>
      <c r="N341" s="1868">
        <v>42.9</v>
      </c>
      <c r="O341" s="1868">
        <v>66.7</v>
      </c>
      <c r="P341" s="1869">
        <v>61.1</v>
      </c>
      <c r="Q341" s="1850">
        <v>506.50000000000068</v>
      </c>
      <c r="R341" s="1850">
        <v>795.80000000000018</v>
      </c>
      <c r="S341" s="1870">
        <v>-693.50000000000091</v>
      </c>
      <c r="T341" s="1871">
        <v>72.7</v>
      </c>
      <c r="U341" s="1872">
        <v>90</v>
      </c>
      <c r="V341" s="1873">
        <v>55.6</v>
      </c>
      <c r="W341" s="1871">
        <v>111.3</v>
      </c>
      <c r="X341" s="1872">
        <v>112</v>
      </c>
      <c r="Y341" s="1873">
        <v>97.8</v>
      </c>
      <c r="Z341" s="1872"/>
      <c r="AB341" s="1848">
        <v>50</v>
      </c>
      <c r="AD341" s="1849"/>
      <c r="AE341" s="1849"/>
      <c r="AF341" s="1848">
        <v>2</v>
      </c>
      <c r="AI341" s="1864">
        <v>159.5</v>
      </c>
      <c r="AM341" s="1848">
        <v>1595</v>
      </c>
    </row>
    <row r="342" spans="1:39" s="1848" customFormat="1">
      <c r="B342" s="1849"/>
      <c r="C342" s="1848">
        <v>3</v>
      </c>
      <c r="D342" s="1877"/>
      <c r="E342" s="1866">
        <v>124.28</v>
      </c>
      <c r="F342" s="1866">
        <v>123.25</v>
      </c>
      <c r="G342" s="1866">
        <v>122.16</v>
      </c>
      <c r="H342" s="2040">
        <v>115.97</v>
      </c>
      <c r="I342" s="1866">
        <v>116.73</v>
      </c>
      <c r="J342" s="1867">
        <v>115.87</v>
      </c>
      <c r="K342" s="1866">
        <v>100.18</v>
      </c>
      <c r="L342" s="1866">
        <v>102.44</v>
      </c>
      <c r="M342" s="1867">
        <v>101.61</v>
      </c>
      <c r="N342" s="1868">
        <v>57.1</v>
      </c>
      <c r="O342" s="1868">
        <v>55.6</v>
      </c>
      <c r="P342" s="1869">
        <v>55.6</v>
      </c>
      <c r="Q342" s="1850">
        <v>513.6000000000007</v>
      </c>
      <c r="R342" s="1850">
        <v>801.4000000000002</v>
      </c>
      <c r="S342" s="1870">
        <v>-687.90000000000089</v>
      </c>
      <c r="T342" s="1871">
        <v>72.7</v>
      </c>
      <c r="U342" s="1872">
        <v>85</v>
      </c>
      <c r="V342" s="1873">
        <v>72.2</v>
      </c>
      <c r="W342" s="1871">
        <v>111.4</v>
      </c>
      <c r="X342" s="1872">
        <v>113.3</v>
      </c>
      <c r="Y342" s="1873">
        <v>98.6</v>
      </c>
      <c r="Z342" s="1872"/>
      <c r="AB342" s="1848">
        <v>50</v>
      </c>
      <c r="AD342" s="1849"/>
      <c r="AE342" s="1849"/>
      <c r="AF342" s="1848">
        <v>3</v>
      </c>
      <c r="AI342" s="1864">
        <v>159.5</v>
      </c>
      <c r="AM342" s="1848">
        <v>1595</v>
      </c>
    </row>
    <row r="343" spans="1:39" s="1848" customFormat="1">
      <c r="B343" s="1849"/>
      <c r="C343" s="1848">
        <v>4</v>
      </c>
      <c r="D343" s="1877"/>
      <c r="E343" s="1866">
        <v>119.06</v>
      </c>
      <c r="F343" s="1866">
        <v>121.82</v>
      </c>
      <c r="G343" s="1866">
        <v>121.83</v>
      </c>
      <c r="H343" s="2040">
        <v>115.09</v>
      </c>
      <c r="I343" s="1866">
        <v>116.07</v>
      </c>
      <c r="J343" s="1867">
        <v>115.92</v>
      </c>
      <c r="K343" s="1866">
        <v>99.95</v>
      </c>
      <c r="L343" s="1866">
        <v>100.97</v>
      </c>
      <c r="M343" s="1867">
        <v>101.49</v>
      </c>
      <c r="N343" s="1868">
        <v>28.6</v>
      </c>
      <c r="O343" s="1868">
        <v>33.299999999999997</v>
      </c>
      <c r="P343" s="1869">
        <v>44.4</v>
      </c>
      <c r="Q343" s="1850">
        <v>492.20000000000073</v>
      </c>
      <c r="R343" s="1850">
        <v>784.70000000000016</v>
      </c>
      <c r="S343" s="1870">
        <v>-693.50000000000091</v>
      </c>
      <c r="T343" s="1871">
        <v>54.5</v>
      </c>
      <c r="U343" s="1872">
        <v>50</v>
      </c>
      <c r="V343" s="1873">
        <v>77.8</v>
      </c>
      <c r="W343" s="1871">
        <v>110.7</v>
      </c>
      <c r="X343" s="1872">
        <v>111.8</v>
      </c>
      <c r="Y343" s="1873">
        <v>98.7</v>
      </c>
      <c r="Z343" s="1872"/>
      <c r="AB343" s="1848">
        <v>50</v>
      </c>
      <c r="AD343" s="1849"/>
      <c r="AE343" s="1849"/>
      <c r="AF343" s="1848">
        <v>4</v>
      </c>
      <c r="AI343" s="1864">
        <v>159.5</v>
      </c>
      <c r="AM343" s="1848">
        <v>1595</v>
      </c>
    </row>
    <row r="344" spans="1:39" s="1848" customFormat="1">
      <c r="B344" s="1849"/>
      <c r="C344" s="1848">
        <v>5</v>
      </c>
      <c r="D344" s="1877"/>
      <c r="E344" s="1866">
        <v>121.18</v>
      </c>
      <c r="F344" s="1866">
        <v>121.51</v>
      </c>
      <c r="G344" s="1866">
        <v>121.79</v>
      </c>
      <c r="H344" s="2040">
        <v>115.3</v>
      </c>
      <c r="I344" s="1866">
        <v>115.45</v>
      </c>
      <c r="J344" s="1867">
        <v>116.12</v>
      </c>
      <c r="K344" s="1866">
        <v>97.73</v>
      </c>
      <c r="L344" s="1866">
        <v>99.29</v>
      </c>
      <c r="M344" s="1867">
        <v>100.99</v>
      </c>
      <c r="N344" s="1868">
        <v>57.1</v>
      </c>
      <c r="O344" s="1868">
        <v>22.2</v>
      </c>
      <c r="P344" s="1869">
        <v>22.2</v>
      </c>
      <c r="Q344" s="1850">
        <v>499.30000000000075</v>
      </c>
      <c r="R344" s="1850">
        <v>756.9000000000002</v>
      </c>
      <c r="S344" s="1870">
        <v>-721.30000000000086</v>
      </c>
      <c r="T344" s="1871">
        <v>54.5</v>
      </c>
      <c r="U344" s="1872">
        <v>40</v>
      </c>
      <c r="V344" s="1873">
        <v>55.6</v>
      </c>
      <c r="W344" s="1871">
        <v>109.9</v>
      </c>
      <c r="X344" s="1872">
        <v>111.6</v>
      </c>
      <c r="Y344" s="1873">
        <v>98.3</v>
      </c>
      <c r="Z344" s="1872"/>
      <c r="AB344" s="1848">
        <v>50</v>
      </c>
      <c r="AD344" s="1849"/>
      <c r="AE344" s="1849"/>
      <c r="AF344" s="1848">
        <v>5</v>
      </c>
      <c r="AI344" s="1864">
        <v>159.5</v>
      </c>
      <c r="AM344" s="1848">
        <v>1595</v>
      </c>
    </row>
    <row r="345" spans="1:39" s="1848" customFormat="1">
      <c r="B345" s="1849"/>
      <c r="C345" s="1848">
        <v>6</v>
      </c>
      <c r="D345" s="1877"/>
      <c r="E345" s="1866">
        <v>118.73</v>
      </c>
      <c r="F345" s="1866">
        <v>119.66</v>
      </c>
      <c r="G345" s="1866">
        <v>121.22</v>
      </c>
      <c r="H345" s="2040">
        <v>113.68</v>
      </c>
      <c r="I345" s="1866">
        <v>114.69</v>
      </c>
      <c r="J345" s="1867">
        <v>115.44</v>
      </c>
      <c r="K345" s="1866">
        <v>96.89</v>
      </c>
      <c r="L345" s="1866">
        <v>98.19</v>
      </c>
      <c r="M345" s="1867">
        <v>100.36</v>
      </c>
      <c r="N345" s="1868">
        <v>14.3</v>
      </c>
      <c r="O345" s="1868">
        <v>22.2</v>
      </c>
      <c r="P345" s="1869">
        <v>22.2</v>
      </c>
      <c r="Q345" s="1850">
        <v>463.60000000000076</v>
      </c>
      <c r="R345" s="1850">
        <v>729.10000000000025</v>
      </c>
      <c r="S345" s="1870">
        <v>-749.10000000000082</v>
      </c>
      <c r="T345" s="1871">
        <v>22.7</v>
      </c>
      <c r="U345" s="1872">
        <v>10</v>
      </c>
      <c r="V345" s="1873">
        <v>44.4</v>
      </c>
      <c r="W345" s="1871">
        <v>108.2</v>
      </c>
      <c r="X345" s="1872">
        <v>109.4</v>
      </c>
      <c r="Y345" s="1873">
        <v>98.2</v>
      </c>
      <c r="Z345" s="1872"/>
      <c r="AB345" s="1848">
        <v>50</v>
      </c>
      <c r="AD345" s="1849"/>
      <c r="AE345" s="1849"/>
      <c r="AF345" s="1848">
        <v>6</v>
      </c>
      <c r="AI345" s="1864">
        <v>159.5</v>
      </c>
      <c r="AM345" s="1848">
        <v>1595</v>
      </c>
    </row>
    <row r="346" spans="1:39" s="1848" customFormat="1">
      <c r="B346" s="1849"/>
      <c r="C346" s="1848">
        <v>7</v>
      </c>
      <c r="D346" s="1877"/>
      <c r="E346" s="1866">
        <v>116.69</v>
      </c>
      <c r="F346" s="1866">
        <v>118.87</v>
      </c>
      <c r="G346" s="1866">
        <v>120.77</v>
      </c>
      <c r="H346" s="2040">
        <v>113.15</v>
      </c>
      <c r="I346" s="1866">
        <v>114.04</v>
      </c>
      <c r="J346" s="1867">
        <v>114.64</v>
      </c>
      <c r="K346" s="1866">
        <v>97.61</v>
      </c>
      <c r="L346" s="1866">
        <v>97.41</v>
      </c>
      <c r="M346" s="1867">
        <v>99.93</v>
      </c>
      <c r="N346" s="1868">
        <v>57.1</v>
      </c>
      <c r="O346" s="1868">
        <v>33.299999999999997</v>
      </c>
      <c r="P346" s="1869">
        <v>38.9</v>
      </c>
      <c r="Q346" s="1850">
        <v>470.70000000000078</v>
      </c>
      <c r="R346" s="1850">
        <v>712.4000000000002</v>
      </c>
      <c r="S346" s="1870">
        <v>-760.20000000000084</v>
      </c>
      <c r="T346" s="1871">
        <v>40.9</v>
      </c>
      <c r="U346" s="1872">
        <v>10</v>
      </c>
      <c r="V346" s="1873">
        <v>22.2</v>
      </c>
      <c r="W346" s="1871">
        <v>107.5</v>
      </c>
      <c r="X346" s="1872">
        <v>108.8</v>
      </c>
      <c r="Y346" s="1873">
        <v>97.4</v>
      </c>
      <c r="Z346" s="1872"/>
      <c r="AB346" s="1848">
        <v>50</v>
      </c>
      <c r="AD346" s="1849"/>
      <c r="AE346" s="1849"/>
      <c r="AF346" s="1848">
        <v>7</v>
      </c>
      <c r="AI346" s="1864">
        <v>159.5</v>
      </c>
      <c r="AM346" s="1848">
        <v>1595</v>
      </c>
    </row>
    <row r="347" spans="1:39" s="1848" customFormat="1">
      <c r="B347" s="1849"/>
      <c r="C347" s="1848">
        <v>8</v>
      </c>
      <c r="D347" s="1877"/>
      <c r="E347" s="1866">
        <v>114.06</v>
      </c>
      <c r="F347" s="1866">
        <v>116.49</v>
      </c>
      <c r="G347" s="1866">
        <v>119.45</v>
      </c>
      <c r="H347" s="2040">
        <v>113.94</v>
      </c>
      <c r="I347" s="1866">
        <v>113.59</v>
      </c>
      <c r="J347" s="1867">
        <v>114.23</v>
      </c>
      <c r="K347" s="1866">
        <v>97.26</v>
      </c>
      <c r="L347" s="1866">
        <v>97.25</v>
      </c>
      <c r="M347" s="1867">
        <v>98.91</v>
      </c>
      <c r="N347" s="1868">
        <v>14.3</v>
      </c>
      <c r="O347" s="1868">
        <v>33.299999999999997</v>
      </c>
      <c r="P347" s="1869">
        <v>44.4</v>
      </c>
      <c r="Q347" s="1850">
        <v>435.0000000000008</v>
      </c>
      <c r="R347" s="1850">
        <v>695.70000000000016</v>
      </c>
      <c r="S347" s="1870">
        <v>-765.80000000000086</v>
      </c>
      <c r="T347" s="1871">
        <v>45.5</v>
      </c>
      <c r="U347" s="1872">
        <v>10</v>
      </c>
      <c r="V347" s="1873">
        <v>33.299999999999997</v>
      </c>
      <c r="W347" s="1871">
        <v>107.3</v>
      </c>
      <c r="X347" s="1872">
        <v>108.5</v>
      </c>
      <c r="Y347" s="1873">
        <v>97.4</v>
      </c>
      <c r="Z347" s="1872"/>
      <c r="AB347" s="1848">
        <v>50</v>
      </c>
      <c r="AD347" s="1849"/>
      <c r="AE347" s="1849"/>
      <c r="AF347" s="1848">
        <v>8</v>
      </c>
      <c r="AI347" s="1864">
        <v>159.5</v>
      </c>
      <c r="AM347" s="1848">
        <v>1595</v>
      </c>
    </row>
    <row r="348" spans="1:39" s="1848" customFormat="1">
      <c r="B348" s="1849"/>
      <c r="C348" s="1848">
        <v>9</v>
      </c>
      <c r="D348" s="1877"/>
      <c r="E348" s="1866">
        <v>117.28</v>
      </c>
      <c r="F348" s="1866">
        <v>116.01</v>
      </c>
      <c r="G348" s="1866">
        <v>118.75</v>
      </c>
      <c r="H348" s="2040">
        <v>114.24</v>
      </c>
      <c r="I348" s="1866">
        <v>113.78</v>
      </c>
      <c r="J348" s="1867">
        <v>114.06</v>
      </c>
      <c r="K348" s="1866">
        <v>97.74</v>
      </c>
      <c r="L348" s="1866">
        <v>97.54</v>
      </c>
      <c r="M348" s="1867">
        <v>98.19</v>
      </c>
      <c r="N348" s="1868">
        <v>42.9</v>
      </c>
      <c r="O348" s="1868">
        <v>44.4</v>
      </c>
      <c r="P348" s="1869">
        <v>66.7</v>
      </c>
      <c r="Q348" s="1850">
        <v>427.90000000000077</v>
      </c>
      <c r="R348" s="1850">
        <v>690.10000000000014</v>
      </c>
      <c r="S348" s="1870">
        <v>-749.10000000000082</v>
      </c>
      <c r="T348" s="1871">
        <v>63.6</v>
      </c>
      <c r="U348" s="1872">
        <v>20</v>
      </c>
      <c r="V348" s="1873">
        <v>44.4</v>
      </c>
      <c r="W348" s="1871">
        <v>106.3</v>
      </c>
      <c r="X348" s="1872">
        <v>107.1</v>
      </c>
      <c r="Y348" s="1873">
        <v>97.2</v>
      </c>
      <c r="Z348" s="1872"/>
      <c r="AB348" s="1848">
        <v>50</v>
      </c>
      <c r="AD348" s="1849"/>
      <c r="AE348" s="1849"/>
      <c r="AF348" s="1848">
        <v>9</v>
      </c>
      <c r="AI348" s="1864">
        <v>159.5</v>
      </c>
      <c r="AM348" s="1848">
        <v>1595</v>
      </c>
    </row>
    <row r="349" spans="1:39" s="1848" customFormat="1">
      <c r="B349" s="1849"/>
      <c r="C349" s="1848">
        <v>10</v>
      </c>
      <c r="D349" s="1877"/>
      <c r="E349" s="1866">
        <v>113.45</v>
      </c>
      <c r="F349" s="1866">
        <v>114.93</v>
      </c>
      <c r="G349" s="1866">
        <v>117.21</v>
      </c>
      <c r="H349" s="2040">
        <v>110.39</v>
      </c>
      <c r="I349" s="1866">
        <v>112.86</v>
      </c>
      <c r="J349" s="1867">
        <v>113.08</v>
      </c>
      <c r="K349" s="1866">
        <v>95.94</v>
      </c>
      <c r="L349" s="1866">
        <v>96.98</v>
      </c>
      <c r="M349" s="1867">
        <v>97.59</v>
      </c>
      <c r="N349" s="1868">
        <v>28.6</v>
      </c>
      <c r="O349" s="1868">
        <v>27.8</v>
      </c>
      <c r="P349" s="1869">
        <v>27.8</v>
      </c>
      <c r="Q349" s="1850">
        <v>406.5000000000008</v>
      </c>
      <c r="R349" s="1850">
        <v>667.90000000000009</v>
      </c>
      <c r="S349" s="1870">
        <v>-771.30000000000086</v>
      </c>
      <c r="T349" s="1871">
        <v>40.9</v>
      </c>
      <c r="U349" s="1872">
        <v>40</v>
      </c>
      <c r="V349" s="1873">
        <v>72.2</v>
      </c>
      <c r="W349" s="1871">
        <v>106.1</v>
      </c>
      <c r="X349" s="1872">
        <v>107</v>
      </c>
      <c r="Y349" s="1873">
        <v>97.6</v>
      </c>
      <c r="Z349" s="1872"/>
      <c r="AB349" s="1848">
        <v>50</v>
      </c>
      <c r="AD349" s="1849"/>
      <c r="AE349" s="1849"/>
      <c r="AF349" s="1848">
        <v>10</v>
      </c>
      <c r="AI349" s="1864">
        <v>159.5</v>
      </c>
      <c r="AM349" s="1848">
        <v>1595</v>
      </c>
    </row>
    <row r="350" spans="1:39" s="1848" customFormat="1">
      <c r="B350" s="1849"/>
      <c r="C350" s="1848">
        <v>11</v>
      </c>
      <c r="D350" s="1877"/>
      <c r="E350" s="1866">
        <v>113.64</v>
      </c>
      <c r="F350" s="1866">
        <v>114.79</v>
      </c>
      <c r="G350" s="1866">
        <v>116.43</v>
      </c>
      <c r="H350" s="2040">
        <v>110.26</v>
      </c>
      <c r="I350" s="1866">
        <v>111.63</v>
      </c>
      <c r="J350" s="1867">
        <v>112.4</v>
      </c>
      <c r="K350" s="1866">
        <v>96.19</v>
      </c>
      <c r="L350" s="1866">
        <v>96.62</v>
      </c>
      <c r="M350" s="1867">
        <v>97.05</v>
      </c>
      <c r="N350" s="1868">
        <v>42.9</v>
      </c>
      <c r="O350" s="1868">
        <v>38.9</v>
      </c>
      <c r="P350" s="1869">
        <v>44.4</v>
      </c>
      <c r="Q350" s="1850">
        <v>399.40000000000077</v>
      </c>
      <c r="R350" s="1850">
        <v>656.80000000000007</v>
      </c>
      <c r="S350" s="1870">
        <v>-776.90000000000089</v>
      </c>
      <c r="T350" s="1871">
        <v>27.3</v>
      </c>
      <c r="U350" s="1872">
        <v>25</v>
      </c>
      <c r="V350" s="1873">
        <v>66.7</v>
      </c>
      <c r="W350" s="1871">
        <v>105.7</v>
      </c>
      <c r="X350" s="1872">
        <v>106.4</v>
      </c>
      <c r="Y350" s="1873">
        <v>97.3</v>
      </c>
      <c r="Z350" s="1872"/>
      <c r="AB350" s="1848">
        <v>50</v>
      </c>
      <c r="AD350" s="1849"/>
      <c r="AE350" s="1849"/>
      <c r="AF350" s="1848">
        <v>11</v>
      </c>
      <c r="AI350" s="1864">
        <v>159.5</v>
      </c>
      <c r="AM350" s="1848">
        <v>1595</v>
      </c>
    </row>
    <row r="351" spans="1:39" s="1848" customFormat="1">
      <c r="B351" s="1849"/>
      <c r="C351" s="1848">
        <v>12</v>
      </c>
      <c r="D351" s="1877"/>
      <c r="E351" s="1866">
        <v>112.46</v>
      </c>
      <c r="F351" s="1866">
        <v>113.18</v>
      </c>
      <c r="G351" s="1866">
        <v>115.19</v>
      </c>
      <c r="H351" s="2040">
        <v>112.02</v>
      </c>
      <c r="I351" s="1866">
        <v>110.89</v>
      </c>
      <c r="J351" s="1867">
        <v>112.17</v>
      </c>
      <c r="K351" s="1866">
        <v>95.69</v>
      </c>
      <c r="L351" s="1866">
        <v>95.94</v>
      </c>
      <c r="M351" s="1867">
        <v>96.76</v>
      </c>
      <c r="N351" s="1868">
        <v>42.9</v>
      </c>
      <c r="O351" s="1868">
        <v>27.8</v>
      </c>
      <c r="P351" s="1869">
        <v>33.299999999999997</v>
      </c>
      <c r="Q351" s="1850">
        <v>392.30000000000075</v>
      </c>
      <c r="R351" s="1850">
        <v>634.6</v>
      </c>
      <c r="S351" s="1870">
        <v>-793.60000000000093</v>
      </c>
      <c r="T351" s="1871">
        <v>81.8</v>
      </c>
      <c r="U351" s="1872">
        <v>70</v>
      </c>
      <c r="V351" s="1873">
        <v>44.4</v>
      </c>
      <c r="W351" s="1871">
        <v>106.8</v>
      </c>
      <c r="X351" s="1872">
        <v>107.8</v>
      </c>
      <c r="Y351" s="1873">
        <v>97.2</v>
      </c>
      <c r="Z351" s="1872"/>
      <c r="AB351" s="1848">
        <v>50</v>
      </c>
      <c r="AD351" s="1849"/>
      <c r="AE351" s="1849"/>
      <c r="AF351" s="1848">
        <v>12</v>
      </c>
      <c r="AI351" s="1864">
        <v>159.5</v>
      </c>
      <c r="AM351" s="1848">
        <v>1595</v>
      </c>
    </row>
    <row r="352" spans="1:39" s="1848" customFormat="1" ht="27" customHeight="1">
      <c r="A352" s="1848">
        <v>2013</v>
      </c>
      <c r="B352" s="1849" t="s">
        <v>40</v>
      </c>
      <c r="C352" s="1848">
        <v>1</v>
      </c>
      <c r="D352" s="1877"/>
      <c r="E352" s="1866">
        <v>115.44</v>
      </c>
      <c r="F352" s="1866">
        <v>113.85</v>
      </c>
      <c r="G352" s="1866">
        <v>114.72</v>
      </c>
      <c r="H352" s="2040">
        <v>109.97</v>
      </c>
      <c r="I352" s="1866">
        <v>110.75</v>
      </c>
      <c r="J352" s="1867">
        <v>111.38</v>
      </c>
      <c r="K352" s="1866">
        <v>95.91</v>
      </c>
      <c r="L352" s="1866">
        <v>95.93</v>
      </c>
      <c r="M352" s="1867">
        <v>96.62</v>
      </c>
      <c r="N352" s="1868">
        <v>42.9</v>
      </c>
      <c r="O352" s="1868">
        <v>22.2</v>
      </c>
      <c r="P352" s="1869">
        <v>44.4</v>
      </c>
      <c r="Q352" s="1850">
        <v>385.20000000000073</v>
      </c>
      <c r="R352" s="1850">
        <v>606.80000000000007</v>
      </c>
      <c r="S352" s="1870">
        <v>-799.20000000000095</v>
      </c>
      <c r="T352" s="1871">
        <v>63.6</v>
      </c>
      <c r="U352" s="1872">
        <v>80</v>
      </c>
      <c r="V352" s="1873">
        <v>33.299999999999997</v>
      </c>
      <c r="W352" s="1871">
        <v>109.1</v>
      </c>
      <c r="X352" s="1872">
        <v>108</v>
      </c>
      <c r="Y352" s="1873">
        <v>96.7</v>
      </c>
      <c r="Z352" s="1872"/>
      <c r="AB352" s="1848">
        <v>50</v>
      </c>
      <c r="AD352" s="1875" t="s">
        <v>939</v>
      </c>
      <c r="AE352" s="1849"/>
      <c r="AF352" s="1848">
        <v>1</v>
      </c>
      <c r="AI352" s="1864">
        <v>159.5</v>
      </c>
      <c r="AM352" s="1848">
        <v>1595</v>
      </c>
    </row>
    <row r="353" spans="1:39" s="1848" customFormat="1">
      <c r="B353" s="1849"/>
      <c r="C353" s="1848">
        <v>2</v>
      </c>
      <c r="D353" s="1877" t="s">
        <v>29</v>
      </c>
      <c r="E353" s="1866">
        <v>119.46</v>
      </c>
      <c r="F353" s="1866">
        <v>115.79</v>
      </c>
      <c r="G353" s="1866">
        <v>115.11</v>
      </c>
      <c r="H353" s="2040">
        <v>109.19</v>
      </c>
      <c r="I353" s="1866">
        <v>110.39</v>
      </c>
      <c r="J353" s="1867">
        <v>110.37</v>
      </c>
      <c r="K353" s="1866">
        <v>95.66</v>
      </c>
      <c r="L353" s="1866">
        <v>95.75</v>
      </c>
      <c r="M353" s="1867">
        <v>96.34</v>
      </c>
      <c r="N353" s="1868">
        <v>71.400000000000006</v>
      </c>
      <c r="O353" s="1868">
        <v>33.299999999999997</v>
      </c>
      <c r="P353" s="1869">
        <v>55.6</v>
      </c>
      <c r="Q353" s="1850">
        <v>406.6000000000007</v>
      </c>
      <c r="R353" s="1850">
        <v>590.1</v>
      </c>
      <c r="S353" s="1870">
        <v>-793.60000000000093</v>
      </c>
      <c r="T353" s="1871">
        <v>81.8</v>
      </c>
      <c r="U353" s="1872">
        <v>80</v>
      </c>
      <c r="V353" s="1873">
        <v>44.4</v>
      </c>
      <c r="W353" s="1871">
        <v>112.4</v>
      </c>
      <c r="X353" s="1872">
        <v>109</v>
      </c>
      <c r="Y353" s="1873">
        <v>96.2</v>
      </c>
      <c r="Z353" s="1872"/>
      <c r="AB353" s="1848">
        <v>50</v>
      </c>
      <c r="AD353" s="1849"/>
      <c r="AE353" s="1849"/>
      <c r="AF353" s="1848">
        <v>2</v>
      </c>
      <c r="AG353" s="1848" t="s">
        <v>29</v>
      </c>
      <c r="AI353" s="1864">
        <v>159.5</v>
      </c>
      <c r="AM353" s="1848">
        <v>1595</v>
      </c>
    </row>
    <row r="354" spans="1:39" s="1848" customFormat="1">
      <c r="B354" s="1849"/>
      <c r="C354" s="1848">
        <v>3</v>
      </c>
      <c r="D354" s="1877"/>
      <c r="E354" s="1866">
        <v>121.85</v>
      </c>
      <c r="F354" s="1866">
        <v>118.92</v>
      </c>
      <c r="G354" s="1866">
        <v>116.23</v>
      </c>
      <c r="H354" s="2040">
        <v>113.51</v>
      </c>
      <c r="I354" s="1866">
        <v>110.89</v>
      </c>
      <c r="J354" s="1867">
        <v>110.99</v>
      </c>
      <c r="K354" s="1866">
        <v>95.35</v>
      </c>
      <c r="L354" s="1866">
        <v>95.64</v>
      </c>
      <c r="M354" s="1867">
        <v>96.07</v>
      </c>
      <c r="N354" s="1868">
        <v>85.7</v>
      </c>
      <c r="O354" s="1868">
        <v>66.7</v>
      </c>
      <c r="P354" s="1869">
        <v>44.4</v>
      </c>
      <c r="Q354" s="1850">
        <v>442.30000000000069</v>
      </c>
      <c r="R354" s="1850">
        <v>606.80000000000007</v>
      </c>
      <c r="S354" s="1870">
        <v>-799.20000000000095</v>
      </c>
      <c r="T354" s="1871">
        <v>100</v>
      </c>
      <c r="U354" s="1872">
        <v>80</v>
      </c>
      <c r="V354" s="1873">
        <v>44.4</v>
      </c>
      <c r="W354" s="1871">
        <v>114.2</v>
      </c>
      <c r="X354" s="1872">
        <v>110.8</v>
      </c>
      <c r="Y354" s="1873">
        <v>96.4</v>
      </c>
      <c r="Z354" s="1872"/>
      <c r="AB354" s="1848">
        <v>50</v>
      </c>
      <c r="AD354" s="1849"/>
      <c r="AE354" s="1849"/>
      <c r="AF354" s="1848">
        <v>3</v>
      </c>
    </row>
    <row r="355" spans="1:39" s="1848" customFormat="1">
      <c r="B355" s="1849"/>
      <c r="C355" s="1848">
        <v>4</v>
      </c>
      <c r="D355" s="1877"/>
      <c r="E355" s="1866">
        <v>121.78</v>
      </c>
      <c r="F355" s="1866">
        <v>121.03</v>
      </c>
      <c r="G355" s="1866">
        <v>116.87</v>
      </c>
      <c r="H355" s="2040">
        <v>111.47</v>
      </c>
      <c r="I355" s="1866">
        <v>111.39</v>
      </c>
      <c r="J355" s="1867">
        <v>111.23</v>
      </c>
      <c r="K355" s="1866">
        <v>95.37</v>
      </c>
      <c r="L355" s="1866">
        <v>95.46</v>
      </c>
      <c r="M355" s="1867">
        <v>95.73</v>
      </c>
      <c r="N355" s="1868">
        <v>71.400000000000006</v>
      </c>
      <c r="O355" s="1868">
        <v>77.8</v>
      </c>
      <c r="P355" s="1869">
        <v>61.1</v>
      </c>
      <c r="Q355" s="1850">
        <v>463.70000000000073</v>
      </c>
      <c r="R355" s="1850">
        <v>634.6</v>
      </c>
      <c r="S355" s="1870">
        <v>-788.10000000000093</v>
      </c>
      <c r="T355" s="1871">
        <v>100</v>
      </c>
      <c r="U355" s="1872">
        <v>90</v>
      </c>
      <c r="V355" s="1873">
        <v>44.4</v>
      </c>
      <c r="W355" s="1871">
        <v>115.4</v>
      </c>
      <c r="X355" s="1872">
        <v>111.4</v>
      </c>
      <c r="Y355" s="1873">
        <v>96.3</v>
      </c>
      <c r="Z355" s="1872"/>
      <c r="AB355" s="1848">
        <v>50</v>
      </c>
      <c r="AD355" s="1849"/>
      <c r="AE355" s="1849"/>
      <c r="AF355" s="1848">
        <v>4</v>
      </c>
    </row>
    <row r="356" spans="1:39" s="1848" customFormat="1">
      <c r="B356" s="1849"/>
      <c r="C356" s="1848">
        <v>5</v>
      </c>
      <c r="D356" s="1877"/>
      <c r="E356" s="1866">
        <v>127.07</v>
      </c>
      <c r="F356" s="1866">
        <v>123.57</v>
      </c>
      <c r="G356" s="1866">
        <v>118.81</v>
      </c>
      <c r="H356" s="2040">
        <v>113.08</v>
      </c>
      <c r="I356" s="1866">
        <v>112.69</v>
      </c>
      <c r="J356" s="1867">
        <v>111.44</v>
      </c>
      <c r="K356" s="1866">
        <v>95.32</v>
      </c>
      <c r="L356" s="1866">
        <v>95.35</v>
      </c>
      <c r="M356" s="1867">
        <v>95.64</v>
      </c>
      <c r="N356" s="1868">
        <v>78.599999999999994</v>
      </c>
      <c r="O356" s="1868">
        <v>88.9</v>
      </c>
      <c r="P356" s="1869">
        <v>38.9</v>
      </c>
      <c r="Q356" s="1850">
        <v>492.30000000000075</v>
      </c>
      <c r="R356" s="1850">
        <v>673.5</v>
      </c>
      <c r="S356" s="1870">
        <v>-799.20000000000095</v>
      </c>
      <c r="T356" s="1871">
        <v>100</v>
      </c>
      <c r="U356" s="1872">
        <v>100</v>
      </c>
      <c r="V356" s="1873">
        <v>55.6</v>
      </c>
      <c r="W356" s="1871">
        <v>117.2</v>
      </c>
      <c r="X356" s="1872">
        <v>112.8</v>
      </c>
      <c r="Y356" s="1873">
        <v>97.1</v>
      </c>
      <c r="Z356" s="1872"/>
      <c r="AB356" s="1848">
        <v>50</v>
      </c>
      <c r="AD356" s="1849"/>
      <c r="AE356" s="1849"/>
      <c r="AF356" s="1848">
        <v>5</v>
      </c>
    </row>
    <row r="357" spans="1:39" s="1848" customFormat="1">
      <c r="B357" s="1849"/>
      <c r="C357" s="1848">
        <v>6</v>
      </c>
      <c r="D357" s="1877"/>
      <c r="E357" s="1866">
        <v>125.77</v>
      </c>
      <c r="F357" s="1866">
        <v>124.87</v>
      </c>
      <c r="G357" s="1866">
        <v>120.55</v>
      </c>
      <c r="H357" s="2040">
        <v>114.09</v>
      </c>
      <c r="I357" s="1866">
        <v>112.88</v>
      </c>
      <c r="J357" s="1867">
        <v>112.27</v>
      </c>
      <c r="K357" s="1866">
        <v>95.75</v>
      </c>
      <c r="L357" s="1866">
        <v>95.48</v>
      </c>
      <c r="M357" s="1867">
        <v>95.58</v>
      </c>
      <c r="N357" s="1868">
        <v>57.1</v>
      </c>
      <c r="O357" s="1868">
        <v>44.4</v>
      </c>
      <c r="P357" s="1869">
        <v>44.4</v>
      </c>
      <c r="Q357" s="1850">
        <v>499.40000000000077</v>
      </c>
      <c r="R357" s="1850">
        <v>667.9</v>
      </c>
      <c r="S357" s="1870">
        <v>-804.80000000000098</v>
      </c>
      <c r="T357" s="1871">
        <v>81.8</v>
      </c>
      <c r="U357" s="1872">
        <v>85</v>
      </c>
      <c r="V357" s="1873">
        <v>55.6</v>
      </c>
      <c r="W357" s="1871">
        <v>115.7</v>
      </c>
      <c r="X357" s="1872">
        <v>112.5</v>
      </c>
      <c r="Y357" s="1873">
        <v>97.6</v>
      </c>
      <c r="Z357" s="1872"/>
      <c r="AB357" s="1848">
        <v>50</v>
      </c>
      <c r="AD357" s="1849"/>
      <c r="AE357" s="1849"/>
      <c r="AF357" s="1848">
        <v>6</v>
      </c>
    </row>
    <row r="358" spans="1:39" s="1848" customFormat="1">
      <c r="B358" s="1849"/>
      <c r="C358" s="1848">
        <v>7</v>
      </c>
      <c r="D358" s="1877"/>
      <c r="E358" s="1866">
        <v>126.38</v>
      </c>
      <c r="F358" s="1866">
        <v>126.41</v>
      </c>
      <c r="G358" s="1866">
        <v>122.54</v>
      </c>
      <c r="H358" s="2040">
        <v>114.48</v>
      </c>
      <c r="I358" s="1866">
        <v>113.88</v>
      </c>
      <c r="J358" s="1867">
        <v>113.33</v>
      </c>
      <c r="K358" s="1866">
        <v>97.63</v>
      </c>
      <c r="L358" s="1866">
        <v>96.23</v>
      </c>
      <c r="M358" s="1867">
        <v>95.86</v>
      </c>
      <c r="N358" s="1868">
        <v>71.400000000000006</v>
      </c>
      <c r="O358" s="1868">
        <v>77.8</v>
      </c>
      <c r="P358" s="1869">
        <v>55.6</v>
      </c>
      <c r="Q358" s="1850">
        <v>520.80000000000075</v>
      </c>
      <c r="R358" s="1850">
        <v>695.69999999999993</v>
      </c>
      <c r="S358" s="1870">
        <v>-799.20000000000095</v>
      </c>
      <c r="T358" s="1871">
        <v>81.8</v>
      </c>
      <c r="U358" s="1872">
        <v>75</v>
      </c>
      <c r="V358" s="1873">
        <v>55.6</v>
      </c>
      <c r="W358" s="1871">
        <v>116.6</v>
      </c>
      <c r="X358" s="1872">
        <v>113.5</v>
      </c>
      <c r="Y358" s="1873">
        <v>98.4</v>
      </c>
      <c r="Z358" s="1872"/>
      <c r="AB358" s="1848">
        <v>50</v>
      </c>
      <c r="AD358" s="1849"/>
      <c r="AE358" s="1849"/>
      <c r="AF358" s="1848">
        <v>7</v>
      </c>
    </row>
    <row r="359" spans="1:39" s="1848" customFormat="1">
      <c r="B359" s="1849"/>
      <c r="C359" s="1848">
        <v>8</v>
      </c>
      <c r="D359" s="1877"/>
      <c r="E359" s="1866">
        <v>126.67</v>
      </c>
      <c r="F359" s="1866">
        <v>126.27</v>
      </c>
      <c r="G359" s="1866">
        <v>124.14</v>
      </c>
      <c r="H359" s="2040">
        <v>115.96</v>
      </c>
      <c r="I359" s="1866">
        <v>114.84</v>
      </c>
      <c r="J359" s="1867">
        <v>113.82</v>
      </c>
      <c r="K359" s="1866">
        <v>99.6</v>
      </c>
      <c r="L359" s="1866">
        <v>97.66</v>
      </c>
      <c r="M359" s="1867">
        <v>96.38</v>
      </c>
      <c r="N359" s="1868">
        <v>42.9</v>
      </c>
      <c r="O359" s="1868">
        <v>77.8</v>
      </c>
      <c r="P359" s="1869">
        <v>66.7</v>
      </c>
      <c r="Q359" s="1850">
        <v>513.70000000000073</v>
      </c>
      <c r="R359" s="1850">
        <v>723.49999999999989</v>
      </c>
      <c r="S359" s="1870">
        <v>-782.50000000000091</v>
      </c>
      <c r="T359" s="1871">
        <v>72.7</v>
      </c>
      <c r="U359" s="1872">
        <v>70</v>
      </c>
      <c r="V359" s="1873">
        <v>61.1</v>
      </c>
      <c r="W359" s="1871">
        <v>116.8</v>
      </c>
      <c r="X359" s="1872">
        <v>114.6</v>
      </c>
      <c r="Y359" s="1873">
        <v>98.7</v>
      </c>
      <c r="Z359" s="1872"/>
      <c r="AB359" s="1848">
        <v>50</v>
      </c>
      <c r="AD359" s="1849"/>
      <c r="AE359" s="1849"/>
      <c r="AF359" s="1848">
        <v>8</v>
      </c>
    </row>
    <row r="360" spans="1:39" s="1848" customFormat="1">
      <c r="B360" s="1849"/>
      <c r="C360" s="1848">
        <v>9</v>
      </c>
      <c r="D360" s="1877"/>
      <c r="E360" s="1866">
        <v>127.8</v>
      </c>
      <c r="F360" s="1866">
        <v>126.95</v>
      </c>
      <c r="G360" s="1866">
        <v>125.33</v>
      </c>
      <c r="H360" s="2040">
        <v>116.13</v>
      </c>
      <c r="I360" s="1866">
        <v>115.52</v>
      </c>
      <c r="J360" s="1867">
        <v>114.75</v>
      </c>
      <c r="K360" s="1866">
        <v>100.52</v>
      </c>
      <c r="L360" s="1866">
        <v>99.25</v>
      </c>
      <c r="M360" s="1867">
        <v>97.08</v>
      </c>
      <c r="N360" s="1868">
        <v>78.599999999999994</v>
      </c>
      <c r="O360" s="1868">
        <v>77.8</v>
      </c>
      <c r="P360" s="1869">
        <v>77.8</v>
      </c>
      <c r="Q360" s="1850">
        <v>542.30000000000075</v>
      </c>
      <c r="R360" s="1850">
        <v>751.29999999999984</v>
      </c>
      <c r="S360" s="1870">
        <v>-754.70000000000095</v>
      </c>
      <c r="T360" s="1871">
        <v>95.5</v>
      </c>
      <c r="U360" s="1872">
        <v>80</v>
      </c>
      <c r="V360" s="1873">
        <v>77.8</v>
      </c>
      <c r="W360" s="1871">
        <v>118.4</v>
      </c>
      <c r="X360" s="1872">
        <v>115.3</v>
      </c>
      <c r="Y360" s="1873">
        <v>99.2</v>
      </c>
      <c r="Z360" s="1872"/>
      <c r="AB360" s="1848">
        <v>50</v>
      </c>
      <c r="AD360" s="1849"/>
      <c r="AE360" s="1849"/>
      <c r="AF360" s="1848">
        <v>9</v>
      </c>
    </row>
    <row r="361" spans="1:39" s="1848" customFormat="1">
      <c r="B361" s="1849"/>
      <c r="C361" s="1848">
        <v>10</v>
      </c>
      <c r="D361" s="1877"/>
      <c r="E361" s="1866">
        <v>133.11000000000001</v>
      </c>
      <c r="F361" s="1866">
        <v>129.19</v>
      </c>
      <c r="G361" s="1866">
        <v>126.94</v>
      </c>
      <c r="H361" s="2040">
        <v>118.18</v>
      </c>
      <c r="I361" s="1866">
        <v>116.76</v>
      </c>
      <c r="J361" s="1867">
        <v>115.77</v>
      </c>
      <c r="K361" s="1866">
        <v>102.02</v>
      </c>
      <c r="L361" s="1866">
        <v>100.71</v>
      </c>
      <c r="M361" s="1867">
        <v>98.03</v>
      </c>
      <c r="N361" s="1868">
        <v>85.7</v>
      </c>
      <c r="O361" s="1868">
        <v>88.9</v>
      </c>
      <c r="P361" s="1869">
        <v>88.9</v>
      </c>
      <c r="Q361" s="1850">
        <v>578.0000000000008</v>
      </c>
      <c r="R361" s="1850">
        <v>790.19999999999982</v>
      </c>
      <c r="S361" s="1870">
        <v>-715.80000000000098</v>
      </c>
      <c r="T361" s="1871">
        <v>81.8</v>
      </c>
      <c r="U361" s="1872">
        <v>80</v>
      </c>
      <c r="V361" s="1873">
        <v>88.9</v>
      </c>
      <c r="W361" s="1871">
        <v>118.4</v>
      </c>
      <c r="X361" s="1872">
        <v>116</v>
      </c>
      <c r="Y361" s="1873">
        <v>99.5</v>
      </c>
      <c r="Z361" s="1872"/>
      <c r="AB361" s="1848">
        <v>50</v>
      </c>
      <c r="AD361" s="1849"/>
      <c r="AE361" s="1849"/>
      <c r="AF361" s="1848">
        <v>10</v>
      </c>
    </row>
    <row r="362" spans="1:39" s="1848" customFormat="1">
      <c r="B362" s="1849"/>
      <c r="C362" s="1848">
        <v>11</v>
      </c>
      <c r="D362" s="1877"/>
      <c r="E362" s="1866">
        <v>135.02000000000001</v>
      </c>
      <c r="F362" s="1866">
        <v>131.97999999999999</v>
      </c>
      <c r="G362" s="1866">
        <v>128.83000000000001</v>
      </c>
      <c r="H362" s="2040">
        <v>120.08</v>
      </c>
      <c r="I362" s="1866">
        <v>118.13</v>
      </c>
      <c r="J362" s="1867">
        <v>116.97</v>
      </c>
      <c r="K362" s="1866">
        <v>103.04</v>
      </c>
      <c r="L362" s="1866">
        <v>101.86</v>
      </c>
      <c r="M362" s="1867">
        <v>99.13</v>
      </c>
      <c r="N362" s="1868">
        <v>92.9</v>
      </c>
      <c r="O362" s="1868">
        <v>77.8</v>
      </c>
      <c r="P362" s="1869">
        <v>77.8</v>
      </c>
      <c r="Q362" s="1850">
        <v>620.90000000000077</v>
      </c>
      <c r="R362" s="1850">
        <v>817.99999999999977</v>
      </c>
      <c r="S362" s="1870">
        <v>-688.00000000000102</v>
      </c>
      <c r="T362" s="1871">
        <v>100</v>
      </c>
      <c r="U362" s="1872">
        <v>90</v>
      </c>
      <c r="V362" s="1873">
        <v>77.8</v>
      </c>
      <c r="W362" s="1871">
        <v>120.1</v>
      </c>
      <c r="X362" s="1872">
        <v>117.2</v>
      </c>
      <c r="Y362" s="1873">
        <v>100.4</v>
      </c>
      <c r="Z362" s="1872"/>
      <c r="AB362" s="1848">
        <v>50</v>
      </c>
      <c r="AD362" s="1849"/>
      <c r="AE362" s="1849"/>
      <c r="AF362" s="1848">
        <v>11</v>
      </c>
    </row>
    <row r="363" spans="1:39" s="1848" customFormat="1">
      <c r="B363" s="1849"/>
      <c r="C363" s="1848">
        <v>12</v>
      </c>
      <c r="D363" s="1877"/>
      <c r="E363" s="1866">
        <v>137.94</v>
      </c>
      <c r="F363" s="1866">
        <v>135.36000000000001</v>
      </c>
      <c r="G363" s="1866">
        <v>130.38</v>
      </c>
      <c r="H363" s="2040">
        <v>120.36</v>
      </c>
      <c r="I363" s="1866">
        <v>119.54</v>
      </c>
      <c r="J363" s="1867">
        <v>118.14</v>
      </c>
      <c r="K363" s="1866">
        <v>102.62</v>
      </c>
      <c r="L363" s="1866">
        <v>102.56</v>
      </c>
      <c r="M363" s="1867">
        <v>100.17</v>
      </c>
      <c r="N363" s="1868">
        <v>85.7</v>
      </c>
      <c r="O363" s="1868">
        <v>77.8</v>
      </c>
      <c r="P363" s="1869">
        <v>66.7</v>
      </c>
      <c r="Q363" s="1850">
        <v>656.60000000000082</v>
      </c>
      <c r="R363" s="1850">
        <v>845.79999999999973</v>
      </c>
      <c r="S363" s="1870">
        <v>-671.30000000000098</v>
      </c>
      <c r="T363" s="1871">
        <v>81.8</v>
      </c>
      <c r="U363" s="1872">
        <v>80</v>
      </c>
      <c r="V363" s="1873">
        <v>77.8</v>
      </c>
      <c r="W363" s="1871">
        <v>119.2</v>
      </c>
      <c r="X363" s="1872">
        <v>117.1</v>
      </c>
      <c r="Y363" s="1873">
        <v>101.3</v>
      </c>
      <c r="Z363" s="1872"/>
      <c r="AB363" s="1848">
        <v>50</v>
      </c>
      <c r="AD363" s="1849"/>
      <c r="AE363" s="1849"/>
      <c r="AF363" s="1848">
        <v>12</v>
      </c>
    </row>
    <row r="364" spans="1:39" s="1848" customFormat="1" ht="27" customHeight="1">
      <c r="A364" s="1848">
        <v>2014</v>
      </c>
      <c r="B364" s="1849" t="s">
        <v>41</v>
      </c>
      <c r="C364" s="1848">
        <v>1</v>
      </c>
      <c r="D364" s="1877"/>
      <c r="E364" s="1866">
        <v>134.52000000000001</v>
      </c>
      <c r="F364" s="1866">
        <v>135.83000000000001</v>
      </c>
      <c r="G364" s="1866">
        <v>131.63</v>
      </c>
      <c r="H364" s="2040">
        <v>119.3</v>
      </c>
      <c r="I364" s="1866">
        <v>119.91</v>
      </c>
      <c r="J364" s="1867">
        <v>118.81</v>
      </c>
      <c r="K364" s="1866">
        <v>103.08</v>
      </c>
      <c r="L364" s="1866">
        <v>102.91</v>
      </c>
      <c r="M364" s="1867">
        <v>101.22</v>
      </c>
      <c r="N364" s="1868">
        <v>71.400000000000006</v>
      </c>
      <c r="O364" s="1868">
        <v>44.4</v>
      </c>
      <c r="P364" s="1869">
        <v>55.6</v>
      </c>
      <c r="Q364" s="1850">
        <v>678.0000000000008</v>
      </c>
      <c r="R364" s="1850">
        <v>840.1999999999997</v>
      </c>
      <c r="S364" s="1870">
        <v>-665.70000000000095</v>
      </c>
      <c r="T364" s="1871">
        <v>72.7</v>
      </c>
      <c r="U364" s="1872">
        <v>80</v>
      </c>
      <c r="V364" s="1873">
        <v>100</v>
      </c>
      <c r="W364" s="1871">
        <v>119.5</v>
      </c>
      <c r="X364" s="1872">
        <v>118.6</v>
      </c>
      <c r="Y364" s="1873">
        <v>102.6</v>
      </c>
      <c r="Z364" s="1872"/>
      <c r="AB364" s="1848">
        <v>50</v>
      </c>
      <c r="AD364" s="1875" t="s">
        <v>940</v>
      </c>
      <c r="AE364" s="1849"/>
      <c r="AF364" s="1848">
        <v>1</v>
      </c>
    </row>
    <row r="365" spans="1:39" s="1848" customFormat="1">
      <c r="B365" s="1849"/>
      <c r="C365" s="1848">
        <v>2</v>
      </c>
      <c r="D365" s="1877"/>
      <c r="E365" s="1866">
        <v>130.56</v>
      </c>
      <c r="F365" s="1866">
        <v>134.34</v>
      </c>
      <c r="G365" s="1866">
        <v>132.22999999999999</v>
      </c>
      <c r="H365" s="2040">
        <v>119.59</v>
      </c>
      <c r="I365" s="1866">
        <v>119.75</v>
      </c>
      <c r="J365" s="1867">
        <v>119.5</v>
      </c>
      <c r="K365" s="1866">
        <v>102.24</v>
      </c>
      <c r="L365" s="1866">
        <v>102.65</v>
      </c>
      <c r="M365" s="1867">
        <v>101.87</v>
      </c>
      <c r="N365" s="1868">
        <v>57.1</v>
      </c>
      <c r="O365" s="1868">
        <v>44.4</v>
      </c>
      <c r="P365" s="1869">
        <v>33.299999999999997</v>
      </c>
      <c r="Q365" s="1850">
        <v>685.10000000000082</v>
      </c>
      <c r="R365" s="1850">
        <v>834.59999999999968</v>
      </c>
      <c r="S365" s="1870">
        <v>-682.400000000001</v>
      </c>
      <c r="T365" s="1871">
        <v>27.3</v>
      </c>
      <c r="U365" s="1872">
        <v>45</v>
      </c>
      <c r="V365" s="1873">
        <v>66.7</v>
      </c>
      <c r="W365" s="1871">
        <v>116</v>
      </c>
      <c r="X365" s="1872">
        <v>118.4</v>
      </c>
      <c r="Y365" s="1873">
        <v>102.7</v>
      </c>
      <c r="Z365" s="1872"/>
      <c r="AB365" s="1848">
        <v>50</v>
      </c>
      <c r="AD365" s="1849"/>
      <c r="AE365" s="1849"/>
      <c r="AF365" s="1848">
        <v>2</v>
      </c>
    </row>
    <row r="366" spans="1:39" s="1848" customFormat="1">
      <c r="B366" s="1849"/>
      <c r="C366" s="1848">
        <v>3</v>
      </c>
      <c r="D366" s="1877"/>
      <c r="E366" s="1866">
        <v>125.43</v>
      </c>
      <c r="F366" s="1866">
        <v>130.16999999999999</v>
      </c>
      <c r="G366" s="1866">
        <v>132.05000000000001</v>
      </c>
      <c r="H366" s="2040">
        <v>119.53</v>
      </c>
      <c r="I366" s="1866">
        <v>119.47</v>
      </c>
      <c r="J366" s="1867">
        <v>119.77</v>
      </c>
      <c r="K366" s="1866">
        <v>103.91</v>
      </c>
      <c r="L366" s="1866">
        <v>103.08</v>
      </c>
      <c r="M366" s="1867">
        <v>102.49</v>
      </c>
      <c r="N366" s="1868">
        <v>28.6</v>
      </c>
      <c r="O366" s="1868">
        <v>44.4</v>
      </c>
      <c r="P366" s="1869">
        <v>55.6</v>
      </c>
      <c r="Q366" s="1850">
        <v>663.70000000000084</v>
      </c>
      <c r="R366" s="1850">
        <v>828.99999999999966</v>
      </c>
      <c r="S366" s="1870">
        <v>-676.80000000000098</v>
      </c>
      <c r="T366" s="1871">
        <v>36.4</v>
      </c>
      <c r="U366" s="1872">
        <v>75</v>
      </c>
      <c r="V366" s="1873">
        <v>61.1</v>
      </c>
      <c r="W366" s="1871">
        <v>114.9</v>
      </c>
      <c r="X366" s="1872">
        <v>120.5</v>
      </c>
      <c r="Y366" s="1873">
        <v>103.3</v>
      </c>
      <c r="Z366" s="1872"/>
      <c r="AB366" s="1848">
        <v>50</v>
      </c>
      <c r="AD366" s="1849"/>
      <c r="AE366" s="1849"/>
      <c r="AF366" s="1848">
        <v>3</v>
      </c>
    </row>
    <row r="367" spans="1:39" s="1848" customFormat="1">
      <c r="B367" s="1849"/>
      <c r="C367" s="1848">
        <v>4</v>
      </c>
      <c r="D367" s="1877"/>
      <c r="E367" s="1866">
        <v>121.47</v>
      </c>
      <c r="F367" s="1866">
        <v>125.82</v>
      </c>
      <c r="G367" s="1866">
        <v>131.15</v>
      </c>
      <c r="H367" s="2040">
        <v>117.93</v>
      </c>
      <c r="I367" s="1866">
        <v>119.02</v>
      </c>
      <c r="J367" s="1867">
        <v>119.34</v>
      </c>
      <c r="K367" s="1866">
        <v>105.85</v>
      </c>
      <c r="L367" s="1866">
        <v>104</v>
      </c>
      <c r="M367" s="1867">
        <v>103.25</v>
      </c>
      <c r="N367" s="1868">
        <v>0</v>
      </c>
      <c r="O367" s="1868">
        <v>44.4</v>
      </c>
      <c r="P367" s="1869">
        <v>55.6</v>
      </c>
      <c r="Q367" s="1850">
        <v>613.70000000000084</v>
      </c>
      <c r="R367" s="1850">
        <v>823.39999999999964</v>
      </c>
      <c r="S367" s="1870">
        <v>-671.20000000000095</v>
      </c>
      <c r="T367" s="1871">
        <v>9.1</v>
      </c>
      <c r="U367" s="1872">
        <v>30</v>
      </c>
      <c r="V367" s="1873">
        <v>38.9</v>
      </c>
      <c r="W367" s="1871">
        <v>112.4</v>
      </c>
      <c r="X367" s="1872">
        <v>116.3</v>
      </c>
      <c r="Y367" s="1873">
        <v>103.5</v>
      </c>
      <c r="Z367" s="1872"/>
      <c r="AB367" s="1848">
        <v>50</v>
      </c>
      <c r="AD367" s="1849"/>
      <c r="AE367" s="1849"/>
      <c r="AF367" s="1848">
        <v>4</v>
      </c>
    </row>
    <row r="368" spans="1:39" s="1848" customFormat="1">
      <c r="B368" s="1849"/>
      <c r="C368" s="1848">
        <v>5</v>
      </c>
      <c r="D368" s="1877"/>
      <c r="E368" s="1866">
        <v>119.58</v>
      </c>
      <c r="F368" s="1866">
        <v>122.16</v>
      </c>
      <c r="G368" s="1866">
        <v>129.22</v>
      </c>
      <c r="H368" s="2040">
        <v>119.93</v>
      </c>
      <c r="I368" s="1866">
        <v>119.13</v>
      </c>
      <c r="J368" s="1867">
        <v>119.26</v>
      </c>
      <c r="K368" s="1866">
        <v>106.64</v>
      </c>
      <c r="L368" s="1866">
        <v>105.47</v>
      </c>
      <c r="M368" s="1867">
        <v>103.91</v>
      </c>
      <c r="N368" s="1868">
        <v>28.6</v>
      </c>
      <c r="O368" s="1868">
        <v>44.4</v>
      </c>
      <c r="P368" s="1869">
        <v>77.8</v>
      </c>
      <c r="Q368" s="1850">
        <v>592.30000000000086</v>
      </c>
      <c r="R368" s="1850">
        <v>817.79999999999961</v>
      </c>
      <c r="S368" s="1870">
        <v>-643.400000000001</v>
      </c>
      <c r="T368" s="1871">
        <v>18.2</v>
      </c>
      <c r="U368" s="1872">
        <v>20</v>
      </c>
      <c r="V368" s="1873">
        <v>77.8</v>
      </c>
      <c r="W368" s="1871">
        <v>111.2</v>
      </c>
      <c r="X368" s="1872">
        <v>116.9</v>
      </c>
      <c r="Y368" s="1873">
        <v>105.5</v>
      </c>
      <c r="Z368" s="1872"/>
      <c r="AB368" s="1848">
        <v>50</v>
      </c>
      <c r="AD368" s="1849"/>
      <c r="AE368" s="1849"/>
      <c r="AF368" s="1848">
        <v>5</v>
      </c>
    </row>
    <row r="369" spans="1:32" s="1848" customFormat="1">
      <c r="B369" s="1849"/>
      <c r="C369" s="1848">
        <v>6</v>
      </c>
      <c r="D369" s="1877"/>
      <c r="E369" s="1866">
        <v>118.58</v>
      </c>
      <c r="F369" s="1866">
        <v>119.88</v>
      </c>
      <c r="G369" s="1866">
        <v>126.87</v>
      </c>
      <c r="H369" s="2040">
        <v>118.32</v>
      </c>
      <c r="I369" s="1866">
        <v>118.73</v>
      </c>
      <c r="J369" s="1867">
        <v>119.06</v>
      </c>
      <c r="K369" s="1866">
        <v>105.83</v>
      </c>
      <c r="L369" s="1866">
        <v>106.11</v>
      </c>
      <c r="M369" s="1867">
        <v>104.31</v>
      </c>
      <c r="N369" s="1868">
        <v>42.9</v>
      </c>
      <c r="O369" s="1868">
        <v>55.6</v>
      </c>
      <c r="P369" s="1869">
        <v>55.6</v>
      </c>
      <c r="Q369" s="1850">
        <v>585.20000000000084</v>
      </c>
      <c r="R369" s="1850">
        <v>823.39999999999964</v>
      </c>
      <c r="S369" s="1870">
        <v>-637.80000000000098</v>
      </c>
      <c r="T369" s="1871">
        <v>27.3</v>
      </c>
      <c r="U369" s="1872">
        <v>30</v>
      </c>
      <c r="V369" s="1873">
        <v>61.1</v>
      </c>
      <c r="W369" s="1871">
        <v>111.1</v>
      </c>
      <c r="X369" s="1872">
        <v>115.7</v>
      </c>
      <c r="Y369" s="1873">
        <v>105.6</v>
      </c>
      <c r="Z369" s="1872"/>
      <c r="AB369" s="1848">
        <v>50</v>
      </c>
      <c r="AD369" s="1849"/>
      <c r="AE369" s="1849"/>
      <c r="AF369" s="1848">
        <v>6</v>
      </c>
    </row>
    <row r="370" spans="1:32" s="1848" customFormat="1">
      <c r="B370" s="1849"/>
      <c r="C370" s="1848">
        <v>7</v>
      </c>
      <c r="D370" s="1877"/>
      <c r="E370" s="1866">
        <v>116.65</v>
      </c>
      <c r="F370" s="1866">
        <v>118.27</v>
      </c>
      <c r="G370" s="1866">
        <v>123.83</v>
      </c>
      <c r="H370" s="2040">
        <v>117.91</v>
      </c>
      <c r="I370" s="1866">
        <v>118.72</v>
      </c>
      <c r="J370" s="1867">
        <v>118.72</v>
      </c>
      <c r="K370" s="1866">
        <v>102.99</v>
      </c>
      <c r="L370" s="1866">
        <v>105.15</v>
      </c>
      <c r="M370" s="1867">
        <v>104.36</v>
      </c>
      <c r="N370" s="1868">
        <v>35.700000000000003</v>
      </c>
      <c r="O370" s="1868">
        <v>44.4</v>
      </c>
      <c r="P370" s="1869">
        <v>22.2</v>
      </c>
      <c r="Q370" s="1850">
        <v>570.90000000000089</v>
      </c>
      <c r="R370" s="1850">
        <v>817.79999999999961</v>
      </c>
      <c r="S370" s="1870">
        <v>-665.60000000000093</v>
      </c>
      <c r="T370" s="1871">
        <v>45.5</v>
      </c>
      <c r="U370" s="1872">
        <v>90</v>
      </c>
      <c r="V370" s="1873">
        <v>83.3</v>
      </c>
      <c r="W370" s="1871">
        <v>112.7</v>
      </c>
      <c r="X370" s="1872">
        <v>116.2</v>
      </c>
      <c r="Y370" s="1873">
        <v>105.8</v>
      </c>
      <c r="Z370" s="1872"/>
      <c r="AB370" s="1848">
        <v>50</v>
      </c>
      <c r="AD370" s="1849"/>
      <c r="AE370" s="1849"/>
      <c r="AF370" s="1848">
        <v>7</v>
      </c>
    </row>
    <row r="371" spans="1:32" s="1848" customFormat="1">
      <c r="B371" s="1849"/>
      <c r="C371" s="1848">
        <v>8</v>
      </c>
      <c r="D371" s="1877"/>
      <c r="E371" s="1866">
        <v>117.99</v>
      </c>
      <c r="F371" s="1866">
        <v>117.74</v>
      </c>
      <c r="G371" s="1866">
        <v>121.47</v>
      </c>
      <c r="H371" s="2040">
        <v>117.59</v>
      </c>
      <c r="I371" s="1866">
        <v>117.94</v>
      </c>
      <c r="J371" s="1867">
        <v>118.34</v>
      </c>
      <c r="K371" s="1866">
        <v>104.52</v>
      </c>
      <c r="L371" s="1866">
        <v>104.45</v>
      </c>
      <c r="M371" s="1867">
        <v>104.57</v>
      </c>
      <c r="N371" s="1868">
        <v>35.700000000000003</v>
      </c>
      <c r="O371" s="1868">
        <v>44.4</v>
      </c>
      <c r="P371" s="1869">
        <v>33.299999999999997</v>
      </c>
      <c r="Q371" s="1850">
        <v>556.60000000000093</v>
      </c>
      <c r="R371" s="1850">
        <v>812.19999999999959</v>
      </c>
      <c r="S371" s="1870">
        <v>-682.30000000000098</v>
      </c>
      <c r="T371" s="1871">
        <v>72.7</v>
      </c>
      <c r="U371" s="1872">
        <v>50</v>
      </c>
      <c r="V371" s="1873">
        <v>44.4</v>
      </c>
      <c r="W371" s="1871">
        <v>112.4</v>
      </c>
      <c r="X371" s="1872">
        <v>115.4</v>
      </c>
      <c r="Y371" s="1873">
        <v>105.2</v>
      </c>
      <c r="Z371" s="1872"/>
      <c r="AB371" s="1848">
        <v>50</v>
      </c>
      <c r="AD371" s="1849"/>
      <c r="AE371" s="1849"/>
      <c r="AF371" s="1848">
        <v>8</v>
      </c>
    </row>
    <row r="372" spans="1:32" s="1848" customFormat="1">
      <c r="B372" s="1849"/>
      <c r="C372" s="1848">
        <v>9</v>
      </c>
      <c r="D372" s="1877"/>
      <c r="E372" s="1866">
        <v>115.34</v>
      </c>
      <c r="F372" s="1866">
        <v>116.66</v>
      </c>
      <c r="G372" s="1866">
        <v>119.29</v>
      </c>
      <c r="H372" s="2040">
        <v>118.03</v>
      </c>
      <c r="I372" s="1866">
        <v>117.84</v>
      </c>
      <c r="J372" s="1867">
        <v>118.36</v>
      </c>
      <c r="K372" s="1866">
        <v>104.62</v>
      </c>
      <c r="L372" s="1866">
        <v>104.04</v>
      </c>
      <c r="M372" s="1867">
        <v>104.91</v>
      </c>
      <c r="N372" s="1868">
        <v>42.9</v>
      </c>
      <c r="O372" s="1868">
        <v>77.8</v>
      </c>
      <c r="P372" s="1869">
        <v>44.4</v>
      </c>
      <c r="Q372" s="1850">
        <v>549.50000000000091</v>
      </c>
      <c r="R372" s="1850">
        <v>839.99999999999955</v>
      </c>
      <c r="S372" s="1870">
        <v>-687.900000000001</v>
      </c>
      <c r="T372" s="1871">
        <v>59.1</v>
      </c>
      <c r="U372" s="1872">
        <v>90</v>
      </c>
      <c r="V372" s="1873">
        <v>44.4</v>
      </c>
      <c r="W372" s="1871">
        <v>112.8</v>
      </c>
      <c r="X372" s="1872">
        <v>116.9</v>
      </c>
      <c r="Y372" s="1873">
        <v>105.4</v>
      </c>
      <c r="Z372" s="1872"/>
      <c r="AB372" s="1848">
        <v>50</v>
      </c>
      <c r="AD372" s="1849"/>
      <c r="AE372" s="1849"/>
      <c r="AF372" s="1848">
        <v>9</v>
      </c>
    </row>
    <row r="373" spans="1:32" s="1848" customFormat="1">
      <c r="B373" s="1849"/>
      <c r="C373" s="1848">
        <v>10</v>
      </c>
      <c r="D373" s="1877"/>
      <c r="E373" s="1866">
        <v>115.3</v>
      </c>
      <c r="F373" s="1866">
        <v>116.21</v>
      </c>
      <c r="G373" s="1866">
        <v>117.84</v>
      </c>
      <c r="H373" s="2040">
        <v>121.28</v>
      </c>
      <c r="I373" s="1866">
        <v>118.97</v>
      </c>
      <c r="J373" s="1867">
        <v>118.63</v>
      </c>
      <c r="K373" s="1866">
        <v>105.37</v>
      </c>
      <c r="L373" s="1866">
        <v>104.84</v>
      </c>
      <c r="M373" s="1867">
        <v>105.12</v>
      </c>
      <c r="N373" s="1868">
        <v>71.400000000000006</v>
      </c>
      <c r="O373" s="1868">
        <v>66.7</v>
      </c>
      <c r="P373" s="1869">
        <v>55.6</v>
      </c>
      <c r="Q373" s="1850">
        <v>570.90000000000089</v>
      </c>
      <c r="R373" s="1850">
        <v>856.69999999999959</v>
      </c>
      <c r="S373" s="1870">
        <v>-682.30000000000098</v>
      </c>
      <c r="T373" s="1871">
        <v>36.4</v>
      </c>
      <c r="U373" s="1872">
        <v>70</v>
      </c>
      <c r="V373" s="1873">
        <v>33.299999999999997</v>
      </c>
      <c r="W373" s="1871">
        <v>111.8</v>
      </c>
      <c r="X373" s="1872">
        <v>116.6</v>
      </c>
      <c r="Y373" s="1873">
        <v>105.3</v>
      </c>
      <c r="Z373" s="1872"/>
      <c r="AB373" s="1848">
        <v>50</v>
      </c>
      <c r="AD373" s="1849"/>
      <c r="AE373" s="1849"/>
      <c r="AF373" s="1848">
        <v>10</v>
      </c>
    </row>
    <row r="374" spans="1:32" s="1848" customFormat="1">
      <c r="B374" s="1849"/>
      <c r="C374" s="1848">
        <v>11</v>
      </c>
      <c r="D374" s="1877"/>
      <c r="E374" s="1866">
        <v>113.52</v>
      </c>
      <c r="F374" s="1866">
        <v>114.72</v>
      </c>
      <c r="G374" s="1866">
        <v>116.71</v>
      </c>
      <c r="H374" s="2040">
        <v>118.36</v>
      </c>
      <c r="I374" s="1866">
        <v>119.22</v>
      </c>
      <c r="J374" s="1867">
        <v>118.63</v>
      </c>
      <c r="K374" s="1866">
        <v>106.14</v>
      </c>
      <c r="L374" s="1866">
        <v>105.38</v>
      </c>
      <c r="M374" s="1867">
        <v>105.16</v>
      </c>
      <c r="N374" s="1868">
        <v>42.9</v>
      </c>
      <c r="O374" s="1868">
        <v>77.8</v>
      </c>
      <c r="P374" s="1869">
        <v>77.8</v>
      </c>
      <c r="Q374" s="1850">
        <v>563.80000000000086</v>
      </c>
      <c r="R374" s="1850">
        <v>884.49999999999955</v>
      </c>
      <c r="S374" s="1870">
        <v>-654.50000000000102</v>
      </c>
      <c r="T374" s="1871">
        <v>63.6</v>
      </c>
      <c r="U374" s="1872">
        <v>70</v>
      </c>
      <c r="V374" s="1873">
        <v>44.4</v>
      </c>
      <c r="W374" s="1871">
        <v>112.3</v>
      </c>
      <c r="X374" s="1872">
        <v>116.1</v>
      </c>
      <c r="Y374" s="1873">
        <v>105.3</v>
      </c>
      <c r="Z374" s="1872"/>
      <c r="AB374" s="1848">
        <v>50</v>
      </c>
      <c r="AD374" s="1849"/>
      <c r="AE374" s="1849"/>
      <c r="AF374" s="1848">
        <v>11</v>
      </c>
    </row>
    <row r="375" spans="1:32" s="1848" customFormat="1">
      <c r="B375" s="1849"/>
      <c r="C375" s="1848">
        <v>12</v>
      </c>
      <c r="D375" s="1877"/>
      <c r="E375" s="1866">
        <v>108.54</v>
      </c>
      <c r="F375" s="1866">
        <v>112.45</v>
      </c>
      <c r="G375" s="1866">
        <v>115.13</v>
      </c>
      <c r="H375" s="2040">
        <v>120.28</v>
      </c>
      <c r="I375" s="1866">
        <v>119.97</v>
      </c>
      <c r="J375" s="1867">
        <v>119.11</v>
      </c>
      <c r="K375" s="1866">
        <v>106.36</v>
      </c>
      <c r="L375" s="1866">
        <v>105.96</v>
      </c>
      <c r="M375" s="1867">
        <v>105.12</v>
      </c>
      <c r="N375" s="1868">
        <v>28.6</v>
      </c>
      <c r="O375" s="1868">
        <v>77.8</v>
      </c>
      <c r="P375" s="1869">
        <v>66.7</v>
      </c>
      <c r="Q375" s="1850">
        <v>542.40000000000089</v>
      </c>
      <c r="R375" s="1850">
        <v>912.2999999999995</v>
      </c>
      <c r="S375" s="1870">
        <v>-637.80000000000098</v>
      </c>
      <c r="T375" s="1871">
        <v>54.5</v>
      </c>
      <c r="U375" s="1872">
        <v>30</v>
      </c>
      <c r="V375" s="1873">
        <v>38.9</v>
      </c>
      <c r="W375" s="1871">
        <v>112.2</v>
      </c>
      <c r="X375" s="1872">
        <v>116.3</v>
      </c>
      <c r="Y375" s="1873">
        <v>104.9</v>
      </c>
      <c r="Z375" s="1872"/>
      <c r="AB375" s="1848">
        <v>50</v>
      </c>
      <c r="AD375" s="1849"/>
      <c r="AE375" s="1849"/>
      <c r="AF375" s="1848">
        <v>12</v>
      </c>
    </row>
    <row r="376" spans="1:32" s="1848" customFormat="1" ht="26">
      <c r="A376" s="1848">
        <v>2015</v>
      </c>
      <c r="B376" s="1849" t="s">
        <v>42</v>
      </c>
      <c r="C376" s="1848">
        <v>1</v>
      </c>
      <c r="D376" s="1877"/>
      <c r="E376" s="1866">
        <v>113.25</v>
      </c>
      <c r="F376" s="1866">
        <v>111.77</v>
      </c>
      <c r="G376" s="1866">
        <v>114.37</v>
      </c>
      <c r="H376" s="2040">
        <v>120.9</v>
      </c>
      <c r="I376" s="1866">
        <v>119.85</v>
      </c>
      <c r="J376" s="1867">
        <v>119.77</v>
      </c>
      <c r="K376" s="1866">
        <v>107.24</v>
      </c>
      <c r="L376" s="1866">
        <v>106.58</v>
      </c>
      <c r="M376" s="1867">
        <v>105.32</v>
      </c>
      <c r="N376" s="1868">
        <v>64.3</v>
      </c>
      <c r="O376" s="1868">
        <v>33.299999999999997</v>
      </c>
      <c r="P376" s="1869">
        <v>44.4</v>
      </c>
      <c r="Q376" s="1850">
        <v>556.70000000000084</v>
      </c>
      <c r="R376" s="1850">
        <v>895.59999999999945</v>
      </c>
      <c r="S376" s="1870">
        <v>-643.400000000001</v>
      </c>
      <c r="T376" s="1871">
        <v>63.6</v>
      </c>
      <c r="U376" s="1872">
        <v>80</v>
      </c>
      <c r="V376" s="1873">
        <v>66.7</v>
      </c>
      <c r="W376" s="1871">
        <v>111.7</v>
      </c>
      <c r="X376" s="1872">
        <v>118.2</v>
      </c>
      <c r="Y376" s="1873">
        <v>105.1</v>
      </c>
      <c r="Z376" s="1872"/>
      <c r="AB376" s="1848">
        <v>50</v>
      </c>
      <c r="AD376" s="1875" t="s">
        <v>941</v>
      </c>
      <c r="AE376" s="1849"/>
      <c r="AF376" s="1848">
        <v>1</v>
      </c>
    </row>
    <row r="377" spans="1:32" s="1848" customFormat="1">
      <c r="B377" s="1849"/>
      <c r="C377" s="1848">
        <v>2</v>
      </c>
      <c r="D377" s="1877"/>
      <c r="E377" s="1866">
        <v>109.02</v>
      </c>
      <c r="F377" s="1866">
        <v>110.27</v>
      </c>
      <c r="G377" s="1866">
        <v>113.28</v>
      </c>
      <c r="H377" s="2040">
        <v>117.43</v>
      </c>
      <c r="I377" s="1866">
        <v>119.54</v>
      </c>
      <c r="J377" s="1867">
        <v>119.65</v>
      </c>
      <c r="K377" s="1866">
        <v>107.84</v>
      </c>
      <c r="L377" s="1866">
        <v>107.15</v>
      </c>
      <c r="M377" s="1867">
        <v>106.01</v>
      </c>
      <c r="N377" s="1868">
        <v>28.6</v>
      </c>
      <c r="O377" s="1868">
        <v>61.1</v>
      </c>
      <c r="P377" s="1869">
        <v>77.8</v>
      </c>
      <c r="Q377" s="1850">
        <v>535.30000000000086</v>
      </c>
      <c r="R377" s="1850">
        <v>906.69999999999948</v>
      </c>
      <c r="S377" s="1870">
        <v>-615.60000000000105</v>
      </c>
      <c r="T377" s="1871">
        <v>54.5</v>
      </c>
      <c r="U377" s="1872">
        <v>50</v>
      </c>
      <c r="V377" s="1873">
        <v>38.9</v>
      </c>
      <c r="W377" s="1871">
        <v>111.9</v>
      </c>
      <c r="X377" s="1872">
        <v>116.7</v>
      </c>
      <c r="Y377" s="1873">
        <v>105.2</v>
      </c>
      <c r="Z377" s="1872"/>
      <c r="AB377" s="1848">
        <v>50</v>
      </c>
      <c r="AD377" s="1849"/>
      <c r="AE377" s="1849"/>
      <c r="AF377" s="1848">
        <v>2</v>
      </c>
    </row>
    <row r="378" spans="1:32" s="1848" customFormat="1">
      <c r="B378" s="1849"/>
      <c r="C378" s="1848">
        <v>3</v>
      </c>
      <c r="D378" s="1877"/>
      <c r="E378" s="1866">
        <v>109.08</v>
      </c>
      <c r="F378" s="1866">
        <v>110.45</v>
      </c>
      <c r="G378" s="1866">
        <v>112.01</v>
      </c>
      <c r="H378" s="2040">
        <v>118.36</v>
      </c>
      <c r="I378" s="1866">
        <v>118.9</v>
      </c>
      <c r="J378" s="1867">
        <v>119.07</v>
      </c>
      <c r="K378" s="1866">
        <v>103.63</v>
      </c>
      <c r="L378" s="1866">
        <v>106.24</v>
      </c>
      <c r="M378" s="1867">
        <v>105.89</v>
      </c>
      <c r="N378" s="1868">
        <v>64.3</v>
      </c>
      <c r="O378" s="1868">
        <v>55.6</v>
      </c>
      <c r="P378" s="1869">
        <v>50</v>
      </c>
      <c r="Q378" s="1850">
        <v>549.60000000000082</v>
      </c>
      <c r="R378" s="1850">
        <v>912.2999999999995</v>
      </c>
      <c r="S378" s="1870">
        <v>-615.60000000000105</v>
      </c>
      <c r="T378" s="1871">
        <v>45.5</v>
      </c>
      <c r="U378" s="1872">
        <v>40</v>
      </c>
      <c r="V378" s="1873">
        <v>55.6</v>
      </c>
      <c r="W378" s="1871">
        <v>112</v>
      </c>
      <c r="X378" s="1872">
        <v>116</v>
      </c>
      <c r="Y378" s="1873">
        <v>104.8</v>
      </c>
      <c r="Z378" s="1872"/>
      <c r="AB378" s="1848">
        <v>50</v>
      </c>
      <c r="AD378" s="1849"/>
      <c r="AE378" s="1849"/>
      <c r="AF378" s="1848">
        <v>3</v>
      </c>
    </row>
    <row r="379" spans="1:32" s="1848" customFormat="1">
      <c r="B379" s="1849"/>
      <c r="C379" s="1848">
        <v>4</v>
      </c>
      <c r="D379" s="1877"/>
      <c r="E379" s="1866">
        <v>106.81</v>
      </c>
      <c r="F379" s="1866">
        <v>108.3</v>
      </c>
      <c r="G379" s="1866">
        <v>110.79</v>
      </c>
      <c r="H379" s="2040">
        <v>117.45</v>
      </c>
      <c r="I379" s="1866">
        <v>117.75</v>
      </c>
      <c r="J379" s="1867">
        <v>118.88</v>
      </c>
      <c r="K379" s="1866">
        <v>102.77</v>
      </c>
      <c r="L379" s="1866">
        <v>104.75</v>
      </c>
      <c r="M379" s="1867">
        <v>105.62</v>
      </c>
      <c r="N379" s="1868">
        <v>28.6</v>
      </c>
      <c r="O379" s="1868">
        <v>44.4</v>
      </c>
      <c r="P379" s="1869">
        <v>44.4</v>
      </c>
      <c r="Q379" s="1850">
        <v>528.20000000000084</v>
      </c>
      <c r="R379" s="1850">
        <v>906.69999999999948</v>
      </c>
      <c r="S379" s="1870">
        <v>-621.20000000000107</v>
      </c>
      <c r="T379" s="1871">
        <v>63.6</v>
      </c>
      <c r="U379" s="1872">
        <v>50</v>
      </c>
      <c r="V379" s="1873">
        <v>55.6</v>
      </c>
      <c r="W379" s="1871">
        <v>113.2</v>
      </c>
      <c r="X379" s="1872">
        <v>117.2</v>
      </c>
      <c r="Y379" s="1873">
        <v>105.2</v>
      </c>
      <c r="Z379" s="1872"/>
      <c r="AB379" s="1848">
        <v>50</v>
      </c>
      <c r="AD379" s="1849"/>
      <c r="AE379" s="1849"/>
      <c r="AF379" s="1848">
        <v>4</v>
      </c>
    </row>
    <row r="380" spans="1:32" s="1848" customFormat="1">
      <c r="B380" s="1849"/>
      <c r="C380" s="1848">
        <v>5</v>
      </c>
      <c r="D380" s="1877"/>
      <c r="E380" s="1866">
        <v>110.2</v>
      </c>
      <c r="F380" s="1866">
        <v>108.7</v>
      </c>
      <c r="G380" s="1866">
        <v>110.06</v>
      </c>
      <c r="H380" s="2040">
        <v>115.59</v>
      </c>
      <c r="I380" s="1866">
        <v>117.13</v>
      </c>
      <c r="J380" s="1867">
        <v>117.95</v>
      </c>
      <c r="K380" s="1866">
        <v>103.97</v>
      </c>
      <c r="L380" s="1866">
        <v>103.46</v>
      </c>
      <c r="M380" s="1867">
        <v>105.42</v>
      </c>
      <c r="N380" s="1868">
        <v>28.6</v>
      </c>
      <c r="O380" s="1868">
        <v>44.4</v>
      </c>
      <c r="P380" s="1869">
        <v>50</v>
      </c>
      <c r="Q380" s="1850">
        <v>506.80000000000086</v>
      </c>
      <c r="R380" s="1850">
        <v>901.09999999999945</v>
      </c>
      <c r="S380" s="1870">
        <v>-621.20000000000107</v>
      </c>
      <c r="T380" s="1871">
        <v>90.9</v>
      </c>
      <c r="U380" s="1872">
        <v>50</v>
      </c>
      <c r="V380" s="1873">
        <v>55.6</v>
      </c>
      <c r="W380" s="1871">
        <v>114.3</v>
      </c>
      <c r="X380" s="1872">
        <v>116.4</v>
      </c>
      <c r="Y380" s="1873">
        <v>104.9</v>
      </c>
      <c r="Z380" s="1872"/>
      <c r="AB380" s="1848">
        <v>50</v>
      </c>
      <c r="AD380" s="1849"/>
      <c r="AE380" s="1849"/>
      <c r="AF380" s="1848">
        <v>5</v>
      </c>
    </row>
    <row r="381" spans="1:32" s="1848" customFormat="1">
      <c r="B381" s="1849"/>
      <c r="C381" s="1848">
        <v>6</v>
      </c>
      <c r="D381" s="1877"/>
      <c r="E381" s="1866">
        <v>109.45</v>
      </c>
      <c r="F381" s="1866">
        <v>108.82</v>
      </c>
      <c r="G381" s="1866">
        <v>109.48</v>
      </c>
      <c r="H381" s="2040">
        <v>114.28</v>
      </c>
      <c r="I381" s="1866">
        <v>115.77</v>
      </c>
      <c r="J381" s="1867">
        <v>116.62</v>
      </c>
      <c r="K381" s="1866">
        <v>101.25</v>
      </c>
      <c r="L381" s="1866">
        <v>102.66</v>
      </c>
      <c r="M381" s="1867">
        <v>104.72</v>
      </c>
      <c r="N381" s="1868">
        <v>42.9</v>
      </c>
      <c r="O381" s="1868">
        <v>33.299999999999997</v>
      </c>
      <c r="P381" s="1869">
        <v>44.4</v>
      </c>
      <c r="Q381" s="1850">
        <v>499.70000000000084</v>
      </c>
      <c r="R381" s="1850">
        <v>884.39999999999941</v>
      </c>
      <c r="S381" s="1870">
        <v>-626.80000000000109</v>
      </c>
      <c r="T381" s="1871">
        <v>100</v>
      </c>
      <c r="U381" s="1872">
        <v>75</v>
      </c>
      <c r="V381" s="1873">
        <v>50</v>
      </c>
      <c r="W381" s="1871">
        <v>113.8</v>
      </c>
      <c r="X381" s="1872">
        <v>117.1</v>
      </c>
      <c r="Y381" s="1873">
        <v>104.4</v>
      </c>
      <c r="Z381" s="1872"/>
      <c r="AB381" s="1848">
        <v>50</v>
      </c>
      <c r="AD381" s="1849"/>
      <c r="AE381" s="1849"/>
      <c r="AF381" s="1848">
        <v>6</v>
      </c>
    </row>
    <row r="382" spans="1:32" s="1848" customFormat="1">
      <c r="B382" s="1849"/>
      <c r="C382" s="1848">
        <v>7</v>
      </c>
      <c r="D382" s="1877"/>
      <c r="E382" s="1866">
        <v>109.2</v>
      </c>
      <c r="F382" s="1866">
        <v>109.62</v>
      </c>
      <c r="G382" s="1866">
        <v>109.57</v>
      </c>
      <c r="H382" s="2040">
        <v>115.89</v>
      </c>
      <c r="I382" s="1866">
        <v>115.25</v>
      </c>
      <c r="J382" s="1867">
        <v>116.31</v>
      </c>
      <c r="K382" s="1866">
        <v>100.23</v>
      </c>
      <c r="L382" s="1866">
        <v>101.82</v>
      </c>
      <c r="M382" s="1867">
        <v>103.85</v>
      </c>
      <c r="N382" s="1868">
        <v>57.1</v>
      </c>
      <c r="O382" s="1868">
        <v>44.4</v>
      </c>
      <c r="P382" s="1869">
        <v>44.4</v>
      </c>
      <c r="Q382" s="1850">
        <v>506.80000000000086</v>
      </c>
      <c r="R382" s="1850">
        <v>878.79999999999939</v>
      </c>
      <c r="S382" s="1870">
        <v>-632.40000000000111</v>
      </c>
      <c r="T382" s="1871">
        <v>54.5</v>
      </c>
      <c r="U382" s="1872">
        <v>40</v>
      </c>
      <c r="V382" s="1873">
        <v>44.4</v>
      </c>
      <c r="W382" s="1871">
        <v>112.3</v>
      </c>
      <c r="X382" s="1872">
        <v>117</v>
      </c>
      <c r="Y382" s="1873">
        <v>104.9</v>
      </c>
      <c r="Z382" s="1872"/>
      <c r="AB382" s="1848">
        <v>50</v>
      </c>
      <c r="AD382" s="1849"/>
      <c r="AE382" s="1849"/>
      <c r="AF382" s="1848">
        <v>7</v>
      </c>
    </row>
    <row r="383" spans="1:32" s="1848" customFormat="1">
      <c r="B383" s="1849"/>
      <c r="C383" s="1848">
        <v>8</v>
      </c>
      <c r="D383" s="1877"/>
      <c r="E383" s="1866">
        <v>107.68</v>
      </c>
      <c r="F383" s="1866">
        <v>108.78</v>
      </c>
      <c r="G383" s="1866">
        <v>108.78</v>
      </c>
      <c r="H383" s="2040">
        <v>115.32</v>
      </c>
      <c r="I383" s="1866">
        <v>115.16</v>
      </c>
      <c r="J383" s="1867">
        <v>115.71</v>
      </c>
      <c r="K383" s="1866">
        <v>99.95</v>
      </c>
      <c r="L383" s="1866">
        <v>100.48</v>
      </c>
      <c r="M383" s="1867">
        <v>102.81</v>
      </c>
      <c r="N383" s="1868">
        <v>57.1</v>
      </c>
      <c r="O383" s="1868">
        <v>44.4</v>
      </c>
      <c r="P383" s="1869">
        <v>27.8</v>
      </c>
      <c r="Q383" s="1850">
        <v>513.90000000000089</v>
      </c>
      <c r="R383" s="1850">
        <v>873.19999999999936</v>
      </c>
      <c r="S383" s="1870">
        <v>-654.60000000000116</v>
      </c>
      <c r="T383" s="1871">
        <v>40.9</v>
      </c>
      <c r="U383" s="1872">
        <v>40</v>
      </c>
      <c r="V383" s="1873">
        <v>33.299999999999997</v>
      </c>
      <c r="W383" s="1871">
        <v>111.6</v>
      </c>
      <c r="X383" s="1872">
        <v>116.1</v>
      </c>
      <c r="Y383" s="1873">
        <v>104.5</v>
      </c>
      <c r="Z383" s="1872"/>
      <c r="AB383" s="1848">
        <v>50</v>
      </c>
      <c r="AD383" s="1849"/>
      <c r="AE383" s="1849"/>
      <c r="AF383" s="1848">
        <v>8</v>
      </c>
    </row>
    <row r="384" spans="1:32" s="1848" customFormat="1">
      <c r="B384" s="1849"/>
      <c r="C384" s="1848">
        <v>9</v>
      </c>
      <c r="D384" s="1877"/>
      <c r="E384" s="1866">
        <v>105.03</v>
      </c>
      <c r="F384" s="1866">
        <v>107.3</v>
      </c>
      <c r="G384" s="1866">
        <v>108.21</v>
      </c>
      <c r="H384" s="2040">
        <v>115.1</v>
      </c>
      <c r="I384" s="1866">
        <v>115.44</v>
      </c>
      <c r="J384" s="1867">
        <v>115.24</v>
      </c>
      <c r="K384" s="1866">
        <v>99.67</v>
      </c>
      <c r="L384" s="1866">
        <v>99.95</v>
      </c>
      <c r="M384" s="1867">
        <v>101.64</v>
      </c>
      <c r="N384" s="1868">
        <v>71.400000000000006</v>
      </c>
      <c r="O384" s="1868">
        <v>55.6</v>
      </c>
      <c r="P384" s="1869">
        <v>44.4</v>
      </c>
      <c r="Q384" s="1850">
        <v>535.30000000000086</v>
      </c>
      <c r="R384" s="1850">
        <v>878.79999999999939</v>
      </c>
      <c r="S384" s="1870">
        <v>-660.20000000000118</v>
      </c>
      <c r="T384" s="1871">
        <v>31.8</v>
      </c>
      <c r="U384" s="1872">
        <v>50</v>
      </c>
      <c r="V384" s="1873">
        <v>55.6</v>
      </c>
      <c r="W384" s="1871">
        <v>110.2</v>
      </c>
      <c r="X384" s="1872">
        <v>117</v>
      </c>
      <c r="Y384" s="1873">
        <v>105.1</v>
      </c>
      <c r="Z384" s="1872"/>
      <c r="AB384" s="1848">
        <v>50</v>
      </c>
      <c r="AD384" s="1849"/>
      <c r="AE384" s="1849"/>
      <c r="AF384" s="1848">
        <v>9</v>
      </c>
    </row>
    <row r="385" spans="1:32" s="1848" customFormat="1">
      <c r="B385" s="1849"/>
      <c r="C385" s="1848">
        <v>10</v>
      </c>
      <c r="D385" s="1877"/>
      <c r="E385" s="1866">
        <v>106.41</v>
      </c>
      <c r="F385" s="1866">
        <v>106.37</v>
      </c>
      <c r="G385" s="1866">
        <v>107.83</v>
      </c>
      <c r="H385" s="2040">
        <v>114.41</v>
      </c>
      <c r="I385" s="1866">
        <v>114.94</v>
      </c>
      <c r="J385" s="1867">
        <v>115</v>
      </c>
      <c r="K385" s="1866">
        <v>99.91</v>
      </c>
      <c r="L385" s="1866">
        <v>99.84</v>
      </c>
      <c r="M385" s="1867">
        <v>101.11</v>
      </c>
      <c r="N385" s="1868">
        <v>57.1</v>
      </c>
      <c r="O385" s="1868">
        <v>33.299999999999997</v>
      </c>
      <c r="P385" s="1869">
        <v>55.6</v>
      </c>
      <c r="Q385" s="1850">
        <v>542.40000000000089</v>
      </c>
      <c r="R385" s="1850">
        <v>862.09999999999934</v>
      </c>
      <c r="S385" s="1870">
        <v>-654.60000000000116</v>
      </c>
      <c r="T385" s="1871">
        <v>54.5</v>
      </c>
      <c r="U385" s="1872">
        <v>45</v>
      </c>
      <c r="V385" s="1873">
        <v>33.299999999999997</v>
      </c>
      <c r="W385" s="1871">
        <v>110.7</v>
      </c>
      <c r="X385" s="1872">
        <v>116.7</v>
      </c>
      <c r="Y385" s="1873">
        <v>105.1</v>
      </c>
      <c r="Z385" s="1872"/>
      <c r="AB385" s="1848">
        <v>50</v>
      </c>
      <c r="AD385" s="1849"/>
      <c r="AE385" s="1849"/>
      <c r="AF385" s="1848">
        <v>10</v>
      </c>
    </row>
    <row r="386" spans="1:32" s="1848" customFormat="1">
      <c r="B386" s="1849"/>
      <c r="C386" s="1848">
        <v>11</v>
      </c>
      <c r="D386" s="1877"/>
      <c r="E386" s="1866">
        <v>102.58</v>
      </c>
      <c r="F386" s="1866">
        <v>104.67</v>
      </c>
      <c r="G386" s="1866">
        <v>107.22</v>
      </c>
      <c r="H386" s="2040">
        <v>113.13</v>
      </c>
      <c r="I386" s="1866">
        <v>114.21</v>
      </c>
      <c r="J386" s="1867">
        <v>114.77</v>
      </c>
      <c r="K386" s="1866">
        <v>100.83</v>
      </c>
      <c r="L386" s="1866">
        <v>100.14</v>
      </c>
      <c r="M386" s="1867">
        <v>100.83</v>
      </c>
      <c r="N386" s="1868">
        <v>28.6</v>
      </c>
      <c r="O386" s="1868">
        <v>22.2</v>
      </c>
      <c r="P386" s="1869">
        <v>55.6</v>
      </c>
      <c r="Q386" s="1850">
        <v>521.00000000000091</v>
      </c>
      <c r="R386" s="1850">
        <v>834.29999999999939</v>
      </c>
      <c r="S386" s="1870">
        <v>-649.00000000000114</v>
      </c>
      <c r="T386" s="1871">
        <v>36.4</v>
      </c>
      <c r="U386" s="1872">
        <v>50</v>
      </c>
      <c r="V386" s="1873">
        <v>66.7</v>
      </c>
      <c r="W386" s="1871">
        <v>109.6</v>
      </c>
      <c r="X386" s="1872">
        <v>116</v>
      </c>
      <c r="Y386" s="1873">
        <v>105.2</v>
      </c>
      <c r="Z386" s="1872"/>
      <c r="AB386" s="1848">
        <v>50</v>
      </c>
      <c r="AD386" s="1849"/>
      <c r="AE386" s="1849"/>
      <c r="AF386" s="1848">
        <v>11</v>
      </c>
    </row>
    <row r="387" spans="1:32" s="1848" customFormat="1">
      <c r="B387" s="1849"/>
      <c r="C387" s="1848">
        <v>12</v>
      </c>
      <c r="D387" s="1877"/>
      <c r="E387" s="1866">
        <v>102.16</v>
      </c>
      <c r="F387" s="1866">
        <v>103.72</v>
      </c>
      <c r="G387" s="1866">
        <v>106.07</v>
      </c>
      <c r="H387" s="2040">
        <v>112.1</v>
      </c>
      <c r="I387" s="1866">
        <v>113.21</v>
      </c>
      <c r="J387" s="1867">
        <v>114.01</v>
      </c>
      <c r="K387" s="1866">
        <v>101.31</v>
      </c>
      <c r="L387" s="1866">
        <v>100.68</v>
      </c>
      <c r="M387" s="1867">
        <v>100.45</v>
      </c>
      <c r="N387" s="1868">
        <v>14.3</v>
      </c>
      <c r="O387" s="1868">
        <v>11.1</v>
      </c>
      <c r="P387" s="1869">
        <v>55.6</v>
      </c>
      <c r="Q387" s="1850">
        <v>485.30000000000092</v>
      </c>
      <c r="R387" s="1850">
        <v>795.39999999999941</v>
      </c>
      <c r="S387" s="1870">
        <v>-643.40000000000111</v>
      </c>
      <c r="T387" s="1871">
        <v>36.4</v>
      </c>
      <c r="U387" s="1872">
        <v>10</v>
      </c>
      <c r="V387" s="1873">
        <v>55.6</v>
      </c>
      <c r="W387" s="1871">
        <v>108.1</v>
      </c>
      <c r="X387" s="1872">
        <v>115.1</v>
      </c>
      <c r="Y387" s="1873">
        <v>105</v>
      </c>
      <c r="Z387" s="1872"/>
      <c r="AB387" s="1848">
        <v>50</v>
      </c>
      <c r="AD387" s="1849"/>
      <c r="AE387" s="1849"/>
      <c r="AF387" s="1848">
        <v>12</v>
      </c>
    </row>
    <row r="388" spans="1:32" s="1848" customFormat="1" ht="26.25" customHeight="1">
      <c r="A388" s="1848">
        <v>2016</v>
      </c>
      <c r="B388" s="1849" t="s">
        <v>43</v>
      </c>
      <c r="C388" s="1848">
        <v>1</v>
      </c>
      <c r="D388" s="1877"/>
      <c r="E388" s="1866">
        <v>108.78</v>
      </c>
      <c r="F388" s="1866">
        <v>104.51</v>
      </c>
      <c r="G388" s="1866">
        <v>105.98</v>
      </c>
      <c r="H388" s="2040">
        <v>114.76</v>
      </c>
      <c r="I388" s="1866">
        <v>113.33</v>
      </c>
      <c r="J388" s="1867">
        <v>113.9</v>
      </c>
      <c r="K388" s="1866">
        <v>100.01</v>
      </c>
      <c r="L388" s="1866">
        <v>100.72</v>
      </c>
      <c r="M388" s="1867">
        <v>100.27</v>
      </c>
      <c r="N388" s="1868">
        <v>57.1</v>
      </c>
      <c r="O388" s="1868">
        <v>44.4</v>
      </c>
      <c r="P388" s="1869">
        <v>44.4</v>
      </c>
      <c r="Q388" s="1850">
        <v>492.40000000000094</v>
      </c>
      <c r="R388" s="1850">
        <v>789.79999999999939</v>
      </c>
      <c r="S388" s="1870">
        <v>-649.00000000000114</v>
      </c>
      <c r="T388" s="1871">
        <v>45.5</v>
      </c>
      <c r="U388" s="1872">
        <v>30</v>
      </c>
      <c r="V388" s="1873">
        <v>61.1</v>
      </c>
      <c r="W388" s="1871">
        <v>108</v>
      </c>
      <c r="X388" s="1872">
        <v>116.5</v>
      </c>
      <c r="Y388" s="1873">
        <v>104.7</v>
      </c>
      <c r="Z388" s="1872"/>
      <c r="AB388" s="1848">
        <v>50</v>
      </c>
      <c r="AD388" s="1875" t="s">
        <v>942</v>
      </c>
      <c r="AE388" s="1849"/>
      <c r="AF388" s="1848">
        <v>1</v>
      </c>
    </row>
    <row r="389" spans="1:32" s="1848" customFormat="1">
      <c r="B389" s="1849"/>
      <c r="C389" s="1848">
        <v>2</v>
      </c>
      <c r="D389" s="1877"/>
      <c r="E389" s="1866">
        <v>98.8</v>
      </c>
      <c r="F389" s="1866">
        <v>103.25</v>
      </c>
      <c r="G389" s="1866">
        <v>104.49</v>
      </c>
      <c r="H389" s="2040">
        <v>114.61</v>
      </c>
      <c r="I389" s="1866">
        <v>113.82</v>
      </c>
      <c r="J389" s="1867">
        <v>113.8</v>
      </c>
      <c r="K389" s="1866">
        <v>100.23</v>
      </c>
      <c r="L389" s="1866">
        <v>100.52</v>
      </c>
      <c r="M389" s="1867">
        <v>100.27</v>
      </c>
      <c r="N389" s="1868">
        <v>21.4</v>
      </c>
      <c r="O389" s="1868">
        <v>77.8</v>
      </c>
      <c r="P389" s="1869">
        <v>55.6</v>
      </c>
      <c r="Q389" s="1850">
        <v>463.80000000000092</v>
      </c>
      <c r="R389" s="1850">
        <v>817.59999999999934</v>
      </c>
      <c r="S389" s="1870">
        <v>-643.40000000000111</v>
      </c>
      <c r="T389" s="1871">
        <v>27.3</v>
      </c>
      <c r="U389" s="1872">
        <v>40</v>
      </c>
      <c r="V389" s="1873">
        <v>50</v>
      </c>
      <c r="W389" s="1871">
        <v>106.5</v>
      </c>
      <c r="X389" s="1872">
        <v>115.4</v>
      </c>
      <c r="Y389" s="1873">
        <v>104.8</v>
      </c>
      <c r="Z389" s="1872"/>
      <c r="AB389" s="1848">
        <v>50</v>
      </c>
      <c r="AD389" s="1849"/>
      <c r="AE389" s="1849"/>
      <c r="AF389" s="1848">
        <v>2</v>
      </c>
    </row>
    <row r="390" spans="1:32" s="1848" customFormat="1">
      <c r="B390" s="1849"/>
      <c r="C390" s="1848">
        <v>3</v>
      </c>
      <c r="D390" s="1877"/>
      <c r="E390" s="1866">
        <v>103.24</v>
      </c>
      <c r="F390" s="1866">
        <v>103.61</v>
      </c>
      <c r="G390" s="1866">
        <v>103.86</v>
      </c>
      <c r="H390" s="2040">
        <v>114.29</v>
      </c>
      <c r="I390" s="1866">
        <v>114.55</v>
      </c>
      <c r="J390" s="1867">
        <v>113.78</v>
      </c>
      <c r="K390" s="1866">
        <v>100.44</v>
      </c>
      <c r="L390" s="1866">
        <v>100.23</v>
      </c>
      <c r="M390" s="1867">
        <v>100.34</v>
      </c>
      <c r="N390" s="1868">
        <v>57.1</v>
      </c>
      <c r="O390" s="1868">
        <v>72.2</v>
      </c>
      <c r="P390" s="1869">
        <v>50</v>
      </c>
      <c r="Q390" s="1850">
        <v>470.90000000000094</v>
      </c>
      <c r="R390" s="1850">
        <v>839.79999999999939</v>
      </c>
      <c r="S390" s="1870">
        <v>-643.40000000000111</v>
      </c>
      <c r="T390" s="1871">
        <v>36.4</v>
      </c>
      <c r="U390" s="1872">
        <v>70</v>
      </c>
      <c r="V390" s="1873">
        <v>55.6</v>
      </c>
      <c r="W390" s="1871">
        <v>106.6</v>
      </c>
      <c r="X390" s="1872">
        <v>115.7</v>
      </c>
      <c r="Y390" s="1873">
        <v>104.5</v>
      </c>
      <c r="Z390" s="1872"/>
      <c r="AB390" s="1848">
        <v>50</v>
      </c>
      <c r="AD390" s="1849"/>
      <c r="AE390" s="1849"/>
      <c r="AF390" s="1848">
        <v>3</v>
      </c>
    </row>
    <row r="391" spans="1:32" s="1848" customFormat="1">
      <c r="B391" s="1849"/>
      <c r="C391" s="1848">
        <v>4</v>
      </c>
      <c r="D391" s="1877"/>
      <c r="E391" s="1866">
        <v>103.49</v>
      </c>
      <c r="F391" s="1866">
        <v>101.84</v>
      </c>
      <c r="G391" s="1866">
        <v>103.64</v>
      </c>
      <c r="H391" s="2040">
        <v>115.95</v>
      </c>
      <c r="I391" s="1866">
        <v>114.95</v>
      </c>
      <c r="J391" s="1867">
        <v>114.34</v>
      </c>
      <c r="K391" s="1866">
        <v>100.1</v>
      </c>
      <c r="L391" s="1866">
        <v>100.26</v>
      </c>
      <c r="M391" s="1867">
        <v>100.4</v>
      </c>
      <c r="N391" s="1868">
        <v>28.6</v>
      </c>
      <c r="O391" s="1868">
        <v>50</v>
      </c>
      <c r="P391" s="1869">
        <v>66.7</v>
      </c>
      <c r="Q391" s="1850">
        <v>449.50000000000097</v>
      </c>
      <c r="R391" s="1850">
        <v>839.79999999999939</v>
      </c>
      <c r="S391" s="1870">
        <v>-626.70000000000107</v>
      </c>
      <c r="T391" s="1871">
        <v>54.5</v>
      </c>
      <c r="U391" s="1872">
        <v>20</v>
      </c>
      <c r="V391" s="1873">
        <v>55.6</v>
      </c>
      <c r="W391" s="1871">
        <v>106.6</v>
      </c>
      <c r="X391" s="1872">
        <v>115.4</v>
      </c>
      <c r="Y391" s="1873">
        <v>104.4</v>
      </c>
      <c r="Z391" s="1872"/>
      <c r="AB391" s="1848">
        <v>50</v>
      </c>
      <c r="AD391" s="1849"/>
      <c r="AE391" s="1849"/>
      <c r="AF391" s="1848">
        <v>4</v>
      </c>
    </row>
    <row r="392" spans="1:32" s="1848" customFormat="1">
      <c r="B392" s="1849"/>
      <c r="C392" s="1848">
        <v>5</v>
      </c>
      <c r="D392" s="1877"/>
      <c r="E392" s="1866">
        <v>103.52</v>
      </c>
      <c r="F392" s="1866">
        <v>103.42</v>
      </c>
      <c r="G392" s="1866">
        <v>103.22</v>
      </c>
      <c r="H392" s="2040">
        <v>115.96</v>
      </c>
      <c r="I392" s="1866">
        <v>115.4</v>
      </c>
      <c r="J392" s="1867">
        <v>115.11</v>
      </c>
      <c r="K392" s="1866">
        <v>99.55</v>
      </c>
      <c r="L392" s="1866">
        <v>100.03</v>
      </c>
      <c r="M392" s="1867">
        <v>100.35</v>
      </c>
      <c r="N392" s="1868">
        <v>71.400000000000006</v>
      </c>
      <c r="O392" s="1868">
        <v>66.7</v>
      </c>
      <c r="P392" s="1869">
        <v>55.6</v>
      </c>
      <c r="Q392" s="1850">
        <v>470.900000000001</v>
      </c>
      <c r="R392" s="1850">
        <v>856.49999999999943</v>
      </c>
      <c r="S392" s="1870">
        <v>-621.10000000000105</v>
      </c>
      <c r="T392" s="1871">
        <v>72.7</v>
      </c>
      <c r="U392" s="1872">
        <v>30</v>
      </c>
      <c r="V392" s="1873">
        <v>22.2</v>
      </c>
      <c r="W392" s="1871">
        <v>106.7</v>
      </c>
      <c r="X392" s="1872">
        <v>115.1</v>
      </c>
      <c r="Y392" s="1873">
        <v>103.6</v>
      </c>
      <c r="Z392" s="1872"/>
      <c r="AB392" s="1848">
        <v>50</v>
      </c>
      <c r="AD392" s="1849"/>
      <c r="AE392" s="1849"/>
      <c r="AF392" s="1848">
        <v>5</v>
      </c>
    </row>
    <row r="393" spans="1:32" s="1848" customFormat="1">
      <c r="B393" s="1849"/>
      <c r="C393" s="1848">
        <v>6</v>
      </c>
      <c r="D393" s="1877"/>
      <c r="E393" s="1866">
        <v>105.13</v>
      </c>
      <c r="F393" s="1866">
        <v>104.05</v>
      </c>
      <c r="G393" s="1866">
        <v>103.59</v>
      </c>
      <c r="H393" s="2040">
        <v>116.53</v>
      </c>
      <c r="I393" s="1866">
        <v>116.15</v>
      </c>
      <c r="J393" s="1867">
        <v>115.47</v>
      </c>
      <c r="K393" s="1866">
        <v>98.74</v>
      </c>
      <c r="L393" s="1866">
        <v>99.46</v>
      </c>
      <c r="M393" s="1867">
        <v>100.05</v>
      </c>
      <c r="N393" s="1868">
        <v>42.9</v>
      </c>
      <c r="O393" s="1868">
        <v>77.8</v>
      </c>
      <c r="P393" s="1869">
        <v>66.7</v>
      </c>
      <c r="Q393" s="1850">
        <v>463.80000000000098</v>
      </c>
      <c r="R393" s="1850">
        <v>884.29999999999939</v>
      </c>
      <c r="S393" s="1870">
        <v>-604.400000000001</v>
      </c>
      <c r="T393" s="1871">
        <v>63.6</v>
      </c>
      <c r="U393" s="1872">
        <v>50</v>
      </c>
      <c r="V393" s="1873">
        <v>44.4</v>
      </c>
      <c r="W393" s="1871">
        <v>106.8</v>
      </c>
      <c r="X393" s="1872">
        <v>115.4</v>
      </c>
      <c r="Y393" s="1873">
        <v>104.4</v>
      </c>
      <c r="Z393" s="1872"/>
      <c r="AB393" s="1848">
        <v>50</v>
      </c>
      <c r="AD393" s="1849"/>
      <c r="AE393" s="1849"/>
      <c r="AF393" s="1848">
        <v>6</v>
      </c>
    </row>
    <row r="394" spans="1:32" s="1848" customFormat="1">
      <c r="B394" s="1849"/>
      <c r="C394" s="1848">
        <v>7</v>
      </c>
      <c r="D394" s="1877"/>
      <c r="E394" s="1866">
        <v>108.3</v>
      </c>
      <c r="F394" s="1866">
        <v>105.65</v>
      </c>
      <c r="G394" s="1866">
        <v>104.47</v>
      </c>
      <c r="H394" s="2040">
        <v>116.73</v>
      </c>
      <c r="I394" s="1866">
        <v>116.41</v>
      </c>
      <c r="J394" s="1867">
        <v>115.89</v>
      </c>
      <c r="K394" s="1866">
        <v>100.3</v>
      </c>
      <c r="L394" s="1866">
        <v>99.53</v>
      </c>
      <c r="M394" s="1867">
        <v>99.91</v>
      </c>
      <c r="N394" s="1868">
        <v>78.599999999999994</v>
      </c>
      <c r="O394" s="1868">
        <v>44.4</v>
      </c>
      <c r="P394" s="1869">
        <v>55.6</v>
      </c>
      <c r="Q394" s="1850">
        <v>492.400000000001</v>
      </c>
      <c r="R394" s="1850">
        <v>878.69999999999936</v>
      </c>
      <c r="S394" s="1870">
        <v>-598.80000000000098</v>
      </c>
      <c r="T394" s="1871">
        <v>59.1</v>
      </c>
      <c r="U394" s="1872">
        <v>80</v>
      </c>
      <c r="V394" s="1873">
        <v>66.7</v>
      </c>
      <c r="W394" s="1871">
        <v>107.1</v>
      </c>
      <c r="X394" s="1872">
        <v>115.9</v>
      </c>
      <c r="Y394" s="1873">
        <v>104.4</v>
      </c>
      <c r="Z394" s="1872"/>
      <c r="AB394" s="1848">
        <v>50</v>
      </c>
      <c r="AD394" s="1849"/>
      <c r="AE394" s="1849"/>
      <c r="AF394" s="1848">
        <v>7</v>
      </c>
    </row>
    <row r="395" spans="1:32" s="1848" customFormat="1">
      <c r="B395" s="1849"/>
      <c r="C395" s="1848">
        <v>8</v>
      </c>
      <c r="D395" s="1877"/>
      <c r="E395" s="1866">
        <v>109.67</v>
      </c>
      <c r="F395" s="1866">
        <v>107.7</v>
      </c>
      <c r="G395" s="1866">
        <v>104.59</v>
      </c>
      <c r="H395" s="2040">
        <v>114.24</v>
      </c>
      <c r="I395" s="1866">
        <v>115.83</v>
      </c>
      <c r="J395" s="1867">
        <v>115.88</v>
      </c>
      <c r="K395" s="1866">
        <v>99.25</v>
      </c>
      <c r="L395" s="1866">
        <v>99.43</v>
      </c>
      <c r="M395" s="1867">
        <v>99.8</v>
      </c>
      <c r="N395" s="1868">
        <v>71.400000000000006</v>
      </c>
      <c r="O395" s="1868">
        <v>33.299999999999997</v>
      </c>
      <c r="P395" s="1869">
        <v>55.6</v>
      </c>
      <c r="Q395" s="1850">
        <v>513.80000000000098</v>
      </c>
      <c r="R395" s="1850">
        <v>861.99999999999932</v>
      </c>
      <c r="S395" s="1870">
        <v>-593.20000000000095</v>
      </c>
      <c r="T395" s="1871">
        <v>36.4</v>
      </c>
      <c r="U395" s="1872">
        <v>80</v>
      </c>
      <c r="V395" s="1873">
        <v>77.8</v>
      </c>
      <c r="W395" s="1871">
        <v>107</v>
      </c>
      <c r="X395" s="1872">
        <v>116.2</v>
      </c>
      <c r="Y395" s="1873">
        <v>104.5</v>
      </c>
      <c r="Z395" s="1872"/>
      <c r="AB395" s="1848">
        <v>50</v>
      </c>
      <c r="AD395" s="1849"/>
      <c r="AE395" s="1849"/>
      <c r="AF395" s="1848">
        <v>8</v>
      </c>
    </row>
    <row r="396" spans="1:32" s="1848" customFormat="1">
      <c r="B396" s="1849"/>
      <c r="C396" s="1848">
        <v>9</v>
      </c>
      <c r="D396" s="1877"/>
      <c r="E396" s="1866">
        <v>112.52</v>
      </c>
      <c r="F396" s="1866">
        <v>110.16</v>
      </c>
      <c r="G396" s="1866">
        <v>106.55</v>
      </c>
      <c r="H396" s="2040">
        <v>117.7</v>
      </c>
      <c r="I396" s="1866">
        <v>116.22</v>
      </c>
      <c r="J396" s="1867">
        <v>116.23</v>
      </c>
      <c r="K396" s="1866">
        <v>99.57</v>
      </c>
      <c r="L396" s="1866">
        <v>99.71</v>
      </c>
      <c r="M396" s="1867">
        <v>99.71</v>
      </c>
      <c r="N396" s="1868">
        <v>71.400000000000006</v>
      </c>
      <c r="O396" s="1868">
        <v>77.8</v>
      </c>
      <c r="P396" s="1869">
        <v>55.6</v>
      </c>
      <c r="Q396" s="1850">
        <v>535.20000000000095</v>
      </c>
      <c r="R396" s="1850">
        <v>889.79999999999927</v>
      </c>
      <c r="S396" s="1870">
        <v>-587.60000000000093</v>
      </c>
      <c r="T396" s="1871">
        <v>63.6</v>
      </c>
      <c r="U396" s="1872">
        <v>90</v>
      </c>
      <c r="V396" s="1873">
        <v>72.2</v>
      </c>
      <c r="W396" s="1871">
        <v>107.1</v>
      </c>
      <c r="X396" s="1872">
        <v>116.7</v>
      </c>
      <c r="Y396" s="1873">
        <v>104.9</v>
      </c>
      <c r="Z396" s="1872"/>
      <c r="AB396" s="1848">
        <v>50</v>
      </c>
      <c r="AD396" s="1849"/>
      <c r="AE396" s="1849"/>
      <c r="AF396" s="1848">
        <v>9</v>
      </c>
    </row>
    <row r="397" spans="1:32" s="1848" customFormat="1">
      <c r="B397" s="1849"/>
      <c r="C397" s="1848">
        <v>10</v>
      </c>
      <c r="D397" s="1877"/>
      <c r="E397" s="1866">
        <v>109.66</v>
      </c>
      <c r="F397" s="1866">
        <v>110.62</v>
      </c>
      <c r="G397" s="1866">
        <v>107.47</v>
      </c>
      <c r="H397" s="2040">
        <v>115.25</v>
      </c>
      <c r="I397" s="1866">
        <v>115.73</v>
      </c>
      <c r="J397" s="1867">
        <v>116.09</v>
      </c>
      <c r="K397" s="1866">
        <v>97.66</v>
      </c>
      <c r="L397" s="1866">
        <v>98.83</v>
      </c>
      <c r="M397" s="1867">
        <v>99.31</v>
      </c>
      <c r="N397" s="1868">
        <v>42.9</v>
      </c>
      <c r="O397" s="1868">
        <v>22.2</v>
      </c>
      <c r="P397" s="1869">
        <v>22.2</v>
      </c>
      <c r="Q397" s="1850">
        <v>528.10000000000093</v>
      </c>
      <c r="R397" s="1850">
        <v>861.99999999999932</v>
      </c>
      <c r="S397" s="1870">
        <v>-615.40000000000089</v>
      </c>
      <c r="T397" s="1871">
        <v>81.8</v>
      </c>
      <c r="U397" s="1872">
        <v>95</v>
      </c>
      <c r="V397" s="1873">
        <v>88.9</v>
      </c>
      <c r="W397" s="1871">
        <v>108.3</v>
      </c>
      <c r="X397" s="1872">
        <v>117.4</v>
      </c>
      <c r="Y397" s="1873">
        <v>105.1</v>
      </c>
      <c r="Z397" s="1872"/>
      <c r="AB397" s="1848">
        <v>50</v>
      </c>
      <c r="AD397" s="1849"/>
      <c r="AE397" s="1849"/>
      <c r="AF397" s="1848">
        <v>10</v>
      </c>
    </row>
    <row r="398" spans="1:32" s="1848" customFormat="1">
      <c r="B398" s="1849"/>
      <c r="C398" s="1848">
        <v>11</v>
      </c>
      <c r="D398" s="1877"/>
      <c r="E398" s="1866">
        <v>117.43</v>
      </c>
      <c r="F398" s="1866">
        <v>113.2</v>
      </c>
      <c r="G398" s="1866">
        <v>109.46</v>
      </c>
      <c r="H398" s="2040">
        <v>116.6</v>
      </c>
      <c r="I398" s="1866">
        <v>116.52</v>
      </c>
      <c r="J398" s="1867">
        <v>116.1</v>
      </c>
      <c r="K398" s="1866">
        <v>96.57</v>
      </c>
      <c r="L398" s="1866">
        <v>97.93</v>
      </c>
      <c r="M398" s="1867">
        <v>98.81</v>
      </c>
      <c r="N398" s="1868">
        <v>71.400000000000006</v>
      </c>
      <c r="O398" s="1868">
        <v>77.8</v>
      </c>
      <c r="P398" s="1869">
        <v>55.6</v>
      </c>
      <c r="Q398" s="1850">
        <v>549.50000000000091</v>
      </c>
      <c r="R398" s="1850">
        <v>889.79999999999927</v>
      </c>
      <c r="S398" s="1870">
        <v>-609.80000000000086</v>
      </c>
      <c r="T398" s="1871">
        <v>72.7</v>
      </c>
      <c r="U398" s="1872">
        <v>90</v>
      </c>
      <c r="V398" s="1873">
        <v>77.8</v>
      </c>
      <c r="W398" s="1871">
        <v>109.6</v>
      </c>
      <c r="X398" s="1872">
        <v>119.1</v>
      </c>
      <c r="Y398" s="1873">
        <v>105.4</v>
      </c>
      <c r="Z398" s="1872"/>
      <c r="AB398" s="1848">
        <v>50</v>
      </c>
      <c r="AD398" s="1849"/>
      <c r="AE398" s="1849"/>
      <c r="AF398" s="1848">
        <v>11</v>
      </c>
    </row>
    <row r="399" spans="1:32" s="1848" customFormat="1">
      <c r="B399" s="1849"/>
      <c r="C399" s="1848">
        <v>12</v>
      </c>
      <c r="D399" s="1877"/>
      <c r="E399" s="1866">
        <v>120.13</v>
      </c>
      <c r="F399" s="1866">
        <v>115.74</v>
      </c>
      <c r="G399" s="1866">
        <v>111.83</v>
      </c>
      <c r="H399" s="2040">
        <v>118.45</v>
      </c>
      <c r="I399" s="1866">
        <v>116.77</v>
      </c>
      <c r="J399" s="1867">
        <v>116.45</v>
      </c>
      <c r="K399" s="1866">
        <v>95.35</v>
      </c>
      <c r="L399" s="1866">
        <v>96.53</v>
      </c>
      <c r="M399" s="1867">
        <v>98.21</v>
      </c>
      <c r="N399" s="1868">
        <v>42.9</v>
      </c>
      <c r="O399" s="1868">
        <v>55.6</v>
      </c>
      <c r="P399" s="1869">
        <v>33.299999999999997</v>
      </c>
      <c r="Q399" s="1850">
        <v>542.40000000000089</v>
      </c>
      <c r="R399" s="1850">
        <v>895.3999999999993</v>
      </c>
      <c r="S399" s="1870">
        <v>-626.50000000000091</v>
      </c>
      <c r="T399" s="1871">
        <v>81.8</v>
      </c>
      <c r="U399" s="1872">
        <v>100</v>
      </c>
      <c r="V399" s="1873">
        <v>77.8</v>
      </c>
      <c r="W399" s="1871">
        <v>111.6</v>
      </c>
      <c r="X399" s="1872">
        <v>119.2</v>
      </c>
      <c r="Y399" s="1873">
        <v>105.9</v>
      </c>
      <c r="Z399" s="1872"/>
      <c r="AB399" s="1848">
        <v>50</v>
      </c>
      <c r="AD399" s="1849"/>
      <c r="AE399" s="1849"/>
      <c r="AF399" s="1848">
        <v>12</v>
      </c>
    </row>
    <row r="400" spans="1:32" s="1848" customFormat="1" ht="26.25" customHeight="1">
      <c r="A400" s="1848">
        <v>2017</v>
      </c>
      <c r="B400" s="1849" t="s">
        <v>44</v>
      </c>
      <c r="C400" s="1848">
        <v>1</v>
      </c>
      <c r="D400" s="1877"/>
      <c r="E400" s="1866">
        <v>125.25</v>
      </c>
      <c r="F400" s="1866">
        <v>120.94</v>
      </c>
      <c r="G400" s="1866">
        <v>114.71</v>
      </c>
      <c r="H400" s="2040">
        <v>117.4</v>
      </c>
      <c r="I400" s="1866">
        <v>117.48</v>
      </c>
      <c r="J400" s="1867">
        <v>117.08</v>
      </c>
      <c r="K400" s="1866">
        <v>96.79</v>
      </c>
      <c r="L400" s="1866">
        <v>96.24</v>
      </c>
      <c r="M400" s="1867">
        <v>97.93</v>
      </c>
      <c r="N400" s="1868">
        <v>85.7</v>
      </c>
      <c r="O400" s="1868">
        <v>55.6</v>
      </c>
      <c r="P400" s="1869">
        <v>33.299999999999997</v>
      </c>
      <c r="Q400" s="1850">
        <v>578.10000000000093</v>
      </c>
      <c r="R400" s="1850">
        <v>900.99999999999932</v>
      </c>
      <c r="S400" s="1870">
        <v>-643.20000000000095</v>
      </c>
      <c r="T400" s="1871">
        <v>90.9</v>
      </c>
      <c r="U400" s="1872">
        <v>70</v>
      </c>
      <c r="V400" s="1873">
        <v>77.8</v>
      </c>
      <c r="W400" s="1871">
        <v>112.1</v>
      </c>
      <c r="X400" s="1872">
        <v>118.7</v>
      </c>
      <c r="Y400" s="1873">
        <v>106.3</v>
      </c>
      <c r="Z400" s="1872"/>
      <c r="AB400" s="1848">
        <v>50</v>
      </c>
      <c r="AD400" s="1875" t="s">
        <v>943</v>
      </c>
      <c r="AE400" s="1849"/>
      <c r="AF400" s="1848">
        <v>1</v>
      </c>
    </row>
    <row r="401" spans="1:32" s="1848" customFormat="1">
      <c r="B401" s="1849"/>
      <c r="C401" s="1848">
        <v>2</v>
      </c>
      <c r="D401" s="1877"/>
      <c r="E401" s="1866">
        <v>127.33</v>
      </c>
      <c r="F401" s="1866">
        <v>124.24</v>
      </c>
      <c r="G401" s="1866">
        <v>117.43</v>
      </c>
      <c r="H401" s="2040">
        <v>120.74</v>
      </c>
      <c r="I401" s="1866">
        <v>118.86</v>
      </c>
      <c r="J401" s="1867">
        <v>117.69</v>
      </c>
      <c r="K401" s="1866">
        <v>96.14</v>
      </c>
      <c r="L401" s="1866">
        <v>96.09</v>
      </c>
      <c r="M401" s="1867">
        <v>97.33</v>
      </c>
      <c r="N401" s="1868">
        <v>71.400000000000006</v>
      </c>
      <c r="O401" s="1868">
        <v>88.9</v>
      </c>
      <c r="P401" s="1869">
        <v>33.299999999999997</v>
      </c>
      <c r="Q401" s="1850">
        <v>599.50000000000091</v>
      </c>
      <c r="R401" s="1850">
        <v>939.8999999999993</v>
      </c>
      <c r="S401" s="1870">
        <v>-659.900000000001</v>
      </c>
      <c r="T401" s="1871">
        <v>63.6</v>
      </c>
      <c r="U401" s="1872">
        <v>50</v>
      </c>
      <c r="V401" s="1873">
        <v>88.9</v>
      </c>
      <c r="W401" s="1871">
        <v>111.8</v>
      </c>
      <c r="X401" s="1872">
        <v>119.4</v>
      </c>
      <c r="Y401" s="1873">
        <v>106.9</v>
      </c>
      <c r="Z401" s="1872"/>
      <c r="AB401" s="1848">
        <v>50</v>
      </c>
      <c r="AD401" s="1849"/>
      <c r="AE401" s="1849"/>
      <c r="AF401" s="1848">
        <v>2</v>
      </c>
    </row>
    <row r="402" spans="1:32" s="1848" customFormat="1">
      <c r="B402" s="1849"/>
      <c r="C402" s="1848">
        <v>3</v>
      </c>
      <c r="D402" s="1877"/>
      <c r="E402" s="1866">
        <v>123.75</v>
      </c>
      <c r="F402" s="1866">
        <v>125.44</v>
      </c>
      <c r="G402" s="1866">
        <v>119.44</v>
      </c>
      <c r="H402" s="2040">
        <v>120.11</v>
      </c>
      <c r="I402" s="1866">
        <v>119.42</v>
      </c>
      <c r="J402" s="1867">
        <v>118.66</v>
      </c>
      <c r="K402" s="1866">
        <v>96.75</v>
      </c>
      <c r="L402" s="1866">
        <v>96.56</v>
      </c>
      <c r="M402" s="1867">
        <v>96.98</v>
      </c>
      <c r="N402" s="1868">
        <v>42.9</v>
      </c>
      <c r="O402" s="1868">
        <v>55.6</v>
      </c>
      <c r="P402" s="1869">
        <v>44.4</v>
      </c>
      <c r="Q402" s="1850">
        <v>592.40000000000089</v>
      </c>
      <c r="R402" s="1850">
        <v>945.49999999999932</v>
      </c>
      <c r="S402" s="1870">
        <v>-665.50000000000102</v>
      </c>
      <c r="T402" s="1871">
        <v>63.6</v>
      </c>
      <c r="U402" s="1872">
        <v>50</v>
      </c>
      <c r="V402" s="1873">
        <v>88.9</v>
      </c>
      <c r="W402" s="1871">
        <v>112.4</v>
      </c>
      <c r="X402" s="1872">
        <v>119.5</v>
      </c>
      <c r="Y402" s="1873">
        <v>107.6</v>
      </c>
      <c r="Z402" s="1872"/>
      <c r="AB402" s="1848">
        <v>50</v>
      </c>
      <c r="AD402" s="1849"/>
      <c r="AE402" s="1849"/>
      <c r="AF402" s="1848">
        <v>3</v>
      </c>
    </row>
    <row r="403" spans="1:32" s="1848" customFormat="1">
      <c r="B403" s="1849"/>
      <c r="C403" s="1848">
        <v>4</v>
      </c>
      <c r="D403" s="1877"/>
      <c r="E403" s="1866">
        <v>124.04</v>
      </c>
      <c r="F403" s="1866">
        <v>125.04</v>
      </c>
      <c r="G403" s="1866">
        <v>121.08</v>
      </c>
      <c r="H403" s="2040">
        <v>121.85</v>
      </c>
      <c r="I403" s="1866">
        <v>120.9</v>
      </c>
      <c r="J403" s="1867">
        <v>119.71</v>
      </c>
      <c r="K403" s="1866">
        <v>98.99</v>
      </c>
      <c r="L403" s="1866">
        <v>97.29</v>
      </c>
      <c r="M403" s="1867">
        <v>96.89</v>
      </c>
      <c r="N403" s="1868">
        <v>50</v>
      </c>
      <c r="O403" s="1868">
        <v>88.9</v>
      </c>
      <c r="P403" s="1869">
        <v>55.6</v>
      </c>
      <c r="Q403" s="1850">
        <v>592.40000000000089</v>
      </c>
      <c r="R403" s="1850">
        <v>984.3999999999993</v>
      </c>
      <c r="S403" s="1870">
        <v>-659.900000000001</v>
      </c>
      <c r="T403" s="1871">
        <v>50</v>
      </c>
      <c r="U403" s="1872">
        <v>70</v>
      </c>
      <c r="V403" s="1873">
        <v>66.7</v>
      </c>
      <c r="W403" s="1871">
        <v>112</v>
      </c>
      <c r="X403" s="1872">
        <v>120.8</v>
      </c>
      <c r="Y403" s="1873">
        <v>108</v>
      </c>
      <c r="Z403" s="1872"/>
      <c r="AB403" s="1848">
        <v>50</v>
      </c>
      <c r="AD403" s="1849"/>
      <c r="AE403" s="1849"/>
      <c r="AF403" s="1848">
        <v>4</v>
      </c>
    </row>
    <row r="404" spans="1:32" s="1848" customFormat="1">
      <c r="B404" s="1849"/>
      <c r="C404" s="1848">
        <v>5</v>
      </c>
      <c r="D404" s="1877"/>
      <c r="E404" s="1866">
        <v>123.99</v>
      </c>
      <c r="F404" s="1866">
        <v>123.93</v>
      </c>
      <c r="G404" s="1866">
        <v>123.13</v>
      </c>
      <c r="H404" s="2040">
        <v>120.93</v>
      </c>
      <c r="I404" s="1866">
        <v>120.96</v>
      </c>
      <c r="J404" s="1867">
        <v>120.21</v>
      </c>
      <c r="K404" s="1866">
        <v>98.21</v>
      </c>
      <c r="L404" s="1866">
        <v>97.98</v>
      </c>
      <c r="M404" s="1867">
        <v>96.97</v>
      </c>
      <c r="N404" s="1868">
        <v>42.9</v>
      </c>
      <c r="O404" s="1868">
        <v>55.6</v>
      </c>
      <c r="P404" s="1869">
        <v>77.8</v>
      </c>
      <c r="Q404" s="1850">
        <v>585.30000000000086</v>
      </c>
      <c r="R404" s="1850">
        <v>989.99999999999932</v>
      </c>
      <c r="S404" s="1870">
        <v>-632.10000000000105</v>
      </c>
      <c r="T404" s="1871">
        <v>72.7</v>
      </c>
      <c r="U404" s="1872">
        <v>60</v>
      </c>
      <c r="V404" s="1873">
        <v>66.7</v>
      </c>
      <c r="W404" s="1871">
        <v>111.8</v>
      </c>
      <c r="X404" s="1872">
        <v>120.6</v>
      </c>
      <c r="Y404" s="1873">
        <v>107.9</v>
      </c>
      <c r="Z404" s="1872"/>
      <c r="AB404" s="1848">
        <v>50</v>
      </c>
      <c r="AD404" s="1849"/>
      <c r="AE404" s="1849"/>
      <c r="AF404" s="1848">
        <v>5</v>
      </c>
    </row>
    <row r="405" spans="1:32" s="1848" customFormat="1">
      <c r="B405" s="1849"/>
      <c r="C405" s="1848">
        <v>6</v>
      </c>
      <c r="D405" s="1877"/>
      <c r="E405" s="1866">
        <v>124.12</v>
      </c>
      <c r="F405" s="1866">
        <v>124.05</v>
      </c>
      <c r="G405" s="1866">
        <v>124.09</v>
      </c>
      <c r="H405" s="2040">
        <v>120.44</v>
      </c>
      <c r="I405" s="1866">
        <v>121.07</v>
      </c>
      <c r="J405" s="1867">
        <v>120.81</v>
      </c>
      <c r="K405" s="1866">
        <v>98.19</v>
      </c>
      <c r="L405" s="1866">
        <v>98.46</v>
      </c>
      <c r="M405" s="1867">
        <v>97.2</v>
      </c>
      <c r="N405" s="1868">
        <v>71.400000000000006</v>
      </c>
      <c r="O405" s="1868">
        <v>66.7</v>
      </c>
      <c r="P405" s="1869">
        <v>61.1</v>
      </c>
      <c r="Q405" s="1850">
        <v>606.70000000000084</v>
      </c>
      <c r="R405" s="1850">
        <v>1006.6999999999994</v>
      </c>
      <c r="S405" s="1870">
        <v>-621.00000000000102</v>
      </c>
      <c r="T405" s="1871">
        <v>54.5</v>
      </c>
      <c r="U405" s="1872">
        <v>90</v>
      </c>
      <c r="V405" s="1873">
        <v>55.6</v>
      </c>
      <c r="W405" s="1871">
        <v>112.5</v>
      </c>
      <c r="X405" s="1872">
        <v>121.1</v>
      </c>
      <c r="Y405" s="1873">
        <v>108</v>
      </c>
      <c r="Z405" s="1872"/>
      <c r="AB405" s="1848">
        <v>50</v>
      </c>
      <c r="AD405" s="1849"/>
      <c r="AE405" s="1849"/>
      <c r="AF405" s="1848">
        <v>6</v>
      </c>
    </row>
    <row r="406" spans="1:32" s="1848" customFormat="1">
      <c r="B406" s="1849"/>
      <c r="C406" s="1848">
        <v>7</v>
      </c>
      <c r="D406" s="1877"/>
      <c r="E406" s="1866">
        <v>120.18</v>
      </c>
      <c r="F406" s="1866">
        <v>122.76</v>
      </c>
      <c r="G406" s="1866">
        <v>124.09</v>
      </c>
      <c r="H406" s="2040">
        <v>120.2</v>
      </c>
      <c r="I406" s="1866">
        <v>120.52</v>
      </c>
      <c r="J406" s="1867">
        <v>120.71</v>
      </c>
      <c r="K406" s="1866">
        <v>99.72</v>
      </c>
      <c r="L406" s="1866">
        <v>98.71</v>
      </c>
      <c r="M406" s="1867">
        <v>97.83</v>
      </c>
      <c r="N406" s="1868">
        <v>28.6</v>
      </c>
      <c r="O406" s="1868">
        <v>33.299999999999997</v>
      </c>
      <c r="P406" s="1869">
        <v>50</v>
      </c>
      <c r="Q406" s="1850">
        <v>585.30000000000086</v>
      </c>
      <c r="R406" s="1850">
        <v>989.99999999999932</v>
      </c>
      <c r="S406" s="1870">
        <v>-621.00000000000102</v>
      </c>
      <c r="T406" s="1871">
        <v>54.5</v>
      </c>
      <c r="U406" s="1872">
        <v>50</v>
      </c>
      <c r="V406" s="1873">
        <v>55.6</v>
      </c>
      <c r="W406" s="1871">
        <v>112.5</v>
      </c>
      <c r="X406" s="1872">
        <v>120.4</v>
      </c>
      <c r="Y406" s="1873">
        <v>107.7</v>
      </c>
      <c r="Z406" s="1872"/>
      <c r="AB406" s="1848">
        <v>50</v>
      </c>
      <c r="AD406" s="1849"/>
      <c r="AE406" s="1849"/>
      <c r="AF406" s="1848">
        <v>7</v>
      </c>
    </row>
    <row r="407" spans="1:32" s="1848" customFormat="1">
      <c r="B407" s="1849"/>
      <c r="C407" s="1848">
        <v>8</v>
      </c>
      <c r="D407" s="1877"/>
      <c r="E407" s="1866">
        <v>124.75</v>
      </c>
      <c r="F407" s="1866">
        <v>123.02</v>
      </c>
      <c r="G407" s="1866">
        <v>124.02</v>
      </c>
      <c r="H407" s="2040">
        <v>122.12</v>
      </c>
      <c r="I407" s="1866">
        <v>120.92</v>
      </c>
      <c r="J407" s="1867">
        <v>121.11</v>
      </c>
      <c r="K407" s="1866">
        <v>100.17</v>
      </c>
      <c r="L407" s="1866">
        <v>99.36</v>
      </c>
      <c r="M407" s="1867">
        <v>98.31</v>
      </c>
      <c r="N407" s="1868">
        <v>57.1</v>
      </c>
      <c r="O407" s="1868">
        <v>66.7</v>
      </c>
      <c r="P407" s="1869">
        <v>66.7</v>
      </c>
      <c r="Q407" s="1850">
        <v>592.40000000000089</v>
      </c>
      <c r="R407" s="1850">
        <v>1006.6999999999994</v>
      </c>
      <c r="S407" s="1870">
        <v>-604.30000000000098</v>
      </c>
      <c r="T407" s="1871">
        <v>86.4</v>
      </c>
      <c r="U407" s="1872">
        <v>80</v>
      </c>
      <c r="V407" s="1873">
        <v>55.6</v>
      </c>
      <c r="W407" s="1871">
        <v>113.6</v>
      </c>
      <c r="X407" s="1872">
        <v>122</v>
      </c>
      <c r="Y407" s="1873">
        <v>108.4</v>
      </c>
      <c r="Z407" s="1872"/>
      <c r="AB407" s="1848">
        <v>50</v>
      </c>
      <c r="AD407" s="1849"/>
      <c r="AE407" s="1849"/>
      <c r="AF407" s="1848">
        <v>8</v>
      </c>
    </row>
    <row r="408" spans="1:32" s="1848" customFormat="1">
      <c r="B408" s="1849"/>
      <c r="C408" s="1848">
        <v>9</v>
      </c>
      <c r="D408" s="1877"/>
      <c r="E408" s="1866">
        <v>124.85</v>
      </c>
      <c r="F408" s="1866">
        <v>123.26</v>
      </c>
      <c r="G408" s="1866">
        <v>123.67</v>
      </c>
      <c r="H408" s="2040">
        <v>120.83</v>
      </c>
      <c r="I408" s="1866">
        <v>121.05</v>
      </c>
      <c r="J408" s="1867">
        <v>120.9</v>
      </c>
      <c r="K408" s="1866">
        <v>100.46</v>
      </c>
      <c r="L408" s="1866">
        <v>100.12</v>
      </c>
      <c r="M408" s="1867">
        <v>98.93</v>
      </c>
      <c r="N408" s="1868">
        <v>42.9</v>
      </c>
      <c r="O408" s="1868">
        <v>55.6</v>
      </c>
      <c r="P408" s="1869">
        <v>66.7</v>
      </c>
      <c r="Q408" s="1850">
        <v>585.30000000000086</v>
      </c>
      <c r="R408" s="1850">
        <v>1012.2999999999994</v>
      </c>
      <c r="S408" s="1870">
        <v>-587.60000000000093</v>
      </c>
      <c r="T408" s="1871">
        <v>63.6</v>
      </c>
      <c r="U408" s="1872">
        <v>50</v>
      </c>
      <c r="V408" s="1873">
        <v>77.8</v>
      </c>
      <c r="W408" s="1871">
        <v>113.2</v>
      </c>
      <c r="X408" s="1872">
        <v>121</v>
      </c>
      <c r="Y408" s="1873">
        <v>108.9</v>
      </c>
      <c r="Z408" s="1872"/>
      <c r="AB408" s="1848">
        <v>50</v>
      </c>
      <c r="AD408" s="1849"/>
      <c r="AE408" s="1849"/>
      <c r="AF408" s="1848">
        <v>9</v>
      </c>
    </row>
    <row r="409" spans="1:32" s="1848" customFormat="1">
      <c r="B409" s="1849"/>
      <c r="C409" s="1848">
        <v>10</v>
      </c>
      <c r="D409" s="1877"/>
      <c r="E409" s="1866">
        <v>122.78</v>
      </c>
      <c r="F409" s="1866">
        <v>124.13</v>
      </c>
      <c r="G409" s="1866">
        <v>123.53</v>
      </c>
      <c r="H409" s="2040">
        <v>121.36</v>
      </c>
      <c r="I409" s="1866">
        <v>121.44</v>
      </c>
      <c r="J409" s="1867">
        <v>120.99</v>
      </c>
      <c r="K409" s="1866">
        <v>99.76</v>
      </c>
      <c r="L409" s="1866">
        <v>100.13</v>
      </c>
      <c r="M409" s="1867">
        <v>99.36</v>
      </c>
      <c r="N409" s="1868">
        <v>57.1</v>
      </c>
      <c r="O409" s="1868">
        <v>66.7</v>
      </c>
      <c r="P409" s="1869">
        <v>44.4</v>
      </c>
      <c r="Q409" s="1850">
        <v>592.40000000000089</v>
      </c>
      <c r="R409" s="1850">
        <v>1028.9999999999993</v>
      </c>
      <c r="S409" s="1870">
        <v>-593.20000000000095</v>
      </c>
      <c r="T409" s="1871">
        <v>63.6</v>
      </c>
      <c r="U409" s="1872">
        <v>70</v>
      </c>
      <c r="V409" s="1873">
        <v>94.4</v>
      </c>
      <c r="W409" s="1871">
        <v>113</v>
      </c>
      <c r="X409" s="1872">
        <v>121.2</v>
      </c>
      <c r="Y409" s="1873">
        <v>109.9</v>
      </c>
      <c r="Z409" s="1872"/>
      <c r="AB409" s="1848">
        <v>50</v>
      </c>
      <c r="AD409" s="1849"/>
      <c r="AE409" s="1849"/>
      <c r="AF409" s="1848">
        <v>10</v>
      </c>
    </row>
    <row r="410" spans="1:32" s="1848" customFormat="1">
      <c r="B410" s="1849"/>
      <c r="C410" s="1848">
        <v>11</v>
      </c>
      <c r="D410" s="1877"/>
      <c r="E410" s="1866">
        <v>123.39</v>
      </c>
      <c r="F410" s="1866">
        <v>123.67</v>
      </c>
      <c r="G410" s="1866">
        <v>123.44</v>
      </c>
      <c r="H410" s="2040">
        <v>123.72</v>
      </c>
      <c r="I410" s="1866">
        <v>121.97</v>
      </c>
      <c r="J410" s="1867">
        <v>121.65</v>
      </c>
      <c r="K410" s="1866">
        <v>99.57</v>
      </c>
      <c r="L410" s="1866">
        <v>99.93</v>
      </c>
      <c r="M410" s="1867">
        <v>99.44</v>
      </c>
      <c r="N410" s="1868">
        <v>42.9</v>
      </c>
      <c r="O410" s="1868">
        <v>77.8</v>
      </c>
      <c r="P410" s="1869">
        <v>44.4</v>
      </c>
      <c r="Q410" s="1850">
        <v>585.30000000000086</v>
      </c>
      <c r="R410" s="1850">
        <v>1056.7999999999993</v>
      </c>
      <c r="S410" s="1870">
        <v>-598.80000000000098</v>
      </c>
      <c r="T410" s="1871">
        <v>68.2</v>
      </c>
      <c r="U410" s="1872">
        <v>80</v>
      </c>
      <c r="V410" s="1873">
        <v>100</v>
      </c>
      <c r="W410" s="1871">
        <v>114.3</v>
      </c>
      <c r="X410" s="1872">
        <v>122.8</v>
      </c>
      <c r="Y410" s="1873">
        <v>110.1</v>
      </c>
      <c r="Z410" s="1872"/>
      <c r="AB410" s="1848">
        <v>50</v>
      </c>
      <c r="AD410" s="1849"/>
      <c r="AE410" s="1849"/>
      <c r="AF410" s="1848">
        <v>11</v>
      </c>
    </row>
    <row r="411" spans="1:32" s="1848" customFormat="1">
      <c r="B411" s="1849"/>
      <c r="C411" s="1848">
        <v>12</v>
      </c>
      <c r="D411" s="1877"/>
      <c r="E411" s="1866">
        <v>123.87</v>
      </c>
      <c r="F411" s="1866">
        <v>123.35</v>
      </c>
      <c r="G411" s="1866">
        <v>123.42</v>
      </c>
      <c r="H411" s="2040">
        <v>123.25</v>
      </c>
      <c r="I411" s="1866">
        <v>122.78</v>
      </c>
      <c r="J411" s="1867">
        <v>122.26</v>
      </c>
      <c r="K411" s="1866">
        <v>99.91</v>
      </c>
      <c r="L411" s="1866">
        <v>99.75</v>
      </c>
      <c r="M411" s="1867">
        <v>99.68</v>
      </c>
      <c r="N411" s="1868">
        <v>71.400000000000006</v>
      </c>
      <c r="O411" s="1868">
        <v>77.8</v>
      </c>
      <c r="P411" s="1869">
        <v>55.6</v>
      </c>
      <c r="Q411" s="1850">
        <v>606.70000000000084</v>
      </c>
      <c r="R411" s="1850">
        <v>1084.5999999999992</v>
      </c>
      <c r="S411" s="1870">
        <v>-593.20000000000095</v>
      </c>
      <c r="T411" s="1871">
        <v>45.5</v>
      </c>
      <c r="U411" s="1872">
        <v>100</v>
      </c>
      <c r="V411" s="1873">
        <v>88.9</v>
      </c>
      <c r="W411" s="1871">
        <v>113.4</v>
      </c>
      <c r="X411" s="1872">
        <v>124.2</v>
      </c>
      <c r="Y411" s="1873">
        <v>110.5</v>
      </c>
      <c r="Z411" s="1872"/>
      <c r="AB411" s="1848">
        <v>50</v>
      </c>
      <c r="AD411" s="1849"/>
      <c r="AE411" s="1849"/>
      <c r="AF411" s="1848">
        <v>12</v>
      </c>
    </row>
    <row r="412" spans="1:32" s="1848" customFormat="1" ht="26.25" customHeight="1">
      <c r="A412" s="1848">
        <v>2018</v>
      </c>
      <c r="B412" s="1849" t="s">
        <v>49</v>
      </c>
      <c r="C412" s="1848">
        <v>1</v>
      </c>
      <c r="D412" s="1877"/>
      <c r="E412" s="1866">
        <v>112.65</v>
      </c>
      <c r="F412" s="1866">
        <v>119.97</v>
      </c>
      <c r="G412" s="1866">
        <v>121.78</v>
      </c>
      <c r="H412" s="2040">
        <v>123.57</v>
      </c>
      <c r="I412" s="1866">
        <v>123.51</v>
      </c>
      <c r="J412" s="1867">
        <v>122.55</v>
      </c>
      <c r="K412" s="1866">
        <v>98.84</v>
      </c>
      <c r="L412" s="1866">
        <v>99.44</v>
      </c>
      <c r="M412" s="1867">
        <v>99.78</v>
      </c>
      <c r="N412" s="1868">
        <v>28.6</v>
      </c>
      <c r="O412" s="1868">
        <v>66.7</v>
      </c>
      <c r="P412" s="1869">
        <v>44.4</v>
      </c>
      <c r="Q412" s="1850">
        <v>585.30000000000086</v>
      </c>
      <c r="R412" s="1850">
        <v>1101.2999999999993</v>
      </c>
      <c r="S412" s="1870">
        <v>-598.80000000000098</v>
      </c>
      <c r="T412" s="1871">
        <v>45.5</v>
      </c>
      <c r="U412" s="1872">
        <v>50</v>
      </c>
      <c r="V412" s="1873">
        <v>50</v>
      </c>
      <c r="W412" s="1871">
        <v>112.6</v>
      </c>
      <c r="X412" s="1872">
        <v>122.3</v>
      </c>
      <c r="Y412" s="1873">
        <v>110</v>
      </c>
      <c r="Z412" s="1872"/>
      <c r="AB412" s="1848">
        <v>50</v>
      </c>
      <c r="AD412" s="1875" t="s">
        <v>944</v>
      </c>
      <c r="AE412" s="1849"/>
      <c r="AF412" s="1848">
        <v>1</v>
      </c>
    </row>
    <row r="413" spans="1:32" s="1848" customFormat="1">
      <c r="B413" s="1849"/>
      <c r="C413" s="1848">
        <v>2</v>
      </c>
      <c r="D413" s="1877"/>
      <c r="E413" s="1866">
        <v>115.27</v>
      </c>
      <c r="F413" s="1866">
        <v>117.26</v>
      </c>
      <c r="G413" s="1866">
        <v>121.08</v>
      </c>
      <c r="H413" s="2040">
        <v>121.66</v>
      </c>
      <c r="I413" s="1866">
        <v>122.83</v>
      </c>
      <c r="J413" s="1867">
        <v>122.71</v>
      </c>
      <c r="K413" s="1866">
        <v>101.43</v>
      </c>
      <c r="L413" s="1866">
        <v>100.06</v>
      </c>
      <c r="M413" s="1867">
        <v>100.02</v>
      </c>
      <c r="N413" s="1868">
        <v>42.9</v>
      </c>
      <c r="O413" s="1868">
        <v>33.299999999999997</v>
      </c>
      <c r="P413" s="1869">
        <v>55.6</v>
      </c>
      <c r="Q413" s="1850">
        <v>578.20000000000084</v>
      </c>
      <c r="R413" s="1850">
        <v>1084.5999999999992</v>
      </c>
      <c r="S413" s="1870">
        <v>-593.20000000000095</v>
      </c>
      <c r="T413" s="1871">
        <v>36.4</v>
      </c>
      <c r="U413" s="1872">
        <v>30</v>
      </c>
      <c r="V413" s="1873">
        <v>72.2</v>
      </c>
      <c r="W413" s="1871">
        <v>112.7</v>
      </c>
      <c r="X413" s="1872">
        <v>122</v>
      </c>
      <c r="Y413" s="1873">
        <v>110.5</v>
      </c>
      <c r="Z413" s="1872"/>
      <c r="AB413" s="1848">
        <v>50</v>
      </c>
      <c r="AD413" s="1849"/>
      <c r="AE413" s="1849"/>
      <c r="AF413" s="1848">
        <v>2</v>
      </c>
    </row>
    <row r="414" spans="1:32" s="1848" customFormat="1">
      <c r="B414" s="1849"/>
      <c r="C414" s="1848">
        <v>3</v>
      </c>
      <c r="D414" s="1877"/>
      <c r="E414" s="1866">
        <v>115.9</v>
      </c>
      <c r="F414" s="1866">
        <v>114.61</v>
      </c>
      <c r="G414" s="1866">
        <v>119.82</v>
      </c>
      <c r="H414" s="2040">
        <v>126.23</v>
      </c>
      <c r="I414" s="1866">
        <v>123.82</v>
      </c>
      <c r="J414" s="1867">
        <v>123.69</v>
      </c>
      <c r="K414" s="1866">
        <v>100.11</v>
      </c>
      <c r="L414" s="1866">
        <v>100.13</v>
      </c>
      <c r="M414" s="1867">
        <v>100.01</v>
      </c>
      <c r="N414" s="1868">
        <v>21.4</v>
      </c>
      <c r="O414" s="1868">
        <v>55.6</v>
      </c>
      <c r="P414" s="1869">
        <v>55.6</v>
      </c>
      <c r="Q414" s="1850">
        <v>549.60000000000082</v>
      </c>
      <c r="R414" s="1850">
        <v>1090.1999999999991</v>
      </c>
      <c r="S414" s="1870">
        <v>-587.60000000000093</v>
      </c>
      <c r="T414" s="1871">
        <v>18.2</v>
      </c>
      <c r="U414" s="1872">
        <v>30</v>
      </c>
      <c r="V414" s="1873">
        <v>61.1</v>
      </c>
      <c r="W414" s="1871">
        <v>111.7</v>
      </c>
      <c r="X414" s="1872">
        <v>122.4</v>
      </c>
      <c r="Y414" s="1873">
        <v>110.4</v>
      </c>
      <c r="Z414" s="1872"/>
      <c r="AB414" s="1848">
        <v>50</v>
      </c>
      <c r="AD414" s="1849"/>
      <c r="AE414" s="1849"/>
      <c r="AF414" s="1848">
        <v>3</v>
      </c>
    </row>
    <row r="415" spans="1:32" s="1848" customFormat="1">
      <c r="B415" s="1849"/>
      <c r="C415" s="1848">
        <v>4</v>
      </c>
      <c r="D415" s="1877"/>
      <c r="E415" s="1866">
        <v>117.87</v>
      </c>
      <c r="F415" s="1866">
        <v>116.35</v>
      </c>
      <c r="G415" s="1866">
        <v>118.82</v>
      </c>
      <c r="H415" s="2040">
        <v>126.04</v>
      </c>
      <c r="I415" s="1866">
        <v>124.64</v>
      </c>
      <c r="J415" s="1867">
        <v>124.15</v>
      </c>
      <c r="K415" s="1866">
        <v>104.01</v>
      </c>
      <c r="L415" s="1866">
        <v>101.85</v>
      </c>
      <c r="M415" s="1867">
        <v>100.52</v>
      </c>
      <c r="N415" s="1868">
        <v>85.7</v>
      </c>
      <c r="O415" s="1868">
        <v>66.7</v>
      </c>
      <c r="P415" s="1869">
        <v>66.7</v>
      </c>
      <c r="Q415" s="1850">
        <v>585.30000000000086</v>
      </c>
      <c r="R415" s="1850">
        <v>1106.8999999999992</v>
      </c>
      <c r="S415" s="1870">
        <v>-570.90000000000089</v>
      </c>
      <c r="T415" s="1871">
        <v>45.5</v>
      </c>
      <c r="U415" s="1872">
        <v>65</v>
      </c>
      <c r="V415" s="1873">
        <v>55.6</v>
      </c>
      <c r="W415" s="1871">
        <v>113</v>
      </c>
      <c r="X415" s="1872">
        <v>122.9</v>
      </c>
      <c r="Y415" s="1873">
        <v>110.2</v>
      </c>
      <c r="Z415" s="1872"/>
      <c r="AB415" s="1848">
        <v>50</v>
      </c>
      <c r="AD415" s="1849"/>
      <c r="AE415" s="1849"/>
      <c r="AF415" s="1848">
        <v>4</v>
      </c>
    </row>
    <row r="416" spans="1:32" s="1848" customFormat="1">
      <c r="B416" s="1849"/>
      <c r="C416" s="1848">
        <v>5</v>
      </c>
      <c r="D416" s="1877"/>
      <c r="E416" s="1866">
        <v>120.28</v>
      </c>
      <c r="F416" s="1866">
        <v>118.02</v>
      </c>
      <c r="G416" s="1866">
        <v>118.46</v>
      </c>
      <c r="H416" s="2040">
        <v>124.58</v>
      </c>
      <c r="I416" s="1866">
        <v>125.62</v>
      </c>
      <c r="J416" s="1867">
        <v>124.42</v>
      </c>
      <c r="K416" s="1866">
        <v>101.32</v>
      </c>
      <c r="L416" s="1866">
        <v>101.81</v>
      </c>
      <c r="M416" s="1867">
        <v>100.74</v>
      </c>
      <c r="N416" s="1868">
        <v>85.7</v>
      </c>
      <c r="O416" s="1868">
        <v>72.2</v>
      </c>
      <c r="P416" s="1869">
        <v>44.4</v>
      </c>
      <c r="Q416" s="1850">
        <v>621.00000000000091</v>
      </c>
      <c r="R416" s="1850">
        <v>1129.0999999999992</v>
      </c>
      <c r="S416" s="1870">
        <v>-576.50000000000091</v>
      </c>
      <c r="T416" s="1871">
        <v>72.7</v>
      </c>
      <c r="U416" s="1872">
        <v>80</v>
      </c>
      <c r="V416" s="1873">
        <v>55.6</v>
      </c>
      <c r="W416" s="1871">
        <v>113.3</v>
      </c>
      <c r="X416" s="1872">
        <v>122.7</v>
      </c>
      <c r="Y416" s="1873">
        <v>110.8</v>
      </c>
      <c r="Z416" s="1872"/>
      <c r="AB416" s="1848">
        <v>50</v>
      </c>
      <c r="AD416" s="1849"/>
      <c r="AE416" s="1849"/>
      <c r="AF416" s="1848">
        <v>5</v>
      </c>
    </row>
    <row r="417" spans="1:39" s="1848" customFormat="1">
      <c r="B417" s="1849"/>
      <c r="C417" s="1848">
        <v>6</v>
      </c>
      <c r="D417" s="1877"/>
      <c r="E417" s="1866">
        <v>122.35</v>
      </c>
      <c r="F417" s="1866">
        <v>120.17</v>
      </c>
      <c r="G417" s="1866">
        <v>118.31</v>
      </c>
      <c r="H417" s="2040">
        <v>125.24</v>
      </c>
      <c r="I417" s="1866">
        <v>125.29</v>
      </c>
      <c r="J417" s="1867">
        <v>124.75</v>
      </c>
      <c r="K417" s="1866">
        <v>101.01</v>
      </c>
      <c r="L417" s="1866">
        <v>102.11</v>
      </c>
      <c r="M417" s="1867">
        <v>100.95</v>
      </c>
      <c r="N417" s="1868">
        <v>57.1</v>
      </c>
      <c r="O417" s="1868">
        <v>55.6</v>
      </c>
      <c r="P417" s="1869">
        <v>33.299999999999997</v>
      </c>
      <c r="Q417" s="1850">
        <v>628.10000000000093</v>
      </c>
      <c r="R417" s="1850">
        <v>1134.6999999999991</v>
      </c>
      <c r="S417" s="1870">
        <v>-593.20000000000095</v>
      </c>
      <c r="T417" s="1871">
        <v>59.1</v>
      </c>
      <c r="U417" s="1872">
        <v>60</v>
      </c>
      <c r="V417" s="1873">
        <v>55.6</v>
      </c>
      <c r="W417" s="1871">
        <v>112.1</v>
      </c>
      <c r="X417" s="1872">
        <v>122.3</v>
      </c>
      <c r="Y417" s="1873">
        <v>110.7</v>
      </c>
      <c r="Z417" s="1872"/>
      <c r="AB417" s="1848">
        <v>50</v>
      </c>
      <c r="AD417" s="1849"/>
      <c r="AE417" s="1849"/>
      <c r="AF417" s="1848">
        <v>6</v>
      </c>
    </row>
    <row r="418" spans="1:39" s="1848" customFormat="1">
      <c r="B418" s="1849"/>
      <c r="C418" s="1848">
        <v>7</v>
      </c>
      <c r="D418" s="1877"/>
      <c r="E418" s="1866">
        <v>117.5</v>
      </c>
      <c r="F418" s="1866">
        <v>120.04</v>
      </c>
      <c r="G418" s="1866">
        <v>117.4</v>
      </c>
      <c r="H418" s="2040">
        <v>125.49</v>
      </c>
      <c r="I418" s="1866">
        <v>125.1</v>
      </c>
      <c r="J418" s="1867">
        <v>125.52</v>
      </c>
      <c r="K418" s="1866">
        <v>101.98</v>
      </c>
      <c r="L418" s="1866">
        <v>101.44</v>
      </c>
      <c r="M418" s="1867">
        <v>101.24</v>
      </c>
      <c r="N418" s="1868">
        <v>64.3</v>
      </c>
      <c r="O418" s="1868">
        <v>44.4</v>
      </c>
      <c r="P418" s="1869">
        <v>22.2</v>
      </c>
      <c r="Q418" s="1850">
        <v>642.40000000000089</v>
      </c>
      <c r="R418" s="1850">
        <v>1129.0999999999992</v>
      </c>
      <c r="S418" s="1870">
        <v>-621.00000000000091</v>
      </c>
      <c r="T418" s="1871">
        <v>4.5</v>
      </c>
      <c r="U418" s="1872">
        <v>25</v>
      </c>
      <c r="V418" s="1873">
        <v>33.299999999999997</v>
      </c>
      <c r="W418" s="1871">
        <v>111</v>
      </c>
      <c r="X418" s="1872">
        <v>121.6</v>
      </c>
      <c r="Y418" s="1873">
        <v>110</v>
      </c>
      <c r="Z418" s="1872"/>
      <c r="AB418" s="1848">
        <v>50</v>
      </c>
      <c r="AD418" s="1849"/>
      <c r="AE418" s="1849"/>
      <c r="AF418" s="1848">
        <v>7</v>
      </c>
    </row>
    <row r="419" spans="1:39" s="1848" customFormat="1">
      <c r="B419" s="1849"/>
      <c r="C419" s="1848">
        <v>8</v>
      </c>
      <c r="D419" s="1877"/>
      <c r="E419" s="1866">
        <v>118.76</v>
      </c>
      <c r="F419" s="1866">
        <v>119.54</v>
      </c>
      <c r="G419" s="1866">
        <v>118.28</v>
      </c>
      <c r="H419" s="2040">
        <v>126.56</v>
      </c>
      <c r="I419" s="1866">
        <v>125.76</v>
      </c>
      <c r="J419" s="1867">
        <v>125.58</v>
      </c>
      <c r="K419" s="1866">
        <v>101.07</v>
      </c>
      <c r="L419" s="1866">
        <v>101.35</v>
      </c>
      <c r="M419" s="1867">
        <v>101.56</v>
      </c>
      <c r="N419" s="1868">
        <v>57.1</v>
      </c>
      <c r="O419" s="1868">
        <v>66.7</v>
      </c>
      <c r="P419" s="1869">
        <v>22.2</v>
      </c>
      <c r="Q419" s="1850">
        <v>649.50000000000091</v>
      </c>
      <c r="R419" s="1850">
        <v>1145.7999999999993</v>
      </c>
      <c r="S419" s="1870">
        <v>-648.80000000000086</v>
      </c>
      <c r="T419" s="1871">
        <v>27.3</v>
      </c>
      <c r="U419" s="1872">
        <v>30</v>
      </c>
      <c r="V419" s="1873">
        <v>38.9</v>
      </c>
      <c r="W419" s="1871">
        <v>111.4</v>
      </c>
      <c r="X419" s="1872">
        <v>121.9</v>
      </c>
      <c r="Y419" s="1873">
        <v>110.4</v>
      </c>
      <c r="Z419" s="1872"/>
      <c r="AB419" s="1848">
        <v>50</v>
      </c>
      <c r="AD419" s="1849"/>
      <c r="AE419" s="1849"/>
      <c r="AF419" s="1848">
        <v>8</v>
      </c>
    </row>
    <row r="420" spans="1:39" s="1848" customFormat="1">
      <c r="B420" s="1849"/>
      <c r="C420" s="1848">
        <v>9</v>
      </c>
      <c r="D420" s="1877"/>
      <c r="E420" s="1866">
        <v>114.13</v>
      </c>
      <c r="F420" s="1866">
        <v>116.8</v>
      </c>
      <c r="G420" s="1866">
        <v>118.11</v>
      </c>
      <c r="H420" s="2040">
        <v>121.77</v>
      </c>
      <c r="I420" s="1866">
        <v>124.61</v>
      </c>
      <c r="J420" s="1867">
        <v>124.73</v>
      </c>
      <c r="K420" s="1866">
        <v>103.03</v>
      </c>
      <c r="L420" s="1866">
        <v>102.03</v>
      </c>
      <c r="M420" s="1867">
        <v>101.79</v>
      </c>
      <c r="N420" s="1868">
        <v>28.6</v>
      </c>
      <c r="O420" s="1868">
        <v>33.299999999999997</v>
      </c>
      <c r="P420" s="1869">
        <v>55.6</v>
      </c>
      <c r="Q420" s="1850">
        <v>628.10000000000093</v>
      </c>
      <c r="R420" s="1850">
        <v>1129.0999999999992</v>
      </c>
      <c r="S420" s="1870">
        <v>-643.20000000000084</v>
      </c>
      <c r="T420" s="1871">
        <v>27.3</v>
      </c>
      <c r="U420" s="1872">
        <v>20</v>
      </c>
      <c r="V420" s="1873">
        <v>55.6</v>
      </c>
      <c r="W420" s="1871">
        <v>110.8</v>
      </c>
      <c r="X420" s="1872">
        <v>119.8</v>
      </c>
      <c r="Y420" s="1873">
        <v>109.8</v>
      </c>
      <c r="Z420" s="1872"/>
      <c r="AB420" s="1848">
        <v>50</v>
      </c>
      <c r="AD420" s="1849"/>
      <c r="AE420" s="1849"/>
      <c r="AF420" s="1848">
        <v>9</v>
      </c>
    </row>
    <row r="421" spans="1:39" s="1848" customFormat="1">
      <c r="B421" s="1849"/>
      <c r="C421" s="1848">
        <v>10</v>
      </c>
      <c r="D421" s="1877"/>
      <c r="E421" s="1866">
        <v>115.97</v>
      </c>
      <c r="F421" s="1866">
        <v>116.29</v>
      </c>
      <c r="G421" s="1866">
        <v>118.12</v>
      </c>
      <c r="H421" s="2040">
        <v>126.97</v>
      </c>
      <c r="I421" s="1866">
        <v>125.1</v>
      </c>
      <c r="J421" s="1867">
        <v>125.21</v>
      </c>
      <c r="K421" s="1866">
        <v>105.14</v>
      </c>
      <c r="L421" s="1866">
        <v>103.08</v>
      </c>
      <c r="M421" s="1867">
        <v>102.51</v>
      </c>
      <c r="N421" s="1868">
        <v>57.1</v>
      </c>
      <c r="O421" s="1868">
        <v>88.9</v>
      </c>
      <c r="P421" s="1869">
        <v>66.7</v>
      </c>
      <c r="Q421" s="1850">
        <v>635.20000000000095</v>
      </c>
      <c r="R421" s="1850">
        <v>1167.9999999999993</v>
      </c>
      <c r="S421" s="1870">
        <v>-626.5000000000008</v>
      </c>
      <c r="T421" s="1871">
        <v>36.4</v>
      </c>
      <c r="U421" s="1872">
        <v>85</v>
      </c>
      <c r="V421" s="1873">
        <v>55.6</v>
      </c>
      <c r="W421" s="1871">
        <v>110.6</v>
      </c>
      <c r="X421" s="1872">
        <v>121.7</v>
      </c>
      <c r="Y421" s="1873">
        <v>109.6</v>
      </c>
      <c r="Z421" s="1872"/>
      <c r="AB421" s="1848">
        <v>50</v>
      </c>
      <c r="AD421" s="1849"/>
      <c r="AE421" s="1849"/>
      <c r="AF421" s="1848">
        <v>10</v>
      </c>
    </row>
    <row r="422" spans="1:39" s="1848" customFormat="1">
      <c r="B422" s="1849"/>
      <c r="C422" s="1848">
        <v>11</v>
      </c>
      <c r="D422" s="1877"/>
      <c r="E422" s="1866">
        <v>113.85</v>
      </c>
      <c r="F422" s="1866">
        <v>114.65</v>
      </c>
      <c r="G422" s="1866">
        <v>117.55</v>
      </c>
      <c r="H422" s="2040">
        <v>124</v>
      </c>
      <c r="I422" s="1866">
        <v>124.25</v>
      </c>
      <c r="J422" s="1867">
        <v>124.96</v>
      </c>
      <c r="K422" s="1866">
        <v>101.68</v>
      </c>
      <c r="L422" s="1866">
        <v>103.28</v>
      </c>
      <c r="M422" s="1867">
        <v>102.18</v>
      </c>
      <c r="N422" s="1868">
        <v>28.6</v>
      </c>
      <c r="O422" s="1868">
        <v>38.9</v>
      </c>
      <c r="P422" s="1869">
        <v>55.6</v>
      </c>
      <c r="Q422" s="1850">
        <v>613.80000000000098</v>
      </c>
      <c r="R422" s="1850">
        <v>1156.8999999999994</v>
      </c>
      <c r="S422" s="1870">
        <v>-620.90000000000077</v>
      </c>
      <c r="T422" s="1871">
        <v>36.4</v>
      </c>
      <c r="U422" s="1872">
        <v>25</v>
      </c>
      <c r="V422" s="1873">
        <v>50</v>
      </c>
      <c r="W422" s="1871">
        <v>110.2</v>
      </c>
      <c r="X422" s="1872">
        <v>119.9</v>
      </c>
      <c r="Y422" s="1873">
        <v>109.8</v>
      </c>
      <c r="Z422" s="1872"/>
      <c r="AB422" s="1848">
        <v>50</v>
      </c>
      <c r="AD422" s="1849"/>
      <c r="AE422" s="1849"/>
      <c r="AF422" s="1848">
        <v>11</v>
      </c>
      <c r="AG422" s="1848" t="s">
        <v>28</v>
      </c>
      <c r="AI422" s="1864"/>
    </row>
    <row r="423" spans="1:39" s="1848" customFormat="1">
      <c r="B423" s="1849"/>
      <c r="C423" s="1848">
        <v>12</v>
      </c>
      <c r="D423" s="1877"/>
      <c r="E423" s="1866">
        <v>111.9</v>
      </c>
      <c r="F423" s="1866">
        <v>113.91</v>
      </c>
      <c r="G423" s="1866">
        <v>116.35</v>
      </c>
      <c r="H423" s="2040">
        <v>122.12</v>
      </c>
      <c r="I423" s="1866">
        <v>124.36</v>
      </c>
      <c r="J423" s="1867">
        <v>124.28</v>
      </c>
      <c r="K423" s="1866">
        <v>100.85</v>
      </c>
      <c r="L423" s="1866">
        <v>102.56</v>
      </c>
      <c r="M423" s="1867">
        <v>102.11</v>
      </c>
      <c r="N423" s="1868">
        <v>57.1</v>
      </c>
      <c r="O423" s="1868">
        <v>50</v>
      </c>
      <c r="P423" s="1869">
        <v>33.299999999999997</v>
      </c>
      <c r="Q423" s="1850">
        <v>620.900000000001</v>
      </c>
      <c r="R423" s="1850">
        <v>1156.8999999999994</v>
      </c>
      <c r="S423" s="1870">
        <v>-637.60000000000082</v>
      </c>
      <c r="T423" s="1871">
        <v>27.3</v>
      </c>
      <c r="U423" s="1872">
        <v>50</v>
      </c>
      <c r="V423" s="1873">
        <v>50</v>
      </c>
      <c r="W423" s="1871">
        <v>108.6</v>
      </c>
      <c r="X423" s="1872">
        <v>119.1</v>
      </c>
      <c r="Y423" s="1873">
        <v>109.3</v>
      </c>
      <c r="Z423" s="1872"/>
      <c r="AB423" s="1848">
        <v>50</v>
      </c>
      <c r="AD423" s="1849"/>
      <c r="AE423" s="1849"/>
      <c r="AF423" s="1848">
        <v>12</v>
      </c>
      <c r="AI423" s="1864">
        <v>159.5</v>
      </c>
      <c r="AM423" s="1848">
        <v>1595</v>
      </c>
    </row>
    <row r="424" spans="1:39" s="1848" customFormat="1" ht="26.25" customHeight="1">
      <c r="A424" s="1848">
        <v>2019</v>
      </c>
      <c r="B424" s="1849" t="s">
        <v>50</v>
      </c>
      <c r="C424" s="1848">
        <v>1</v>
      </c>
      <c r="D424" s="1877"/>
      <c r="E424" s="1866">
        <v>107.35</v>
      </c>
      <c r="F424" s="1866">
        <v>111.03</v>
      </c>
      <c r="G424" s="1866">
        <v>114.21</v>
      </c>
      <c r="H424" s="2040">
        <v>119.22</v>
      </c>
      <c r="I424" s="1866">
        <v>121.78</v>
      </c>
      <c r="J424" s="1867">
        <v>122.82</v>
      </c>
      <c r="K424" s="1866">
        <v>101.32</v>
      </c>
      <c r="L424" s="1866">
        <v>101.28</v>
      </c>
      <c r="M424" s="1867">
        <v>102.15</v>
      </c>
      <c r="N424" s="1868">
        <v>0</v>
      </c>
      <c r="O424" s="1868">
        <v>11.1</v>
      </c>
      <c r="P424" s="1869">
        <v>38.9</v>
      </c>
      <c r="Q424" s="1850">
        <v>570.900000000001</v>
      </c>
      <c r="R424" s="1850">
        <v>1117.9999999999993</v>
      </c>
      <c r="S424" s="1870">
        <v>-648.70000000000084</v>
      </c>
      <c r="T424" s="1871">
        <v>27.3</v>
      </c>
      <c r="U424" s="1872">
        <v>25</v>
      </c>
      <c r="V424" s="1873">
        <v>61.1</v>
      </c>
      <c r="W424" s="1871">
        <v>107.9</v>
      </c>
      <c r="X424" s="1872">
        <v>117.4</v>
      </c>
      <c r="Y424" s="1873">
        <v>110</v>
      </c>
      <c r="Z424" s="1872"/>
      <c r="AB424" s="1848">
        <v>50</v>
      </c>
      <c r="AD424" s="1875" t="s">
        <v>945</v>
      </c>
      <c r="AE424" s="1849"/>
      <c r="AF424" s="1848">
        <v>1</v>
      </c>
      <c r="AI424" s="1864">
        <v>159.5</v>
      </c>
      <c r="AM424" s="1848">
        <v>1595</v>
      </c>
    </row>
    <row r="425" spans="1:39" s="1848" customFormat="1">
      <c r="B425" s="1849"/>
      <c r="C425" s="1848">
        <v>2</v>
      </c>
      <c r="D425" s="1877"/>
      <c r="E425" s="1866">
        <v>113.01</v>
      </c>
      <c r="F425" s="1866">
        <v>110.75</v>
      </c>
      <c r="G425" s="1866">
        <v>113.57</v>
      </c>
      <c r="H425" s="2040">
        <v>121.7</v>
      </c>
      <c r="I425" s="1866">
        <v>121.01</v>
      </c>
      <c r="J425" s="1867">
        <v>122.8</v>
      </c>
      <c r="K425" s="1866">
        <v>101.75</v>
      </c>
      <c r="L425" s="1866">
        <v>101.31</v>
      </c>
      <c r="M425" s="1867">
        <v>102.12</v>
      </c>
      <c r="N425" s="1868">
        <v>28.6</v>
      </c>
      <c r="O425" s="1868">
        <v>22.2</v>
      </c>
      <c r="P425" s="1869">
        <v>44.4</v>
      </c>
      <c r="Q425" s="1850">
        <v>549.50000000000102</v>
      </c>
      <c r="R425" s="1850">
        <v>1090.1999999999994</v>
      </c>
      <c r="S425" s="1870">
        <v>-654.30000000000086</v>
      </c>
      <c r="T425" s="1871">
        <v>36.4</v>
      </c>
      <c r="U425" s="1872">
        <v>25</v>
      </c>
      <c r="V425" s="1873">
        <v>66.7</v>
      </c>
      <c r="W425" s="1871">
        <v>108.7</v>
      </c>
      <c r="X425" s="1872">
        <v>119.5</v>
      </c>
      <c r="Y425" s="1873">
        <v>110.3</v>
      </c>
      <c r="Z425" s="1872"/>
      <c r="AB425" s="1848">
        <v>50</v>
      </c>
      <c r="AD425" s="1849"/>
      <c r="AE425" s="1849"/>
      <c r="AF425" s="1848">
        <v>2</v>
      </c>
      <c r="AI425" s="1864">
        <v>159.5</v>
      </c>
      <c r="AM425" s="1848">
        <v>1595</v>
      </c>
    </row>
    <row r="426" spans="1:39" s="1848" customFormat="1">
      <c r="B426" s="1849"/>
      <c r="C426" s="1848">
        <v>3</v>
      </c>
      <c r="D426" s="1877"/>
      <c r="E426" s="1866">
        <v>104.96</v>
      </c>
      <c r="F426" s="1866">
        <v>108.44</v>
      </c>
      <c r="G426" s="1866">
        <v>111.6</v>
      </c>
      <c r="H426" s="2040">
        <v>119.21</v>
      </c>
      <c r="I426" s="1866">
        <v>120.04</v>
      </c>
      <c r="J426" s="1867">
        <v>121.25</v>
      </c>
      <c r="K426" s="1866">
        <v>102.97</v>
      </c>
      <c r="L426" s="1866">
        <v>102.01</v>
      </c>
      <c r="M426" s="1867">
        <v>102.39</v>
      </c>
      <c r="N426" s="1868">
        <v>28.6</v>
      </c>
      <c r="O426" s="1868">
        <v>33.299999999999997</v>
      </c>
      <c r="P426" s="1869">
        <v>61.1</v>
      </c>
      <c r="Q426" s="1850">
        <v>528.10000000000105</v>
      </c>
      <c r="R426" s="1850">
        <v>1073.4999999999993</v>
      </c>
      <c r="S426" s="1870">
        <v>-643.20000000000084</v>
      </c>
      <c r="T426" s="1871">
        <v>50</v>
      </c>
      <c r="U426" s="1872">
        <v>40</v>
      </c>
      <c r="V426" s="1873">
        <v>66.7</v>
      </c>
      <c r="W426" s="1871">
        <v>108</v>
      </c>
      <c r="X426" s="1872">
        <v>119.3</v>
      </c>
      <c r="Y426" s="1873">
        <v>109.8</v>
      </c>
      <c r="Z426" s="1872"/>
      <c r="AB426" s="1848">
        <v>50</v>
      </c>
      <c r="AD426" s="1849"/>
      <c r="AE426" s="1849"/>
      <c r="AF426" s="1848">
        <v>3</v>
      </c>
      <c r="AI426" s="1864">
        <v>159.5</v>
      </c>
      <c r="AM426" s="1848">
        <v>1595</v>
      </c>
    </row>
    <row r="427" spans="1:39" s="1848" customFormat="1">
      <c r="B427" s="1849"/>
      <c r="C427" s="1848">
        <v>4</v>
      </c>
      <c r="D427" s="1877"/>
      <c r="E427" s="1866">
        <v>110.71</v>
      </c>
      <c r="F427" s="1866">
        <v>109.56</v>
      </c>
      <c r="G427" s="1866">
        <v>111.11</v>
      </c>
      <c r="H427" s="2040">
        <v>119.16</v>
      </c>
      <c r="I427" s="1866">
        <v>120.02</v>
      </c>
      <c r="J427" s="1867">
        <v>120.28</v>
      </c>
      <c r="K427" s="1866">
        <v>102.45</v>
      </c>
      <c r="L427" s="1866">
        <v>102.39</v>
      </c>
      <c r="M427" s="1867">
        <v>102.31</v>
      </c>
      <c r="N427" s="1868">
        <v>71.400000000000006</v>
      </c>
      <c r="O427" s="1868">
        <v>55.6</v>
      </c>
      <c r="P427" s="1869">
        <v>44.4</v>
      </c>
      <c r="Q427" s="1850">
        <v>549.50000000000102</v>
      </c>
      <c r="R427" s="1850">
        <v>1079.0999999999992</v>
      </c>
      <c r="S427" s="1870">
        <v>-648.80000000000086</v>
      </c>
      <c r="T427" s="1871">
        <v>45.5</v>
      </c>
      <c r="U427" s="1872">
        <v>65</v>
      </c>
      <c r="V427" s="1873">
        <v>55.6</v>
      </c>
      <c r="W427" s="1871">
        <v>107.4</v>
      </c>
      <c r="X427" s="1872">
        <v>118.7</v>
      </c>
      <c r="Y427" s="1873">
        <v>110.1</v>
      </c>
      <c r="Z427" s="1872"/>
      <c r="AB427" s="1848">
        <v>50</v>
      </c>
      <c r="AD427" s="1849"/>
      <c r="AE427" s="1849"/>
      <c r="AF427" s="1848">
        <v>4</v>
      </c>
      <c r="AI427" s="1864">
        <v>159.5</v>
      </c>
      <c r="AM427" s="1848">
        <v>1595</v>
      </c>
    </row>
    <row r="428" spans="1:39" s="1848" customFormat="1">
      <c r="B428" s="1849" t="s">
        <v>51</v>
      </c>
      <c r="C428" s="1848">
        <v>5</v>
      </c>
      <c r="D428" s="1877"/>
      <c r="E428" s="1866">
        <v>111.02</v>
      </c>
      <c r="F428" s="1866">
        <v>108.9</v>
      </c>
      <c r="G428" s="1866">
        <v>110.4</v>
      </c>
      <c r="H428" s="2040">
        <v>122.78</v>
      </c>
      <c r="I428" s="1866">
        <v>120.38</v>
      </c>
      <c r="J428" s="1867">
        <v>120.41</v>
      </c>
      <c r="K428" s="1866">
        <v>104.18</v>
      </c>
      <c r="L428" s="1866">
        <v>103.2</v>
      </c>
      <c r="M428" s="1867">
        <v>102.17</v>
      </c>
      <c r="N428" s="1868">
        <v>14.3</v>
      </c>
      <c r="O428" s="1868">
        <v>55.6</v>
      </c>
      <c r="P428" s="1869">
        <v>66.7</v>
      </c>
      <c r="Q428" s="1850">
        <v>513.80000000000098</v>
      </c>
      <c r="R428" s="1850">
        <v>1084.6999999999991</v>
      </c>
      <c r="S428" s="1870">
        <v>-632.10000000000082</v>
      </c>
      <c r="T428" s="1871">
        <v>27.3</v>
      </c>
      <c r="U428" s="1872">
        <v>60</v>
      </c>
      <c r="V428" s="1873">
        <v>77.8</v>
      </c>
      <c r="W428" s="1871">
        <v>107</v>
      </c>
      <c r="X428" s="1872">
        <v>119</v>
      </c>
      <c r="Y428" s="1873">
        <v>110.8</v>
      </c>
      <c r="Z428" s="1872"/>
      <c r="AB428" s="1848">
        <v>50</v>
      </c>
      <c r="AD428" s="1849"/>
      <c r="AE428" s="1849"/>
      <c r="AF428" s="1848">
        <v>5</v>
      </c>
      <c r="AI428" s="1864">
        <v>159.5</v>
      </c>
      <c r="AM428" s="1848">
        <v>1595</v>
      </c>
    </row>
    <row r="429" spans="1:39" s="1848" customFormat="1">
      <c r="B429" s="1849"/>
      <c r="C429" s="1848">
        <v>6</v>
      </c>
      <c r="D429" s="1877"/>
      <c r="E429" s="1866">
        <v>109.19</v>
      </c>
      <c r="F429" s="1866">
        <v>110.31</v>
      </c>
      <c r="G429" s="1866">
        <v>109.73</v>
      </c>
      <c r="H429" s="2040">
        <v>119.54</v>
      </c>
      <c r="I429" s="1866">
        <v>120.49</v>
      </c>
      <c r="J429" s="1867">
        <v>120.48</v>
      </c>
      <c r="K429" s="1866">
        <v>106.44</v>
      </c>
      <c r="L429" s="1866">
        <v>104.36</v>
      </c>
      <c r="M429" s="1867">
        <v>102.85</v>
      </c>
      <c r="N429" s="1868">
        <v>71.400000000000006</v>
      </c>
      <c r="O429" s="1868">
        <v>55.6</v>
      </c>
      <c r="P429" s="1869">
        <v>55.6</v>
      </c>
      <c r="Q429" s="1850">
        <v>535.20000000000095</v>
      </c>
      <c r="R429" s="1850">
        <v>1090.299999999999</v>
      </c>
      <c r="S429" s="1870">
        <v>-626.5000000000008</v>
      </c>
      <c r="T429" s="1871">
        <v>9.1</v>
      </c>
      <c r="U429" s="1872">
        <v>25</v>
      </c>
      <c r="V429" s="1873">
        <v>66.7</v>
      </c>
      <c r="W429" s="1871">
        <v>105.7</v>
      </c>
      <c r="X429" s="1872">
        <v>116.6</v>
      </c>
      <c r="Y429" s="1873">
        <v>110.4</v>
      </c>
      <c r="Z429" s="1872"/>
      <c r="AB429" s="1848">
        <v>50</v>
      </c>
      <c r="AD429" s="1849"/>
      <c r="AE429" s="1849"/>
      <c r="AF429" s="1848">
        <v>6</v>
      </c>
      <c r="AI429" s="1864">
        <v>159.5</v>
      </c>
      <c r="AM429" s="1848">
        <v>1595</v>
      </c>
    </row>
    <row r="430" spans="1:39" s="1848" customFormat="1">
      <c r="B430" s="1849"/>
      <c r="C430" s="1848">
        <v>7</v>
      </c>
      <c r="D430" s="1877"/>
      <c r="E430" s="1866">
        <v>107.87</v>
      </c>
      <c r="F430" s="1866">
        <v>109.36</v>
      </c>
      <c r="G430" s="1866">
        <v>109.16</v>
      </c>
      <c r="H430" s="2040">
        <v>122.13</v>
      </c>
      <c r="I430" s="1866">
        <v>121.48</v>
      </c>
      <c r="J430" s="1867">
        <v>120.56</v>
      </c>
      <c r="K430" s="1866">
        <v>105.29</v>
      </c>
      <c r="L430" s="1866">
        <v>105.3</v>
      </c>
      <c r="M430" s="1867">
        <v>103.49</v>
      </c>
      <c r="N430" s="1868">
        <v>57.1</v>
      </c>
      <c r="O430" s="1868">
        <v>55.6</v>
      </c>
      <c r="P430" s="1869">
        <v>77.8</v>
      </c>
      <c r="Q430" s="1850">
        <v>542.30000000000098</v>
      </c>
      <c r="R430" s="1850">
        <v>1095.899999999999</v>
      </c>
      <c r="S430" s="1870">
        <v>-598.70000000000084</v>
      </c>
      <c r="T430" s="1871">
        <v>0</v>
      </c>
      <c r="U430" s="1872">
        <v>60</v>
      </c>
      <c r="V430" s="1873">
        <v>66.7</v>
      </c>
      <c r="W430" s="1871">
        <v>105</v>
      </c>
      <c r="X430" s="1872">
        <v>116.5</v>
      </c>
      <c r="Y430" s="1873">
        <v>110.4</v>
      </c>
      <c r="Z430" s="1872"/>
      <c r="AB430" s="1848">
        <v>50</v>
      </c>
      <c r="AD430" s="1849"/>
      <c r="AE430" s="1849"/>
      <c r="AF430" s="1848">
        <v>7</v>
      </c>
      <c r="AI430" s="1864">
        <v>159.5</v>
      </c>
      <c r="AM430" s="1848">
        <v>1595</v>
      </c>
    </row>
    <row r="431" spans="1:39" s="1848" customFormat="1">
      <c r="B431" s="1849"/>
      <c r="C431" s="1848">
        <v>8</v>
      </c>
      <c r="D431" s="1877"/>
      <c r="E431" s="1866">
        <v>100.09</v>
      </c>
      <c r="F431" s="1866">
        <v>105.72</v>
      </c>
      <c r="G431" s="1866">
        <v>108.12</v>
      </c>
      <c r="H431" s="2040">
        <v>114.45</v>
      </c>
      <c r="I431" s="1866">
        <v>118.71</v>
      </c>
      <c r="J431" s="1867">
        <v>119.61</v>
      </c>
      <c r="K431" s="1866">
        <v>104.43</v>
      </c>
      <c r="L431" s="1866">
        <v>105.39</v>
      </c>
      <c r="M431" s="1867">
        <v>103.93</v>
      </c>
      <c r="N431" s="1868">
        <v>14.3</v>
      </c>
      <c r="O431" s="1868">
        <v>11.1</v>
      </c>
      <c r="P431" s="1869">
        <v>38.9</v>
      </c>
      <c r="Q431" s="1850">
        <v>506.60000000000099</v>
      </c>
      <c r="R431" s="1850">
        <v>1056.9999999999989</v>
      </c>
      <c r="S431" s="1870">
        <v>-609.80000000000086</v>
      </c>
      <c r="T431" s="1871">
        <v>18.2</v>
      </c>
      <c r="U431" s="1872">
        <v>30</v>
      </c>
      <c r="V431" s="1873">
        <v>44.4</v>
      </c>
      <c r="W431" s="1871">
        <v>104</v>
      </c>
      <c r="X431" s="1872">
        <v>116.1</v>
      </c>
      <c r="Y431" s="1873">
        <v>110.3</v>
      </c>
      <c r="Z431" s="1872"/>
      <c r="AB431" s="1848">
        <v>50</v>
      </c>
      <c r="AD431" s="1849"/>
      <c r="AE431" s="1849"/>
      <c r="AF431" s="1848">
        <v>8</v>
      </c>
      <c r="AI431" s="1864">
        <v>159.5</v>
      </c>
      <c r="AM431" s="1848">
        <v>1595</v>
      </c>
    </row>
    <row r="432" spans="1:39" s="1848" customFormat="1">
      <c r="B432" s="1849"/>
      <c r="C432" s="1848">
        <v>9</v>
      </c>
      <c r="D432" s="1877"/>
      <c r="E432" s="1866">
        <v>106.33</v>
      </c>
      <c r="F432" s="1866">
        <v>104.76</v>
      </c>
      <c r="G432" s="1866">
        <v>107.17</v>
      </c>
      <c r="H432" s="2040">
        <v>117.75</v>
      </c>
      <c r="I432" s="1866">
        <v>118.11</v>
      </c>
      <c r="J432" s="1867">
        <v>119.33</v>
      </c>
      <c r="K432" s="1866">
        <v>103.93</v>
      </c>
      <c r="L432" s="1866">
        <v>104.55</v>
      </c>
      <c r="M432" s="1867">
        <v>104.24</v>
      </c>
      <c r="N432" s="1868">
        <v>64.3</v>
      </c>
      <c r="O432" s="1868">
        <v>33.299999999999997</v>
      </c>
      <c r="P432" s="1869">
        <v>22.2</v>
      </c>
      <c r="Q432" s="1850">
        <v>520.900000000001</v>
      </c>
      <c r="R432" s="1850">
        <v>1040.2999999999988</v>
      </c>
      <c r="S432" s="1870">
        <v>-637.60000000000082</v>
      </c>
      <c r="T432" s="1871">
        <v>27.3</v>
      </c>
      <c r="U432" s="1872">
        <v>50</v>
      </c>
      <c r="V432" s="1873">
        <v>55.6</v>
      </c>
      <c r="W432" s="1871">
        <v>103.6</v>
      </c>
      <c r="X432" s="1872">
        <v>117.6</v>
      </c>
      <c r="Y432" s="1873">
        <v>110.2</v>
      </c>
      <c r="Z432" s="1872"/>
      <c r="AB432" s="1848">
        <v>50</v>
      </c>
      <c r="AD432" s="1849"/>
      <c r="AE432" s="1849"/>
      <c r="AF432" s="1848">
        <v>9</v>
      </c>
      <c r="AI432" s="1864">
        <v>159.5</v>
      </c>
      <c r="AM432" s="1848">
        <v>1595</v>
      </c>
    </row>
    <row r="433" spans="1:39" s="1848" customFormat="1">
      <c r="B433" s="1849"/>
      <c r="C433" s="1848">
        <v>10</v>
      </c>
      <c r="D433" s="1877"/>
      <c r="E433" s="1866">
        <v>98.53</v>
      </c>
      <c r="F433" s="1866">
        <v>101.65</v>
      </c>
      <c r="G433" s="1866">
        <v>106.25</v>
      </c>
      <c r="H433" s="2040">
        <v>113.91</v>
      </c>
      <c r="I433" s="1866">
        <v>115.37</v>
      </c>
      <c r="J433" s="1867">
        <v>117.56</v>
      </c>
      <c r="K433" s="1866">
        <v>103.57</v>
      </c>
      <c r="L433" s="1866">
        <v>103.98</v>
      </c>
      <c r="M433" s="1867">
        <v>104.33</v>
      </c>
      <c r="N433" s="1868">
        <v>14.3</v>
      </c>
      <c r="O433" s="1868">
        <v>11.1</v>
      </c>
      <c r="P433" s="1869">
        <v>44.4</v>
      </c>
      <c r="Q433" s="1850">
        <v>485.20000000000101</v>
      </c>
      <c r="R433" s="1850">
        <v>1001.3999999999988</v>
      </c>
      <c r="S433" s="1870">
        <v>-643.20000000000084</v>
      </c>
      <c r="T433" s="1871">
        <v>18.2</v>
      </c>
      <c r="U433" s="1872">
        <v>5</v>
      </c>
      <c r="V433" s="1873">
        <v>22.2</v>
      </c>
      <c r="W433" s="1871">
        <v>102.7</v>
      </c>
      <c r="X433" s="1872">
        <v>112.2</v>
      </c>
      <c r="Y433" s="1873">
        <v>108.9</v>
      </c>
      <c r="Z433" s="1872"/>
      <c r="AB433" s="1848">
        <v>50</v>
      </c>
      <c r="AD433" s="1849"/>
      <c r="AE433" s="1849"/>
      <c r="AF433" s="1848">
        <v>10</v>
      </c>
      <c r="AI433" s="1864">
        <v>159.5</v>
      </c>
      <c r="AM433" s="1848">
        <v>1595</v>
      </c>
    </row>
    <row r="434" spans="1:39" s="1848" customFormat="1">
      <c r="B434" s="1849"/>
      <c r="C434" s="1848">
        <v>11</v>
      </c>
      <c r="D434" s="1877"/>
      <c r="E434" s="1866">
        <v>103.58</v>
      </c>
      <c r="F434" s="1866">
        <v>102.81</v>
      </c>
      <c r="G434" s="1866">
        <v>105.23</v>
      </c>
      <c r="H434" s="2040">
        <v>111.38</v>
      </c>
      <c r="I434" s="1866">
        <v>114.35</v>
      </c>
      <c r="J434" s="1867">
        <v>115.92</v>
      </c>
      <c r="K434" s="1866">
        <v>103.82</v>
      </c>
      <c r="L434" s="1866">
        <v>103.77</v>
      </c>
      <c r="M434" s="1867">
        <v>104.52</v>
      </c>
      <c r="N434" s="1868">
        <v>50</v>
      </c>
      <c r="O434" s="1868">
        <v>0</v>
      </c>
      <c r="P434" s="1869">
        <v>38.9</v>
      </c>
      <c r="Q434" s="1850">
        <v>485.20000000000101</v>
      </c>
      <c r="R434" s="1850">
        <v>951.39999999999884</v>
      </c>
      <c r="S434" s="1870">
        <v>-654.30000000000086</v>
      </c>
      <c r="T434" s="1871">
        <v>36.4</v>
      </c>
      <c r="U434" s="1872">
        <v>0</v>
      </c>
      <c r="V434" s="1873">
        <v>16.7</v>
      </c>
      <c r="W434" s="1871">
        <v>102.4</v>
      </c>
      <c r="X434" s="1872">
        <v>111.6</v>
      </c>
      <c r="Y434" s="1873">
        <v>108.8</v>
      </c>
      <c r="Z434" s="1872"/>
      <c r="AB434" s="1848">
        <v>50</v>
      </c>
      <c r="AD434" s="1849"/>
      <c r="AE434" s="1849"/>
      <c r="AF434" s="1848">
        <v>11</v>
      </c>
      <c r="AI434" s="1864">
        <v>159.5</v>
      </c>
      <c r="AM434" s="1848">
        <v>1595</v>
      </c>
    </row>
    <row r="435" spans="1:39" s="1848" customFormat="1">
      <c r="B435" s="1849"/>
      <c r="C435" s="1848">
        <v>12</v>
      </c>
      <c r="D435" s="1877"/>
      <c r="E435" s="1866">
        <v>105.84</v>
      </c>
      <c r="F435" s="1866">
        <v>102.65</v>
      </c>
      <c r="G435" s="1866">
        <v>104.49</v>
      </c>
      <c r="H435" s="2040">
        <v>116.14</v>
      </c>
      <c r="I435" s="1866">
        <v>113.81</v>
      </c>
      <c r="J435" s="1867">
        <v>114.73</v>
      </c>
      <c r="K435" s="1866">
        <v>105.98</v>
      </c>
      <c r="L435" s="1866">
        <v>104.46</v>
      </c>
      <c r="M435" s="1867">
        <v>104.78</v>
      </c>
      <c r="N435" s="1868">
        <v>28.6</v>
      </c>
      <c r="O435" s="1868">
        <v>33.299999999999997</v>
      </c>
      <c r="P435" s="1869">
        <v>55.6</v>
      </c>
      <c r="Q435" s="1850">
        <v>463.80000000000103</v>
      </c>
      <c r="R435" s="1850">
        <v>934.69999999999879</v>
      </c>
      <c r="S435" s="1870">
        <v>-648.70000000000084</v>
      </c>
      <c r="T435" s="1871">
        <v>45.5</v>
      </c>
      <c r="U435" s="1872">
        <v>10</v>
      </c>
      <c r="V435" s="1873">
        <v>33.299999999999997</v>
      </c>
      <c r="W435" s="1871">
        <v>103.4</v>
      </c>
      <c r="X435" s="1872">
        <v>111.5</v>
      </c>
      <c r="Y435" s="1873">
        <v>108.2</v>
      </c>
      <c r="Z435" s="1872"/>
      <c r="AB435" s="1848">
        <v>50</v>
      </c>
      <c r="AD435" s="1849"/>
      <c r="AE435" s="1849"/>
      <c r="AF435" s="1848">
        <v>12</v>
      </c>
      <c r="AI435" s="1864">
        <v>159.5</v>
      </c>
      <c r="AM435" s="1848">
        <v>1595</v>
      </c>
    </row>
    <row r="436" spans="1:39" s="1848" customFormat="1" ht="27" customHeight="1">
      <c r="A436" s="1848">
        <v>2020</v>
      </c>
      <c r="B436" s="1849" t="s">
        <v>52</v>
      </c>
      <c r="C436" s="1848">
        <v>1</v>
      </c>
      <c r="D436" s="1877"/>
      <c r="E436" s="1866">
        <v>106</v>
      </c>
      <c r="F436" s="1866">
        <v>105.14</v>
      </c>
      <c r="G436" s="1866">
        <v>104.03</v>
      </c>
      <c r="H436" s="2040">
        <v>113.65</v>
      </c>
      <c r="I436" s="1866">
        <v>113.72</v>
      </c>
      <c r="J436" s="1867">
        <v>114.57</v>
      </c>
      <c r="K436" s="1866">
        <v>106.97</v>
      </c>
      <c r="L436" s="1866">
        <v>105.59</v>
      </c>
      <c r="M436" s="1867">
        <v>104.86</v>
      </c>
      <c r="N436" s="1868">
        <v>85.7</v>
      </c>
      <c r="O436" s="1868">
        <v>66.7</v>
      </c>
      <c r="P436" s="1869">
        <v>55.6</v>
      </c>
      <c r="Q436" s="1850">
        <v>499.50000000000102</v>
      </c>
      <c r="R436" s="1850">
        <v>951.39999999999884</v>
      </c>
      <c r="S436" s="1870">
        <v>-643.10000000000082</v>
      </c>
      <c r="T436" s="1871">
        <v>36.4</v>
      </c>
      <c r="U436" s="1872">
        <v>50</v>
      </c>
      <c r="V436" s="1873">
        <v>55.6</v>
      </c>
      <c r="W436" s="1871">
        <v>102</v>
      </c>
      <c r="X436" s="1872">
        <v>110.4</v>
      </c>
      <c r="Y436" s="1873">
        <v>107.5</v>
      </c>
      <c r="Z436" s="1872"/>
      <c r="AB436" s="1848">
        <v>50</v>
      </c>
      <c r="AD436" s="1875" t="s">
        <v>946</v>
      </c>
      <c r="AE436" s="1849"/>
      <c r="AF436" s="1848">
        <v>1</v>
      </c>
      <c r="AI436" s="1864">
        <v>159.5</v>
      </c>
      <c r="AM436" s="1848">
        <v>1595</v>
      </c>
    </row>
    <row r="437" spans="1:39" s="1848" customFormat="1">
      <c r="B437" s="1849"/>
      <c r="C437" s="1848">
        <v>2</v>
      </c>
      <c r="D437" s="1877"/>
      <c r="E437" s="1866">
        <v>101.7</v>
      </c>
      <c r="F437" s="1866">
        <v>104.51</v>
      </c>
      <c r="G437" s="1866">
        <v>103.15</v>
      </c>
      <c r="H437" s="2040">
        <v>109.26</v>
      </c>
      <c r="I437" s="1866">
        <v>113.02</v>
      </c>
      <c r="J437" s="1867">
        <v>112.87</v>
      </c>
      <c r="K437" s="1866">
        <v>106.68</v>
      </c>
      <c r="L437" s="1866">
        <v>106.54</v>
      </c>
      <c r="M437" s="1867">
        <v>105.05</v>
      </c>
      <c r="N437" s="1868">
        <v>42.9</v>
      </c>
      <c r="O437" s="1868">
        <v>44.4</v>
      </c>
      <c r="P437" s="1869">
        <v>77.8</v>
      </c>
      <c r="Q437" s="1850">
        <v>492.400000000001</v>
      </c>
      <c r="R437" s="1850">
        <v>945.79999999999882</v>
      </c>
      <c r="S437" s="1870">
        <v>-615.30000000000086</v>
      </c>
      <c r="T437" s="1871">
        <v>54.5</v>
      </c>
      <c r="U437" s="1872">
        <v>50</v>
      </c>
      <c r="V437" s="1873">
        <v>33.299999999999997</v>
      </c>
      <c r="W437" s="1871">
        <v>103.9</v>
      </c>
      <c r="X437" s="1872">
        <v>108.9</v>
      </c>
      <c r="Y437" s="1873">
        <v>107.1</v>
      </c>
      <c r="Z437" s="1872"/>
      <c r="AB437" s="1848">
        <v>50</v>
      </c>
      <c r="AD437" s="1849"/>
      <c r="AE437" s="1849"/>
      <c r="AF437" s="1848">
        <v>2</v>
      </c>
      <c r="AI437" s="1864">
        <v>159.5</v>
      </c>
      <c r="AM437" s="1848">
        <v>1595</v>
      </c>
    </row>
    <row r="438" spans="1:39" s="1848" customFormat="1">
      <c r="B438" s="1849"/>
      <c r="C438" s="1848">
        <v>3</v>
      </c>
      <c r="D438" s="1877"/>
      <c r="E438" s="1866">
        <v>103.57</v>
      </c>
      <c r="F438" s="1866">
        <v>103.76</v>
      </c>
      <c r="G438" s="1866">
        <v>103.65</v>
      </c>
      <c r="H438" s="2040">
        <v>108.63</v>
      </c>
      <c r="I438" s="1866">
        <v>110.51</v>
      </c>
      <c r="J438" s="1867">
        <v>111.81</v>
      </c>
      <c r="K438" s="1866">
        <v>105.52</v>
      </c>
      <c r="L438" s="1866">
        <v>106.39</v>
      </c>
      <c r="M438" s="1867">
        <v>105.21</v>
      </c>
      <c r="N438" s="1868">
        <v>42.9</v>
      </c>
      <c r="O438" s="1868">
        <v>33.299999999999997</v>
      </c>
      <c r="P438" s="1869">
        <v>55.6</v>
      </c>
      <c r="Q438" s="1850">
        <v>485.30000000000098</v>
      </c>
      <c r="R438" s="1850">
        <v>929.09999999999877</v>
      </c>
      <c r="S438" s="1870">
        <v>-609.70000000000084</v>
      </c>
      <c r="T438" s="1871">
        <v>18.2</v>
      </c>
      <c r="U438" s="1872">
        <v>0</v>
      </c>
      <c r="V438" s="1873">
        <v>11.1</v>
      </c>
      <c r="W438" s="1871">
        <v>95.6</v>
      </c>
      <c r="X438" s="1872">
        <v>106.1</v>
      </c>
      <c r="Y438" s="1873">
        <v>106.1</v>
      </c>
      <c r="Z438" s="1872"/>
      <c r="AB438" s="1848">
        <v>50</v>
      </c>
      <c r="AD438" s="1849"/>
      <c r="AE438" s="1849"/>
      <c r="AF438" s="1848">
        <v>3</v>
      </c>
      <c r="AI438" s="1864">
        <v>159.5</v>
      </c>
      <c r="AM438" s="1848">
        <v>1595</v>
      </c>
    </row>
    <row r="439" spans="1:39" s="1848" customFormat="1">
      <c r="B439" s="1849"/>
      <c r="C439" s="1848">
        <v>4</v>
      </c>
      <c r="D439" s="1877"/>
      <c r="E439" s="1866">
        <v>85.51</v>
      </c>
      <c r="F439" s="1866">
        <v>96.93</v>
      </c>
      <c r="G439" s="1866">
        <v>100.68</v>
      </c>
      <c r="H439" s="2040">
        <v>94.8</v>
      </c>
      <c r="I439" s="1866">
        <v>104.23</v>
      </c>
      <c r="J439" s="1867">
        <v>108.5</v>
      </c>
      <c r="K439" s="1866">
        <v>104.88</v>
      </c>
      <c r="L439" s="1866">
        <v>105.69</v>
      </c>
      <c r="M439" s="1867">
        <v>105.35</v>
      </c>
      <c r="N439" s="1868">
        <v>14.3</v>
      </c>
      <c r="O439" s="1868">
        <v>11.1</v>
      </c>
      <c r="P439" s="1869">
        <v>55.6</v>
      </c>
      <c r="Q439" s="1850">
        <v>449.60000000000099</v>
      </c>
      <c r="R439" s="1850">
        <v>890.19999999999879</v>
      </c>
      <c r="S439" s="1870">
        <v>-604.10000000000082</v>
      </c>
      <c r="T439" s="1871">
        <v>9.1</v>
      </c>
      <c r="U439" s="1872">
        <v>0</v>
      </c>
      <c r="V439" s="1873">
        <v>11.1</v>
      </c>
      <c r="W439" s="1871">
        <v>88.4</v>
      </c>
      <c r="X439" s="1872">
        <v>94.4</v>
      </c>
      <c r="Y439" s="1873">
        <v>102.3</v>
      </c>
      <c r="Z439" s="1872"/>
      <c r="AB439" s="1848">
        <v>50</v>
      </c>
      <c r="AD439" s="1849"/>
      <c r="AE439" s="1849"/>
      <c r="AF439" s="1848">
        <v>4</v>
      </c>
      <c r="AI439" s="1864">
        <v>159.5</v>
      </c>
      <c r="AM439" s="1848">
        <v>1595</v>
      </c>
    </row>
    <row r="440" spans="1:39" s="1848" customFormat="1">
      <c r="B440" s="1849"/>
      <c r="C440" s="1848">
        <v>5</v>
      </c>
      <c r="D440" s="1877"/>
      <c r="E440" s="1866">
        <v>80.680000000000007</v>
      </c>
      <c r="F440" s="1866">
        <v>89.92</v>
      </c>
      <c r="G440" s="1866">
        <v>98.13</v>
      </c>
      <c r="H440" s="2040">
        <v>92.92</v>
      </c>
      <c r="I440" s="1866">
        <v>98.78</v>
      </c>
      <c r="J440" s="1867">
        <v>103.85</v>
      </c>
      <c r="K440" s="1866">
        <v>100.25</v>
      </c>
      <c r="L440" s="1866">
        <v>103.55</v>
      </c>
      <c r="M440" s="1867">
        <v>104.87</v>
      </c>
      <c r="N440" s="1868">
        <v>28.6</v>
      </c>
      <c r="O440" s="1868">
        <v>11.1</v>
      </c>
      <c r="P440" s="1869">
        <v>22.2</v>
      </c>
      <c r="Q440" s="1850">
        <v>428.20000000000101</v>
      </c>
      <c r="R440" s="1850">
        <v>851.29999999999882</v>
      </c>
      <c r="S440" s="1870">
        <v>-631.90000000000077</v>
      </c>
      <c r="T440" s="1871">
        <v>9.1</v>
      </c>
      <c r="U440" s="1872">
        <v>0</v>
      </c>
      <c r="V440" s="1873">
        <v>5.6</v>
      </c>
      <c r="W440" s="1871">
        <v>88.9</v>
      </c>
      <c r="X440" s="1872">
        <v>87</v>
      </c>
      <c r="Y440" s="1873">
        <v>98.1</v>
      </c>
      <c r="Z440" s="1872"/>
      <c r="AB440" s="1848">
        <v>50</v>
      </c>
      <c r="AD440" s="1849"/>
      <c r="AE440" s="1849"/>
      <c r="AF440" s="1848">
        <v>5</v>
      </c>
      <c r="AI440" s="1864">
        <v>159.5</v>
      </c>
      <c r="AM440" s="1848">
        <v>1595</v>
      </c>
    </row>
    <row r="441" spans="1:39" s="1848" customFormat="1">
      <c r="B441" s="1849"/>
      <c r="C441" s="1848">
        <v>6</v>
      </c>
      <c r="D441" s="1877"/>
      <c r="E441" s="1866">
        <v>88.96</v>
      </c>
      <c r="F441" s="1866">
        <v>85.05</v>
      </c>
      <c r="G441" s="1866">
        <v>96.04</v>
      </c>
      <c r="H441" s="2040">
        <v>94.31</v>
      </c>
      <c r="I441" s="1866">
        <v>94.01</v>
      </c>
      <c r="J441" s="1867">
        <v>99.98</v>
      </c>
      <c r="K441" s="1866">
        <v>100.73</v>
      </c>
      <c r="L441" s="1866">
        <v>101.95</v>
      </c>
      <c r="M441" s="1867">
        <v>104.43</v>
      </c>
      <c r="N441" s="1868">
        <v>14.3</v>
      </c>
      <c r="O441" s="1868">
        <v>11.1</v>
      </c>
      <c r="P441" s="1869">
        <v>33.299999999999997</v>
      </c>
      <c r="Q441" s="1850">
        <v>392.50000000000102</v>
      </c>
      <c r="R441" s="1850">
        <v>812.39999999999884</v>
      </c>
      <c r="S441" s="1870">
        <v>-648.60000000000082</v>
      </c>
      <c r="T441" s="1871">
        <v>18.2</v>
      </c>
      <c r="U441" s="1872">
        <v>10</v>
      </c>
      <c r="V441" s="1873">
        <v>22.2</v>
      </c>
      <c r="W441" s="1871">
        <v>94</v>
      </c>
      <c r="X441" s="1872">
        <v>89.9</v>
      </c>
      <c r="Y441" s="1873">
        <v>97.8</v>
      </c>
      <c r="Z441" s="1872"/>
      <c r="AB441" s="1848">
        <v>50</v>
      </c>
      <c r="AD441" s="1849"/>
      <c r="AE441" s="1849"/>
      <c r="AF441" s="1848">
        <v>6</v>
      </c>
      <c r="AI441" s="1864"/>
    </row>
    <row r="442" spans="1:39" s="1848" customFormat="1">
      <c r="B442" s="1849"/>
      <c r="C442" s="1848">
        <v>7</v>
      </c>
      <c r="D442" s="1877"/>
      <c r="E442" s="1866">
        <v>94.43</v>
      </c>
      <c r="F442" s="1866">
        <v>88.02</v>
      </c>
      <c r="G442" s="1866">
        <v>94.41</v>
      </c>
      <c r="H442" s="2040">
        <v>94.87</v>
      </c>
      <c r="I442" s="1866">
        <v>94.03</v>
      </c>
      <c r="J442" s="1867">
        <v>97.11</v>
      </c>
      <c r="K442" s="1866">
        <v>101.14</v>
      </c>
      <c r="L442" s="1866">
        <v>100.71</v>
      </c>
      <c r="M442" s="1867">
        <v>103.74</v>
      </c>
      <c r="N442" s="1868">
        <v>71.400000000000006</v>
      </c>
      <c r="O442" s="1868">
        <v>55.6</v>
      </c>
      <c r="P442" s="1869">
        <v>44.4</v>
      </c>
      <c r="Q442" s="1850">
        <v>413.900000000001</v>
      </c>
      <c r="R442" s="1850">
        <v>817.99999999999886</v>
      </c>
      <c r="S442" s="1870">
        <v>-654.20000000000084</v>
      </c>
      <c r="T442" s="1871">
        <v>72.7</v>
      </c>
      <c r="U442" s="1872">
        <v>80</v>
      </c>
      <c r="V442" s="1873">
        <v>44.4</v>
      </c>
      <c r="W442" s="1871">
        <v>97.5</v>
      </c>
      <c r="X442" s="1872">
        <v>95.2</v>
      </c>
      <c r="Y442" s="1873">
        <v>97.3</v>
      </c>
      <c r="Z442" s="1872"/>
      <c r="AB442" s="1848">
        <v>50</v>
      </c>
      <c r="AD442" s="1849"/>
      <c r="AE442" s="1849"/>
      <c r="AF442" s="1848">
        <v>7</v>
      </c>
      <c r="AI442" s="1864"/>
    </row>
    <row r="443" spans="1:39" s="1848" customFormat="1">
      <c r="B443" s="1849"/>
      <c r="C443" s="1848">
        <v>8</v>
      </c>
      <c r="D443" s="1877"/>
      <c r="E443" s="1866">
        <v>98.67</v>
      </c>
      <c r="F443" s="1866">
        <v>94.02</v>
      </c>
      <c r="G443" s="1866">
        <v>93.36</v>
      </c>
      <c r="H443" s="2040">
        <v>98.16</v>
      </c>
      <c r="I443" s="1866">
        <v>95.78</v>
      </c>
      <c r="J443" s="1867">
        <v>95.01</v>
      </c>
      <c r="K443" s="1866">
        <v>98.72</v>
      </c>
      <c r="L443" s="1866">
        <v>100.2</v>
      </c>
      <c r="M443" s="1867">
        <v>102.56</v>
      </c>
      <c r="N443" s="1868">
        <v>71.400000000000006</v>
      </c>
      <c r="O443" s="1868">
        <v>77.8</v>
      </c>
      <c r="P443" s="1869">
        <v>55.6</v>
      </c>
      <c r="Q443" s="1850">
        <v>435.30000000000098</v>
      </c>
      <c r="R443" s="1850">
        <v>845.79999999999882</v>
      </c>
      <c r="S443" s="1870">
        <v>-648.60000000000082</v>
      </c>
      <c r="T443" s="1871">
        <v>100</v>
      </c>
      <c r="U443" s="1872">
        <v>80</v>
      </c>
      <c r="V443" s="1873">
        <v>55.6</v>
      </c>
      <c r="W443" s="1871">
        <v>100.1</v>
      </c>
      <c r="X443" s="1872">
        <v>96.8</v>
      </c>
      <c r="Y443" s="1873">
        <v>97</v>
      </c>
      <c r="Z443" s="1872"/>
      <c r="AB443" s="1848">
        <v>50</v>
      </c>
      <c r="AD443" s="1849"/>
      <c r="AE443" s="1849"/>
      <c r="AF443" s="1848">
        <v>8</v>
      </c>
      <c r="AI443" s="1864"/>
    </row>
    <row r="444" spans="1:39" s="1848" customFormat="1">
      <c r="B444" s="1849"/>
      <c r="C444" s="1848">
        <v>9</v>
      </c>
      <c r="D444" s="1877"/>
      <c r="E444" s="1866">
        <v>109.38</v>
      </c>
      <c r="F444" s="1866">
        <v>100.83</v>
      </c>
      <c r="G444" s="1866">
        <v>94.46</v>
      </c>
      <c r="H444" s="2040">
        <v>95.22</v>
      </c>
      <c r="I444" s="1866">
        <v>96.08</v>
      </c>
      <c r="J444" s="1867">
        <v>95.1</v>
      </c>
      <c r="K444" s="1866">
        <v>94.81</v>
      </c>
      <c r="L444" s="1866">
        <v>98.22</v>
      </c>
      <c r="M444" s="1867">
        <v>100.86</v>
      </c>
      <c r="N444" s="1868">
        <v>100</v>
      </c>
      <c r="O444" s="1868">
        <v>66.7</v>
      </c>
      <c r="P444" s="1869">
        <v>27.8</v>
      </c>
      <c r="Q444" s="1850">
        <v>485.30000000000098</v>
      </c>
      <c r="R444" s="1850">
        <v>862.49999999999886</v>
      </c>
      <c r="S444" s="1870">
        <v>-670.80000000000086</v>
      </c>
      <c r="T444" s="1871">
        <v>90.9</v>
      </c>
      <c r="U444" s="1872">
        <v>70</v>
      </c>
      <c r="V444" s="1873">
        <v>44.4</v>
      </c>
      <c r="W444" s="1871">
        <v>104.6</v>
      </c>
      <c r="X444" s="1872">
        <v>99.6</v>
      </c>
      <c r="Y444" s="1873">
        <v>97.1</v>
      </c>
      <c r="Z444" s="1872"/>
      <c r="AB444" s="1848">
        <v>50</v>
      </c>
      <c r="AD444" s="1849"/>
      <c r="AE444" s="1849"/>
      <c r="AF444" s="1848">
        <v>9</v>
      </c>
      <c r="AI444" s="1864"/>
    </row>
    <row r="445" spans="1:39" s="1848" customFormat="1">
      <c r="B445" s="1849"/>
      <c r="C445" s="1848">
        <v>10</v>
      </c>
      <c r="D445" s="1877"/>
      <c r="E445" s="1866">
        <v>108.68</v>
      </c>
      <c r="F445" s="1866">
        <v>105.58</v>
      </c>
      <c r="G445" s="1866">
        <v>95.19</v>
      </c>
      <c r="H445" s="2040">
        <v>99.62</v>
      </c>
      <c r="I445" s="1866">
        <v>97.67</v>
      </c>
      <c r="J445" s="1867">
        <v>96.44</v>
      </c>
      <c r="K445" s="1866">
        <v>93.59</v>
      </c>
      <c r="L445" s="1866">
        <v>95.71</v>
      </c>
      <c r="M445" s="1867">
        <v>99.16</v>
      </c>
      <c r="N445" s="1868">
        <v>85.7</v>
      </c>
      <c r="O445" s="1868">
        <v>88.9</v>
      </c>
      <c r="P445" s="1869">
        <v>33.299999999999997</v>
      </c>
      <c r="Q445" s="1850">
        <v>521.00000000000102</v>
      </c>
      <c r="R445" s="1850">
        <v>901.39999999999884</v>
      </c>
      <c r="S445" s="1870">
        <v>-687.50000000000091</v>
      </c>
      <c r="T445" s="1871">
        <v>90.9</v>
      </c>
      <c r="U445" s="1872">
        <v>90</v>
      </c>
      <c r="V445" s="1873">
        <v>33.299999999999997</v>
      </c>
      <c r="W445" s="1871">
        <v>106.4</v>
      </c>
      <c r="X445" s="1872">
        <v>103.5</v>
      </c>
      <c r="Y445" s="1873">
        <v>96.7</v>
      </c>
      <c r="Z445" s="1872"/>
      <c r="AB445" s="1848">
        <v>50</v>
      </c>
      <c r="AD445" s="1849"/>
      <c r="AE445" s="1849"/>
      <c r="AF445" s="1848">
        <v>10</v>
      </c>
      <c r="AI445" s="1864"/>
    </row>
    <row r="446" spans="1:39" s="1848" customFormat="1">
      <c r="B446" s="1849"/>
      <c r="C446" s="1848">
        <v>11</v>
      </c>
      <c r="D446" s="1877"/>
      <c r="E446" s="1866">
        <v>108.69</v>
      </c>
      <c r="F446" s="1866">
        <v>108.92</v>
      </c>
      <c r="G446" s="1866">
        <v>98.5</v>
      </c>
      <c r="H446" s="2040">
        <v>98.65</v>
      </c>
      <c r="I446" s="1866">
        <v>97.83</v>
      </c>
      <c r="J446" s="1867">
        <v>97.3</v>
      </c>
      <c r="K446" s="1866">
        <v>93.96</v>
      </c>
      <c r="L446" s="1866">
        <v>94.12</v>
      </c>
      <c r="M446" s="1867">
        <v>97.6</v>
      </c>
      <c r="N446" s="1868">
        <v>100</v>
      </c>
      <c r="O446" s="1868">
        <v>61.1</v>
      </c>
      <c r="P446" s="1869">
        <v>33.299999999999997</v>
      </c>
      <c r="Q446" s="1850">
        <v>571.00000000000102</v>
      </c>
      <c r="R446" s="1850">
        <v>912.49999999999886</v>
      </c>
      <c r="S446" s="1870">
        <v>-704.20000000000095</v>
      </c>
      <c r="T446" s="1871">
        <v>100</v>
      </c>
      <c r="U446" s="1872">
        <v>95</v>
      </c>
      <c r="V446" s="1873">
        <v>44.4</v>
      </c>
      <c r="W446" s="1871">
        <v>109.1</v>
      </c>
      <c r="X446" s="1872">
        <v>104</v>
      </c>
      <c r="Y446" s="1873">
        <v>96.6</v>
      </c>
      <c r="Z446" s="1872"/>
      <c r="AB446" s="1848">
        <v>50</v>
      </c>
      <c r="AD446" s="1849"/>
      <c r="AE446" s="1849"/>
      <c r="AF446" s="1848">
        <v>11</v>
      </c>
      <c r="AI446" s="1864"/>
    </row>
    <row r="447" spans="1:39" s="1848" customFormat="1">
      <c r="B447" s="1849"/>
      <c r="C447" s="1848">
        <v>12</v>
      </c>
      <c r="D447" s="1877"/>
      <c r="E447" s="1866">
        <v>113.72</v>
      </c>
      <c r="F447" s="1866">
        <v>110.36</v>
      </c>
      <c r="G447" s="1866">
        <v>103.22</v>
      </c>
      <c r="H447" s="2040">
        <v>99.91</v>
      </c>
      <c r="I447" s="1866">
        <v>99.39</v>
      </c>
      <c r="J447" s="1867">
        <v>98.31</v>
      </c>
      <c r="K447" s="1866">
        <v>92.74</v>
      </c>
      <c r="L447" s="1866">
        <v>93.43</v>
      </c>
      <c r="M447" s="1867">
        <v>96.53</v>
      </c>
      <c r="N447" s="1868">
        <v>71.400000000000006</v>
      </c>
      <c r="O447" s="1868">
        <v>83.3</v>
      </c>
      <c r="P447" s="1869">
        <v>33.299999999999997</v>
      </c>
      <c r="Q447" s="1850">
        <v>592.400000000001</v>
      </c>
      <c r="R447" s="1850">
        <v>945.79999999999882</v>
      </c>
      <c r="S447" s="1870">
        <v>-720.900000000001</v>
      </c>
      <c r="T447" s="1871">
        <v>72.7</v>
      </c>
      <c r="U447" s="1872">
        <v>80</v>
      </c>
      <c r="V447" s="1873">
        <v>33.299999999999997</v>
      </c>
      <c r="W447" s="1871">
        <v>109.5</v>
      </c>
      <c r="X447" s="1872">
        <v>104.1</v>
      </c>
      <c r="Y447" s="1873">
        <v>96.4</v>
      </c>
      <c r="Z447" s="1872"/>
      <c r="AB447" s="1848">
        <v>50</v>
      </c>
      <c r="AD447" s="1849"/>
      <c r="AE447" s="1849"/>
      <c r="AF447" s="1848">
        <v>12</v>
      </c>
      <c r="AI447" s="1864"/>
    </row>
    <row r="448" spans="1:39" s="1848" customFormat="1" ht="24" customHeight="1">
      <c r="A448" s="1848">
        <v>2021</v>
      </c>
      <c r="B448" s="1849" t="s">
        <v>53</v>
      </c>
      <c r="C448" s="1848">
        <v>1</v>
      </c>
      <c r="D448" s="1877"/>
      <c r="E448" s="1866">
        <v>113.12</v>
      </c>
      <c r="F448" s="1866">
        <v>111.84</v>
      </c>
      <c r="G448" s="1866">
        <v>106.67</v>
      </c>
      <c r="H448" s="2040">
        <v>100.67</v>
      </c>
      <c r="I448" s="1866">
        <v>99.74</v>
      </c>
      <c r="J448" s="1867">
        <v>98.81</v>
      </c>
      <c r="K448" s="1866">
        <v>92.82</v>
      </c>
      <c r="L448" s="1866">
        <v>93.17</v>
      </c>
      <c r="M448" s="1867">
        <v>95.4</v>
      </c>
      <c r="N448" s="1868">
        <v>71.400000000000006</v>
      </c>
      <c r="O448" s="1868">
        <v>66.7</v>
      </c>
      <c r="P448" s="1869">
        <v>66.7</v>
      </c>
      <c r="Q448" s="1850">
        <v>613.80000000000098</v>
      </c>
      <c r="R448" s="1850">
        <v>962.49999999999886</v>
      </c>
      <c r="S448" s="1870">
        <v>-704.20000000000095</v>
      </c>
      <c r="T448" s="1871">
        <v>90.9</v>
      </c>
      <c r="U448" s="1872">
        <v>90</v>
      </c>
      <c r="V448" s="1873">
        <v>50</v>
      </c>
      <c r="W448" s="1871">
        <v>110.8</v>
      </c>
      <c r="X448" s="1872">
        <v>106.9</v>
      </c>
      <c r="Y448" s="1873">
        <v>97</v>
      </c>
      <c r="Z448" s="1872"/>
      <c r="AB448" s="1848">
        <v>50</v>
      </c>
      <c r="AD448" s="1875" t="s">
        <v>947</v>
      </c>
      <c r="AE448" s="1849"/>
      <c r="AF448" s="1848">
        <v>1</v>
      </c>
      <c r="AI448" s="1864"/>
    </row>
    <row r="449" spans="1:35" s="1848" customFormat="1">
      <c r="B449" s="1849"/>
      <c r="C449" s="1848">
        <v>2</v>
      </c>
      <c r="D449" s="1877"/>
      <c r="E449" s="1866">
        <v>117.3</v>
      </c>
      <c r="F449" s="1866">
        <v>114.71</v>
      </c>
      <c r="G449" s="1866">
        <v>109.94</v>
      </c>
      <c r="H449" s="2040">
        <v>99.43</v>
      </c>
      <c r="I449" s="1866">
        <v>100</v>
      </c>
      <c r="J449" s="1867">
        <v>99.66</v>
      </c>
      <c r="K449" s="1866">
        <v>91.41</v>
      </c>
      <c r="L449" s="1866">
        <v>92.32</v>
      </c>
      <c r="M449" s="1867">
        <v>94.01</v>
      </c>
      <c r="N449" s="1868">
        <v>71.400000000000006</v>
      </c>
      <c r="O449" s="1868">
        <v>61.1</v>
      </c>
      <c r="P449" s="1869">
        <v>44.4</v>
      </c>
      <c r="Q449" s="1850">
        <v>635.20000000000095</v>
      </c>
      <c r="R449" s="1850">
        <v>973.59999999999889</v>
      </c>
      <c r="S449" s="1870">
        <v>-709.80000000000098</v>
      </c>
      <c r="T449" s="1871">
        <v>81.8</v>
      </c>
      <c r="U449" s="1872">
        <v>65</v>
      </c>
      <c r="V449" s="1873">
        <v>72.2</v>
      </c>
      <c r="W449" s="1871">
        <v>112.3</v>
      </c>
      <c r="X449" s="1872">
        <v>106.5</v>
      </c>
      <c r="Y449" s="1873">
        <v>97.1</v>
      </c>
      <c r="Z449" s="1872"/>
      <c r="AB449" s="1848">
        <v>50</v>
      </c>
      <c r="AD449" s="1849"/>
      <c r="AE449" s="1849"/>
      <c r="AF449" s="1848">
        <v>2</v>
      </c>
      <c r="AI449" s="1864"/>
    </row>
    <row r="450" spans="1:35" s="1848" customFormat="1">
      <c r="B450" s="1849"/>
      <c r="C450" s="1848">
        <v>3</v>
      </c>
      <c r="D450" s="1877"/>
      <c r="E450" s="1866">
        <v>122.3</v>
      </c>
      <c r="F450" s="1866">
        <v>117.57</v>
      </c>
      <c r="G450" s="1866">
        <v>113.31</v>
      </c>
      <c r="H450" s="2040">
        <v>102.99</v>
      </c>
      <c r="I450" s="1866">
        <v>101.03</v>
      </c>
      <c r="J450" s="1867">
        <v>100.33</v>
      </c>
      <c r="K450" s="1866">
        <v>91.51</v>
      </c>
      <c r="L450" s="1866">
        <v>91.91</v>
      </c>
      <c r="M450" s="1867">
        <v>92.98</v>
      </c>
      <c r="N450" s="1868">
        <v>57.1</v>
      </c>
      <c r="O450" s="1868">
        <v>77.8</v>
      </c>
      <c r="P450" s="1869">
        <v>44.4</v>
      </c>
      <c r="Q450" s="1850">
        <v>642.30000000000098</v>
      </c>
      <c r="R450" s="1850">
        <v>1001.3999999999988</v>
      </c>
      <c r="S450" s="1870">
        <v>-715.400000000001</v>
      </c>
      <c r="T450" s="1871">
        <v>90.9</v>
      </c>
      <c r="U450" s="1872">
        <v>100</v>
      </c>
      <c r="V450" s="1873">
        <v>100</v>
      </c>
      <c r="W450" s="1871">
        <v>115.3</v>
      </c>
      <c r="X450" s="1872">
        <v>108.9</v>
      </c>
      <c r="Y450" s="1873">
        <v>99.3</v>
      </c>
      <c r="Z450" s="1872"/>
      <c r="AB450" s="1848">
        <v>50</v>
      </c>
      <c r="AD450" s="1849"/>
      <c r="AE450" s="1849"/>
      <c r="AF450" s="1848">
        <v>3</v>
      </c>
      <c r="AI450" s="1864"/>
    </row>
    <row r="451" spans="1:35" s="1848" customFormat="1">
      <c r="B451" s="1849"/>
      <c r="C451" s="1848">
        <v>4</v>
      </c>
      <c r="D451" s="1877"/>
      <c r="E451" s="1866">
        <v>127.7</v>
      </c>
      <c r="F451" s="1866">
        <v>122.43</v>
      </c>
      <c r="G451" s="1866">
        <v>115.93</v>
      </c>
      <c r="H451" s="2040">
        <v>107.01</v>
      </c>
      <c r="I451" s="1866">
        <v>103.14</v>
      </c>
      <c r="J451" s="1867">
        <v>102</v>
      </c>
      <c r="K451" s="1866">
        <v>93.6</v>
      </c>
      <c r="L451" s="1866">
        <v>92.17</v>
      </c>
      <c r="M451" s="1867">
        <v>92.8</v>
      </c>
      <c r="N451" s="1868">
        <v>85.7</v>
      </c>
      <c r="O451" s="1868">
        <v>72.2</v>
      </c>
      <c r="P451" s="1869">
        <v>61.1</v>
      </c>
      <c r="Q451" s="1850">
        <v>678.00000000000102</v>
      </c>
      <c r="R451" s="1850">
        <v>1023.5999999999989</v>
      </c>
      <c r="S451" s="1870">
        <v>-704.30000000000098</v>
      </c>
      <c r="T451" s="1871">
        <v>63.6</v>
      </c>
      <c r="U451" s="1872">
        <v>75</v>
      </c>
      <c r="V451" s="1873">
        <v>88.9</v>
      </c>
      <c r="W451" s="1871">
        <v>115</v>
      </c>
      <c r="X451" s="1872">
        <v>111.2</v>
      </c>
      <c r="Y451" s="1873">
        <v>99.5</v>
      </c>
      <c r="Z451" s="1872"/>
      <c r="AB451" s="1848">
        <v>50</v>
      </c>
      <c r="AD451" s="1849"/>
      <c r="AE451" s="1849"/>
      <c r="AF451" s="1848">
        <v>4</v>
      </c>
      <c r="AI451" s="1864"/>
    </row>
    <row r="452" spans="1:35" s="1848" customFormat="1">
      <c r="B452" s="1849"/>
      <c r="C452" s="1848">
        <v>5</v>
      </c>
      <c r="D452" s="1877"/>
      <c r="E452" s="1866">
        <v>126.03</v>
      </c>
      <c r="F452" s="1866">
        <v>125.34</v>
      </c>
      <c r="G452" s="1866">
        <v>118.41</v>
      </c>
      <c r="H452" s="2040">
        <v>102.88</v>
      </c>
      <c r="I452" s="1866">
        <v>104.29</v>
      </c>
      <c r="J452" s="1867">
        <v>102.6</v>
      </c>
      <c r="K452" s="1866">
        <v>93.7</v>
      </c>
      <c r="L452" s="1866">
        <v>92.94</v>
      </c>
      <c r="M452" s="1867">
        <v>92.82</v>
      </c>
      <c r="N452" s="1868">
        <v>64.3</v>
      </c>
      <c r="O452" s="1868">
        <v>88.9</v>
      </c>
      <c r="P452" s="1869">
        <v>66.7</v>
      </c>
      <c r="Q452" s="1850">
        <v>692.30000000000098</v>
      </c>
      <c r="R452" s="1850">
        <v>1062.4999999999989</v>
      </c>
      <c r="S452" s="1870">
        <v>-687.60000000000093</v>
      </c>
      <c r="T452" s="1871">
        <v>72.7</v>
      </c>
      <c r="U452" s="1872">
        <v>50</v>
      </c>
      <c r="V452" s="1873">
        <v>88.9</v>
      </c>
      <c r="W452" s="1871">
        <v>115.7</v>
      </c>
      <c r="X452" s="1872">
        <v>109.7</v>
      </c>
      <c r="Y452" s="1873">
        <v>99.7</v>
      </c>
      <c r="Z452" s="1872"/>
      <c r="AB452" s="1848">
        <v>50</v>
      </c>
      <c r="AD452" s="1849"/>
      <c r="AE452" s="1849"/>
      <c r="AF452" s="1848">
        <v>5</v>
      </c>
      <c r="AI452" s="1864"/>
    </row>
    <row r="453" spans="1:35" s="1848" customFormat="1">
      <c r="B453" s="1849"/>
      <c r="C453" s="1848">
        <v>6</v>
      </c>
      <c r="D453" s="1877"/>
      <c r="E453" s="1866">
        <v>125.18</v>
      </c>
      <c r="F453" s="1866">
        <v>126.3</v>
      </c>
      <c r="G453" s="1866">
        <v>120.76</v>
      </c>
      <c r="H453" s="2040">
        <v>103.3</v>
      </c>
      <c r="I453" s="1866">
        <v>104.4</v>
      </c>
      <c r="J453" s="1867">
        <v>103.12</v>
      </c>
      <c r="K453" s="1866">
        <v>93.6</v>
      </c>
      <c r="L453" s="1866">
        <v>93.63</v>
      </c>
      <c r="M453" s="1867">
        <v>92.77</v>
      </c>
      <c r="N453" s="1868">
        <v>57.1</v>
      </c>
      <c r="O453" s="1868">
        <v>55.6</v>
      </c>
      <c r="P453" s="1869">
        <v>44.4</v>
      </c>
      <c r="Q453" s="1850">
        <v>699.400000000001</v>
      </c>
      <c r="R453" s="1850">
        <v>1068.0999999999988</v>
      </c>
      <c r="S453" s="1870">
        <v>-693.20000000000095</v>
      </c>
      <c r="T453" s="1871">
        <v>63.6</v>
      </c>
      <c r="U453" s="1872">
        <v>50</v>
      </c>
      <c r="V453" s="1873">
        <v>55.6</v>
      </c>
      <c r="W453" s="1871">
        <v>116.8</v>
      </c>
      <c r="X453" s="1872">
        <v>110.2</v>
      </c>
      <c r="Y453" s="1873">
        <v>100.1</v>
      </c>
      <c r="Z453" s="1872"/>
      <c r="AB453" s="1848">
        <v>50</v>
      </c>
      <c r="AD453" s="1849"/>
      <c r="AE453" s="1849"/>
      <c r="AF453" s="1848">
        <v>6</v>
      </c>
      <c r="AI453" s="1864"/>
    </row>
    <row r="454" spans="1:35" s="1848" customFormat="1">
      <c r="B454" s="1849"/>
      <c r="C454" s="1848">
        <v>7</v>
      </c>
      <c r="D454" s="1877"/>
      <c r="E454" s="1866">
        <v>125.32</v>
      </c>
      <c r="F454" s="1866">
        <v>125.51</v>
      </c>
      <c r="G454" s="1866">
        <v>122.42</v>
      </c>
      <c r="H454" s="2040">
        <v>103.68</v>
      </c>
      <c r="I454" s="1866">
        <v>103.29</v>
      </c>
      <c r="J454" s="1867">
        <v>103.97</v>
      </c>
      <c r="K454" s="1866">
        <v>94.03</v>
      </c>
      <c r="L454" s="1866">
        <v>93.78</v>
      </c>
      <c r="M454" s="1867">
        <v>92.95</v>
      </c>
      <c r="N454" s="1868">
        <v>57.1</v>
      </c>
      <c r="O454" s="1868">
        <v>22.2</v>
      </c>
      <c r="P454" s="1869">
        <v>38.9</v>
      </c>
      <c r="Q454" s="1850">
        <v>706.50000000000102</v>
      </c>
      <c r="R454" s="1850">
        <v>1040.2999999999988</v>
      </c>
      <c r="S454" s="1870">
        <v>-704.30000000000098</v>
      </c>
      <c r="T454" s="1871">
        <v>72.7</v>
      </c>
      <c r="U454" s="1872">
        <v>40</v>
      </c>
      <c r="V454" s="1873">
        <v>61.1</v>
      </c>
      <c r="W454" s="1871">
        <v>117</v>
      </c>
      <c r="X454" s="1872">
        <v>109.7</v>
      </c>
      <c r="Y454" s="1873">
        <v>100.8</v>
      </c>
      <c r="Z454" s="1872"/>
      <c r="AB454" s="1848">
        <v>50</v>
      </c>
      <c r="AD454" s="1849"/>
      <c r="AE454" s="1849"/>
      <c r="AF454" s="1848">
        <v>7</v>
      </c>
      <c r="AI454" s="1864"/>
    </row>
    <row r="455" spans="1:35" s="1848" customFormat="1">
      <c r="B455" s="1849"/>
      <c r="C455" s="1848">
        <v>8</v>
      </c>
      <c r="D455" s="1877"/>
      <c r="E455" s="1866">
        <v>121.85</v>
      </c>
      <c r="F455" s="1866">
        <v>124.12</v>
      </c>
      <c r="G455" s="1866">
        <v>123.67</v>
      </c>
      <c r="H455" s="2040">
        <v>99.35</v>
      </c>
      <c r="I455" s="1866">
        <v>102.11</v>
      </c>
      <c r="J455" s="1867">
        <v>103.24</v>
      </c>
      <c r="K455" s="1866">
        <v>92.58</v>
      </c>
      <c r="L455" s="1866">
        <v>93.4</v>
      </c>
      <c r="M455" s="1867">
        <v>92.92</v>
      </c>
      <c r="N455" s="1868">
        <v>28.6</v>
      </c>
      <c r="O455" s="1868">
        <v>27.8</v>
      </c>
      <c r="P455" s="1869">
        <v>55.6</v>
      </c>
      <c r="Q455" s="1850">
        <v>685.10000000000105</v>
      </c>
      <c r="R455" s="1850">
        <v>1018.0999999999988</v>
      </c>
      <c r="S455" s="1870">
        <v>-698.70000000000095</v>
      </c>
      <c r="T455" s="1871">
        <v>45.5</v>
      </c>
      <c r="U455" s="1872">
        <v>10</v>
      </c>
      <c r="V455" s="1873">
        <v>55.6</v>
      </c>
      <c r="W455" s="1871">
        <v>114.7</v>
      </c>
      <c r="X455" s="1872">
        <v>107</v>
      </c>
      <c r="Y455" s="1873">
        <v>99.7</v>
      </c>
      <c r="Z455" s="1872"/>
      <c r="AB455" s="1848">
        <v>50</v>
      </c>
      <c r="AD455" s="1849"/>
      <c r="AE455" s="1849"/>
      <c r="AF455" s="1848">
        <v>8</v>
      </c>
      <c r="AI455" s="1864"/>
    </row>
    <row r="456" spans="1:35" s="1848" customFormat="1">
      <c r="B456" s="1849"/>
      <c r="C456" s="1848">
        <v>9</v>
      </c>
      <c r="D456" s="1877"/>
      <c r="E456" s="1866">
        <v>116.61</v>
      </c>
      <c r="F456" s="1866">
        <v>121.26</v>
      </c>
      <c r="G456" s="1866">
        <v>123.57</v>
      </c>
      <c r="H456" s="2040">
        <v>101.5</v>
      </c>
      <c r="I456" s="1866">
        <v>101.51</v>
      </c>
      <c r="J456" s="1867">
        <v>102.14</v>
      </c>
      <c r="K456" s="1866">
        <v>94.17</v>
      </c>
      <c r="L456" s="1866">
        <v>93.59</v>
      </c>
      <c r="M456" s="1867">
        <v>93.31</v>
      </c>
      <c r="N456" s="1868">
        <v>42.9</v>
      </c>
      <c r="O456" s="1868">
        <v>44.4</v>
      </c>
      <c r="P456" s="1869">
        <v>55.6</v>
      </c>
      <c r="Q456" s="1850">
        <v>678.00000000000102</v>
      </c>
      <c r="R456" s="1850">
        <v>1012.4999999999987</v>
      </c>
      <c r="S456" s="1870">
        <v>-693.10000000000093</v>
      </c>
      <c r="T456" s="1871">
        <v>45.5</v>
      </c>
      <c r="U456" s="1872">
        <v>10</v>
      </c>
      <c r="V456" s="1873">
        <v>33.299999999999997</v>
      </c>
      <c r="W456" s="1871">
        <v>113.2</v>
      </c>
      <c r="X456" s="1872">
        <v>105.1</v>
      </c>
      <c r="Y456" s="1873">
        <v>99.4</v>
      </c>
      <c r="Z456" s="1872"/>
      <c r="AB456" s="1848">
        <v>50</v>
      </c>
      <c r="AD456" s="1849"/>
      <c r="AE456" s="1849"/>
      <c r="AF456" s="1848">
        <v>9</v>
      </c>
      <c r="AI456" s="1864"/>
    </row>
    <row r="457" spans="1:35" s="1848" customFormat="1">
      <c r="B457" s="1849"/>
      <c r="C457" s="1848">
        <v>10</v>
      </c>
      <c r="D457" s="1877"/>
      <c r="E457" s="1866">
        <v>119.18</v>
      </c>
      <c r="F457" s="1866">
        <v>119.21</v>
      </c>
      <c r="G457" s="1866">
        <v>123.12</v>
      </c>
      <c r="H457" s="2040">
        <v>102.49</v>
      </c>
      <c r="I457" s="1866">
        <v>101.11</v>
      </c>
      <c r="J457" s="1867">
        <v>102.06</v>
      </c>
      <c r="K457" s="1866">
        <v>95.84</v>
      </c>
      <c r="L457" s="1866">
        <v>94.2</v>
      </c>
      <c r="M457" s="1867">
        <v>93.93</v>
      </c>
      <c r="N457" s="1868">
        <v>57.1</v>
      </c>
      <c r="O457" s="1868">
        <v>66.7</v>
      </c>
      <c r="P457" s="1869">
        <v>88.9</v>
      </c>
      <c r="Q457" s="1850">
        <v>685.10000000000105</v>
      </c>
      <c r="R457" s="1850">
        <v>1029.1999999999987</v>
      </c>
      <c r="S457" s="1870">
        <v>-654.20000000000095</v>
      </c>
      <c r="T457" s="1871">
        <v>36.4</v>
      </c>
      <c r="U457" s="1872">
        <v>20</v>
      </c>
      <c r="V457" s="1873">
        <v>33.299999999999997</v>
      </c>
      <c r="W457" s="1871">
        <v>113.9</v>
      </c>
      <c r="X457" s="1872">
        <v>106.9</v>
      </c>
      <c r="Y457" s="1873">
        <v>99.3</v>
      </c>
      <c r="Z457" s="1872"/>
      <c r="AB457" s="1848">
        <v>50</v>
      </c>
      <c r="AD457" s="1849"/>
      <c r="AE457" s="1849"/>
      <c r="AF457" s="1848">
        <v>10</v>
      </c>
      <c r="AI457" s="1864"/>
    </row>
    <row r="458" spans="1:35" s="1848" customFormat="1">
      <c r="B458" s="1849"/>
      <c r="C458" s="1848">
        <v>11</v>
      </c>
      <c r="D458" s="1877"/>
      <c r="E458" s="1866">
        <v>121.28</v>
      </c>
      <c r="F458" s="1866">
        <v>119.02</v>
      </c>
      <c r="G458" s="1866">
        <v>122.21</v>
      </c>
      <c r="H458" s="2040">
        <v>101.7</v>
      </c>
      <c r="I458" s="1866">
        <v>101.9</v>
      </c>
      <c r="J458" s="1867">
        <v>101.74</v>
      </c>
      <c r="K458" s="1866">
        <v>95.46</v>
      </c>
      <c r="L458" s="1866">
        <v>95.16</v>
      </c>
      <c r="M458" s="1867">
        <v>94.2</v>
      </c>
      <c r="N458" s="1868">
        <v>50</v>
      </c>
      <c r="O458" s="1868">
        <v>77.8</v>
      </c>
      <c r="P458" s="1869">
        <v>77.8</v>
      </c>
      <c r="Q458" s="1850">
        <v>685.10000000000105</v>
      </c>
      <c r="R458" s="1850">
        <v>1056.9999999999986</v>
      </c>
      <c r="S458" s="1870">
        <v>-626.400000000001</v>
      </c>
      <c r="T458" s="1871">
        <v>45.5</v>
      </c>
      <c r="U458" s="1872">
        <v>90</v>
      </c>
      <c r="V458" s="1873">
        <v>44.4</v>
      </c>
      <c r="W458" s="1871">
        <v>115.8</v>
      </c>
      <c r="X458" s="1872">
        <v>111.6</v>
      </c>
      <c r="Y458" s="1873">
        <v>99.7</v>
      </c>
      <c r="Z458" s="1872"/>
      <c r="AB458" s="1848">
        <v>50</v>
      </c>
      <c r="AD458" s="1849"/>
      <c r="AE458" s="1849"/>
      <c r="AF458" s="1848">
        <v>11</v>
      </c>
      <c r="AI458" s="1864"/>
    </row>
    <row r="459" spans="1:35" s="1848" customFormat="1">
      <c r="B459" s="1849"/>
      <c r="C459" s="1848">
        <v>12</v>
      </c>
      <c r="D459" s="1877"/>
      <c r="E459" s="1866">
        <v>121.4</v>
      </c>
      <c r="F459" s="1866">
        <v>120.62</v>
      </c>
      <c r="G459" s="1866">
        <v>121.55</v>
      </c>
      <c r="H459" s="2040">
        <v>100.08</v>
      </c>
      <c r="I459" s="1866">
        <v>101.42</v>
      </c>
      <c r="J459" s="1867">
        <v>101.02</v>
      </c>
      <c r="K459" s="1866">
        <v>94.92</v>
      </c>
      <c r="L459" s="1866">
        <v>95.41</v>
      </c>
      <c r="M459" s="1867">
        <v>94.37</v>
      </c>
      <c r="N459" s="1868">
        <v>42.9</v>
      </c>
      <c r="O459" s="1868">
        <v>50</v>
      </c>
      <c r="P459" s="1869">
        <v>55.6</v>
      </c>
      <c r="Q459" s="1850">
        <v>678.00000000000102</v>
      </c>
      <c r="R459" s="1850">
        <v>1056.9999999999986</v>
      </c>
      <c r="S459" s="1870">
        <v>-620.80000000000098</v>
      </c>
      <c r="T459" s="1871">
        <v>72.7</v>
      </c>
      <c r="U459" s="1872">
        <v>90</v>
      </c>
      <c r="V459" s="1873">
        <v>66.7</v>
      </c>
      <c r="W459" s="1871">
        <v>116.4</v>
      </c>
      <c r="X459" s="1872">
        <v>111.5</v>
      </c>
      <c r="Y459" s="1873">
        <v>100.5</v>
      </c>
      <c r="Z459" s="1872"/>
      <c r="AB459" s="1848">
        <v>50</v>
      </c>
      <c r="AD459" s="1849"/>
      <c r="AE459" s="1849"/>
      <c r="AF459" s="1848">
        <v>12</v>
      </c>
      <c r="AI459" s="1864"/>
    </row>
    <row r="460" spans="1:35" s="1848" customFormat="1" ht="26">
      <c r="A460" s="1848">
        <v>2022</v>
      </c>
      <c r="B460" s="1849" t="s">
        <v>54</v>
      </c>
      <c r="C460" s="1848">
        <v>1</v>
      </c>
      <c r="D460" s="1877"/>
      <c r="E460" s="1866">
        <v>121.52</v>
      </c>
      <c r="F460" s="1866">
        <v>121.4</v>
      </c>
      <c r="G460" s="1866">
        <v>121.02</v>
      </c>
      <c r="H460" s="2040">
        <v>102.81</v>
      </c>
      <c r="I460" s="1866">
        <v>101.53</v>
      </c>
      <c r="J460" s="1867">
        <v>101.72</v>
      </c>
      <c r="K460" s="1866">
        <v>96.28</v>
      </c>
      <c r="L460" s="1866">
        <v>95.55</v>
      </c>
      <c r="M460" s="1867">
        <v>94.75</v>
      </c>
      <c r="N460" s="1868">
        <v>57.1</v>
      </c>
      <c r="O460" s="1868">
        <v>44.4</v>
      </c>
      <c r="P460" s="1869">
        <v>44.4</v>
      </c>
      <c r="Q460" s="1850">
        <v>685.10000000000105</v>
      </c>
      <c r="R460" s="1850">
        <v>1051.3999999999987</v>
      </c>
      <c r="S460" s="1870">
        <v>-626.400000000001</v>
      </c>
      <c r="T460" s="1871">
        <v>54.5</v>
      </c>
      <c r="U460" s="1872">
        <v>90</v>
      </c>
      <c r="V460" s="1873">
        <v>66.7</v>
      </c>
      <c r="W460" s="1871">
        <v>114.7</v>
      </c>
      <c r="X460" s="1872">
        <v>111.1</v>
      </c>
      <c r="Y460" s="1873">
        <v>99.7</v>
      </c>
      <c r="Z460" s="1872"/>
      <c r="AB460" s="1848">
        <v>50</v>
      </c>
      <c r="AD460" s="1875" t="s">
        <v>948</v>
      </c>
      <c r="AE460" s="1849"/>
      <c r="AF460" s="1848">
        <v>1</v>
      </c>
      <c r="AI460" s="1864"/>
    </row>
    <row r="461" spans="1:35" s="1848" customFormat="1">
      <c r="B461" s="1849"/>
      <c r="C461" s="1848">
        <v>2</v>
      </c>
      <c r="D461" s="1877"/>
      <c r="E461" s="1866">
        <v>117.61</v>
      </c>
      <c r="F461" s="1866">
        <v>120.18</v>
      </c>
      <c r="G461" s="1866">
        <v>119.92</v>
      </c>
      <c r="H461" s="2040">
        <v>103.01</v>
      </c>
      <c r="I461" s="1866">
        <v>101.97</v>
      </c>
      <c r="J461" s="1867">
        <v>102.02</v>
      </c>
      <c r="K461" s="1866">
        <v>97.64</v>
      </c>
      <c r="L461" s="1866">
        <v>96.28</v>
      </c>
      <c r="M461" s="1867">
        <v>95.27</v>
      </c>
      <c r="N461" s="1868">
        <v>28.6</v>
      </c>
      <c r="O461" s="1868">
        <v>66.7</v>
      </c>
      <c r="P461" s="1869">
        <v>66.7</v>
      </c>
      <c r="Q461" s="1850">
        <v>663.70000000000107</v>
      </c>
      <c r="R461" s="1850">
        <v>1068.0999999999988</v>
      </c>
      <c r="S461" s="1870">
        <v>-609.70000000000095</v>
      </c>
      <c r="T461" s="1871">
        <v>36.4</v>
      </c>
      <c r="U461" s="1872">
        <v>30</v>
      </c>
      <c r="V461" s="1873">
        <v>77.8</v>
      </c>
      <c r="W461" s="1871">
        <v>113.5</v>
      </c>
      <c r="X461" s="1872">
        <v>111.8</v>
      </c>
      <c r="Y461" s="1873">
        <v>100.4</v>
      </c>
      <c r="Z461" s="1872"/>
      <c r="AB461" s="1848">
        <v>50</v>
      </c>
      <c r="AD461" s="1849"/>
      <c r="AE461" s="1849"/>
      <c r="AF461" s="1848">
        <v>2</v>
      </c>
      <c r="AI461" s="1864"/>
    </row>
    <row r="462" spans="1:35" s="1848" customFormat="1">
      <c r="B462" s="1849"/>
      <c r="C462" s="1848">
        <v>3</v>
      </c>
      <c r="D462" s="1877"/>
      <c r="E462" s="1866">
        <v>125.1</v>
      </c>
      <c r="F462" s="1866">
        <v>121.41</v>
      </c>
      <c r="G462" s="1866">
        <v>120.39</v>
      </c>
      <c r="H462" s="2040">
        <v>104</v>
      </c>
      <c r="I462" s="1866">
        <v>103.27</v>
      </c>
      <c r="J462" s="1867">
        <v>102.32</v>
      </c>
      <c r="K462" s="1866">
        <v>98.27</v>
      </c>
      <c r="L462" s="1866">
        <v>97.4</v>
      </c>
      <c r="M462" s="1867">
        <v>96.08</v>
      </c>
      <c r="N462" s="1868">
        <v>85.7</v>
      </c>
      <c r="O462" s="1868">
        <v>66.7</v>
      </c>
      <c r="P462" s="1869">
        <v>88.9</v>
      </c>
      <c r="Q462" s="1850">
        <v>699.40000000000111</v>
      </c>
      <c r="R462" s="1850">
        <v>1084.7999999999988</v>
      </c>
      <c r="S462" s="1870">
        <v>-570.80000000000098</v>
      </c>
      <c r="T462" s="1871">
        <v>36.4</v>
      </c>
      <c r="U462" s="1872">
        <v>40</v>
      </c>
      <c r="V462" s="1873">
        <v>55.6</v>
      </c>
      <c r="W462" s="1871">
        <v>114</v>
      </c>
      <c r="X462" s="1872">
        <v>112</v>
      </c>
      <c r="Y462" s="1873">
        <v>100.6</v>
      </c>
      <c r="Z462" s="1872"/>
      <c r="AB462" s="1848">
        <v>50</v>
      </c>
      <c r="AD462" s="1849"/>
      <c r="AE462" s="1849"/>
      <c r="AF462" s="1848">
        <v>3</v>
      </c>
      <c r="AI462" s="1864"/>
    </row>
    <row r="463" spans="1:35" s="1848" customFormat="1">
      <c r="B463" s="1849"/>
      <c r="C463" s="1848">
        <v>4</v>
      </c>
      <c r="D463" s="1877"/>
      <c r="E463" s="1866">
        <v>125.78</v>
      </c>
      <c r="F463" s="1866">
        <v>122.83</v>
      </c>
      <c r="G463" s="1866">
        <v>121.7</v>
      </c>
      <c r="H463" s="2040">
        <v>104.6</v>
      </c>
      <c r="I463" s="1866">
        <v>103.87</v>
      </c>
      <c r="J463" s="1867">
        <v>102.9</v>
      </c>
      <c r="K463" s="1866">
        <v>99.22</v>
      </c>
      <c r="L463" s="1866">
        <v>98.38</v>
      </c>
      <c r="M463" s="1867">
        <v>96.8</v>
      </c>
      <c r="N463" s="1868">
        <v>57.1</v>
      </c>
      <c r="O463" s="1868">
        <v>77.8</v>
      </c>
      <c r="P463" s="1869">
        <v>88.9</v>
      </c>
      <c r="Q463" s="1850">
        <v>706.50000000000114</v>
      </c>
      <c r="R463" s="1850">
        <v>1112.5999999999988</v>
      </c>
      <c r="S463" s="1870">
        <v>-531.900000000001</v>
      </c>
      <c r="T463" s="1871">
        <v>45.5</v>
      </c>
      <c r="U463" s="1872">
        <v>80</v>
      </c>
      <c r="V463" s="1873">
        <v>61.1</v>
      </c>
      <c r="W463" s="1871">
        <v>114.5</v>
      </c>
      <c r="X463" s="1872">
        <v>112.3</v>
      </c>
      <c r="Y463" s="1873">
        <v>101.7</v>
      </c>
      <c r="Z463" s="1872"/>
      <c r="AB463" s="1848">
        <v>50</v>
      </c>
      <c r="AD463" s="1849"/>
      <c r="AE463" s="1849"/>
      <c r="AF463" s="1848">
        <v>4</v>
      </c>
      <c r="AI463" s="1864"/>
    </row>
    <row r="464" spans="1:35" s="1848" customFormat="1">
      <c r="B464" s="1849"/>
      <c r="C464" s="1848">
        <v>5</v>
      </c>
      <c r="D464" s="1877"/>
      <c r="E464" s="1866">
        <v>115.9</v>
      </c>
      <c r="F464" s="1866">
        <v>122.26</v>
      </c>
      <c r="G464" s="1866">
        <v>121.23</v>
      </c>
      <c r="H464" s="2040">
        <v>106.47</v>
      </c>
      <c r="I464" s="1866">
        <v>105.02</v>
      </c>
      <c r="J464" s="1867">
        <v>104.18</v>
      </c>
      <c r="K464" s="1866">
        <v>97.98</v>
      </c>
      <c r="L464" s="1866">
        <v>98.49</v>
      </c>
      <c r="M464" s="1867">
        <v>97.11</v>
      </c>
      <c r="N464" s="1868">
        <v>57.1</v>
      </c>
      <c r="O464" s="1868">
        <v>66.7</v>
      </c>
      <c r="P464" s="1869">
        <v>44.4</v>
      </c>
      <c r="Q464" s="1850">
        <v>713.60000000000116</v>
      </c>
      <c r="R464" s="1850">
        <v>1129.2999999999988</v>
      </c>
      <c r="S464" s="1870">
        <v>-537.50000000000102</v>
      </c>
      <c r="T464" s="1871">
        <v>36.4</v>
      </c>
      <c r="U464" s="1872">
        <v>60</v>
      </c>
      <c r="V464" s="1873">
        <v>55.6</v>
      </c>
      <c r="W464" s="1871">
        <v>113.5</v>
      </c>
      <c r="X464" s="1872">
        <v>111.7</v>
      </c>
      <c r="Y464" s="1873">
        <v>101.1</v>
      </c>
      <c r="Z464" s="1872"/>
      <c r="AB464" s="1848">
        <v>50</v>
      </c>
      <c r="AD464" s="1849"/>
      <c r="AE464" s="1849"/>
      <c r="AF464" s="1848">
        <v>5</v>
      </c>
      <c r="AI464" s="1864"/>
    </row>
    <row r="465" spans="1:35" s="1848" customFormat="1">
      <c r="B465" s="1849"/>
      <c r="C465" s="1848">
        <v>6</v>
      </c>
      <c r="D465" s="1877"/>
      <c r="E465" s="1866">
        <v>120.73</v>
      </c>
      <c r="F465" s="1866">
        <v>120.8</v>
      </c>
      <c r="G465" s="1866">
        <v>121.15</v>
      </c>
      <c r="H465" s="2040">
        <v>106.72</v>
      </c>
      <c r="I465" s="1866">
        <v>105.93</v>
      </c>
      <c r="J465" s="1867">
        <v>104.96</v>
      </c>
      <c r="K465" s="1866">
        <v>96.37</v>
      </c>
      <c r="L465" s="1866">
        <v>97.86</v>
      </c>
      <c r="M465" s="1867">
        <v>97.24</v>
      </c>
      <c r="N465" s="1868">
        <v>57.1</v>
      </c>
      <c r="O465" s="1868">
        <v>55.6</v>
      </c>
      <c r="P465" s="1869">
        <v>44.4</v>
      </c>
      <c r="Q465" s="1850">
        <v>720.70000000000118</v>
      </c>
      <c r="R465" s="1850">
        <v>1134.8999999999987</v>
      </c>
      <c r="S465" s="1870">
        <v>-543.10000000000105</v>
      </c>
      <c r="T465" s="1871">
        <v>54.5</v>
      </c>
      <c r="U465" s="1872">
        <v>60</v>
      </c>
      <c r="V465" s="1873">
        <v>55.6</v>
      </c>
      <c r="W465" s="1871">
        <v>113.3</v>
      </c>
      <c r="X465" s="1872">
        <v>113.4</v>
      </c>
      <c r="Y465" s="1873">
        <v>102.4</v>
      </c>
      <c r="Z465" s="1872"/>
      <c r="AB465" s="1848">
        <v>50</v>
      </c>
      <c r="AD465" s="1849"/>
      <c r="AE465" s="1849"/>
      <c r="AF465" s="1848">
        <v>6</v>
      </c>
      <c r="AI465" s="1864"/>
    </row>
    <row r="466" spans="1:35" s="1848" customFormat="1">
      <c r="B466" s="1849"/>
      <c r="C466" s="1848">
        <v>7</v>
      </c>
      <c r="D466" s="1877"/>
      <c r="E466" s="1866">
        <v>115.21</v>
      </c>
      <c r="F466" s="1866">
        <v>117.28</v>
      </c>
      <c r="G466" s="1866">
        <v>120.26</v>
      </c>
      <c r="H466" s="2040">
        <v>107.8</v>
      </c>
      <c r="I466" s="1866">
        <v>107</v>
      </c>
      <c r="J466" s="1867">
        <v>105.92</v>
      </c>
      <c r="K466" s="1866">
        <v>99.84</v>
      </c>
      <c r="L466" s="1866">
        <v>98.06</v>
      </c>
      <c r="M466" s="1867">
        <v>97.94</v>
      </c>
      <c r="N466" s="1868">
        <v>42.9</v>
      </c>
      <c r="O466" s="1868">
        <v>66.7</v>
      </c>
      <c r="P466" s="1869">
        <v>55.6</v>
      </c>
      <c r="Q466" s="1850">
        <v>713.60000000000116</v>
      </c>
      <c r="R466" s="1850">
        <v>1151.5999999999988</v>
      </c>
      <c r="S466" s="1870">
        <v>-537.50000000000102</v>
      </c>
      <c r="T466" s="1871">
        <v>31.8</v>
      </c>
      <c r="U466" s="1872">
        <v>50</v>
      </c>
      <c r="V466" s="1873">
        <v>66.7</v>
      </c>
      <c r="W466" s="1871">
        <v>112.4</v>
      </c>
      <c r="X466" s="1872">
        <v>113.9</v>
      </c>
      <c r="Y466" s="1873">
        <v>102.5</v>
      </c>
      <c r="Z466" s="1872"/>
      <c r="AB466" s="1848">
        <v>50</v>
      </c>
      <c r="AD466" s="1849"/>
      <c r="AE466" s="1849"/>
      <c r="AF466" s="1848">
        <v>7</v>
      </c>
      <c r="AI466" s="1864"/>
    </row>
    <row r="467" spans="1:35" s="1848" customFormat="1">
      <c r="B467" s="1849"/>
      <c r="C467" s="1848">
        <v>8</v>
      </c>
      <c r="D467" s="1877"/>
      <c r="E467" s="1866">
        <v>114.64</v>
      </c>
      <c r="F467" s="1866">
        <v>116.86</v>
      </c>
      <c r="G467" s="1866">
        <v>119.28</v>
      </c>
      <c r="H467" s="2040">
        <v>109.83</v>
      </c>
      <c r="I467" s="1866">
        <v>108.12</v>
      </c>
      <c r="J467" s="1867">
        <v>107.08</v>
      </c>
      <c r="K467" s="1866">
        <v>99.97</v>
      </c>
      <c r="L467" s="1866">
        <v>98.73</v>
      </c>
      <c r="M467" s="1867">
        <v>98.47</v>
      </c>
      <c r="N467" s="1868">
        <v>57.1</v>
      </c>
      <c r="O467" s="1868">
        <v>77.8</v>
      </c>
      <c r="P467" s="1869">
        <v>55.6</v>
      </c>
      <c r="Q467" s="1850">
        <v>720.70000000000118</v>
      </c>
      <c r="R467" s="1850">
        <v>1179.3999999999987</v>
      </c>
      <c r="S467" s="1870">
        <v>-531.900000000001</v>
      </c>
      <c r="T467" s="1871">
        <v>63.6</v>
      </c>
      <c r="U467" s="1872">
        <v>70</v>
      </c>
      <c r="V467" s="1873">
        <v>94.4</v>
      </c>
      <c r="W467" s="1871">
        <v>114</v>
      </c>
      <c r="X467" s="1872">
        <v>115</v>
      </c>
      <c r="Y467" s="1873">
        <v>103.7</v>
      </c>
      <c r="Z467" s="1872"/>
      <c r="AB467" s="1848">
        <v>50</v>
      </c>
      <c r="AD467" s="1849"/>
      <c r="AE467" s="1849"/>
      <c r="AF467" s="1848">
        <v>8</v>
      </c>
      <c r="AI467" s="1864"/>
    </row>
    <row r="468" spans="1:35" s="1848" customFormat="1">
      <c r="B468" s="1849"/>
      <c r="C468" s="1848">
        <v>9</v>
      </c>
      <c r="D468" s="1877"/>
      <c r="E468" s="1866">
        <v>110.8</v>
      </c>
      <c r="F468" s="1866">
        <v>113.55</v>
      </c>
      <c r="G468" s="1866">
        <v>118.31</v>
      </c>
      <c r="H468" s="2040">
        <v>109.11</v>
      </c>
      <c r="I468" s="1866">
        <v>108.91</v>
      </c>
      <c r="J468" s="1867">
        <v>107.99</v>
      </c>
      <c r="K468" s="1866">
        <v>101</v>
      </c>
      <c r="L468" s="1866">
        <v>100.27</v>
      </c>
      <c r="M468" s="1867">
        <v>98.95</v>
      </c>
      <c r="N468" s="1868">
        <v>28.6</v>
      </c>
      <c r="O468" s="1868">
        <v>77.8</v>
      </c>
      <c r="P468" s="1869">
        <v>66.7</v>
      </c>
      <c r="Q468" s="1850">
        <v>699.30000000000121</v>
      </c>
      <c r="R468" s="1850">
        <v>1207.1999999999987</v>
      </c>
      <c r="S468" s="1870">
        <v>-515.20000000000095</v>
      </c>
      <c r="T468" s="1871">
        <v>31.8</v>
      </c>
      <c r="U468" s="1872">
        <v>60</v>
      </c>
      <c r="V468" s="1873">
        <v>55.6</v>
      </c>
      <c r="W468" s="1871">
        <v>111.6</v>
      </c>
      <c r="X468" s="1872">
        <v>114.5</v>
      </c>
      <c r="Y468" s="1873">
        <v>104.1</v>
      </c>
      <c r="Z468" s="1872"/>
      <c r="AB468" s="1848">
        <v>50</v>
      </c>
      <c r="AD468" s="1849"/>
      <c r="AE468" s="1849"/>
      <c r="AF468" s="1848">
        <v>9</v>
      </c>
      <c r="AI468" s="1864"/>
    </row>
    <row r="469" spans="1:35" s="1848" customFormat="1">
      <c r="B469" s="1849"/>
      <c r="C469" s="1848">
        <v>10</v>
      </c>
      <c r="D469" s="1877"/>
      <c r="E469" s="1866">
        <v>110.01</v>
      </c>
      <c r="F469" s="1866">
        <v>111.82</v>
      </c>
      <c r="G469" s="1866">
        <v>116.15</v>
      </c>
      <c r="H469" s="2040">
        <v>109.72</v>
      </c>
      <c r="I469" s="1866">
        <v>109.55</v>
      </c>
      <c r="J469" s="1867">
        <v>108.64</v>
      </c>
      <c r="K469" s="1866">
        <v>101.42</v>
      </c>
      <c r="L469" s="1866">
        <v>100.8</v>
      </c>
      <c r="M469" s="1867">
        <v>99.4</v>
      </c>
      <c r="N469" s="1868">
        <v>28.6</v>
      </c>
      <c r="O469" s="1868">
        <v>55.6</v>
      </c>
      <c r="P469" s="1869">
        <v>66.7</v>
      </c>
      <c r="Q469" s="1850">
        <v>677.90000000000123</v>
      </c>
      <c r="R469" s="1850">
        <v>1212.7999999999986</v>
      </c>
      <c r="S469" s="1870">
        <v>-498.50000000000097</v>
      </c>
      <c r="T469" s="1871">
        <v>36.4</v>
      </c>
      <c r="U469" s="1872">
        <v>40</v>
      </c>
      <c r="V469" s="1873">
        <v>77.8</v>
      </c>
      <c r="W469" s="1871">
        <v>111.5</v>
      </c>
      <c r="X469" s="1872">
        <v>114.1</v>
      </c>
      <c r="Y469" s="1873">
        <v>104.2</v>
      </c>
      <c r="Z469" s="1872"/>
      <c r="AB469" s="1848">
        <v>50</v>
      </c>
      <c r="AD469" s="1849"/>
      <c r="AE469" s="1849"/>
      <c r="AF469" s="1848">
        <v>10</v>
      </c>
      <c r="AI469" s="1864"/>
    </row>
    <row r="470" spans="1:35" s="1848" customFormat="1">
      <c r="B470" s="1849"/>
      <c r="C470" s="1848">
        <v>11</v>
      </c>
      <c r="D470" s="1877"/>
      <c r="E470" s="1866">
        <v>111.69</v>
      </c>
      <c r="F470" s="1866">
        <v>110.83</v>
      </c>
      <c r="G470" s="1866">
        <v>114.14</v>
      </c>
      <c r="H470" s="2040">
        <v>111.14</v>
      </c>
      <c r="I470" s="1866">
        <v>109.99</v>
      </c>
      <c r="J470" s="1867">
        <v>109.52</v>
      </c>
      <c r="K470" s="1866">
        <v>100.78</v>
      </c>
      <c r="L470" s="1866">
        <v>101.07</v>
      </c>
      <c r="M470" s="1867">
        <v>99.62</v>
      </c>
      <c r="N470" s="1868">
        <v>42.9</v>
      </c>
      <c r="O470" s="1868">
        <v>66.7</v>
      </c>
      <c r="P470" s="1869">
        <v>55.6</v>
      </c>
      <c r="Q470" s="1850">
        <v>670.80000000000121</v>
      </c>
      <c r="R470" s="1850">
        <v>1229.4999999999986</v>
      </c>
      <c r="S470" s="1870">
        <v>-492.90000000000094</v>
      </c>
      <c r="T470" s="1878">
        <v>36.4</v>
      </c>
      <c r="U470" s="1879">
        <v>40</v>
      </c>
      <c r="V470" s="1880">
        <v>61.1</v>
      </c>
      <c r="W470" s="1871">
        <v>110.8</v>
      </c>
      <c r="X470" s="1872">
        <v>114</v>
      </c>
      <c r="Y470" s="1873">
        <v>104.7</v>
      </c>
      <c r="Z470" s="1879"/>
      <c r="AB470" s="1848">
        <v>50</v>
      </c>
      <c r="AD470" s="1849"/>
      <c r="AE470" s="1849"/>
      <c r="AF470" s="1848">
        <v>11</v>
      </c>
      <c r="AI470" s="1864"/>
    </row>
    <row r="471" spans="1:35" s="1848" customFormat="1">
      <c r="B471" s="1849"/>
      <c r="C471" s="1848">
        <v>12</v>
      </c>
      <c r="D471" s="1877"/>
      <c r="E471" s="1866">
        <v>108.33</v>
      </c>
      <c r="F471" s="1866">
        <v>110.01</v>
      </c>
      <c r="G471" s="1866">
        <v>113.06</v>
      </c>
      <c r="H471" s="2040">
        <v>111.01</v>
      </c>
      <c r="I471" s="1866">
        <v>110.62</v>
      </c>
      <c r="J471" s="1867">
        <v>110.16</v>
      </c>
      <c r="K471" s="1866">
        <v>102.42</v>
      </c>
      <c r="L471" s="1866">
        <v>101.54</v>
      </c>
      <c r="M471" s="1867">
        <v>100.26</v>
      </c>
      <c r="N471" s="1868">
        <v>42.9</v>
      </c>
      <c r="O471" s="1868">
        <v>44.4</v>
      </c>
      <c r="P471" s="1869">
        <v>66.7</v>
      </c>
      <c r="Q471" s="1850">
        <v>663.70000000000118</v>
      </c>
      <c r="R471" s="1850">
        <v>1223.8999999999987</v>
      </c>
      <c r="S471" s="1870">
        <v>-476.20000000000095</v>
      </c>
      <c r="T471" s="1878">
        <v>45.5</v>
      </c>
      <c r="U471" s="1879">
        <v>30</v>
      </c>
      <c r="V471" s="1880">
        <v>66.7</v>
      </c>
      <c r="W471" s="1871">
        <v>109.8</v>
      </c>
      <c r="X471" s="1872">
        <v>113.4</v>
      </c>
      <c r="Y471" s="1873">
        <v>104.4</v>
      </c>
      <c r="Z471" s="1879"/>
      <c r="AB471" s="1848">
        <v>50</v>
      </c>
      <c r="AD471" s="1849"/>
      <c r="AE471" s="1849"/>
      <c r="AF471" s="1848">
        <v>12</v>
      </c>
      <c r="AI471" s="1864"/>
    </row>
    <row r="472" spans="1:35" s="1848" customFormat="1" ht="26">
      <c r="A472" s="1848">
        <v>2023</v>
      </c>
      <c r="B472" s="1849" t="s">
        <v>56</v>
      </c>
      <c r="C472" s="1848">
        <v>1</v>
      </c>
      <c r="D472" s="1877"/>
      <c r="E472" s="1866">
        <v>104.82</v>
      </c>
      <c r="F472" s="1866">
        <v>108.28</v>
      </c>
      <c r="G472" s="1866">
        <v>110.79</v>
      </c>
      <c r="H472" s="2040">
        <v>107.04</v>
      </c>
      <c r="I472" s="1866">
        <v>109.73</v>
      </c>
      <c r="J472" s="1867">
        <v>109.6</v>
      </c>
      <c r="K472" s="1866">
        <v>103.39</v>
      </c>
      <c r="L472" s="1866">
        <v>102.2</v>
      </c>
      <c r="M472" s="1867">
        <v>101.26</v>
      </c>
      <c r="N472" s="1868">
        <v>14.3</v>
      </c>
      <c r="O472" s="1868">
        <v>22.2</v>
      </c>
      <c r="P472" s="1869">
        <v>66.7</v>
      </c>
      <c r="Q472" s="1850">
        <v>628.00000000000114</v>
      </c>
      <c r="R472" s="1850">
        <v>1196.0999999999988</v>
      </c>
      <c r="S472" s="1870">
        <v>-459.50000000000097</v>
      </c>
      <c r="T472" s="1878">
        <v>36.4</v>
      </c>
      <c r="U472" s="1879">
        <v>50</v>
      </c>
      <c r="V472" s="1880">
        <v>77.8</v>
      </c>
      <c r="W472" s="1871">
        <v>108.8</v>
      </c>
      <c r="X472" s="1872">
        <v>113</v>
      </c>
      <c r="Y472" s="1873">
        <v>105.9</v>
      </c>
      <c r="Z472" s="1879"/>
      <c r="AB472" s="1848">
        <v>50</v>
      </c>
      <c r="AD472" s="1875" t="s">
        <v>949</v>
      </c>
      <c r="AE472" s="1849"/>
      <c r="AF472" s="1848">
        <v>1</v>
      </c>
      <c r="AI472" s="1864"/>
    </row>
    <row r="473" spans="1:35" s="1848" customFormat="1">
      <c r="B473" s="1849"/>
      <c r="C473" s="1848">
        <v>2</v>
      </c>
      <c r="D473" s="1877"/>
      <c r="E473" s="1866">
        <v>104.11</v>
      </c>
      <c r="F473" s="1866">
        <v>105.75</v>
      </c>
      <c r="G473" s="1866">
        <v>109.2</v>
      </c>
      <c r="H473" s="2040">
        <v>107.45</v>
      </c>
      <c r="I473" s="1866">
        <v>108.5</v>
      </c>
      <c r="J473" s="1867">
        <v>109.27</v>
      </c>
      <c r="K473" s="1866">
        <v>102.22</v>
      </c>
      <c r="L473" s="1866">
        <v>102.68</v>
      </c>
      <c r="M473" s="1867">
        <v>101.6</v>
      </c>
      <c r="N473" s="1868">
        <v>14.3</v>
      </c>
      <c r="O473" s="1868">
        <v>22.2</v>
      </c>
      <c r="P473" s="1869">
        <v>44.4</v>
      </c>
      <c r="Q473" s="1850">
        <v>592.30000000000109</v>
      </c>
      <c r="R473" s="1850">
        <v>1168.2999999999988</v>
      </c>
      <c r="S473" s="1870">
        <v>-465.10000000000099</v>
      </c>
      <c r="T473" s="1878">
        <v>45.5</v>
      </c>
      <c r="U473" s="1879">
        <v>30</v>
      </c>
      <c r="V473" s="1880">
        <v>66.7</v>
      </c>
      <c r="W473" s="1871">
        <v>109.3</v>
      </c>
      <c r="X473" s="1872">
        <v>114.6</v>
      </c>
      <c r="Y473" s="1873">
        <v>105.7</v>
      </c>
      <c r="Z473" s="1879"/>
      <c r="AB473" s="1848">
        <v>50</v>
      </c>
      <c r="AD473" s="1849"/>
      <c r="AE473" s="1849"/>
      <c r="AF473" s="1848">
        <v>2</v>
      </c>
      <c r="AI473" s="1864"/>
    </row>
    <row r="474" spans="1:35" s="1848" customFormat="1">
      <c r="B474" s="1849"/>
      <c r="C474" s="1848">
        <v>3</v>
      </c>
      <c r="D474" s="1877"/>
      <c r="E474" s="1866">
        <v>102.2</v>
      </c>
      <c r="F474" s="1866">
        <v>103.71</v>
      </c>
      <c r="G474" s="1866">
        <v>107.42</v>
      </c>
      <c r="H474" s="2040">
        <v>106.39</v>
      </c>
      <c r="I474" s="1866">
        <v>106.96</v>
      </c>
      <c r="J474" s="1867">
        <v>108.61</v>
      </c>
      <c r="K474" s="1866">
        <v>101.47</v>
      </c>
      <c r="L474" s="1866">
        <v>102.36</v>
      </c>
      <c r="M474" s="1867">
        <v>101.81</v>
      </c>
      <c r="N474" s="1868">
        <v>28.6</v>
      </c>
      <c r="O474" s="1868">
        <v>11.1</v>
      </c>
      <c r="P474" s="1869">
        <v>44.4</v>
      </c>
      <c r="Q474" s="1850">
        <v>570.90000000000111</v>
      </c>
      <c r="R474" s="1850">
        <v>1129.3999999999987</v>
      </c>
      <c r="S474" s="1870">
        <v>-470.70000000000101</v>
      </c>
      <c r="T474" s="1878">
        <v>54.5</v>
      </c>
      <c r="U474" s="1879">
        <v>65</v>
      </c>
      <c r="V474" s="1880">
        <v>66.7</v>
      </c>
      <c r="W474" s="1871">
        <v>109.1</v>
      </c>
      <c r="X474" s="1872">
        <v>114.7</v>
      </c>
      <c r="Y474" s="1873">
        <v>105.8</v>
      </c>
      <c r="Z474" s="1879"/>
      <c r="AB474" s="1848">
        <v>50</v>
      </c>
      <c r="AD474" s="1849"/>
      <c r="AE474" s="1849"/>
      <c r="AF474" s="1848">
        <v>3</v>
      </c>
      <c r="AI474" s="1864"/>
    </row>
    <row r="475" spans="1:35" s="1848" customFormat="1">
      <c r="B475" s="1849"/>
      <c r="C475" s="1848">
        <v>4</v>
      </c>
      <c r="D475" s="1877"/>
      <c r="E475" s="1866">
        <v>103.17</v>
      </c>
      <c r="F475" s="1866">
        <v>103.16</v>
      </c>
      <c r="G475" s="1866">
        <v>106.33</v>
      </c>
      <c r="H475" s="2040">
        <v>106.75</v>
      </c>
      <c r="I475" s="1866">
        <v>106.86</v>
      </c>
      <c r="J475" s="1867">
        <v>107.73</v>
      </c>
      <c r="K475" s="1866">
        <v>99.4</v>
      </c>
      <c r="L475" s="1866">
        <v>101.03</v>
      </c>
      <c r="M475" s="1867">
        <v>101.59</v>
      </c>
      <c r="N475" s="1868">
        <v>57.1</v>
      </c>
      <c r="O475" s="1868">
        <v>44.4</v>
      </c>
      <c r="P475" s="1869">
        <v>33.299999999999997</v>
      </c>
      <c r="Q475" s="1850">
        <v>578.00000000000114</v>
      </c>
      <c r="R475" s="1850">
        <v>1123.7999999999988</v>
      </c>
      <c r="S475" s="1870">
        <v>-487.400000000001</v>
      </c>
      <c r="T475" s="1878">
        <v>36.4</v>
      </c>
      <c r="U475" s="1879">
        <v>80</v>
      </c>
      <c r="V475" s="1880">
        <v>44.4</v>
      </c>
      <c r="W475" s="1871">
        <v>108.8</v>
      </c>
      <c r="X475" s="1872">
        <v>114.8</v>
      </c>
      <c r="Y475" s="1873">
        <v>106.1</v>
      </c>
      <c r="Z475" s="1879"/>
      <c r="AB475" s="1848">
        <v>50</v>
      </c>
      <c r="AD475" s="1849"/>
      <c r="AE475" s="1849"/>
      <c r="AF475" s="1848">
        <v>4</v>
      </c>
      <c r="AI475" s="1864"/>
    </row>
    <row r="476" spans="1:35" s="1848" customFormat="1">
      <c r="B476" s="1849"/>
      <c r="C476" s="1848">
        <v>5</v>
      </c>
      <c r="D476" s="1877"/>
      <c r="E476" s="1866">
        <v>102.35</v>
      </c>
      <c r="F476" s="1866">
        <v>102.57</v>
      </c>
      <c r="G476" s="1866">
        <v>105.24</v>
      </c>
      <c r="H476" s="2040">
        <v>105.7</v>
      </c>
      <c r="I476" s="1866">
        <v>106.28</v>
      </c>
      <c r="J476" s="1867">
        <v>106.67</v>
      </c>
      <c r="K476" s="1866">
        <v>100.05</v>
      </c>
      <c r="L476" s="1866">
        <v>100.31</v>
      </c>
      <c r="M476" s="1867">
        <v>101.39</v>
      </c>
      <c r="N476" s="1868">
        <v>42.9</v>
      </c>
      <c r="O476" s="1868">
        <v>33.299999999999997</v>
      </c>
      <c r="P476" s="1869">
        <v>44.4</v>
      </c>
      <c r="Q476" s="1850">
        <v>570.90000000000111</v>
      </c>
      <c r="R476" s="1850">
        <v>1107.0999999999988</v>
      </c>
      <c r="S476" s="1870">
        <v>-493.00000000000102</v>
      </c>
      <c r="T476" s="1878">
        <v>50</v>
      </c>
      <c r="U476" s="1879">
        <v>40</v>
      </c>
      <c r="V476" s="1880">
        <v>66.7</v>
      </c>
      <c r="W476" s="1871">
        <v>110</v>
      </c>
      <c r="X476" s="1872">
        <v>115.3</v>
      </c>
      <c r="Y476" s="1873">
        <v>106.6</v>
      </c>
      <c r="Z476" s="1879"/>
      <c r="AB476" s="1848">
        <v>50</v>
      </c>
      <c r="AD476" s="1849"/>
      <c r="AE476" s="1849"/>
      <c r="AF476" s="1848">
        <v>5</v>
      </c>
      <c r="AI476" s="1864"/>
    </row>
    <row r="477" spans="1:35" s="1848" customFormat="1">
      <c r="B477" s="1849"/>
      <c r="C477" s="1848">
        <v>6</v>
      </c>
      <c r="D477" s="1877"/>
      <c r="E477" s="1866">
        <v>100.21</v>
      </c>
      <c r="F477" s="1866">
        <v>101.91</v>
      </c>
      <c r="G477" s="1866">
        <v>103.6</v>
      </c>
      <c r="H477" s="2040">
        <v>107.91</v>
      </c>
      <c r="I477" s="1866">
        <v>106.79</v>
      </c>
      <c r="J477" s="1867">
        <v>106.84</v>
      </c>
      <c r="K477" s="1866">
        <v>99.53</v>
      </c>
      <c r="L477" s="1866">
        <v>99.66</v>
      </c>
      <c r="M477" s="1867">
        <v>101.21</v>
      </c>
      <c r="N477" s="1868">
        <v>42.9</v>
      </c>
      <c r="O477" s="1868">
        <v>88.9</v>
      </c>
      <c r="P477" s="1869">
        <v>44.4</v>
      </c>
      <c r="Q477" s="1850">
        <v>563.80000000000109</v>
      </c>
      <c r="R477" s="1850">
        <v>1145.9999999999989</v>
      </c>
      <c r="S477" s="1870">
        <v>-498.60000000000105</v>
      </c>
      <c r="T477" s="1878">
        <v>63.6</v>
      </c>
      <c r="U477" s="1879">
        <v>50</v>
      </c>
      <c r="V477" s="1880">
        <v>61.1</v>
      </c>
      <c r="W477" s="1878">
        <v>110.3</v>
      </c>
      <c r="X477" s="1879">
        <v>115.3</v>
      </c>
      <c r="Y477" s="1880">
        <v>106.8</v>
      </c>
      <c r="Z477" s="1879"/>
      <c r="AB477" s="1848">
        <v>50</v>
      </c>
      <c r="AD477" s="1849"/>
      <c r="AE477" s="1849"/>
      <c r="AF477" s="1848">
        <v>6</v>
      </c>
      <c r="AI477" s="1864"/>
    </row>
    <row r="478" spans="1:35" s="1848" customFormat="1">
      <c r="B478" s="1849"/>
      <c r="C478" s="1848">
        <v>7</v>
      </c>
      <c r="D478" s="1877"/>
      <c r="E478" s="1866">
        <v>104.28</v>
      </c>
      <c r="F478" s="1866">
        <v>102.28</v>
      </c>
      <c r="G478" s="1866">
        <v>103.02</v>
      </c>
      <c r="H478" s="2040">
        <v>104.92</v>
      </c>
      <c r="I478" s="1866">
        <v>106.18</v>
      </c>
      <c r="J478" s="1867">
        <v>106.33</v>
      </c>
      <c r="K478" s="1866">
        <v>98.37</v>
      </c>
      <c r="L478" s="1866">
        <v>99.32</v>
      </c>
      <c r="M478" s="1867">
        <v>100.63</v>
      </c>
      <c r="N478" s="1868">
        <v>42.9</v>
      </c>
      <c r="O478" s="1868">
        <v>33.299999999999997</v>
      </c>
      <c r="P478" s="1869">
        <v>27.8</v>
      </c>
      <c r="Q478" s="1850">
        <v>556.70000000000107</v>
      </c>
      <c r="R478" s="1850">
        <v>1129.2999999999988</v>
      </c>
      <c r="S478" s="1870">
        <v>-520.80000000000109</v>
      </c>
      <c r="T478" s="1878">
        <v>54.5</v>
      </c>
      <c r="U478" s="1879">
        <v>35</v>
      </c>
      <c r="V478" s="1880">
        <v>61.1</v>
      </c>
      <c r="W478" s="1878">
        <v>110</v>
      </c>
      <c r="X478" s="1879">
        <v>115.1</v>
      </c>
      <c r="Y478" s="1880">
        <v>106.4</v>
      </c>
      <c r="Z478" s="1879"/>
      <c r="AB478" s="1848">
        <v>50</v>
      </c>
      <c r="AD478" s="1849"/>
      <c r="AE478" s="1849"/>
      <c r="AF478" s="1848">
        <v>7</v>
      </c>
      <c r="AI478" s="1864"/>
    </row>
    <row r="479" spans="1:35" s="1848" customFormat="1">
      <c r="B479" s="1849"/>
      <c r="C479" s="1848">
        <v>8</v>
      </c>
      <c r="D479" s="1877"/>
      <c r="E479" s="1866">
        <v>100.35</v>
      </c>
      <c r="F479" s="1866">
        <v>101.61</v>
      </c>
      <c r="G479" s="1866">
        <v>102.38</v>
      </c>
      <c r="H479" s="2040">
        <v>103.97</v>
      </c>
      <c r="I479" s="1866">
        <v>105.6</v>
      </c>
      <c r="J479" s="1867">
        <v>105.85</v>
      </c>
      <c r="K479" s="1866">
        <v>97.81</v>
      </c>
      <c r="L479" s="1866">
        <v>98.57</v>
      </c>
      <c r="M479" s="1867">
        <v>99.84</v>
      </c>
      <c r="N479" s="1868">
        <v>28.6</v>
      </c>
      <c r="O479" s="1868">
        <v>44.4</v>
      </c>
      <c r="P479" s="1869">
        <v>22.2</v>
      </c>
      <c r="Q479" s="1850">
        <v>535.30000000000109</v>
      </c>
      <c r="R479" s="1850">
        <v>1123.6999999999989</v>
      </c>
      <c r="S479" s="1870">
        <v>-548.60000000000105</v>
      </c>
      <c r="T479" s="1878">
        <v>54.5</v>
      </c>
      <c r="U479" s="1879">
        <v>30</v>
      </c>
      <c r="V479" s="1880">
        <v>44.4</v>
      </c>
      <c r="W479" s="1878">
        <v>110.7</v>
      </c>
      <c r="X479" s="1879">
        <v>115.3</v>
      </c>
      <c r="Y479" s="1880">
        <v>106.6</v>
      </c>
      <c r="Z479" s="1879"/>
      <c r="AB479" s="1848">
        <v>50</v>
      </c>
      <c r="AD479" s="1849"/>
      <c r="AE479" s="1849"/>
      <c r="AF479" s="1848">
        <v>8</v>
      </c>
      <c r="AI479" s="1864"/>
    </row>
    <row r="480" spans="1:35" s="1848" customFormat="1">
      <c r="B480" s="1849"/>
      <c r="C480" s="1848">
        <v>9</v>
      </c>
      <c r="D480" s="1877"/>
      <c r="E480" s="1866">
        <v>100.43</v>
      </c>
      <c r="F480" s="1866">
        <v>101.69</v>
      </c>
      <c r="G480" s="1866">
        <v>101.86</v>
      </c>
      <c r="H480" s="2040">
        <v>104.99</v>
      </c>
      <c r="I480" s="1866">
        <v>104.63</v>
      </c>
      <c r="J480" s="1867">
        <v>105.5</v>
      </c>
      <c r="K480" s="1866">
        <v>96.05</v>
      </c>
      <c r="L480" s="1866">
        <v>97.41</v>
      </c>
      <c r="M480" s="1867">
        <v>98.95</v>
      </c>
      <c r="N480" s="1868">
        <v>42.9</v>
      </c>
      <c r="O480" s="1868">
        <v>55.6</v>
      </c>
      <c r="P480" s="1869">
        <v>33.299999999999997</v>
      </c>
      <c r="Q480" s="1850">
        <v>528.20000000000107</v>
      </c>
      <c r="R480" s="1850">
        <v>1129.2999999999988</v>
      </c>
      <c r="S480" s="1870">
        <v>-565.30000000000109</v>
      </c>
      <c r="T480" s="1878">
        <v>36.4</v>
      </c>
      <c r="U480" s="1879">
        <v>50</v>
      </c>
      <c r="V480" s="1880">
        <v>72.2</v>
      </c>
      <c r="W480" s="1878">
        <v>110.6</v>
      </c>
      <c r="X480" s="1879">
        <v>115.7</v>
      </c>
      <c r="Y480" s="1880">
        <v>107</v>
      </c>
      <c r="Z480" s="1879"/>
      <c r="AB480" s="1848">
        <v>50</v>
      </c>
      <c r="AD480" s="1849"/>
      <c r="AE480" s="1849"/>
      <c r="AF480" s="1848">
        <v>9</v>
      </c>
      <c r="AI480" s="1864"/>
    </row>
    <row r="481" spans="1:35" s="1848" customFormat="1">
      <c r="B481" s="1849"/>
      <c r="C481" s="1848">
        <v>10</v>
      </c>
      <c r="D481" s="1877"/>
      <c r="E481" s="1866">
        <v>101.12</v>
      </c>
      <c r="F481" s="1866">
        <v>100.63</v>
      </c>
      <c r="G481" s="1866">
        <v>101.7</v>
      </c>
      <c r="H481" s="2040">
        <v>103.63</v>
      </c>
      <c r="I481" s="1866">
        <v>104.2</v>
      </c>
      <c r="J481" s="1867">
        <v>105.08</v>
      </c>
      <c r="K481" s="1866">
        <v>97.11</v>
      </c>
      <c r="L481" s="1866">
        <v>96.99</v>
      </c>
      <c r="M481" s="1867">
        <v>98.33</v>
      </c>
      <c r="N481" s="1868">
        <v>28.6</v>
      </c>
      <c r="O481" s="1868">
        <v>33.299999999999997</v>
      </c>
      <c r="P481" s="1869">
        <v>55.6</v>
      </c>
      <c r="Q481" s="1850">
        <v>506.80000000000109</v>
      </c>
      <c r="R481" s="1850">
        <v>1112.5999999999988</v>
      </c>
      <c r="S481" s="1870">
        <v>-559.70000000000107</v>
      </c>
      <c r="T481" s="1878">
        <v>36.4</v>
      </c>
      <c r="U481" s="1879">
        <v>75</v>
      </c>
      <c r="V481" s="1880">
        <v>77.8</v>
      </c>
      <c r="W481" s="1878">
        <v>109.6</v>
      </c>
      <c r="X481" s="1879">
        <v>115.7</v>
      </c>
      <c r="Y481" s="1880">
        <v>107.5</v>
      </c>
      <c r="Z481" s="1879"/>
      <c r="AB481" s="1848">
        <v>50</v>
      </c>
      <c r="AD481" s="1849"/>
      <c r="AE481" s="1849"/>
      <c r="AF481" s="1848">
        <v>10</v>
      </c>
      <c r="AI481" s="1864"/>
    </row>
    <row r="482" spans="1:35" s="1848" customFormat="1">
      <c r="B482" s="1849"/>
      <c r="C482" s="1848">
        <v>11</v>
      </c>
      <c r="D482" s="1877"/>
      <c r="E482" s="1866">
        <v>95.61</v>
      </c>
      <c r="F482" s="1866">
        <v>99.05</v>
      </c>
      <c r="G482" s="1866">
        <v>100.62</v>
      </c>
      <c r="H482" s="2040">
        <v>101.9</v>
      </c>
      <c r="I482" s="1866">
        <v>103.51</v>
      </c>
      <c r="J482" s="1867">
        <v>103.88</v>
      </c>
      <c r="K482" s="1866">
        <v>98.14</v>
      </c>
      <c r="L482" s="1866">
        <v>97.1</v>
      </c>
      <c r="M482" s="1867">
        <v>98.15</v>
      </c>
      <c r="N482" s="1868">
        <v>21.4</v>
      </c>
      <c r="O482" s="1868">
        <v>22.2</v>
      </c>
      <c r="P482" s="1869">
        <v>66.7</v>
      </c>
      <c r="Q482" s="1850">
        <v>478.20000000000107</v>
      </c>
      <c r="R482" s="1850">
        <v>1084.7999999999988</v>
      </c>
      <c r="S482" s="1870">
        <v>-543.00000000000102</v>
      </c>
      <c r="T482" s="1878">
        <v>45.5</v>
      </c>
      <c r="U482" s="1879">
        <v>35</v>
      </c>
      <c r="V482" s="1880">
        <v>77.8</v>
      </c>
      <c r="W482" s="1878">
        <v>109.7</v>
      </c>
      <c r="X482" s="1879">
        <v>115</v>
      </c>
      <c r="Y482" s="1880">
        <v>107.6</v>
      </c>
      <c r="Z482" s="1879"/>
      <c r="AB482" s="1848">
        <v>50</v>
      </c>
      <c r="AD482" s="1849"/>
      <c r="AE482" s="1849"/>
      <c r="AF482" s="1848">
        <v>11</v>
      </c>
      <c r="AI482" s="1864"/>
    </row>
    <row r="483" spans="1:35" s="1848" customFormat="1">
      <c r="B483" s="1849"/>
      <c r="C483" s="1848">
        <v>12</v>
      </c>
      <c r="D483" s="1877"/>
      <c r="E483" s="1866">
        <v>97.95</v>
      </c>
      <c r="F483" s="1866">
        <v>98.23</v>
      </c>
      <c r="G483" s="1866">
        <v>99.99</v>
      </c>
      <c r="H483" s="2040">
        <v>104.01</v>
      </c>
      <c r="I483" s="1866">
        <v>103.18</v>
      </c>
      <c r="J483" s="1867">
        <v>103.7</v>
      </c>
      <c r="K483" s="1866">
        <v>98.84</v>
      </c>
      <c r="L483" s="1866">
        <v>98.03</v>
      </c>
      <c r="M483" s="1867">
        <v>97.98</v>
      </c>
      <c r="N483" s="1868">
        <v>42.9</v>
      </c>
      <c r="O483" s="1868">
        <v>38.9</v>
      </c>
      <c r="P483" s="1869">
        <v>55.6</v>
      </c>
      <c r="Q483" s="1850">
        <v>471.10000000000105</v>
      </c>
      <c r="R483" s="1850">
        <v>1073.6999999999989</v>
      </c>
      <c r="S483" s="1870">
        <v>-537.400000000001</v>
      </c>
      <c r="T483" s="1878">
        <v>45.5</v>
      </c>
      <c r="U483" s="1879">
        <v>65</v>
      </c>
      <c r="V483" s="1880">
        <v>66.7</v>
      </c>
      <c r="W483" s="1878">
        <v>110.6</v>
      </c>
      <c r="X483" s="1879">
        <v>116</v>
      </c>
      <c r="Y483" s="1880">
        <v>108.3</v>
      </c>
      <c r="Z483" s="1879"/>
      <c r="AB483" s="1848">
        <v>50</v>
      </c>
      <c r="AD483" s="1849"/>
      <c r="AE483" s="1849"/>
      <c r="AF483" s="1848">
        <v>12</v>
      </c>
      <c r="AI483" s="1864"/>
    </row>
    <row r="484" spans="1:35" s="1848" customFormat="1" ht="26">
      <c r="A484" s="1848">
        <v>2024</v>
      </c>
      <c r="B484" s="1849" t="s">
        <v>58</v>
      </c>
      <c r="C484" s="1848">
        <v>1</v>
      </c>
      <c r="D484" s="1877"/>
      <c r="E484" s="1866">
        <v>94.02</v>
      </c>
      <c r="F484" s="1866">
        <v>95.86</v>
      </c>
      <c r="G484" s="1866">
        <v>99.11</v>
      </c>
      <c r="H484" s="2040">
        <v>106.32</v>
      </c>
      <c r="I484" s="1866">
        <v>104.08</v>
      </c>
      <c r="J484" s="1867">
        <v>104.17</v>
      </c>
      <c r="K484" s="1866">
        <v>95.12</v>
      </c>
      <c r="L484" s="1866">
        <v>97.37</v>
      </c>
      <c r="M484" s="1867">
        <v>97.35</v>
      </c>
      <c r="N484" s="1868">
        <v>0</v>
      </c>
      <c r="O484" s="1868">
        <v>38.9</v>
      </c>
      <c r="P484" s="1869">
        <v>55.6</v>
      </c>
      <c r="Q484" s="1850">
        <v>421.10000000000105</v>
      </c>
      <c r="R484" s="1850">
        <v>1062.599999999999</v>
      </c>
      <c r="S484" s="1870">
        <v>-531.80000000000098</v>
      </c>
      <c r="T484" s="1878">
        <v>63.6</v>
      </c>
      <c r="U484" s="1879">
        <v>20</v>
      </c>
      <c r="V484" s="1880">
        <v>33.299999999999997</v>
      </c>
      <c r="W484" s="1878">
        <v>110.1</v>
      </c>
      <c r="X484" s="1879">
        <v>112.9</v>
      </c>
      <c r="Y484" s="1880">
        <v>106.6</v>
      </c>
      <c r="Z484" s="1879"/>
      <c r="AB484" s="1848">
        <v>50</v>
      </c>
      <c r="AD484" s="1875" t="s">
        <v>950</v>
      </c>
      <c r="AE484" s="1849"/>
      <c r="AF484" s="1848">
        <v>1</v>
      </c>
      <c r="AI484" s="1864"/>
    </row>
    <row r="485" spans="1:35" s="1848" customFormat="1">
      <c r="B485" s="1849"/>
      <c r="C485" s="1848">
        <v>2</v>
      </c>
      <c r="D485" s="1877"/>
      <c r="E485" s="1866">
        <v>92.78</v>
      </c>
      <c r="F485" s="1866">
        <v>94.92</v>
      </c>
      <c r="G485" s="1866">
        <v>97.47</v>
      </c>
      <c r="H485" s="2040">
        <v>107.19</v>
      </c>
      <c r="I485" s="1866">
        <v>105.84</v>
      </c>
      <c r="J485" s="1867">
        <v>104.61</v>
      </c>
      <c r="K485" s="1866">
        <v>98.39</v>
      </c>
      <c r="L485" s="1866">
        <v>97.45</v>
      </c>
      <c r="M485" s="1867">
        <v>97.35</v>
      </c>
      <c r="N485" s="1868">
        <v>57.1</v>
      </c>
      <c r="O485" s="1868">
        <v>66.7</v>
      </c>
      <c r="P485" s="1869">
        <v>55.6</v>
      </c>
      <c r="Q485" s="1850">
        <v>428.20000000000107</v>
      </c>
      <c r="R485" s="1850">
        <v>1079.299999999999</v>
      </c>
      <c r="S485" s="1870">
        <v>-526.20000000000095</v>
      </c>
      <c r="T485" s="1878">
        <v>72.7</v>
      </c>
      <c r="U485" s="1879">
        <v>20</v>
      </c>
      <c r="V485" s="1880">
        <v>50</v>
      </c>
      <c r="W485" s="1878">
        <v>111.6</v>
      </c>
      <c r="X485" s="1879">
        <v>112.7</v>
      </c>
      <c r="Y485" s="1880">
        <v>107.7</v>
      </c>
      <c r="Z485" s="1879"/>
      <c r="AB485" s="1848">
        <v>50</v>
      </c>
      <c r="AD485" s="1849"/>
      <c r="AE485" s="1849"/>
      <c r="AF485" s="1848">
        <v>2</v>
      </c>
      <c r="AI485" s="1864"/>
    </row>
    <row r="486" spans="1:35" s="1848" customFormat="1">
      <c r="B486" s="1849"/>
      <c r="C486" s="1848">
        <v>3</v>
      </c>
      <c r="D486" s="1877"/>
      <c r="E486" s="1866">
        <v>94.33</v>
      </c>
      <c r="F486" s="1866">
        <v>93.71</v>
      </c>
      <c r="G486" s="1866">
        <v>96.61</v>
      </c>
      <c r="H486" s="2040">
        <v>107.36</v>
      </c>
      <c r="I486" s="1866">
        <v>106.96</v>
      </c>
      <c r="J486" s="1867">
        <v>105.36</v>
      </c>
      <c r="K486" s="1866">
        <v>98.69</v>
      </c>
      <c r="L486" s="1866">
        <v>97.4</v>
      </c>
      <c r="M486" s="1867">
        <v>97.48</v>
      </c>
      <c r="N486" s="1868">
        <v>42.9</v>
      </c>
      <c r="O486" s="1868">
        <v>83.3</v>
      </c>
      <c r="P486" s="1869">
        <v>66.7</v>
      </c>
      <c r="Q486" s="1850">
        <v>421.10000000000105</v>
      </c>
      <c r="R486" s="1850">
        <v>1112.599999999999</v>
      </c>
      <c r="S486" s="1870">
        <v>-509.50000000000097</v>
      </c>
      <c r="T486" s="1878">
        <v>45.5</v>
      </c>
      <c r="U486" s="1879">
        <v>10</v>
      </c>
      <c r="V486" s="1880">
        <v>50</v>
      </c>
      <c r="W486" s="1878">
        <v>111.5</v>
      </c>
      <c r="X486" s="1879">
        <v>113.6</v>
      </c>
      <c r="Y486" s="1880">
        <v>107.9</v>
      </c>
      <c r="Z486" s="1879"/>
      <c r="AB486" s="1848">
        <v>50</v>
      </c>
      <c r="AD486" s="1849"/>
      <c r="AE486" s="1849"/>
      <c r="AF486" s="1848">
        <v>3</v>
      </c>
      <c r="AI486" s="1864"/>
    </row>
    <row r="487" spans="1:35" s="1848" customFormat="1">
      <c r="B487" s="1849"/>
      <c r="C487" s="1848">
        <v>4</v>
      </c>
      <c r="D487" s="1877"/>
      <c r="E487" s="1866">
        <v>96.05</v>
      </c>
      <c r="F487" s="1866">
        <v>94.39</v>
      </c>
      <c r="G487" s="1866">
        <v>95.98</v>
      </c>
      <c r="H487" s="2040">
        <v>103.19</v>
      </c>
      <c r="I487" s="1866">
        <v>105.91</v>
      </c>
      <c r="J487" s="1867">
        <v>105.61</v>
      </c>
      <c r="K487" s="1866">
        <v>96.12</v>
      </c>
      <c r="L487" s="1866">
        <v>97.73</v>
      </c>
      <c r="M487" s="1867">
        <v>97.49</v>
      </c>
      <c r="N487" s="1868">
        <v>28.6</v>
      </c>
      <c r="O487" s="1868">
        <v>11.1</v>
      </c>
      <c r="P487" s="1869">
        <v>55.6</v>
      </c>
      <c r="Q487" s="1850">
        <v>399.70000000000107</v>
      </c>
      <c r="R487" s="1850">
        <v>1073.6999999999989</v>
      </c>
      <c r="S487" s="1870">
        <v>-503.90000000000094</v>
      </c>
      <c r="T487" s="1878">
        <v>54.5</v>
      </c>
      <c r="U487" s="1879">
        <v>60</v>
      </c>
      <c r="V487" s="1880">
        <v>77.8</v>
      </c>
      <c r="W487" s="1878">
        <v>110.6</v>
      </c>
      <c r="X487" s="1879">
        <v>114.4</v>
      </c>
      <c r="Y487" s="1880">
        <v>107.4</v>
      </c>
      <c r="Z487" s="1879"/>
      <c r="AB487" s="1848">
        <v>50</v>
      </c>
      <c r="AD487" s="1849"/>
      <c r="AE487" s="1849"/>
      <c r="AF487" s="1848">
        <v>4</v>
      </c>
      <c r="AI487" s="1864"/>
    </row>
    <row r="488" spans="1:35" s="1848" customFormat="1">
      <c r="B488" s="1849"/>
      <c r="C488" s="1848">
        <v>5</v>
      </c>
      <c r="D488" s="1877"/>
      <c r="E488" s="1866">
        <v>102.23</v>
      </c>
      <c r="F488" s="1866">
        <v>97.54</v>
      </c>
      <c r="G488" s="1866">
        <v>96.14</v>
      </c>
      <c r="H488" s="2040">
        <v>105.47</v>
      </c>
      <c r="I488" s="1866">
        <v>105.34</v>
      </c>
      <c r="J488" s="1867">
        <v>105.91</v>
      </c>
      <c r="K488" s="1866">
        <v>95.53</v>
      </c>
      <c r="L488" s="1866">
        <v>96.78</v>
      </c>
      <c r="M488" s="1867">
        <v>97.26</v>
      </c>
      <c r="N488" s="1868">
        <v>71.400000000000006</v>
      </c>
      <c r="O488" s="1868">
        <v>22.2</v>
      </c>
      <c r="P488" s="1869">
        <v>44.4</v>
      </c>
      <c r="Q488" s="1850">
        <v>421.10000000000105</v>
      </c>
      <c r="R488" s="1850">
        <v>1045.899999999999</v>
      </c>
      <c r="S488" s="1870">
        <v>-509.50000000000097</v>
      </c>
      <c r="T488" s="1878">
        <v>45.5</v>
      </c>
      <c r="U488" s="1879">
        <v>80</v>
      </c>
      <c r="V488" s="1880">
        <v>50</v>
      </c>
      <c r="W488" s="1878">
        <v>111</v>
      </c>
      <c r="X488" s="1879">
        <v>115.5</v>
      </c>
      <c r="Y488" s="1880">
        <v>108.9</v>
      </c>
      <c r="Z488" s="1879"/>
      <c r="AB488" s="1848">
        <v>50</v>
      </c>
      <c r="AD488" s="1849"/>
      <c r="AE488" s="1849"/>
      <c r="AF488" s="1848">
        <v>5</v>
      </c>
      <c r="AI488" s="1864"/>
    </row>
    <row r="489" spans="1:35" s="1848" customFormat="1">
      <c r="B489" s="1849"/>
      <c r="C489" s="1848">
        <v>6</v>
      </c>
      <c r="D489" s="1877"/>
      <c r="E489" s="1866">
        <v>99.93</v>
      </c>
      <c r="F489" s="1866">
        <v>99.4</v>
      </c>
      <c r="G489" s="1866">
        <v>96.76</v>
      </c>
      <c r="H489" s="2040">
        <v>104.6</v>
      </c>
      <c r="I489" s="1866">
        <v>104.42</v>
      </c>
      <c r="J489" s="1867">
        <v>105.56</v>
      </c>
      <c r="K489" s="1866">
        <v>96.08</v>
      </c>
      <c r="L489" s="1866">
        <v>95.91</v>
      </c>
      <c r="M489" s="1867">
        <v>96.97</v>
      </c>
      <c r="N489" s="1868">
        <v>57.1</v>
      </c>
      <c r="O489" s="1868">
        <v>44.4</v>
      </c>
      <c r="P489" s="1869">
        <v>33.299999999999997</v>
      </c>
      <c r="Q489" s="1850">
        <v>428.20000000000107</v>
      </c>
      <c r="R489" s="1850">
        <v>1040.299999999999</v>
      </c>
      <c r="S489" s="1870">
        <v>-526.20000000000095</v>
      </c>
      <c r="T489" s="1878">
        <v>50</v>
      </c>
      <c r="U489" s="1879">
        <v>50</v>
      </c>
      <c r="V489" s="1880">
        <v>61.1</v>
      </c>
      <c r="W489" s="1878">
        <v>109.7</v>
      </c>
      <c r="X489" s="1879">
        <v>114.6</v>
      </c>
      <c r="Y489" s="1880">
        <v>108.4</v>
      </c>
      <c r="Z489" s="1879"/>
      <c r="AB489" s="1848">
        <v>50</v>
      </c>
      <c r="AD489" s="1849"/>
      <c r="AE489" s="1849"/>
      <c r="AF489" s="1848">
        <v>6</v>
      </c>
      <c r="AI489" s="1864"/>
    </row>
    <row r="490" spans="1:35" s="1848" customFormat="1">
      <c r="B490" s="1849"/>
      <c r="C490" s="1848">
        <v>7</v>
      </c>
      <c r="D490" s="1877"/>
      <c r="E490" s="1866">
        <v>102.82</v>
      </c>
      <c r="F490" s="1866">
        <v>101.66</v>
      </c>
      <c r="G490" s="1866">
        <v>97.45</v>
      </c>
      <c r="H490" s="2040">
        <v>108.18</v>
      </c>
      <c r="I490" s="1866">
        <v>106.08</v>
      </c>
      <c r="J490" s="1867">
        <v>105.76</v>
      </c>
      <c r="K490" s="1866">
        <v>95.63</v>
      </c>
      <c r="L490" s="1866">
        <v>95.75</v>
      </c>
      <c r="M490" s="1867">
        <v>96.51</v>
      </c>
      <c r="N490" s="1868">
        <v>85.7</v>
      </c>
      <c r="O490" s="1868">
        <v>72.2</v>
      </c>
      <c r="P490" s="1869">
        <v>61.1</v>
      </c>
      <c r="Q490" s="1850">
        <v>463.90000000000106</v>
      </c>
      <c r="R490" s="1850">
        <v>1062.4999999999991</v>
      </c>
      <c r="S490" s="1870">
        <v>-515.10000000000093</v>
      </c>
      <c r="T490" s="1878">
        <v>45.5</v>
      </c>
      <c r="U490" s="1879">
        <v>60</v>
      </c>
      <c r="V490" s="1880">
        <v>77.8</v>
      </c>
      <c r="W490" s="1878">
        <v>109.2</v>
      </c>
      <c r="X490" s="1879">
        <v>115.5</v>
      </c>
      <c r="Y490" s="1880">
        <v>108.8</v>
      </c>
      <c r="Z490" s="1879"/>
      <c r="AB490" s="1848">
        <v>50</v>
      </c>
      <c r="AD490" s="1849"/>
      <c r="AE490" s="1849"/>
      <c r="AF490" s="1848">
        <v>7</v>
      </c>
      <c r="AI490" s="1864"/>
    </row>
    <row r="491" spans="1:35" s="1848" customFormat="1">
      <c r="B491" s="1849"/>
      <c r="C491" s="1848">
        <v>8</v>
      </c>
      <c r="D491" s="1877"/>
      <c r="E491" s="1866">
        <v>96.49</v>
      </c>
      <c r="F491" s="1866">
        <v>99.75</v>
      </c>
      <c r="G491" s="1866">
        <v>97.8</v>
      </c>
      <c r="H491" s="2040">
        <v>103.98</v>
      </c>
      <c r="I491" s="1866">
        <v>105.59</v>
      </c>
      <c r="J491" s="1867">
        <v>105.08</v>
      </c>
      <c r="K491" s="1866">
        <v>97.71</v>
      </c>
      <c r="L491" s="1866">
        <v>96.47</v>
      </c>
      <c r="M491" s="1867">
        <v>96.88</v>
      </c>
      <c r="N491" s="1868">
        <v>42.9</v>
      </c>
      <c r="O491" s="1868">
        <v>44.4</v>
      </c>
      <c r="P491" s="1869">
        <v>61.1</v>
      </c>
      <c r="Q491" s="1850">
        <v>456.80000000000103</v>
      </c>
      <c r="R491" s="1850">
        <v>1056.8999999999992</v>
      </c>
      <c r="S491" s="1870">
        <v>-504.00000000000091</v>
      </c>
      <c r="T491" s="1878">
        <v>18.2</v>
      </c>
      <c r="U491" s="1879">
        <v>25</v>
      </c>
      <c r="V491" s="1880">
        <v>66.7</v>
      </c>
      <c r="W491" s="1878">
        <v>107.4</v>
      </c>
      <c r="X491" s="1879">
        <v>113.8</v>
      </c>
      <c r="Y491" s="1880">
        <v>109.3</v>
      </c>
      <c r="Z491" s="1879"/>
      <c r="AB491" s="1848">
        <v>50</v>
      </c>
      <c r="AD491" s="1849"/>
      <c r="AE491" s="1849"/>
      <c r="AF491" s="1848">
        <v>8</v>
      </c>
      <c r="AI491" s="1864"/>
    </row>
    <row r="492" spans="1:35" s="1848" customFormat="1">
      <c r="B492" s="1849"/>
      <c r="C492" s="1848">
        <v>9</v>
      </c>
      <c r="D492" s="1877"/>
      <c r="E492" s="1866">
        <v>101.29</v>
      </c>
      <c r="F492" s="1866">
        <v>100.2</v>
      </c>
      <c r="G492" s="1866">
        <v>99.02</v>
      </c>
      <c r="H492" s="2040">
        <v>106.57</v>
      </c>
      <c r="I492" s="1866">
        <v>106.24</v>
      </c>
      <c r="J492" s="1867">
        <v>105.76</v>
      </c>
      <c r="K492" s="1866">
        <v>97.35</v>
      </c>
      <c r="L492" s="1866">
        <v>96.9</v>
      </c>
      <c r="M492" s="1867">
        <v>96.73</v>
      </c>
      <c r="N492" s="1868">
        <v>71.400000000000006</v>
      </c>
      <c r="O492" s="1868">
        <v>66.7</v>
      </c>
      <c r="P492" s="1869">
        <v>66.7</v>
      </c>
      <c r="Q492" s="1850">
        <v>478.20000000000107</v>
      </c>
      <c r="R492" s="1850">
        <v>1073.5999999999992</v>
      </c>
      <c r="S492" s="1870">
        <v>-487.30000000000092</v>
      </c>
      <c r="T492" s="1878">
        <v>45.5</v>
      </c>
      <c r="U492" s="1879">
        <v>50</v>
      </c>
      <c r="V492" s="1880">
        <v>44.4</v>
      </c>
      <c r="W492" s="1878">
        <v>108.5</v>
      </c>
      <c r="X492" s="1879">
        <v>114</v>
      </c>
      <c r="Y492" s="1880">
        <v>108.5</v>
      </c>
      <c r="Z492" s="1879"/>
      <c r="AB492" s="1848">
        <v>50</v>
      </c>
      <c r="AD492" s="1849"/>
      <c r="AE492" s="1849"/>
      <c r="AF492" s="1848">
        <v>9</v>
      </c>
      <c r="AI492" s="1864"/>
    </row>
    <row r="493" spans="1:35" s="1848" customFormat="1">
      <c r="B493" s="1849"/>
      <c r="C493" s="1848">
        <v>10</v>
      </c>
      <c r="D493" s="1877"/>
      <c r="E493" s="1866">
        <v>95.62</v>
      </c>
      <c r="F493" s="1866">
        <v>97.8</v>
      </c>
      <c r="G493" s="1866">
        <v>99.2</v>
      </c>
      <c r="H493" s="2040">
        <v>105.04</v>
      </c>
      <c r="I493" s="1866">
        <v>105.2</v>
      </c>
      <c r="J493" s="1867">
        <v>105.67</v>
      </c>
      <c r="K493" s="1866">
        <v>98.3</v>
      </c>
      <c r="L493" s="1866">
        <v>97.79</v>
      </c>
      <c r="M493" s="1867">
        <v>96.67</v>
      </c>
      <c r="N493" s="1868">
        <v>28.6</v>
      </c>
      <c r="O493" s="1868">
        <v>22.2</v>
      </c>
      <c r="P493" s="1869">
        <v>62.5</v>
      </c>
      <c r="Q493" s="1850">
        <v>456.80000000000109</v>
      </c>
      <c r="R493" s="1850">
        <v>1045.7999999999993</v>
      </c>
      <c r="S493" s="1870">
        <v>-474.80000000000092</v>
      </c>
      <c r="T493" s="1878">
        <v>63.6</v>
      </c>
      <c r="U493" s="1879">
        <v>70</v>
      </c>
      <c r="V493" s="1880">
        <v>44.4</v>
      </c>
      <c r="W493" s="1878">
        <v>108.5</v>
      </c>
      <c r="X493" s="1879">
        <v>115.8</v>
      </c>
      <c r="Y493" s="1880">
        <v>109.1</v>
      </c>
      <c r="Z493" s="1879"/>
      <c r="AB493" s="1848">
        <v>50</v>
      </c>
      <c r="AD493" s="1849"/>
      <c r="AE493" s="1849"/>
      <c r="AF493" s="1848">
        <v>10</v>
      </c>
      <c r="AI493" s="1864"/>
    </row>
    <row r="494" spans="1:35" s="1848" customFormat="1">
      <c r="B494" s="1849"/>
      <c r="C494" s="1848">
        <v>11</v>
      </c>
      <c r="D494" s="1877"/>
      <c r="E494" s="1866">
        <v>92.42</v>
      </c>
      <c r="F494" s="1866">
        <v>96.44</v>
      </c>
      <c r="G494" s="1866">
        <v>98.69</v>
      </c>
      <c r="H494" s="2040">
        <v>103.75</v>
      </c>
      <c r="I494" s="1866">
        <v>105.12</v>
      </c>
      <c r="J494" s="1867">
        <v>105.5</v>
      </c>
      <c r="K494" s="1866">
        <v>100.02</v>
      </c>
      <c r="L494" s="1866">
        <v>98.56</v>
      </c>
      <c r="M494" s="1867">
        <v>97.23</v>
      </c>
      <c r="N494" s="1868">
        <v>21.4</v>
      </c>
      <c r="O494" s="1868">
        <v>44.4</v>
      </c>
      <c r="P494" s="1869">
        <v>62.5</v>
      </c>
      <c r="Q494" s="1850">
        <v>428.20000000000107</v>
      </c>
      <c r="R494" s="1850">
        <v>1040.1999999999994</v>
      </c>
      <c r="S494" s="1870">
        <v>-462.30000000000092</v>
      </c>
      <c r="T494" s="1878">
        <v>63.6</v>
      </c>
      <c r="U494" s="1879">
        <v>70</v>
      </c>
      <c r="V494" s="1880">
        <v>44.4</v>
      </c>
      <c r="W494" s="1878">
        <v>107.7</v>
      </c>
      <c r="X494" s="1879">
        <v>115.2</v>
      </c>
      <c r="Y494" s="1880">
        <v>109.4</v>
      </c>
      <c r="Z494" s="1879"/>
      <c r="AB494" s="1848">
        <v>50</v>
      </c>
      <c r="AD494" s="1849"/>
      <c r="AE494" s="1849"/>
      <c r="AF494" s="1848">
        <v>11</v>
      </c>
      <c r="AI494" s="1864"/>
    </row>
    <row r="495" spans="1:35" s="1570" customFormat="1" ht="14.25" customHeight="1">
      <c r="A495" s="1848"/>
      <c r="B495" s="1849"/>
      <c r="C495" s="1848">
        <v>12</v>
      </c>
      <c r="D495" s="1881"/>
      <c r="E495" s="1866">
        <v>93.25</v>
      </c>
      <c r="F495" s="1866">
        <v>93.76</v>
      </c>
      <c r="G495" s="1866">
        <v>97.4</v>
      </c>
      <c r="H495" s="2040">
        <v>104.25</v>
      </c>
      <c r="I495" s="1866">
        <v>104.35</v>
      </c>
      <c r="J495" s="1867">
        <v>104.72</v>
      </c>
      <c r="K495" s="1866">
        <v>102.3</v>
      </c>
      <c r="L495" s="1866">
        <v>100.21</v>
      </c>
      <c r="M495" s="1867">
        <v>98.2</v>
      </c>
      <c r="N495" s="1868">
        <v>28.6</v>
      </c>
      <c r="O495" s="1868">
        <v>33.299999999999997</v>
      </c>
      <c r="P495" s="1869">
        <v>87.5</v>
      </c>
      <c r="Q495" s="1850">
        <v>406.80000000000109</v>
      </c>
      <c r="R495" s="1850">
        <v>1023.4999999999993</v>
      </c>
      <c r="S495" s="1870">
        <v>-424.80000000000092</v>
      </c>
      <c r="T495" s="1878">
        <v>45.5</v>
      </c>
      <c r="U495" s="1879">
        <v>75</v>
      </c>
      <c r="V495" s="1880">
        <v>55.6</v>
      </c>
      <c r="W495" s="1878">
        <v>107.6</v>
      </c>
      <c r="X495" s="1879">
        <v>116.3</v>
      </c>
      <c r="Y495" s="1880">
        <v>110</v>
      </c>
      <c r="Z495" s="1882"/>
      <c r="AB495" s="1848">
        <v>50</v>
      </c>
      <c r="AD495" s="1849"/>
      <c r="AE495" s="1849"/>
      <c r="AF495" s="1848">
        <v>12</v>
      </c>
      <c r="AI495" s="1883"/>
    </row>
    <row r="496" spans="1:35" s="1848" customFormat="1" ht="26">
      <c r="A496" s="1848">
        <v>2025</v>
      </c>
      <c r="B496" s="1849" t="s">
        <v>837</v>
      </c>
      <c r="C496" s="1848">
        <v>1</v>
      </c>
      <c r="D496" s="1877"/>
      <c r="E496" s="1866">
        <v>95.36</v>
      </c>
      <c r="F496" s="1879">
        <v>93.68</v>
      </c>
      <c r="G496" s="1879">
        <v>96.75</v>
      </c>
      <c r="H496" s="2040">
        <v>102.4</v>
      </c>
      <c r="I496" s="1879">
        <v>103.47</v>
      </c>
      <c r="J496" s="1879">
        <v>104.4</v>
      </c>
      <c r="K496" s="1878">
        <v>101.8</v>
      </c>
      <c r="L496" s="1879">
        <v>101.37</v>
      </c>
      <c r="M496" s="1879">
        <v>99.02</v>
      </c>
      <c r="N496" s="1878">
        <v>57.1</v>
      </c>
      <c r="O496" s="1879">
        <v>55.6</v>
      </c>
      <c r="P496" s="1879">
        <v>50</v>
      </c>
      <c r="Q496" s="1884">
        <v>413.90000000000111</v>
      </c>
      <c r="R496" s="1850">
        <v>1029.0999999999992</v>
      </c>
      <c r="S496" s="1850">
        <v>-424.80000000000092</v>
      </c>
      <c r="T496" s="1878">
        <v>54.5</v>
      </c>
      <c r="U496" s="1879">
        <v>50</v>
      </c>
      <c r="V496" s="1879">
        <v>77.8</v>
      </c>
      <c r="W496" s="1878">
        <v>107.7</v>
      </c>
      <c r="X496" s="1879">
        <v>116</v>
      </c>
      <c r="Y496" s="1879">
        <v>111.4</v>
      </c>
      <c r="AB496" s="1885">
        <v>50</v>
      </c>
      <c r="AD496" s="1875" t="s">
        <v>951</v>
      </c>
      <c r="AE496" s="1849"/>
      <c r="AF496" s="1848">
        <v>1</v>
      </c>
    </row>
    <row r="497" spans="1:32" s="1848" customFormat="1">
      <c r="B497" s="1849"/>
      <c r="C497" s="1848">
        <v>2</v>
      </c>
      <c r="D497" s="1877"/>
      <c r="E497" s="1866">
        <v>96.41</v>
      </c>
      <c r="F497" s="1879">
        <v>95.01</v>
      </c>
      <c r="G497" s="1879">
        <v>95.83</v>
      </c>
      <c r="H497" s="2040">
        <v>102.53</v>
      </c>
      <c r="I497" s="1879">
        <v>103.06</v>
      </c>
      <c r="J497" s="1879">
        <v>103.59</v>
      </c>
      <c r="K497" s="1878">
        <v>99.69</v>
      </c>
      <c r="L497" s="1879">
        <v>101.26</v>
      </c>
      <c r="M497" s="1879">
        <v>99.6</v>
      </c>
      <c r="N497" s="1878">
        <v>71.400000000000006</v>
      </c>
      <c r="O497" s="1879">
        <v>33.299999999999997</v>
      </c>
      <c r="P497" s="1879">
        <v>50</v>
      </c>
      <c r="Q497" s="1884">
        <v>435.30000000000109</v>
      </c>
      <c r="R497" s="1850">
        <v>1012.3999999999992</v>
      </c>
      <c r="S497" s="1850">
        <v>-424.80000000000092</v>
      </c>
      <c r="T497" s="1878">
        <v>50</v>
      </c>
      <c r="U497" s="1879">
        <v>65</v>
      </c>
      <c r="V497" s="1879">
        <v>77.8</v>
      </c>
      <c r="W497" s="1878">
        <v>107.5</v>
      </c>
      <c r="X497" s="1879">
        <v>117.1</v>
      </c>
      <c r="Y497" s="1879">
        <v>111.3</v>
      </c>
      <c r="AB497" s="1885">
        <v>50</v>
      </c>
      <c r="AD497" s="1849"/>
      <c r="AE497" s="1849"/>
      <c r="AF497" s="1848">
        <v>2</v>
      </c>
    </row>
    <row r="498" spans="1:32" s="1848" customFormat="1">
      <c r="B498" s="1849"/>
      <c r="C498" s="1848">
        <v>3</v>
      </c>
      <c r="D498" s="1877"/>
      <c r="E498" s="1866">
        <v>92.07</v>
      </c>
      <c r="F498" s="1879">
        <v>94.61</v>
      </c>
      <c r="G498" s="1879">
        <v>95.2</v>
      </c>
      <c r="H498" s="2040">
        <v>98.01</v>
      </c>
      <c r="I498" s="1879">
        <v>100.98</v>
      </c>
      <c r="J498" s="1879">
        <v>102.19</v>
      </c>
      <c r="K498" s="1878">
        <v>98.83</v>
      </c>
      <c r="L498" s="1879">
        <v>100.11</v>
      </c>
      <c r="M498" s="1879">
        <v>99.76</v>
      </c>
      <c r="N498" s="1878">
        <v>42.9</v>
      </c>
      <c r="O498" s="1879">
        <v>5.6</v>
      </c>
      <c r="P498" s="1879">
        <v>12.5</v>
      </c>
      <c r="Q498" s="1884">
        <v>428.20000000000107</v>
      </c>
      <c r="R498" s="1850">
        <v>967.9999999999992</v>
      </c>
      <c r="S498" s="1850">
        <v>-462.30000000000092</v>
      </c>
      <c r="T498" s="1878">
        <v>54.5</v>
      </c>
      <c r="U498" s="1879">
        <v>35</v>
      </c>
      <c r="V498" s="1879">
        <v>66.7</v>
      </c>
      <c r="W498" s="1878">
        <v>107.2</v>
      </c>
      <c r="X498" s="1879">
        <v>115.6</v>
      </c>
      <c r="Y498" s="1879">
        <v>111.4</v>
      </c>
      <c r="AB498" s="1885">
        <v>50</v>
      </c>
      <c r="AD498" s="1849"/>
      <c r="AE498" s="1849"/>
      <c r="AF498" s="1848">
        <v>3</v>
      </c>
    </row>
    <row r="499" spans="1:32" s="1848" customFormat="1">
      <c r="B499" s="1849"/>
      <c r="C499" s="1848">
        <v>4</v>
      </c>
      <c r="D499" s="1877"/>
      <c r="E499" s="1866">
        <v>87.23</v>
      </c>
      <c r="F499" s="1879">
        <v>91.9</v>
      </c>
      <c r="G499" s="1879">
        <v>93.19</v>
      </c>
      <c r="H499" s="2040">
        <v>99.64</v>
      </c>
      <c r="I499" s="1879">
        <v>100.06</v>
      </c>
      <c r="J499" s="1879">
        <v>101.37</v>
      </c>
      <c r="K499" s="1878">
        <v>102.84</v>
      </c>
      <c r="L499" s="1879">
        <v>100.45</v>
      </c>
      <c r="M499" s="1879">
        <v>100.54</v>
      </c>
      <c r="N499" s="1878">
        <v>14.3</v>
      </c>
      <c r="O499" s="1879">
        <v>38.9</v>
      </c>
      <c r="P499" s="1879">
        <v>50</v>
      </c>
      <c r="Q499" s="1884">
        <v>392.50000000000108</v>
      </c>
      <c r="R499" s="1850">
        <v>956.89999999999918</v>
      </c>
      <c r="S499" s="1850">
        <v>-462.30000000000092</v>
      </c>
      <c r="T499" s="1878">
        <v>9.1</v>
      </c>
      <c r="U499" s="1879">
        <v>35</v>
      </c>
      <c r="V499" s="1879">
        <v>61.1</v>
      </c>
      <c r="W499" s="1878">
        <v>104.2</v>
      </c>
      <c r="X499" s="1879">
        <v>115.5</v>
      </c>
      <c r="Y499" s="1879">
        <v>112.9</v>
      </c>
      <c r="AB499" s="1885">
        <v>50</v>
      </c>
      <c r="AD499" s="1849"/>
      <c r="AE499" s="1849"/>
      <c r="AF499" s="1848">
        <v>4</v>
      </c>
    </row>
    <row r="500" spans="1:32" s="1848" customFormat="1">
      <c r="B500" s="1849"/>
      <c r="C500" s="1848">
        <v>5</v>
      </c>
      <c r="D500" s="1877"/>
      <c r="E500" s="1866">
        <v>90.41</v>
      </c>
      <c r="F500" s="1879">
        <v>89.9</v>
      </c>
      <c r="G500" s="1879">
        <v>92.45</v>
      </c>
      <c r="H500" s="2040">
        <v>105.43</v>
      </c>
      <c r="I500" s="1879">
        <v>101.03</v>
      </c>
      <c r="J500" s="1879">
        <v>101.6</v>
      </c>
      <c r="K500" s="1878">
        <v>103.18</v>
      </c>
      <c r="L500" s="1879">
        <v>101.62</v>
      </c>
      <c r="M500" s="1879">
        <v>101.24</v>
      </c>
      <c r="N500" s="1878">
        <v>50</v>
      </c>
      <c r="O500" s="1879">
        <v>72.2</v>
      </c>
      <c r="P500" s="1879">
        <v>62.5</v>
      </c>
      <c r="Q500" s="1884">
        <v>392.50000000000108</v>
      </c>
      <c r="R500" s="1850">
        <v>979.09999999999923</v>
      </c>
      <c r="S500" s="1850">
        <v>-449.80000000000092</v>
      </c>
      <c r="T500" s="1878">
        <v>36.4</v>
      </c>
      <c r="U500" s="1879">
        <v>30</v>
      </c>
      <c r="V500" s="1879">
        <v>77.8</v>
      </c>
      <c r="W500" s="1878">
        <v>104.5</v>
      </c>
      <c r="X500" s="1879">
        <v>115.4</v>
      </c>
      <c r="Y500" s="1879">
        <v>113.9</v>
      </c>
      <c r="AB500" s="1885">
        <v>50</v>
      </c>
      <c r="AD500" s="1849"/>
      <c r="AE500" s="1849"/>
      <c r="AF500" s="1848">
        <v>5</v>
      </c>
    </row>
    <row r="501" spans="1:32" s="1848" customFormat="1">
      <c r="B501" s="1849"/>
      <c r="C501" s="1848">
        <v>6</v>
      </c>
      <c r="D501" s="1877"/>
      <c r="E501" s="1866">
        <v>90.9</v>
      </c>
      <c r="F501" s="1879">
        <v>89.51</v>
      </c>
      <c r="G501" s="1879">
        <v>92.23</v>
      </c>
      <c r="H501" s="2040">
        <v>105.34</v>
      </c>
      <c r="I501" s="1879">
        <v>103.47</v>
      </c>
      <c r="J501" s="1879">
        <v>102.19</v>
      </c>
      <c r="K501" s="1878">
        <v>103.4</v>
      </c>
      <c r="L501" s="1879">
        <v>103.14</v>
      </c>
      <c r="M501" s="1879">
        <v>101.72</v>
      </c>
      <c r="N501" s="1878">
        <v>42.9</v>
      </c>
      <c r="O501" s="1879">
        <v>55.6</v>
      </c>
      <c r="P501" s="1879">
        <v>62.5</v>
      </c>
      <c r="Q501" s="1884">
        <v>385.40000000000106</v>
      </c>
      <c r="R501" s="1850">
        <v>984.69999999999925</v>
      </c>
      <c r="S501" s="1850">
        <v>-437.30000000000092</v>
      </c>
      <c r="T501" s="1878">
        <v>31.8</v>
      </c>
      <c r="U501" s="1879">
        <v>50</v>
      </c>
      <c r="V501" s="1879">
        <v>61.1</v>
      </c>
      <c r="W501" s="1878">
        <v>105.2</v>
      </c>
      <c r="X501" s="1879">
        <v>115.9</v>
      </c>
      <c r="Y501" s="1879">
        <v>113.2</v>
      </c>
      <c r="AB501" s="1885">
        <v>50</v>
      </c>
      <c r="AD501" s="1849"/>
      <c r="AE501" s="1849"/>
      <c r="AF501" s="1848">
        <v>6</v>
      </c>
    </row>
    <row r="502" spans="1:32" s="1848" customFormat="1">
      <c r="B502" s="1849"/>
      <c r="C502" s="1848">
        <v>7</v>
      </c>
      <c r="D502" s="1877"/>
      <c r="E502" s="1866">
        <v>90.92</v>
      </c>
      <c r="F502" s="1879">
        <v>90.74</v>
      </c>
      <c r="G502" s="1879">
        <v>91.9</v>
      </c>
      <c r="H502" s="2040">
        <v>105.61</v>
      </c>
      <c r="I502" s="1879">
        <v>105.46</v>
      </c>
      <c r="J502" s="1879">
        <v>102.81</v>
      </c>
      <c r="K502" s="1878">
        <v>104.16</v>
      </c>
      <c r="L502" s="1879">
        <v>103.58</v>
      </c>
      <c r="M502" s="1879">
        <v>101.99</v>
      </c>
      <c r="N502" s="1878">
        <v>71.400000000000006</v>
      </c>
      <c r="O502" s="1879">
        <v>66.7</v>
      </c>
      <c r="P502" s="1879">
        <v>37.5</v>
      </c>
      <c r="Q502" s="1884">
        <v>406.80000000000109</v>
      </c>
      <c r="R502" s="1850">
        <v>1001.3999999999993</v>
      </c>
      <c r="S502" s="1850">
        <v>-449.80000000000092</v>
      </c>
      <c r="T502" s="1878">
        <v>54.5</v>
      </c>
      <c r="U502" s="1879">
        <v>40</v>
      </c>
      <c r="V502" s="1879">
        <v>44.4</v>
      </c>
      <c r="W502" s="1878">
        <v>105.7</v>
      </c>
      <c r="X502" s="1879">
        <v>114.3</v>
      </c>
      <c r="Y502" s="1879">
        <v>113.5</v>
      </c>
      <c r="AB502" s="1885">
        <v>50</v>
      </c>
      <c r="AD502" s="1849"/>
      <c r="AE502" s="1849"/>
      <c r="AF502" s="1848">
        <v>7</v>
      </c>
    </row>
    <row r="503" spans="1:32" s="1848" customFormat="1">
      <c r="B503" s="1849"/>
      <c r="C503" s="1848">
        <v>8</v>
      </c>
      <c r="D503" s="1877"/>
      <c r="E503" s="1866">
        <v>86.77</v>
      </c>
      <c r="F503" s="1879">
        <v>89.53</v>
      </c>
      <c r="G503" s="1879">
        <v>90.67</v>
      </c>
      <c r="H503" s="2040">
        <v>99.16</v>
      </c>
      <c r="I503" s="1879">
        <v>103.37</v>
      </c>
      <c r="J503" s="1879">
        <v>103.04</v>
      </c>
      <c r="K503" s="1878">
        <v>100.67</v>
      </c>
      <c r="L503" s="1879">
        <v>102.74</v>
      </c>
      <c r="M503" s="1879">
        <v>101.82</v>
      </c>
      <c r="N503" s="1878">
        <v>28.6</v>
      </c>
      <c r="O503" s="1879">
        <v>0</v>
      </c>
      <c r="P503" s="1879">
        <v>50</v>
      </c>
      <c r="Q503" s="1884">
        <v>385.40000000000111</v>
      </c>
      <c r="R503" s="1850">
        <v>951.3999999999993</v>
      </c>
      <c r="S503" s="1850">
        <v>-449.80000000000092</v>
      </c>
      <c r="T503" s="1878">
        <v>54.5</v>
      </c>
      <c r="U503" s="1879">
        <v>10</v>
      </c>
      <c r="V503" s="1879">
        <v>22.2</v>
      </c>
      <c r="W503" s="1878">
        <v>106.6</v>
      </c>
      <c r="X503" s="1879">
        <v>113.2</v>
      </c>
      <c r="Y503" s="1879">
        <v>112.1</v>
      </c>
      <c r="AB503" s="1885">
        <v>50</v>
      </c>
      <c r="AD503" s="1849"/>
      <c r="AE503" s="1849"/>
      <c r="AF503" s="1848">
        <v>8</v>
      </c>
    </row>
    <row r="504" spans="1:32" s="1848" customFormat="1">
      <c r="B504" s="1849"/>
      <c r="C504" s="1848">
        <v>9</v>
      </c>
      <c r="D504" s="1877"/>
      <c r="E504" s="1866">
        <v>90.74</v>
      </c>
      <c r="F504" s="1879">
        <v>89.48</v>
      </c>
      <c r="G504" s="1879">
        <v>89.86</v>
      </c>
      <c r="H504" s="2040">
        <v>99.21</v>
      </c>
      <c r="I504" s="1879">
        <v>101.33</v>
      </c>
      <c r="J504" s="1879">
        <v>102.95</v>
      </c>
      <c r="K504" s="1878">
        <v>100.62</v>
      </c>
      <c r="L504" s="1879">
        <v>101.82</v>
      </c>
      <c r="M504" s="1879">
        <v>101.96</v>
      </c>
      <c r="N504" s="1878">
        <v>57.1</v>
      </c>
      <c r="O504" s="1879">
        <v>11.1</v>
      </c>
      <c r="P504" s="1879">
        <v>50</v>
      </c>
      <c r="Q504" s="1884">
        <v>392.50000000000114</v>
      </c>
      <c r="R504" s="1850">
        <v>912.49999999999932</v>
      </c>
      <c r="S504" s="1850">
        <v>-449.80000000000092</v>
      </c>
      <c r="T504" s="1878">
        <v>72.7</v>
      </c>
      <c r="U504" s="1879">
        <v>40</v>
      </c>
      <c r="V504" s="1879">
        <v>33.299999999999997</v>
      </c>
      <c r="W504" s="1878">
        <v>107.9</v>
      </c>
      <c r="X504" s="1879">
        <v>114.7</v>
      </c>
      <c r="Y504" s="1879">
        <v>112.2</v>
      </c>
      <c r="AB504" s="1885">
        <v>50</v>
      </c>
      <c r="AD504" s="1849"/>
      <c r="AE504" s="1849"/>
      <c r="AF504" s="1848">
        <v>9</v>
      </c>
    </row>
    <row r="505" spans="1:32" s="1848" customFormat="1">
      <c r="B505" s="1849"/>
      <c r="C505" s="1848">
        <v>10</v>
      </c>
      <c r="D505" s="1877"/>
      <c r="E505" s="1866">
        <v>89.46</v>
      </c>
      <c r="F505" s="1879">
        <v>88.99</v>
      </c>
      <c r="G505" s="1879">
        <v>89.49</v>
      </c>
      <c r="H505" s="2040">
        <v>98.84</v>
      </c>
      <c r="I505" s="1879">
        <v>99.07</v>
      </c>
      <c r="J505" s="1879">
        <v>101.63</v>
      </c>
      <c r="K505" s="1878">
        <v>100.03</v>
      </c>
      <c r="L505" s="1879">
        <v>100.44</v>
      </c>
      <c r="M505" s="1879">
        <v>102.13</v>
      </c>
      <c r="N505" s="1878">
        <v>28.6</v>
      </c>
      <c r="O505" s="1879">
        <v>22.2</v>
      </c>
      <c r="P505" s="1879">
        <v>37.5</v>
      </c>
      <c r="Q505" s="1884">
        <v>371.10000000000116</v>
      </c>
      <c r="R505" s="1850">
        <v>884.69999999999936</v>
      </c>
      <c r="S505" s="1850">
        <v>-462.30000000000092</v>
      </c>
      <c r="T505" s="1878">
        <v>81.8</v>
      </c>
      <c r="U505" s="1879">
        <v>70</v>
      </c>
      <c r="V505" s="1879">
        <v>44.4</v>
      </c>
      <c r="W505" s="1878">
        <v>109.4</v>
      </c>
      <c r="X505" s="1879">
        <v>115.7</v>
      </c>
      <c r="Y505" s="1879">
        <v>112.3</v>
      </c>
      <c r="AB505" s="1885">
        <v>50</v>
      </c>
      <c r="AD505" s="1849"/>
      <c r="AE505" s="1849"/>
      <c r="AF505" s="1848">
        <v>10</v>
      </c>
    </row>
    <row r="506" spans="1:32" s="1848" customFormat="1">
      <c r="B506" s="1849"/>
      <c r="C506" s="1848">
        <v>11</v>
      </c>
      <c r="D506" s="1877"/>
      <c r="E506" s="1866">
        <v>87.57</v>
      </c>
      <c r="F506" s="1879">
        <v>89.26</v>
      </c>
      <c r="G506" s="1879">
        <v>89.54</v>
      </c>
      <c r="H506" s="2040">
        <v>99.1</v>
      </c>
      <c r="I506" s="1879">
        <v>99.05</v>
      </c>
      <c r="J506" s="1879">
        <v>100.38</v>
      </c>
      <c r="K506" s="1878">
        <v>99.14</v>
      </c>
      <c r="L506" s="1879">
        <v>99.93</v>
      </c>
      <c r="M506" s="1879">
        <v>101.6</v>
      </c>
      <c r="N506" s="1878">
        <v>71.400000000000006</v>
      </c>
      <c r="O506" s="1879">
        <v>55.6</v>
      </c>
      <c r="P506" s="1879">
        <v>43.8</v>
      </c>
      <c r="Q506" s="1884">
        <v>392.50000000000114</v>
      </c>
      <c r="R506" s="1850">
        <v>890.29999999999939</v>
      </c>
      <c r="S506" s="1850">
        <v>-468.50000000000091</v>
      </c>
      <c r="T506" s="1878">
        <v>77.3</v>
      </c>
      <c r="U506" s="1879">
        <v>80</v>
      </c>
      <c r="V506" s="1879">
        <v>72.2</v>
      </c>
      <c r="W506" s="1878">
        <v>109.6</v>
      </c>
      <c r="X506" s="1879">
        <v>114.8</v>
      </c>
      <c r="Y506" s="1879">
        <v>112.6</v>
      </c>
      <c r="AB506" s="1885">
        <v>50</v>
      </c>
      <c r="AD506" s="1849"/>
      <c r="AE506" s="1849"/>
      <c r="AF506" s="1848">
        <v>11</v>
      </c>
    </row>
    <row r="507" spans="1:32" s="1848" customFormat="1">
      <c r="B507" s="1849"/>
      <c r="C507" s="1848">
        <v>12</v>
      </c>
      <c r="D507" s="1881"/>
      <c r="E507" s="1866">
        <v>87.86</v>
      </c>
      <c r="F507" s="1879">
        <v>88.3</v>
      </c>
      <c r="G507" s="1879">
        <v>89.17</v>
      </c>
      <c r="H507" s="2040">
        <v>97.59</v>
      </c>
      <c r="I507" s="1879">
        <v>98.51</v>
      </c>
      <c r="J507" s="1879">
        <v>98.78</v>
      </c>
      <c r="K507" s="1878">
        <v>97.75</v>
      </c>
      <c r="L507" s="1879">
        <v>98.97</v>
      </c>
      <c r="M507" s="1879">
        <v>100.82</v>
      </c>
      <c r="N507" s="1878">
        <v>42.9</v>
      </c>
      <c r="O507" s="1879">
        <v>43.8</v>
      </c>
      <c r="P507" s="1879">
        <v>37.5</v>
      </c>
      <c r="Q507" s="1884">
        <v>385.40000000000111</v>
      </c>
      <c r="R507" s="1850">
        <v>884.09999999999934</v>
      </c>
      <c r="S507" s="1850">
        <v>-481.00000000000091</v>
      </c>
      <c r="T507" s="1878">
        <v>72.7</v>
      </c>
      <c r="U507" s="1879">
        <v>35</v>
      </c>
      <c r="V507" s="1879">
        <v>22.2</v>
      </c>
      <c r="W507" s="1878">
        <v>110.3</v>
      </c>
      <c r="X507" s="1879">
        <v>114.3</v>
      </c>
      <c r="Y507" s="1879">
        <v>111.1</v>
      </c>
      <c r="AB507" s="1885">
        <v>50</v>
      </c>
      <c r="AC507" s="1570"/>
      <c r="AD507" s="1849"/>
      <c r="AE507" s="1849"/>
      <c r="AF507" s="1848">
        <v>12</v>
      </c>
    </row>
    <row r="508" spans="1:32" ht="26">
      <c r="A508" s="1848">
        <v>2026</v>
      </c>
      <c r="B508" s="1849" t="s">
        <v>966</v>
      </c>
      <c r="C508" s="1848">
        <v>1</v>
      </c>
      <c r="D508" s="1877"/>
      <c r="E508" s="1866">
        <v>89.23</v>
      </c>
      <c r="F508" s="1879">
        <v>88.22</v>
      </c>
      <c r="G508" s="1879">
        <v>88.94</v>
      </c>
      <c r="H508" s="2040">
        <v>103.72</v>
      </c>
      <c r="I508" s="1879">
        <v>100.14</v>
      </c>
      <c r="J508" s="1879">
        <v>99.69</v>
      </c>
      <c r="K508" s="1878">
        <v>102.34</v>
      </c>
      <c r="L508" s="1879">
        <v>99.74</v>
      </c>
      <c r="M508" s="1879">
        <v>100.67</v>
      </c>
      <c r="N508" s="1878">
        <v>57.1</v>
      </c>
      <c r="O508" s="1879">
        <v>75</v>
      </c>
      <c r="P508" s="1879">
        <v>75</v>
      </c>
      <c r="Q508" s="1884">
        <v>392.50000000000114</v>
      </c>
      <c r="R508" s="1850">
        <v>909.09999999999934</v>
      </c>
      <c r="S508" s="1850">
        <v>-456.00000000000091</v>
      </c>
      <c r="T508" s="1878">
        <v>83.3</v>
      </c>
      <c r="U508" s="1879">
        <v>62.5</v>
      </c>
      <c r="V508" s="1879">
        <v>12.5</v>
      </c>
      <c r="W508" s="1878">
        <v>112.4</v>
      </c>
      <c r="X508" s="1879">
        <v>116.8</v>
      </c>
      <c r="Y508" s="1880">
        <v>110.3</v>
      </c>
      <c r="AB508" s="1885">
        <v>50</v>
      </c>
      <c r="AD508" s="2037" t="s">
        <v>967</v>
      </c>
      <c r="AE508" s="2038"/>
      <c r="AF508" s="1887">
        <v>1</v>
      </c>
    </row>
    <row r="509" spans="1:32">
      <c r="A509" s="1848"/>
      <c r="B509" s="1849"/>
      <c r="C509" s="1848">
        <v>2</v>
      </c>
      <c r="D509" s="1877"/>
      <c r="E509" s="1866"/>
      <c r="F509" s="1879"/>
      <c r="G509" s="1879"/>
      <c r="H509" s="2040"/>
      <c r="I509" s="1879"/>
      <c r="J509" s="1879"/>
      <c r="K509" s="1878"/>
      <c r="L509" s="1879"/>
      <c r="M509" s="1879"/>
      <c r="N509" s="1878"/>
      <c r="O509" s="1879"/>
      <c r="P509" s="1879"/>
      <c r="Q509" s="1884"/>
      <c r="R509" s="1850"/>
      <c r="S509" s="1850"/>
      <c r="T509" s="1878"/>
      <c r="U509" s="1879"/>
      <c r="V509" s="1879"/>
      <c r="W509" s="1878"/>
      <c r="X509" s="1879"/>
      <c r="Y509" s="1880"/>
      <c r="AB509" s="1885">
        <v>50</v>
      </c>
      <c r="AD509" s="2038"/>
      <c r="AE509" s="2038"/>
      <c r="AF509" s="1887">
        <v>2</v>
      </c>
    </row>
    <row r="510" spans="1:32">
      <c r="A510" s="1848"/>
      <c r="B510" s="1849"/>
      <c r="C510" s="1848">
        <v>3</v>
      </c>
      <c r="D510" s="1877"/>
      <c r="E510" s="1866"/>
      <c r="F510" s="1879"/>
      <c r="G510" s="1879"/>
      <c r="H510" s="2040"/>
      <c r="I510" s="1879"/>
      <c r="J510" s="1879"/>
      <c r="K510" s="1878"/>
      <c r="L510" s="1879"/>
      <c r="M510" s="1879"/>
      <c r="N510" s="1878"/>
      <c r="O510" s="1879"/>
      <c r="P510" s="1879"/>
      <c r="Q510" s="1884"/>
      <c r="R510" s="1850"/>
      <c r="S510" s="1850"/>
      <c r="T510" s="1878"/>
      <c r="U510" s="1879"/>
      <c r="V510" s="1879"/>
      <c r="W510" s="1878"/>
      <c r="X510" s="1879"/>
      <c r="Y510" s="1880"/>
      <c r="AB510" s="1885">
        <v>50</v>
      </c>
      <c r="AD510" s="2038"/>
      <c r="AE510" s="2038"/>
      <c r="AF510" s="1887">
        <v>3</v>
      </c>
    </row>
    <row r="511" spans="1:32">
      <c r="A511" s="1848"/>
      <c r="B511" s="1849"/>
      <c r="C511" s="1848">
        <v>4</v>
      </c>
      <c r="D511" s="1877"/>
      <c r="E511" s="1866"/>
      <c r="F511" s="1879"/>
      <c r="G511" s="1879"/>
      <c r="H511" s="2040"/>
      <c r="I511" s="1879"/>
      <c r="J511" s="1879"/>
      <c r="K511" s="1878"/>
      <c r="L511" s="1879"/>
      <c r="M511" s="1879"/>
      <c r="N511" s="1878"/>
      <c r="O511" s="1879"/>
      <c r="P511" s="1879"/>
      <c r="Q511" s="1884"/>
      <c r="R511" s="1850"/>
      <c r="S511" s="1850"/>
      <c r="T511" s="1878"/>
      <c r="U511" s="1879"/>
      <c r="V511" s="1879"/>
      <c r="W511" s="1878"/>
      <c r="X511" s="1879"/>
      <c r="Y511" s="1880"/>
      <c r="AB511" s="1885">
        <v>50</v>
      </c>
      <c r="AD511" s="2038"/>
      <c r="AE511" s="2038"/>
      <c r="AF511" s="1887">
        <v>4</v>
      </c>
    </row>
    <row r="512" spans="1:32">
      <c r="A512" s="1848"/>
      <c r="B512" s="1849"/>
      <c r="C512" s="1848">
        <v>5</v>
      </c>
      <c r="D512" s="1877"/>
      <c r="E512" s="1866"/>
      <c r="F512" s="1879"/>
      <c r="G512" s="1879"/>
      <c r="H512" s="2040"/>
      <c r="I512" s="1879"/>
      <c r="J512" s="1879"/>
      <c r="K512" s="1878"/>
      <c r="L512" s="1879"/>
      <c r="M512" s="1879"/>
      <c r="N512" s="1878"/>
      <c r="O512" s="1879"/>
      <c r="P512" s="1879"/>
      <c r="Q512" s="1884"/>
      <c r="R512" s="1850"/>
      <c r="S512" s="1850"/>
      <c r="T512" s="1878"/>
      <c r="U512" s="1879"/>
      <c r="V512" s="1879"/>
      <c r="W512" s="1878"/>
      <c r="X512" s="1879"/>
      <c r="Y512" s="1880"/>
      <c r="AB512" s="1885">
        <v>50</v>
      </c>
      <c r="AD512" s="2038"/>
      <c r="AE512" s="2038"/>
      <c r="AF512" s="1887">
        <v>5</v>
      </c>
    </row>
    <row r="513" spans="1:32">
      <c r="A513" s="1848"/>
      <c r="B513" s="1849"/>
      <c r="C513" s="1848">
        <v>6</v>
      </c>
      <c r="D513" s="1877"/>
      <c r="E513" s="1866"/>
      <c r="F513" s="1879"/>
      <c r="G513" s="1879"/>
      <c r="H513" s="2040"/>
      <c r="I513" s="1879"/>
      <c r="J513" s="1879"/>
      <c r="K513" s="1878"/>
      <c r="L513" s="1879"/>
      <c r="M513" s="1879"/>
      <c r="N513" s="1878"/>
      <c r="O513" s="1879"/>
      <c r="P513" s="1879"/>
      <c r="Q513" s="1884"/>
      <c r="R513" s="1850"/>
      <c r="S513" s="1850"/>
      <c r="T513" s="1878"/>
      <c r="U513" s="1879"/>
      <c r="V513" s="1879"/>
      <c r="W513" s="1878"/>
      <c r="X513" s="1879"/>
      <c r="Y513" s="1880"/>
      <c r="AB513" s="1885">
        <v>50</v>
      </c>
      <c r="AD513" s="2038"/>
      <c r="AE513" s="2038"/>
      <c r="AF513" s="1887">
        <v>6</v>
      </c>
    </row>
    <row r="514" spans="1:32">
      <c r="A514" s="1848"/>
      <c r="B514" s="1849"/>
      <c r="C514" s="1848">
        <v>7</v>
      </c>
      <c r="D514" s="1877"/>
      <c r="E514" s="1866"/>
      <c r="F514" s="1879"/>
      <c r="G514" s="1879"/>
      <c r="H514" s="2040"/>
      <c r="I514" s="1879"/>
      <c r="J514" s="1879"/>
      <c r="K514" s="1878"/>
      <c r="L514" s="1879"/>
      <c r="M514" s="1879"/>
      <c r="N514" s="1878"/>
      <c r="O514" s="1879"/>
      <c r="P514" s="1879"/>
      <c r="Q514" s="1884"/>
      <c r="R514" s="1850"/>
      <c r="S514" s="1850"/>
      <c r="T514" s="1878"/>
      <c r="U514" s="1879"/>
      <c r="V514" s="1879"/>
      <c r="W514" s="1878"/>
      <c r="X514" s="1879"/>
      <c r="Y514" s="1880"/>
      <c r="AB514" s="1885">
        <v>50</v>
      </c>
      <c r="AD514" s="2038"/>
      <c r="AE514" s="2038"/>
      <c r="AF514" s="1887">
        <v>7</v>
      </c>
    </row>
    <row r="515" spans="1:32">
      <c r="A515" s="1848"/>
      <c r="B515" s="1849"/>
      <c r="C515" s="1848">
        <v>8</v>
      </c>
      <c r="D515" s="1877"/>
      <c r="E515" s="1866"/>
      <c r="F515" s="1879"/>
      <c r="G515" s="1879"/>
      <c r="H515" s="2040"/>
      <c r="I515" s="1879"/>
      <c r="J515" s="1879"/>
      <c r="K515" s="1878"/>
      <c r="L515" s="1879"/>
      <c r="M515" s="1879"/>
      <c r="N515" s="1878"/>
      <c r="O515" s="1879"/>
      <c r="P515" s="1879"/>
      <c r="Q515" s="1884"/>
      <c r="R515" s="1850"/>
      <c r="S515" s="1850"/>
      <c r="T515" s="1878"/>
      <c r="U515" s="1879"/>
      <c r="V515" s="1879"/>
      <c r="W515" s="1878"/>
      <c r="X515" s="1879"/>
      <c r="Y515" s="1880"/>
      <c r="AB515" s="1885">
        <v>50</v>
      </c>
      <c r="AD515" s="2038"/>
      <c r="AE515" s="2038"/>
      <c r="AF515" s="1887">
        <v>8</v>
      </c>
    </row>
    <row r="516" spans="1:32">
      <c r="A516" s="1848"/>
      <c r="B516" s="1849"/>
      <c r="C516" s="1848">
        <v>9</v>
      </c>
      <c r="D516" s="1877"/>
      <c r="E516" s="1866"/>
      <c r="F516" s="1879"/>
      <c r="G516" s="1879"/>
      <c r="H516" s="2040"/>
      <c r="I516" s="1879"/>
      <c r="J516" s="1879"/>
      <c r="K516" s="1878"/>
      <c r="L516" s="1879"/>
      <c r="M516" s="1879"/>
      <c r="N516" s="1878"/>
      <c r="O516" s="1879"/>
      <c r="P516" s="1879"/>
      <c r="Q516" s="1884"/>
      <c r="R516" s="1850"/>
      <c r="S516" s="1850"/>
      <c r="T516" s="1878"/>
      <c r="U516" s="1879"/>
      <c r="V516" s="1879"/>
      <c r="W516" s="1878"/>
      <c r="X516" s="1879"/>
      <c r="Y516" s="1880"/>
      <c r="AB516" s="1885">
        <v>50</v>
      </c>
      <c r="AD516" s="2038"/>
      <c r="AE516" s="2038"/>
      <c r="AF516" s="1887">
        <v>9</v>
      </c>
    </row>
    <row r="517" spans="1:32">
      <c r="A517" s="1848"/>
      <c r="B517" s="1849"/>
      <c r="C517" s="1848">
        <v>10</v>
      </c>
      <c r="D517" s="1877"/>
      <c r="E517" s="1866"/>
      <c r="F517" s="1879"/>
      <c r="G517" s="1879"/>
      <c r="H517" s="2040"/>
      <c r="I517" s="1879"/>
      <c r="J517" s="1879"/>
      <c r="K517" s="1878"/>
      <c r="L517" s="1879"/>
      <c r="M517" s="1879"/>
      <c r="N517" s="1878"/>
      <c r="O517" s="1879"/>
      <c r="P517" s="1879"/>
      <c r="Q517" s="1884"/>
      <c r="R517" s="1850"/>
      <c r="S517" s="1850"/>
      <c r="T517" s="1878"/>
      <c r="U517" s="1879"/>
      <c r="V517" s="1879"/>
      <c r="W517" s="1878"/>
      <c r="X517" s="1879"/>
      <c r="Y517" s="1880"/>
      <c r="AB517" s="1885">
        <v>50</v>
      </c>
      <c r="AD517" s="2038"/>
      <c r="AE517" s="2038"/>
      <c r="AF517" s="1887">
        <v>10</v>
      </c>
    </row>
    <row r="518" spans="1:32">
      <c r="A518" s="1848"/>
      <c r="B518" s="1849"/>
      <c r="C518" s="1848">
        <v>11</v>
      </c>
      <c r="D518" s="1877"/>
      <c r="E518" s="1866"/>
      <c r="F518" s="1879"/>
      <c r="G518" s="1879"/>
      <c r="H518" s="2040"/>
      <c r="I518" s="1879"/>
      <c r="J518" s="1879"/>
      <c r="K518" s="1878"/>
      <c r="L518" s="1879"/>
      <c r="M518" s="1879"/>
      <c r="N518" s="1878"/>
      <c r="O518" s="1879"/>
      <c r="P518" s="1879"/>
      <c r="Q518" s="1884"/>
      <c r="R518" s="1850"/>
      <c r="S518" s="1850"/>
      <c r="T518" s="1878"/>
      <c r="U518" s="1879"/>
      <c r="V518" s="1879"/>
      <c r="W518" s="1878"/>
      <c r="X518" s="1879"/>
      <c r="Y518" s="1880"/>
      <c r="AB518" s="1885">
        <v>50</v>
      </c>
      <c r="AD518" s="2038"/>
      <c r="AE518" s="2038"/>
      <c r="AF518" s="1887">
        <v>11</v>
      </c>
    </row>
    <row r="519" spans="1:32">
      <c r="A519" s="1848"/>
      <c r="B519" s="1849"/>
      <c r="C519" s="1848">
        <v>12</v>
      </c>
      <c r="D519" s="1881"/>
      <c r="E519" s="1866"/>
      <c r="F519" s="1879"/>
      <c r="G519" s="1879"/>
      <c r="H519" s="2040"/>
      <c r="I519" s="1879"/>
      <c r="J519" s="1879"/>
      <c r="K519" s="1878"/>
      <c r="L519" s="1879"/>
      <c r="M519" s="1879"/>
      <c r="N519" s="1878"/>
      <c r="O519" s="1879"/>
      <c r="P519" s="1879"/>
      <c r="Q519" s="1884"/>
      <c r="R519" s="1850"/>
      <c r="S519" s="1850"/>
      <c r="T519" s="1878"/>
      <c r="U519" s="1879"/>
      <c r="V519" s="1879"/>
      <c r="W519" s="1878"/>
      <c r="X519" s="1879"/>
      <c r="Y519" s="1880"/>
      <c r="AB519" s="1885">
        <v>50</v>
      </c>
      <c r="AD519" s="2038"/>
      <c r="AE519" s="2038"/>
      <c r="AF519" s="1887">
        <v>12</v>
      </c>
    </row>
  </sheetData>
  <mergeCells count="5">
    <mergeCell ref="T2:V2"/>
    <mergeCell ref="W2:Y2"/>
    <mergeCell ref="E2:M2"/>
    <mergeCell ref="Q2:S2"/>
    <mergeCell ref="N2:P2"/>
  </mergeCells>
  <phoneticPr fontId="1"/>
  <pageMargins left="0.74803149606299213" right="0.74803149606299213" top="0.98425196850393704" bottom="0.98425196850393704" header="0.51181102362204722" footer="0.51181102362204722"/>
  <pageSetup paperSize="9" scale="27"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P79"/>
  <sheetViews>
    <sheetView showGridLines="0" view="pageBreakPreview" zoomScale="70" zoomScaleNormal="70" zoomScaleSheetLayoutView="70" workbookViewId="0"/>
  </sheetViews>
  <sheetFormatPr defaultColWidth="8.90625" defaultRowHeight="13"/>
  <cols>
    <col min="1" max="14" width="8.90625" style="2"/>
    <col min="15" max="15" width="9" customWidth="1"/>
    <col min="16" max="16384" width="8.90625" style="2"/>
  </cols>
  <sheetData>
    <row r="1" spans="1:16" ht="24.75" customHeight="1">
      <c r="A1" s="6" t="s">
        <v>14</v>
      </c>
    </row>
    <row r="2" spans="1:16" ht="23.5" customHeight="1">
      <c r="M2" s="2" t="s">
        <v>55</v>
      </c>
    </row>
    <row r="3" spans="1:16" ht="19">
      <c r="A3" s="1" t="s">
        <v>11</v>
      </c>
      <c r="O3" t="s">
        <v>55</v>
      </c>
    </row>
    <row r="4" spans="1:16">
      <c r="M4" s="2" t="s">
        <v>59</v>
      </c>
    </row>
    <row r="11" spans="1:16">
      <c r="P11" s="2" t="s">
        <v>55</v>
      </c>
    </row>
    <row r="27" spans="1:15">
      <c r="O27" t="s">
        <v>55</v>
      </c>
    </row>
    <row r="28" spans="1:15" ht="19">
      <c r="A28" s="1" t="s">
        <v>12</v>
      </c>
    </row>
    <row r="29" spans="1:15">
      <c r="M29" s="2" t="s">
        <v>59</v>
      </c>
    </row>
    <row r="50" spans="1:13" ht="13.15" customHeight="1"/>
    <row r="51" spans="1:13" ht="13.15" customHeight="1"/>
    <row r="53" spans="1:13" ht="19">
      <c r="A53" s="1" t="s">
        <v>13</v>
      </c>
    </row>
    <row r="54" spans="1:13">
      <c r="M54" s="2" t="s">
        <v>59</v>
      </c>
    </row>
    <row r="75" spans="1:15" ht="16.5" customHeight="1">
      <c r="A75" s="2122" t="s">
        <v>838</v>
      </c>
      <c r="B75" s="2123"/>
      <c r="C75" s="2123"/>
      <c r="D75" s="2123"/>
      <c r="E75" s="2123"/>
      <c r="F75" s="2123"/>
      <c r="G75" s="2123"/>
      <c r="H75" s="2123"/>
      <c r="I75" s="2123"/>
      <c r="J75" s="2123"/>
      <c r="K75" s="2123"/>
      <c r="L75" s="2123"/>
      <c r="M75" s="2123"/>
      <c r="N75" s="2123"/>
      <c r="O75" s="2"/>
    </row>
    <row r="76" spans="1:15">
      <c r="A76" s="2122" t="s">
        <v>839</v>
      </c>
      <c r="B76" s="2123"/>
      <c r="C76" s="2123"/>
      <c r="D76" s="2123"/>
      <c r="E76" s="2123"/>
      <c r="F76" s="2123"/>
      <c r="G76" s="2123"/>
      <c r="H76" s="2123"/>
      <c r="I76" s="2123"/>
      <c r="J76" s="2123"/>
      <c r="K76" s="2123"/>
      <c r="L76" s="2123"/>
      <c r="M76" s="2123"/>
      <c r="N76" s="2123"/>
      <c r="O76" s="2"/>
    </row>
    <row r="77" spans="1:15" ht="17.5" customHeight="1">
      <c r="B77"/>
      <c r="C77"/>
      <c r="D77"/>
      <c r="E77"/>
      <c r="F77"/>
      <c r="G77"/>
      <c r="H77"/>
      <c r="I77"/>
      <c r="J77"/>
      <c r="K77"/>
      <c r="L77"/>
      <c r="M77"/>
      <c r="N77"/>
      <c r="O77" s="2"/>
    </row>
    <row r="78" spans="1:15" ht="20.5" customHeight="1"/>
    <row r="79" spans="1:15" ht="7.9" customHeight="1"/>
  </sheetData>
  <mergeCells count="2">
    <mergeCell ref="A75:N75"/>
    <mergeCell ref="A76:N76"/>
  </mergeCells>
  <phoneticPr fontId="1"/>
  <pageMargins left="0.70866141732283472" right="0.47244094488188981" top="0.98425196850393704" bottom="0.74803149606299213" header="0.55118110236220474" footer="0.47244094488188981"/>
  <pageSetup paperSize="9" scale="71" orientation="portrait" r:id="rId1"/>
  <headerFooter alignWithMargins="0">
    <oddHeader>&amp;L&amp;"ＭＳ 明朝,標準"&amp;24Ⅲ　兵庫ＣＩのグラフと値</oddHeader>
    <oddFooter>&amp;C&amp;"ＭＳ 明朝,標準"&amp;16-  3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N72"/>
  <sheetViews>
    <sheetView showGridLines="0" view="pageBreakPreview" zoomScale="70" zoomScaleNormal="85" zoomScaleSheetLayoutView="70" workbookViewId="0"/>
  </sheetViews>
  <sheetFormatPr defaultColWidth="8.90625" defaultRowHeight="13"/>
  <cols>
    <col min="1" max="1" width="8.90625" style="2"/>
    <col min="2" max="2" width="9" style="2" customWidth="1"/>
    <col min="3" max="16384" width="8.90625" style="2"/>
  </cols>
  <sheetData>
    <row r="1" spans="1:1" ht="25.5">
      <c r="A1" s="5"/>
    </row>
    <row r="2" spans="1:1" ht="19">
      <c r="A2" s="1" t="s">
        <v>11</v>
      </c>
    </row>
    <row r="26" spans="1:1" ht="19">
      <c r="A26" s="1" t="s">
        <v>12</v>
      </c>
    </row>
    <row r="47" ht="13.15" customHeight="1"/>
    <row r="49" spans="1:1" ht="19">
      <c r="A49" s="1" t="s">
        <v>13</v>
      </c>
    </row>
    <row r="56" spans="1:1" ht="14.25" customHeight="1"/>
    <row r="70" spans="1:14" ht="13.9" customHeight="1">
      <c r="A70" s="2122" t="s">
        <v>840</v>
      </c>
      <c r="B70" s="2123"/>
      <c r="C70" s="2123"/>
      <c r="D70" s="2123"/>
      <c r="E70" s="2123"/>
      <c r="F70" s="2123"/>
      <c r="G70" s="2123"/>
      <c r="H70" s="2123"/>
      <c r="I70" s="2123"/>
      <c r="J70" s="2123"/>
      <c r="K70" s="2123"/>
      <c r="L70" s="2123"/>
      <c r="M70" s="2123"/>
      <c r="N70" s="2123"/>
    </row>
    <row r="71" spans="1:14">
      <c r="A71" s="2122" t="s">
        <v>841</v>
      </c>
      <c r="B71" s="2123"/>
      <c r="C71" s="2123"/>
      <c r="D71" s="2123"/>
      <c r="E71" s="2123"/>
      <c r="F71" s="2123"/>
      <c r="G71" s="2123"/>
      <c r="H71" s="2123"/>
      <c r="I71" s="2123"/>
      <c r="J71" s="2123"/>
      <c r="K71" s="2123"/>
      <c r="L71" s="2123"/>
      <c r="M71" s="2123"/>
      <c r="N71" s="2123"/>
    </row>
    <row r="72" spans="1:14">
      <c r="B72"/>
      <c r="C72"/>
      <c r="D72"/>
      <c r="E72"/>
      <c r="F72"/>
      <c r="G72"/>
      <c r="H72"/>
      <c r="I72"/>
      <c r="J72"/>
      <c r="K72"/>
      <c r="L72"/>
      <c r="M72"/>
      <c r="N72"/>
    </row>
  </sheetData>
  <mergeCells count="2">
    <mergeCell ref="A70:N70"/>
    <mergeCell ref="A71:N71"/>
  </mergeCells>
  <phoneticPr fontId="1"/>
  <pageMargins left="0.70866141732283472" right="0.47244094488188981" top="1.1811023622047245" bottom="0.74803149606299213" header="0.82677165354330717" footer="0.51181102362204722"/>
  <pageSetup paperSize="9" scale="71" orientation="portrait" r:id="rId1"/>
  <headerFooter alignWithMargins="0">
    <oddHeader>&amp;L&amp;"ＭＳ 明朝,標準"&amp;24Ⅴ　兵庫ＤＩグラフ</oddHeader>
    <oddFooter>&amp;C&amp;"ＭＳ 明朝,標準"&amp;16-  6  -</oddFooter>
  </headerFooter>
  <colBreaks count="1" manualBreakCount="1">
    <brk id="14" max="7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634C-C9D9-45D5-A50E-89F4F66C9658}">
  <dimension ref="A1:P77"/>
  <sheetViews>
    <sheetView showGridLines="0" view="pageBreakPreview" zoomScale="70" zoomScaleNormal="70" zoomScaleSheetLayoutView="70" workbookViewId="0"/>
  </sheetViews>
  <sheetFormatPr defaultColWidth="8.90625" defaultRowHeight="13"/>
  <cols>
    <col min="1" max="16384" width="8.90625" style="1887"/>
  </cols>
  <sheetData>
    <row r="1" spans="1:12" ht="22.5" customHeight="1">
      <c r="A1" s="3"/>
    </row>
    <row r="2" spans="1:12" ht="22.5" customHeight="1">
      <c r="A2" s="3"/>
    </row>
    <row r="3" spans="1:12" ht="22.5" customHeight="1">
      <c r="A3" s="3"/>
    </row>
    <row r="4" spans="1:12" ht="16.899999999999999" customHeight="1">
      <c r="A4" s="1" t="s">
        <v>11</v>
      </c>
      <c r="L4" s="1887" t="s">
        <v>5</v>
      </c>
    </row>
    <row r="5" spans="1:12" ht="16.899999999999999" customHeight="1">
      <c r="L5" s="1887" t="s">
        <v>6</v>
      </c>
    </row>
    <row r="6" spans="1:12" ht="16.899999999999999" customHeight="1">
      <c r="L6" s="1887" t="s">
        <v>7</v>
      </c>
    </row>
    <row r="7" spans="1:12" ht="16.899999999999999" customHeight="1">
      <c r="L7" s="1887" t="s">
        <v>60</v>
      </c>
    </row>
    <row r="27" spans="1:12" ht="17.5" customHeight="1">
      <c r="A27" s="1" t="s">
        <v>12</v>
      </c>
      <c r="L27" s="1887" t="s">
        <v>5</v>
      </c>
    </row>
    <row r="28" spans="1:12" ht="17.5" customHeight="1">
      <c r="L28" s="1887" t="s">
        <v>6</v>
      </c>
    </row>
    <row r="29" spans="1:12" ht="17.5" customHeight="1">
      <c r="L29" s="1887" t="s">
        <v>46</v>
      </c>
    </row>
    <row r="30" spans="1:12" ht="17.5" customHeight="1">
      <c r="L30" s="1887" t="s">
        <v>60</v>
      </c>
    </row>
    <row r="51" spans="1:12" ht="17.5" customHeight="1">
      <c r="A51" s="1" t="s">
        <v>13</v>
      </c>
      <c r="L51" s="1887" t="s">
        <v>5</v>
      </c>
    </row>
    <row r="52" spans="1:12" ht="17.5" customHeight="1">
      <c r="L52" s="1887" t="s">
        <v>6</v>
      </c>
    </row>
    <row r="53" spans="1:12" ht="17.5" customHeight="1">
      <c r="L53" s="1887" t="s">
        <v>7</v>
      </c>
    </row>
    <row r="54" spans="1:12" ht="17.5" customHeight="1">
      <c r="L54" s="1887" t="s">
        <v>60</v>
      </c>
    </row>
    <row r="73" spans="5:16" ht="13.9" customHeight="1"/>
    <row r="74" spans="5:16">
      <c r="E74" s="4"/>
      <c r="P74" s="4"/>
    </row>
    <row r="75" spans="5:16">
      <c r="G75" s="1887" t="s">
        <v>37</v>
      </c>
    </row>
    <row r="76" spans="5:16">
      <c r="G76" s="1887" t="s">
        <v>48</v>
      </c>
    </row>
    <row r="77" spans="5:16">
      <c r="G77" s="1887" t="s">
        <v>47</v>
      </c>
    </row>
  </sheetData>
  <phoneticPr fontId="1"/>
  <printOptions horizontalCentered="1"/>
  <pageMargins left="0.55118110236220474" right="0.59055118110236227" top="0.70866141732283472" bottom="0.6692913385826772" header="0.70866141732283472" footer="0.43307086614173229"/>
  <pageSetup paperSize="9" scale="71" orientation="portrait" r:id="rId1"/>
  <headerFooter alignWithMargins="0">
    <oddHeader xml:space="preserve">&amp;L&amp;"ＭＳ 明朝,標準"&amp;24（参考）
１　最近の兵庫ＣＩの動き
</oddHeader>
    <oddFooter>&amp;C&amp;"ＭＳ 明朝,標準"&amp;16-  11  -</oddFooter>
  </headerFooter>
  <colBreaks count="1" manualBreakCount="1">
    <brk id="14" max="7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BE77-8857-4165-ABA1-7588CEBCA7EF}">
  <dimension ref="A1:U82"/>
  <sheetViews>
    <sheetView showGridLines="0" view="pageBreakPreview" zoomScale="70" zoomScaleNormal="100" zoomScaleSheetLayoutView="70" workbookViewId="0"/>
  </sheetViews>
  <sheetFormatPr defaultColWidth="8.90625" defaultRowHeight="13"/>
  <cols>
    <col min="1" max="16" width="8.90625" style="1887"/>
    <col min="17" max="17" width="8.90625" style="1887" customWidth="1"/>
    <col min="18" max="16384" width="8.90625" style="1887"/>
  </cols>
  <sheetData>
    <row r="1" spans="1:1" ht="8.25" customHeight="1"/>
    <row r="2" spans="1:1" ht="14.25" customHeight="1"/>
    <row r="3" spans="1:1" ht="15" customHeight="1"/>
    <row r="4" spans="1:1" ht="15" customHeight="1"/>
    <row r="5" spans="1:1" ht="13.5" customHeight="1"/>
    <row r="6" spans="1:1" ht="15" customHeight="1"/>
    <row r="7" spans="1:1" ht="5.5" customHeight="1"/>
    <row r="8" spans="1:1" ht="19">
      <c r="A8" s="1" t="s">
        <v>11</v>
      </c>
    </row>
    <row r="24" spans="1:21">
      <c r="T24" s="7"/>
      <c r="U24" s="7"/>
    </row>
    <row r="25" spans="1:21">
      <c r="T25" s="7"/>
      <c r="U25" s="7"/>
    </row>
    <row r="26" spans="1:21">
      <c r="T26" s="7"/>
      <c r="U26" s="7"/>
    </row>
    <row r="27" spans="1:21">
      <c r="T27" s="7"/>
      <c r="U27" s="7"/>
    </row>
    <row r="32" spans="1:21" ht="19">
      <c r="A32" s="1" t="s">
        <v>12</v>
      </c>
    </row>
    <row r="53" spans="1:1" ht="13.15" customHeight="1"/>
    <row r="54" spans="1:1" ht="13.15" customHeight="1"/>
    <row r="55" spans="1:1" ht="19">
      <c r="A55" s="1" t="s">
        <v>13</v>
      </c>
    </row>
    <row r="75" spans="1:14" ht="13.9" customHeight="1"/>
    <row r="76" spans="1:14" ht="13.9" customHeight="1"/>
    <row r="77" spans="1:14" ht="19.5" customHeight="1">
      <c r="A77" s="2122" t="s">
        <v>968</v>
      </c>
      <c r="B77" s="2123"/>
      <c r="C77" s="2123"/>
      <c r="D77" s="2123"/>
      <c r="E77" s="2123"/>
      <c r="F77" s="2123"/>
      <c r="G77" s="2123"/>
      <c r="H77" s="2123"/>
      <c r="I77" s="2123"/>
      <c r="J77" s="2123"/>
      <c r="K77" s="2123"/>
      <c r="L77" s="2123"/>
      <c r="M77" s="2123"/>
      <c r="N77" s="2123"/>
    </row>
    <row r="78" spans="1:14" ht="13.5" customHeight="1">
      <c r="A78" s="2122" t="s">
        <v>969</v>
      </c>
      <c r="B78" s="2123"/>
      <c r="C78" s="2123"/>
      <c r="D78" s="2123"/>
      <c r="E78" s="2123"/>
      <c r="F78" s="2123"/>
      <c r="G78" s="2123"/>
      <c r="H78" s="2123"/>
      <c r="I78" s="2123"/>
      <c r="J78" s="2123"/>
      <c r="K78" s="2123"/>
      <c r="L78" s="2123"/>
      <c r="M78" s="2123"/>
      <c r="N78" s="2123"/>
    </row>
    <row r="79" spans="1:14">
      <c r="B79" s="1888"/>
      <c r="C79" s="1888"/>
      <c r="D79" s="1888"/>
      <c r="E79" s="1888"/>
      <c r="F79" s="1888"/>
      <c r="G79" s="1888"/>
      <c r="H79" s="1888"/>
      <c r="I79" s="1888"/>
      <c r="J79" s="1888"/>
      <c r="K79" s="1888"/>
      <c r="L79" s="1888"/>
      <c r="M79" s="1888"/>
      <c r="N79" s="1888"/>
    </row>
    <row r="80" spans="1:14">
      <c r="M80" s="1888"/>
      <c r="N80" s="1888"/>
    </row>
    <row r="82" ht="3.65" customHeight="1"/>
  </sheetData>
  <mergeCells count="2">
    <mergeCell ref="A77:N77"/>
    <mergeCell ref="A78:N78"/>
  </mergeCells>
  <phoneticPr fontId="1"/>
  <pageMargins left="0.76" right="0.47" top="1.1399999999999999" bottom="0.6" header="0.64" footer="0.45"/>
  <pageSetup paperSize="9" scale="71" orientation="portrait" r:id="rId1"/>
  <headerFooter alignWithMargins="0">
    <oddHeader>&amp;L&amp;"ＭＳ 明朝,標準"&amp;24
２　最近の兵庫県と全国のＣＩの動き</oddHeader>
    <oddFooter>&amp;C&amp;"ＭＳ 明朝,標準"&amp;16-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789A-7EF1-4B7B-85D7-02881FE508EF}">
  <dimension ref="A1:N75"/>
  <sheetViews>
    <sheetView showGridLines="0" view="pageBreakPreview" zoomScale="70" zoomScaleNormal="100" zoomScaleSheetLayoutView="70" workbookViewId="0"/>
  </sheetViews>
  <sheetFormatPr defaultColWidth="8.90625" defaultRowHeight="13"/>
  <cols>
    <col min="1" max="16384" width="8.90625" style="1887"/>
  </cols>
  <sheetData>
    <row r="1" spans="1:14">
      <c r="N1" s="1887" t="s">
        <v>55</v>
      </c>
    </row>
    <row r="3" spans="1:14" ht="19">
      <c r="A3" s="1" t="s">
        <v>11</v>
      </c>
    </row>
    <row r="27" spans="1:1" ht="19">
      <c r="A27" s="1" t="s">
        <v>12</v>
      </c>
    </row>
    <row r="28" spans="1:1" ht="16.5" customHeight="1"/>
    <row r="49" spans="1:1" ht="13.15" customHeight="1"/>
    <row r="51" spans="1:1" ht="19">
      <c r="A51" s="1" t="s">
        <v>13</v>
      </c>
    </row>
    <row r="73" spans="1:14" ht="18.75" customHeight="1">
      <c r="A73" s="2122" t="s">
        <v>964</v>
      </c>
      <c r="B73" s="2123"/>
      <c r="C73" s="2123"/>
      <c r="D73" s="2123"/>
      <c r="E73" s="2123"/>
      <c r="F73" s="2123"/>
      <c r="G73" s="2123"/>
      <c r="H73" s="2123"/>
      <c r="I73" s="2123"/>
      <c r="J73" s="2123"/>
      <c r="K73" s="2123"/>
      <c r="L73" s="2123"/>
      <c r="M73" s="2123"/>
      <c r="N73" s="2123"/>
    </row>
    <row r="74" spans="1:14">
      <c r="A74" s="2122" t="s">
        <v>965</v>
      </c>
      <c r="B74" s="2123"/>
      <c r="C74" s="2123"/>
      <c r="D74" s="2123"/>
      <c r="E74" s="2123"/>
      <c r="F74" s="2123"/>
      <c r="G74" s="2123"/>
      <c r="H74" s="2123"/>
      <c r="I74" s="2123"/>
      <c r="J74" s="2123"/>
      <c r="K74" s="2123"/>
      <c r="L74" s="2123"/>
      <c r="M74" s="2123"/>
      <c r="N74" s="2123"/>
    </row>
    <row r="75" spans="1:14">
      <c r="B75" s="1888"/>
      <c r="C75" s="1888"/>
      <c r="D75" s="1888"/>
      <c r="E75" s="1888"/>
      <c r="F75" s="1888"/>
      <c r="G75" s="1888"/>
      <c r="H75" s="1888"/>
      <c r="I75" s="1888"/>
      <c r="J75" s="1888"/>
      <c r="K75" s="1888"/>
      <c r="L75" s="1888"/>
      <c r="M75" s="1888"/>
      <c r="N75" s="1888"/>
    </row>
  </sheetData>
  <mergeCells count="2">
    <mergeCell ref="A73:N73"/>
    <mergeCell ref="A74:N74"/>
  </mergeCells>
  <phoneticPr fontId="1"/>
  <pageMargins left="0.78740157480314965" right="0.59055118110236227" top="1.2204724409448819" bottom="0.70866141732283472" header="0.82677165354330717" footer="0.43307086614173229"/>
  <pageSetup paperSize="9" scale="71" orientation="portrait" r:id="rId1"/>
  <headerFooter alignWithMargins="0">
    <oddHeader>&amp;L&amp;"ＭＳ 明朝,標準"&amp;24４　兵庫累積ＤＩグラフ</oddHeader>
    <oddFooter>&amp;C&amp;"ＭＳ 明朝,標準"&amp;16-  14  -</oddFooter>
  </headerFooter>
  <colBreaks count="1" manualBreakCount="1">
    <brk id="14" max="7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99"/>
  <sheetViews>
    <sheetView zoomScale="85" zoomScaleNormal="85" zoomScaleSheetLayoutView="70" workbookViewId="0">
      <pane xSplit="1" ySplit="4" topLeftCell="B127" activePane="bottomRight" state="frozen"/>
      <selection pane="topRight" activeCell="B1" sqref="B1"/>
      <selection pane="bottomLeft" activeCell="A5" sqref="A5"/>
      <selection pane="bottomRight" activeCell="A161" sqref="A161"/>
    </sheetView>
  </sheetViews>
  <sheetFormatPr defaultColWidth="9" defaultRowHeight="13"/>
  <cols>
    <col min="1" max="1" width="9.453125" style="847" customWidth="1"/>
    <col min="2" max="3" width="8.08984375" style="850" customWidth="1"/>
    <col min="4" max="4" width="9.90625" style="850" customWidth="1"/>
    <col min="5" max="6" width="9.08984375" style="850" customWidth="1"/>
    <col min="7" max="8" width="8.90625" style="850" customWidth="1"/>
    <col min="9" max="9" width="11.36328125" style="850" bestFit="1" customWidth="1"/>
    <col min="10" max="10" width="8.08984375" style="850" customWidth="1"/>
    <col min="11" max="11" width="6.36328125" style="850" customWidth="1"/>
    <col min="12" max="12" width="7.36328125" style="850" customWidth="1"/>
    <col min="13" max="13" width="2.90625" style="850" customWidth="1"/>
    <col min="14" max="14" width="9.6328125" style="850" customWidth="1"/>
    <col min="15" max="16" width="9" style="850"/>
    <col min="17" max="17" width="9.90625" style="850" customWidth="1"/>
    <col min="18" max="19" width="9" style="850"/>
    <col min="20" max="20" width="9.90625" style="850" customWidth="1"/>
    <col min="21" max="21" width="8.36328125" style="850" customWidth="1"/>
    <col min="22" max="23" width="7" style="1063" customWidth="1"/>
    <col min="24" max="24" width="7.36328125" style="850" customWidth="1"/>
    <col min="25" max="16384" width="9" style="850"/>
  </cols>
  <sheetData>
    <row r="1" spans="1:25" ht="14">
      <c r="A1" s="846" t="s">
        <v>665</v>
      </c>
      <c r="B1" s="847"/>
      <c r="C1" s="847"/>
      <c r="D1" s="847"/>
      <c r="E1" s="847" t="s">
        <v>666</v>
      </c>
      <c r="F1" s="1440" t="s">
        <v>667</v>
      </c>
      <c r="G1" s="1440"/>
      <c r="H1" s="1440"/>
      <c r="I1" s="1439"/>
      <c r="J1" s="847"/>
      <c r="K1" s="847"/>
      <c r="M1" s="847"/>
      <c r="N1" s="846" t="s">
        <v>668</v>
      </c>
      <c r="P1" s="847"/>
      <c r="Q1" s="1440" t="s">
        <v>669</v>
      </c>
      <c r="R1" s="1440"/>
      <c r="S1" s="847"/>
      <c r="T1" s="848">
        <v>45924</v>
      </c>
      <c r="U1" s="847"/>
      <c r="V1" s="849"/>
      <c r="W1" s="849"/>
      <c r="Y1" s="847"/>
    </row>
    <row r="2" spans="1:25" ht="13.5" thickBot="1">
      <c r="A2" s="850"/>
      <c r="B2" s="847" t="s">
        <v>666</v>
      </c>
      <c r="C2" s="847"/>
      <c r="D2" s="847"/>
      <c r="E2" s="2130" t="s">
        <v>670</v>
      </c>
      <c r="F2" s="2130"/>
      <c r="G2" s="2130" t="s">
        <v>671</v>
      </c>
      <c r="H2" s="2130"/>
      <c r="I2" s="852"/>
      <c r="J2" s="847"/>
      <c r="K2" s="847"/>
      <c r="M2" s="847"/>
      <c r="N2" s="853" t="s">
        <v>666</v>
      </c>
      <c r="P2" s="847"/>
      <c r="Q2" s="847"/>
      <c r="R2" s="847"/>
      <c r="S2" s="847"/>
      <c r="T2" s="2130" t="s">
        <v>671</v>
      </c>
      <c r="U2" s="2130"/>
      <c r="V2" s="849"/>
      <c r="W2" s="849"/>
      <c r="Y2" s="847"/>
    </row>
    <row r="3" spans="1:25">
      <c r="A3" s="854"/>
      <c r="B3" s="855" t="s">
        <v>672</v>
      </c>
      <c r="C3" s="856"/>
      <c r="D3" s="857"/>
      <c r="E3" s="858" t="s">
        <v>673</v>
      </c>
      <c r="F3" s="858"/>
      <c r="G3" s="859" t="s">
        <v>674</v>
      </c>
      <c r="H3" s="860"/>
      <c r="I3" s="2131" t="s">
        <v>675</v>
      </c>
      <c r="J3" s="2133" t="s">
        <v>676</v>
      </c>
      <c r="K3" s="2134"/>
      <c r="L3" s="1447" t="s">
        <v>677</v>
      </c>
      <c r="M3" s="861"/>
      <c r="N3" s="862"/>
      <c r="O3" s="1456" t="s">
        <v>678</v>
      </c>
      <c r="P3" s="856"/>
      <c r="Q3" s="856"/>
      <c r="R3" s="859" t="s">
        <v>673</v>
      </c>
      <c r="S3" s="857"/>
      <c r="T3" s="860" t="s">
        <v>674</v>
      </c>
      <c r="U3" s="858"/>
      <c r="V3" s="2124" t="s">
        <v>679</v>
      </c>
      <c r="W3" s="2125"/>
      <c r="X3" s="1444" t="s">
        <v>677</v>
      </c>
      <c r="Y3" s="847"/>
    </row>
    <row r="4" spans="1:25" ht="13.5" thickBot="1">
      <c r="A4" s="863" t="s">
        <v>207</v>
      </c>
      <c r="B4" s="864" t="s">
        <v>680</v>
      </c>
      <c r="C4" s="865" t="s">
        <v>681</v>
      </c>
      <c r="D4" s="866" t="s">
        <v>682</v>
      </c>
      <c r="E4" s="851" t="s">
        <v>666</v>
      </c>
      <c r="F4" s="867" t="s">
        <v>681</v>
      </c>
      <c r="G4" s="868" t="s">
        <v>666</v>
      </c>
      <c r="H4" s="869" t="s">
        <v>681</v>
      </c>
      <c r="I4" s="2132"/>
      <c r="J4" s="2128" t="s">
        <v>679</v>
      </c>
      <c r="K4" s="2129"/>
      <c r="L4" s="1448" t="s">
        <v>683</v>
      </c>
      <c r="M4" s="861"/>
      <c r="N4" s="871" t="s">
        <v>207</v>
      </c>
      <c r="O4" s="1457" t="s">
        <v>684</v>
      </c>
      <c r="P4" s="865" t="s">
        <v>681</v>
      </c>
      <c r="Q4" s="867" t="s">
        <v>685</v>
      </c>
      <c r="R4" s="872"/>
      <c r="S4" s="869" t="s">
        <v>681</v>
      </c>
      <c r="T4" s="851" t="s">
        <v>666</v>
      </c>
      <c r="U4" s="867" t="s">
        <v>681</v>
      </c>
      <c r="V4" s="2126"/>
      <c r="W4" s="2127"/>
      <c r="X4" s="1445" t="s">
        <v>683</v>
      </c>
      <c r="Y4" s="847"/>
    </row>
    <row r="5" spans="1:25" ht="14.15" customHeight="1">
      <c r="A5" s="873">
        <v>41275</v>
      </c>
      <c r="B5" s="874">
        <v>97.841831486520491</v>
      </c>
      <c r="C5" s="875" t="s">
        <v>123</v>
      </c>
      <c r="D5" s="876" t="s">
        <v>123</v>
      </c>
      <c r="E5" s="877">
        <v>32.613943828840164</v>
      </c>
      <c r="F5" s="878" t="s">
        <v>123</v>
      </c>
      <c r="G5" s="879">
        <v>13.977404498074355</v>
      </c>
      <c r="H5" s="876" t="s">
        <v>123</v>
      </c>
      <c r="I5" s="880" t="s">
        <v>844</v>
      </c>
      <c r="J5" s="881" t="s">
        <v>691</v>
      </c>
      <c r="K5" s="1491">
        <v>0</v>
      </c>
      <c r="L5" s="1449"/>
      <c r="M5" s="847"/>
      <c r="N5" s="882">
        <v>41275</v>
      </c>
      <c r="O5" s="1636">
        <v>99.58</v>
      </c>
      <c r="P5" s="875" t="s">
        <v>178</v>
      </c>
      <c r="Q5" s="883" t="s">
        <v>178</v>
      </c>
      <c r="R5" s="2041">
        <v>33.193333333333335</v>
      </c>
      <c r="S5" s="885" t="s">
        <v>178</v>
      </c>
      <c r="T5" s="877">
        <v>14.225714285714286</v>
      </c>
      <c r="U5" s="887" t="s">
        <v>178</v>
      </c>
      <c r="V5" s="2042" t="s">
        <v>691</v>
      </c>
      <c r="W5" s="2043">
        <v>0</v>
      </c>
      <c r="X5" s="857"/>
      <c r="Y5" s="890"/>
    </row>
    <row r="6" spans="1:25" ht="14.25" customHeight="1">
      <c r="A6" s="891">
        <v>41306</v>
      </c>
      <c r="B6" s="892">
        <v>98.326409953912744</v>
      </c>
      <c r="C6" s="893">
        <v>0.48457846739225374</v>
      </c>
      <c r="D6" s="894" t="s">
        <v>123</v>
      </c>
      <c r="E6" s="895">
        <v>65.389413813477745</v>
      </c>
      <c r="F6" s="896">
        <v>32.775469984637581</v>
      </c>
      <c r="G6" s="897">
        <v>28.024034491490461</v>
      </c>
      <c r="H6" s="898">
        <v>14.046629993416106</v>
      </c>
      <c r="I6" s="899" t="s">
        <v>845</v>
      </c>
      <c r="J6" s="922" t="s">
        <v>691</v>
      </c>
      <c r="K6" s="1491">
        <v>0</v>
      </c>
      <c r="L6" s="1450"/>
      <c r="M6" s="847"/>
      <c r="N6" s="900">
        <v>41306</v>
      </c>
      <c r="O6" s="1637">
        <v>99.8</v>
      </c>
      <c r="P6" s="902">
        <v>0.21999999999999886</v>
      </c>
      <c r="Q6" s="903" t="s">
        <v>178</v>
      </c>
      <c r="R6" s="904">
        <v>66.459999999999994</v>
      </c>
      <c r="S6" s="905">
        <v>33.266666666666659</v>
      </c>
      <c r="T6" s="895">
        <v>28.482857142857142</v>
      </c>
      <c r="U6" s="896">
        <v>14.257142857142856</v>
      </c>
      <c r="V6" s="888" t="s">
        <v>691</v>
      </c>
      <c r="W6" s="889">
        <v>0</v>
      </c>
      <c r="X6" s="1502"/>
      <c r="Y6" s="890"/>
    </row>
    <row r="7" spans="1:25" ht="14.25" customHeight="1">
      <c r="A7" s="891">
        <v>41334</v>
      </c>
      <c r="B7" s="892">
        <v>98.766749878958706</v>
      </c>
      <c r="C7" s="893">
        <v>0.44033992504596142</v>
      </c>
      <c r="D7" s="894" t="s">
        <v>123</v>
      </c>
      <c r="E7" s="895">
        <v>98.311663773130647</v>
      </c>
      <c r="F7" s="896">
        <v>32.922249959652902</v>
      </c>
      <c r="G7" s="897">
        <v>42.133570188484562</v>
      </c>
      <c r="H7" s="898">
        <v>14.109535696994101</v>
      </c>
      <c r="I7" s="899" t="s">
        <v>845</v>
      </c>
      <c r="J7" s="922" t="s">
        <v>691</v>
      </c>
      <c r="K7" s="1491">
        <v>0</v>
      </c>
      <c r="L7" s="1450"/>
      <c r="M7" s="847"/>
      <c r="N7" s="900">
        <v>41334</v>
      </c>
      <c r="O7" s="1637">
        <v>100.04</v>
      </c>
      <c r="P7" s="902">
        <v>0.24000000000000909</v>
      </c>
      <c r="Q7" s="903" t="s">
        <v>178</v>
      </c>
      <c r="R7" s="904">
        <v>99.806666666666672</v>
      </c>
      <c r="S7" s="905">
        <v>33.346666666666678</v>
      </c>
      <c r="T7" s="895">
        <v>42.774285714285718</v>
      </c>
      <c r="U7" s="896">
        <v>14.291428571428575</v>
      </c>
      <c r="V7" s="888" t="s">
        <v>691</v>
      </c>
      <c r="W7" s="889">
        <v>0</v>
      </c>
      <c r="X7" s="1502"/>
      <c r="Y7" s="890"/>
    </row>
    <row r="8" spans="1:25" ht="14.25" customHeight="1">
      <c r="A8" s="891">
        <v>41365</v>
      </c>
      <c r="B8" s="892">
        <v>99.152958661148119</v>
      </c>
      <c r="C8" s="893">
        <v>0.38620878218941357</v>
      </c>
      <c r="D8" s="894" t="s">
        <v>123</v>
      </c>
      <c r="E8" s="895">
        <v>98.748706164673195</v>
      </c>
      <c r="F8" s="896">
        <v>0.43704239154254765</v>
      </c>
      <c r="G8" s="897">
        <v>56.298278568648584</v>
      </c>
      <c r="H8" s="898">
        <v>14.164708380164022</v>
      </c>
      <c r="I8" s="899" t="s">
        <v>686</v>
      </c>
      <c r="J8" s="922" t="s">
        <v>691</v>
      </c>
      <c r="K8" s="1491">
        <v>0</v>
      </c>
      <c r="L8" s="1450"/>
      <c r="M8" s="847"/>
      <c r="N8" s="900">
        <v>41365</v>
      </c>
      <c r="O8" s="1637">
        <v>100.3</v>
      </c>
      <c r="P8" s="902">
        <v>0.25999999999999091</v>
      </c>
      <c r="Q8" s="903" t="s">
        <v>178</v>
      </c>
      <c r="R8" s="904">
        <v>100.04666666666667</v>
      </c>
      <c r="S8" s="905">
        <v>0.23999999999999488</v>
      </c>
      <c r="T8" s="895">
        <v>57.102857142857147</v>
      </c>
      <c r="U8" s="896">
        <v>14.328571428571429</v>
      </c>
      <c r="V8" s="888" t="s">
        <v>691</v>
      </c>
      <c r="W8" s="889">
        <v>0</v>
      </c>
      <c r="X8" s="1502"/>
      <c r="Y8" s="890"/>
    </row>
    <row r="9" spans="1:25" ht="14.25" customHeight="1">
      <c r="A9" s="891">
        <v>41395</v>
      </c>
      <c r="B9" s="892">
        <v>99.509296710417686</v>
      </c>
      <c r="C9" s="893">
        <v>0.35633804926956714</v>
      </c>
      <c r="D9" s="894" t="s">
        <v>123</v>
      </c>
      <c r="E9" s="895">
        <v>99.143001750174832</v>
      </c>
      <c r="F9" s="896">
        <v>0.3942955855016379</v>
      </c>
      <c r="G9" s="897">
        <v>70.513892384422533</v>
      </c>
      <c r="H9" s="898">
        <v>14.215613815773949</v>
      </c>
      <c r="I9" s="899" t="s">
        <v>686</v>
      </c>
      <c r="J9" s="922" t="s">
        <v>691</v>
      </c>
      <c r="K9" s="1491">
        <v>0</v>
      </c>
      <c r="L9" s="1450"/>
      <c r="M9" s="847"/>
      <c r="N9" s="900">
        <v>41395</v>
      </c>
      <c r="O9" s="1637">
        <v>100.54</v>
      </c>
      <c r="P9" s="902">
        <v>0.24000000000000909</v>
      </c>
      <c r="Q9" s="903" t="s">
        <v>178</v>
      </c>
      <c r="R9" s="904">
        <v>100.29333333333334</v>
      </c>
      <c r="S9" s="905">
        <v>0.2466666666666697</v>
      </c>
      <c r="T9" s="895">
        <v>71.465714285714299</v>
      </c>
      <c r="U9" s="896">
        <v>14.362857142857152</v>
      </c>
      <c r="V9" s="888" t="s">
        <v>691</v>
      </c>
      <c r="W9" s="889">
        <v>0</v>
      </c>
      <c r="X9" s="1502"/>
      <c r="Y9" s="890"/>
    </row>
    <row r="10" spans="1:25" ht="14.25" customHeight="1">
      <c r="A10" s="891">
        <v>41426</v>
      </c>
      <c r="B10" s="892">
        <v>99.842645944625218</v>
      </c>
      <c r="C10" s="893">
        <v>0.33334923420753171</v>
      </c>
      <c r="D10" s="894" t="s">
        <v>123</v>
      </c>
      <c r="E10" s="895">
        <v>99.50163377206367</v>
      </c>
      <c r="F10" s="896">
        <v>0.35863202188883747</v>
      </c>
      <c r="G10" s="897">
        <v>84.777127519368989</v>
      </c>
      <c r="H10" s="898">
        <v>14.263235134946456</v>
      </c>
      <c r="I10" s="899" t="s">
        <v>686</v>
      </c>
      <c r="J10" s="922" t="s">
        <v>691</v>
      </c>
      <c r="K10" s="1491">
        <v>0</v>
      </c>
      <c r="L10" s="1450"/>
      <c r="M10" s="847"/>
      <c r="N10" s="900">
        <v>41426</v>
      </c>
      <c r="O10" s="1637">
        <v>100.76</v>
      </c>
      <c r="P10" s="902">
        <v>0.21999999999999886</v>
      </c>
      <c r="Q10" s="903" t="s">
        <v>178</v>
      </c>
      <c r="R10" s="904">
        <v>100.53333333333335</v>
      </c>
      <c r="S10" s="905">
        <v>0.24000000000000909</v>
      </c>
      <c r="T10" s="895">
        <v>85.860000000000014</v>
      </c>
      <c r="U10" s="896">
        <v>14.394285714285715</v>
      </c>
      <c r="V10" s="888" t="s">
        <v>691</v>
      </c>
      <c r="W10" s="889">
        <v>0</v>
      </c>
      <c r="X10" s="1502"/>
      <c r="Y10" s="890"/>
    </row>
    <row r="11" spans="1:25" ht="14.25" customHeight="1">
      <c r="A11" s="891">
        <v>41456</v>
      </c>
      <c r="B11" s="892">
        <v>100.17671350842744</v>
      </c>
      <c r="C11" s="893">
        <v>0.33406756380222191</v>
      </c>
      <c r="D11" s="894" t="s">
        <v>123</v>
      </c>
      <c r="E11" s="895">
        <v>99.842885387823458</v>
      </c>
      <c r="F11" s="896">
        <v>0.3412516157597878</v>
      </c>
      <c r="G11" s="897">
        <v>99.088086592001474</v>
      </c>
      <c r="H11" s="898">
        <v>14.310959072632485</v>
      </c>
      <c r="I11" s="899" t="s">
        <v>686</v>
      </c>
      <c r="J11" s="922" t="s">
        <v>691</v>
      </c>
      <c r="K11" s="1491">
        <v>0</v>
      </c>
      <c r="L11" s="1450"/>
      <c r="M11" s="847"/>
      <c r="N11" s="900">
        <v>41456</v>
      </c>
      <c r="O11" s="1637">
        <v>100.95</v>
      </c>
      <c r="P11" s="902">
        <v>0.18999999999999773</v>
      </c>
      <c r="Q11" s="903" t="s">
        <v>178</v>
      </c>
      <c r="R11" s="904">
        <v>100.75</v>
      </c>
      <c r="S11" s="905">
        <v>0.21666666666665435</v>
      </c>
      <c r="T11" s="895">
        <v>100.28142857142859</v>
      </c>
      <c r="U11" s="896">
        <v>14.421428571428578</v>
      </c>
      <c r="V11" s="888" t="s">
        <v>691</v>
      </c>
      <c r="W11" s="889">
        <v>0</v>
      </c>
      <c r="X11" s="1502"/>
      <c r="Y11" s="890"/>
    </row>
    <row r="12" spans="1:25" ht="14.15" customHeight="1">
      <c r="A12" s="891">
        <v>41487</v>
      </c>
      <c r="B12" s="892">
        <v>100.55527791940497</v>
      </c>
      <c r="C12" s="893">
        <v>0.37856441097753191</v>
      </c>
      <c r="D12" s="894" t="s">
        <v>123</v>
      </c>
      <c r="E12" s="895">
        <v>100.19154579081921</v>
      </c>
      <c r="F12" s="896">
        <v>0.34866040299574763</v>
      </c>
      <c r="G12" s="897">
        <v>99.475721796699261</v>
      </c>
      <c r="H12" s="898">
        <v>0.38763520469778712</v>
      </c>
      <c r="I12" s="899" t="s">
        <v>686</v>
      </c>
      <c r="J12" s="922" t="s">
        <v>691</v>
      </c>
      <c r="K12" s="1491">
        <v>0</v>
      </c>
      <c r="L12" s="1450"/>
      <c r="M12" s="847"/>
      <c r="N12" s="900">
        <v>41487</v>
      </c>
      <c r="O12" s="1637">
        <v>101.13</v>
      </c>
      <c r="P12" s="902">
        <v>0.17999999999999261</v>
      </c>
      <c r="Q12" s="903" t="s">
        <v>178</v>
      </c>
      <c r="R12" s="904">
        <v>100.94666666666667</v>
      </c>
      <c r="S12" s="905">
        <v>0.19666666666667254</v>
      </c>
      <c r="T12" s="895">
        <v>100.50285714285714</v>
      </c>
      <c r="U12" s="896">
        <v>0.22142857142854666</v>
      </c>
      <c r="V12" s="888" t="s">
        <v>691</v>
      </c>
      <c r="W12" s="889">
        <v>0</v>
      </c>
      <c r="X12" s="1502"/>
      <c r="Y12" s="890"/>
    </row>
    <row r="13" spans="1:25" ht="14.25" customHeight="1">
      <c r="A13" s="891">
        <v>41518</v>
      </c>
      <c r="B13" s="892">
        <v>101.02225472691818</v>
      </c>
      <c r="C13" s="893">
        <v>0.46697680751320547</v>
      </c>
      <c r="D13" s="894" t="s">
        <v>123</v>
      </c>
      <c r="E13" s="895">
        <v>100.5847487182502</v>
      </c>
      <c r="F13" s="896">
        <v>0.39320292743099117</v>
      </c>
      <c r="G13" s="897">
        <v>99.860842478557188</v>
      </c>
      <c r="H13" s="898">
        <v>0.38512068185792714</v>
      </c>
      <c r="I13" s="899" t="s">
        <v>686</v>
      </c>
      <c r="J13" s="922" t="s">
        <v>691</v>
      </c>
      <c r="K13" s="1491">
        <v>0</v>
      </c>
      <c r="L13" s="1450"/>
      <c r="M13" s="847"/>
      <c r="N13" s="900">
        <v>41518</v>
      </c>
      <c r="O13" s="1637">
        <v>101.29</v>
      </c>
      <c r="P13" s="902">
        <v>0.1600000000000108</v>
      </c>
      <c r="Q13" s="903" t="s">
        <v>178</v>
      </c>
      <c r="R13" s="904">
        <v>101.12333333333333</v>
      </c>
      <c r="S13" s="905">
        <v>0.17666666666666231</v>
      </c>
      <c r="T13" s="895">
        <v>100.71571428571428</v>
      </c>
      <c r="U13" s="896">
        <v>0.21285714285714619</v>
      </c>
      <c r="V13" s="888" t="s">
        <v>691</v>
      </c>
      <c r="W13" s="889">
        <v>0</v>
      </c>
      <c r="X13" s="1502"/>
      <c r="Y13" s="890"/>
    </row>
    <row r="14" spans="1:25" ht="14.25" customHeight="1">
      <c r="A14" s="891">
        <v>41548</v>
      </c>
      <c r="B14" s="892">
        <v>101.51307415898746</v>
      </c>
      <c r="C14" s="893">
        <v>0.49081943206928713</v>
      </c>
      <c r="D14" s="894" t="s">
        <v>123</v>
      </c>
      <c r="E14" s="895">
        <v>101.03020226843688</v>
      </c>
      <c r="F14" s="896">
        <v>0.44545355018668431</v>
      </c>
      <c r="G14" s="897">
        <v>100.25317451856129</v>
      </c>
      <c r="H14" s="898">
        <v>0.39233204000410637</v>
      </c>
      <c r="I14" s="899" t="s">
        <v>686</v>
      </c>
      <c r="J14" s="922" t="s">
        <v>691</v>
      </c>
      <c r="K14" s="1491">
        <v>0</v>
      </c>
      <c r="L14" s="1450"/>
      <c r="M14" s="847"/>
      <c r="N14" s="900">
        <v>41548</v>
      </c>
      <c r="O14" s="1637">
        <v>101.41</v>
      </c>
      <c r="P14" s="902">
        <v>0.11999999999999034</v>
      </c>
      <c r="Q14" s="903" t="s">
        <v>178</v>
      </c>
      <c r="R14" s="904">
        <v>101.27666666666669</v>
      </c>
      <c r="S14" s="905">
        <v>0.1533333333333502</v>
      </c>
      <c r="T14" s="895">
        <v>100.91142857142857</v>
      </c>
      <c r="U14" s="896">
        <v>0.19571428571428839</v>
      </c>
      <c r="V14" s="888" t="s">
        <v>691</v>
      </c>
      <c r="W14" s="889">
        <v>0</v>
      </c>
      <c r="X14" s="1502"/>
      <c r="Y14" s="890"/>
    </row>
    <row r="15" spans="1:25" ht="14.25" customHeight="1">
      <c r="A15" s="891">
        <v>41579</v>
      </c>
      <c r="B15" s="892">
        <v>101.88513733309723</v>
      </c>
      <c r="C15" s="893">
        <v>0.37206317410976908</v>
      </c>
      <c r="D15" s="894" t="s">
        <v>123</v>
      </c>
      <c r="E15" s="895">
        <v>101.47348873966763</v>
      </c>
      <c r="F15" s="896">
        <v>0.44328647123074916</v>
      </c>
      <c r="G15" s="897">
        <v>100.64348575741117</v>
      </c>
      <c r="H15" s="898">
        <v>0.39031123884987551</v>
      </c>
      <c r="I15" s="899" t="s">
        <v>686</v>
      </c>
      <c r="J15" s="922" t="s">
        <v>691</v>
      </c>
      <c r="K15" s="1491">
        <v>0</v>
      </c>
      <c r="L15" s="1450"/>
      <c r="M15" s="847"/>
      <c r="N15" s="900">
        <v>41579</v>
      </c>
      <c r="O15" s="1637">
        <v>101.48</v>
      </c>
      <c r="P15" s="902">
        <v>7.000000000000739E-2</v>
      </c>
      <c r="Q15" s="903" t="s">
        <v>178</v>
      </c>
      <c r="R15" s="904">
        <v>101.39333333333333</v>
      </c>
      <c r="S15" s="905">
        <v>0.11666666666664582</v>
      </c>
      <c r="T15" s="906">
        <v>101.08000000000001</v>
      </c>
      <c r="U15" s="907">
        <v>0.1685714285714397</v>
      </c>
      <c r="V15" s="888" t="s">
        <v>691</v>
      </c>
      <c r="W15" s="889">
        <v>0</v>
      </c>
      <c r="X15" s="1502"/>
      <c r="Y15" s="890"/>
    </row>
    <row r="16" spans="1:25" s="847" customFormat="1" ht="14.25" customHeight="1">
      <c r="A16" s="908">
        <v>41609</v>
      </c>
      <c r="B16" s="909">
        <v>102.02101090449722</v>
      </c>
      <c r="C16" s="910">
        <v>0.13587357139998346</v>
      </c>
      <c r="D16" s="911" t="s">
        <v>123</v>
      </c>
      <c r="E16" s="912">
        <v>101.8064074655273</v>
      </c>
      <c r="F16" s="913">
        <v>0.33291872585967042</v>
      </c>
      <c r="G16" s="914">
        <v>101.0023020708511</v>
      </c>
      <c r="H16" s="911">
        <v>0.35881631343993092</v>
      </c>
      <c r="I16" s="915" t="s">
        <v>686</v>
      </c>
      <c r="J16" s="1493" t="s">
        <v>892</v>
      </c>
      <c r="K16" s="1039">
        <v>1</v>
      </c>
      <c r="L16" s="1451"/>
      <c r="N16" s="917">
        <v>41609</v>
      </c>
      <c r="O16" s="1638">
        <v>101.48</v>
      </c>
      <c r="P16" s="910">
        <v>0</v>
      </c>
      <c r="Q16" s="912" t="s">
        <v>178</v>
      </c>
      <c r="R16" s="914">
        <v>101.45666666666666</v>
      </c>
      <c r="S16" s="919">
        <v>6.3333333333332575E-2</v>
      </c>
      <c r="T16" s="912">
        <v>101.21428571428574</v>
      </c>
      <c r="U16" s="913">
        <v>0.13428571428572411</v>
      </c>
      <c r="V16" s="920" t="s">
        <v>892</v>
      </c>
      <c r="W16" s="921">
        <v>1</v>
      </c>
      <c r="X16" s="1639"/>
      <c r="Y16" s="890"/>
    </row>
    <row r="17" spans="1:25" ht="14.25" customHeight="1">
      <c r="A17" s="891">
        <v>41640</v>
      </c>
      <c r="B17" s="892">
        <v>101.84008747071141</v>
      </c>
      <c r="C17" s="893">
        <v>-0.18092343378580722</v>
      </c>
      <c r="D17" s="898">
        <v>4.09</v>
      </c>
      <c r="E17" s="895">
        <v>101.91541190276861</v>
      </c>
      <c r="F17" s="896">
        <v>0.10900443724131037</v>
      </c>
      <c r="G17" s="897">
        <v>101.287650860292</v>
      </c>
      <c r="H17" s="898">
        <v>0.28534878944090281</v>
      </c>
      <c r="I17" s="899" t="s">
        <v>686</v>
      </c>
      <c r="J17" s="922" t="s">
        <v>691</v>
      </c>
      <c r="K17" s="1491">
        <v>0</v>
      </c>
      <c r="L17" s="1450"/>
      <c r="M17" s="847"/>
      <c r="N17" s="900">
        <v>41640</v>
      </c>
      <c r="O17" s="1637">
        <v>101.38</v>
      </c>
      <c r="P17" s="902">
        <v>-0.10000000000000853</v>
      </c>
      <c r="Q17" s="907">
        <v>1.81</v>
      </c>
      <c r="R17" s="904">
        <v>101.44666666666667</v>
      </c>
      <c r="S17" s="905">
        <v>-9.9999999999909051E-3</v>
      </c>
      <c r="T17" s="895">
        <v>101.30285714285715</v>
      </c>
      <c r="U17" s="896">
        <v>8.857142857141298E-2</v>
      </c>
      <c r="V17" s="888" t="s">
        <v>691</v>
      </c>
      <c r="W17" s="889">
        <v>0</v>
      </c>
      <c r="X17" s="1502"/>
      <c r="Y17" s="890"/>
    </row>
    <row r="18" spans="1:25" ht="14.25" customHeight="1">
      <c r="A18" s="891">
        <v>41671</v>
      </c>
      <c r="B18" s="892">
        <v>101.40219308200437</v>
      </c>
      <c r="C18" s="893">
        <v>-0.43789438870703634</v>
      </c>
      <c r="D18" s="898">
        <v>3.13</v>
      </c>
      <c r="E18" s="895">
        <v>101.75443048573766</v>
      </c>
      <c r="F18" s="896">
        <v>-0.16098141703095337</v>
      </c>
      <c r="G18" s="897">
        <v>101.46271937080299</v>
      </c>
      <c r="H18" s="898">
        <v>0.17506851051098238</v>
      </c>
      <c r="I18" s="899" t="s">
        <v>846</v>
      </c>
      <c r="J18" s="922" t="s">
        <v>691</v>
      </c>
      <c r="K18" s="1491">
        <v>0</v>
      </c>
      <c r="L18" s="1450"/>
      <c r="M18" s="847"/>
      <c r="N18" s="900">
        <v>41671</v>
      </c>
      <c r="O18" s="1637">
        <v>101.21</v>
      </c>
      <c r="P18" s="902">
        <v>-0.17000000000000171</v>
      </c>
      <c r="Q18" s="907">
        <v>1.41</v>
      </c>
      <c r="R18" s="904">
        <v>101.35666666666667</v>
      </c>
      <c r="S18" s="905">
        <v>-9.0000000000003411E-2</v>
      </c>
      <c r="T18" s="895">
        <v>101.34000000000002</v>
      </c>
      <c r="U18" s="896">
        <v>3.7142857142868024E-2</v>
      </c>
      <c r="V18" s="888" t="s">
        <v>691</v>
      </c>
      <c r="W18" s="889">
        <v>0</v>
      </c>
      <c r="X18" s="1502"/>
      <c r="Y18" s="890"/>
    </row>
    <row r="19" spans="1:25" ht="14.25" customHeight="1">
      <c r="A19" s="891">
        <v>41699</v>
      </c>
      <c r="B19" s="892">
        <v>100.82913995468115</v>
      </c>
      <c r="C19" s="893">
        <v>-0.57305312732322022</v>
      </c>
      <c r="D19" s="898">
        <v>2.09</v>
      </c>
      <c r="E19" s="895">
        <v>101.35714016913232</v>
      </c>
      <c r="F19" s="896">
        <v>-0.39729031660533565</v>
      </c>
      <c r="G19" s="923">
        <v>101.50184251869959</v>
      </c>
      <c r="H19" s="924">
        <v>3.9123147896603427E-2</v>
      </c>
      <c r="I19" s="899" t="s">
        <v>846</v>
      </c>
      <c r="J19" s="922" t="s">
        <v>691</v>
      </c>
      <c r="K19" s="1491">
        <v>0</v>
      </c>
      <c r="L19" s="1450"/>
      <c r="M19" s="847"/>
      <c r="N19" s="900">
        <v>41699</v>
      </c>
      <c r="O19" s="1637">
        <v>100.99</v>
      </c>
      <c r="P19" s="902">
        <v>-0.21999999999999886</v>
      </c>
      <c r="Q19" s="907">
        <v>0.95</v>
      </c>
      <c r="R19" s="904">
        <v>101.19333333333333</v>
      </c>
      <c r="S19" s="905">
        <v>-0.1633333333333411</v>
      </c>
      <c r="T19" s="895">
        <v>101.32000000000001</v>
      </c>
      <c r="U19" s="896">
        <v>-2.0000000000010232E-2</v>
      </c>
      <c r="V19" s="888" t="s">
        <v>691</v>
      </c>
      <c r="W19" s="889">
        <v>0</v>
      </c>
      <c r="X19" s="1502"/>
      <c r="Y19" s="890"/>
    </row>
    <row r="20" spans="1:25" ht="14.25" customHeight="1">
      <c r="A20" s="891">
        <v>41730</v>
      </c>
      <c r="B20" s="892">
        <v>100.27391823033228</v>
      </c>
      <c r="C20" s="893">
        <v>-0.55522172434886841</v>
      </c>
      <c r="D20" s="898">
        <v>1.1299999999999999</v>
      </c>
      <c r="E20" s="895">
        <v>100.8350837556726</v>
      </c>
      <c r="F20" s="896">
        <v>-0.52205641345972253</v>
      </c>
      <c r="G20" s="923">
        <v>101.39493730490157</v>
      </c>
      <c r="H20" s="924">
        <v>-0.1069052137980151</v>
      </c>
      <c r="I20" s="899" t="s">
        <v>687</v>
      </c>
      <c r="J20" s="922" t="s">
        <v>691</v>
      </c>
      <c r="K20" s="1491">
        <v>0</v>
      </c>
      <c r="L20" s="1450"/>
      <c r="M20" s="847"/>
      <c r="N20" s="900">
        <v>41730</v>
      </c>
      <c r="O20" s="1637">
        <v>100.73</v>
      </c>
      <c r="P20" s="902">
        <v>-0.25999999999999091</v>
      </c>
      <c r="Q20" s="907">
        <v>0.43</v>
      </c>
      <c r="R20" s="904">
        <v>100.97666666666667</v>
      </c>
      <c r="S20" s="905">
        <v>-0.21666666666665435</v>
      </c>
      <c r="T20" s="895">
        <v>101.24</v>
      </c>
      <c r="U20" s="896">
        <v>-8.0000000000012506E-2</v>
      </c>
      <c r="V20" s="888" t="s">
        <v>691</v>
      </c>
      <c r="W20" s="889">
        <v>0</v>
      </c>
      <c r="X20" s="1502"/>
      <c r="Y20" s="890"/>
    </row>
    <row r="21" spans="1:25" ht="14.25" customHeight="1">
      <c r="A21" s="891">
        <v>41760</v>
      </c>
      <c r="B21" s="892">
        <v>99.838325812823001</v>
      </c>
      <c r="C21" s="893">
        <v>-0.43559241750928379</v>
      </c>
      <c r="D21" s="898">
        <v>0.33</v>
      </c>
      <c r="E21" s="895">
        <v>100.31379466594547</v>
      </c>
      <c r="F21" s="896">
        <v>-0.52128908972713361</v>
      </c>
      <c r="G21" s="923">
        <v>101.1556875411638</v>
      </c>
      <c r="H21" s="924">
        <v>-0.2392497637377744</v>
      </c>
      <c r="I21" s="899" t="s">
        <v>687</v>
      </c>
      <c r="J21" s="922" t="s">
        <v>691</v>
      </c>
      <c r="K21" s="1491">
        <v>0</v>
      </c>
      <c r="L21" s="1450"/>
      <c r="M21" s="847"/>
      <c r="N21" s="900">
        <v>41760</v>
      </c>
      <c r="O21" s="1637">
        <v>100.49</v>
      </c>
      <c r="P21" s="902">
        <v>-0.24000000000000909</v>
      </c>
      <c r="Q21" s="907">
        <v>-0.05</v>
      </c>
      <c r="R21" s="904">
        <v>100.73666666666666</v>
      </c>
      <c r="S21" s="905">
        <v>-0.24000000000000909</v>
      </c>
      <c r="T21" s="895">
        <v>101.10857142857142</v>
      </c>
      <c r="U21" s="896">
        <v>-0.13142857142857167</v>
      </c>
      <c r="V21" s="888" t="s">
        <v>691</v>
      </c>
      <c r="W21" s="889">
        <v>0</v>
      </c>
      <c r="X21" s="1502"/>
      <c r="Y21" s="890"/>
    </row>
    <row r="22" spans="1:25" ht="14.25" customHeight="1">
      <c r="A22" s="891">
        <v>41791</v>
      </c>
      <c r="B22" s="892">
        <v>99.569285867309901</v>
      </c>
      <c r="C22" s="893">
        <v>-0.26903994551310006</v>
      </c>
      <c r="D22" s="898">
        <v>-0.27</v>
      </c>
      <c r="E22" s="895">
        <v>99.893843303488396</v>
      </c>
      <c r="F22" s="896">
        <v>-0.41995136245706988</v>
      </c>
      <c r="G22" s="923">
        <v>100.82485161747991</v>
      </c>
      <c r="H22" s="924">
        <v>-0.33083592368389247</v>
      </c>
      <c r="I22" s="899" t="s">
        <v>687</v>
      </c>
      <c r="J22" s="922" t="s">
        <v>691</v>
      </c>
      <c r="K22" s="1491">
        <v>0</v>
      </c>
      <c r="L22" s="1450"/>
      <c r="M22" s="847"/>
      <c r="N22" s="900">
        <v>41791</v>
      </c>
      <c r="O22" s="1637">
        <v>100.29</v>
      </c>
      <c r="P22" s="902">
        <v>-0.19999999999998863</v>
      </c>
      <c r="Q22" s="907">
        <v>-0.47</v>
      </c>
      <c r="R22" s="904">
        <v>100.50333333333333</v>
      </c>
      <c r="S22" s="905">
        <v>-0.23333333333333428</v>
      </c>
      <c r="T22" s="895">
        <v>100.93857142857142</v>
      </c>
      <c r="U22" s="896">
        <v>-0.17000000000000171</v>
      </c>
      <c r="V22" s="888" t="s">
        <v>691</v>
      </c>
      <c r="W22" s="889">
        <v>0</v>
      </c>
      <c r="X22" s="1502"/>
      <c r="Y22" s="890"/>
    </row>
    <row r="23" spans="1:25" ht="14.25" customHeight="1">
      <c r="A23" s="891">
        <v>41821</v>
      </c>
      <c r="B23" s="892">
        <v>99.488906307697036</v>
      </c>
      <c r="C23" s="893">
        <v>-8.0379559612865137E-2</v>
      </c>
      <c r="D23" s="898">
        <v>-0.69</v>
      </c>
      <c r="E23" s="895">
        <v>99.632172662609989</v>
      </c>
      <c r="F23" s="896">
        <v>-0.26167064087840686</v>
      </c>
      <c r="G23" s="923">
        <v>100.46312238936559</v>
      </c>
      <c r="H23" s="924">
        <v>-0.36172922811431363</v>
      </c>
      <c r="I23" s="899" t="s">
        <v>687</v>
      </c>
      <c r="J23" s="922" t="s">
        <v>691</v>
      </c>
      <c r="K23" s="1491">
        <v>0</v>
      </c>
      <c r="L23" s="1450"/>
      <c r="M23" s="847"/>
      <c r="N23" s="900">
        <v>41821</v>
      </c>
      <c r="O23" s="1637">
        <v>100.15</v>
      </c>
      <c r="P23" s="902">
        <v>-0.14000000000000057</v>
      </c>
      <c r="Q23" s="907">
        <v>-0.79</v>
      </c>
      <c r="R23" s="904">
        <v>100.31</v>
      </c>
      <c r="S23" s="905">
        <v>-0.19333333333332803</v>
      </c>
      <c r="T23" s="895">
        <v>100.74857142857142</v>
      </c>
      <c r="U23" s="896">
        <v>-0.18999999999999773</v>
      </c>
      <c r="V23" s="888" t="s">
        <v>691</v>
      </c>
      <c r="W23" s="889">
        <v>0</v>
      </c>
      <c r="X23" s="1502"/>
      <c r="Y23" s="890"/>
    </row>
    <row r="24" spans="1:25" ht="14.25" customHeight="1">
      <c r="A24" s="891">
        <v>41852</v>
      </c>
      <c r="B24" s="892">
        <v>99.572216920477118</v>
      </c>
      <c r="C24" s="893">
        <v>8.3310612780081783E-2</v>
      </c>
      <c r="D24" s="898">
        <v>-0.98</v>
      </c>
      <c r="E24" s="895">
        <v>99.543469698494675</v>
      </c>
      <c r="F24" s="896">
        <v>-8.8702964115313421E-2</v>
      </c>
      <c r="G24" s="923">
        <v>100.13914088218925</v>
      </c>
      <c r="H24" s="924">
        <v>-0.32398150717634167</v>
      </c>
      <c r="I24" s="899" t="s">
        <v>687</v>
      </c>
      <c r="J24" s="922" t="s">
        <v>691</v>
      </c>
      <c r="K24" s="1491">
        <v>0</v>
      </c>
      <c r="L24" s="1450"/>
      <c r="M24" s="847"/>
      <c r="N24" s="900">
        <v>41852</v>
      </c>
      <c r="O24" s="1637">
        <v>100.07</v>
      </c>
      <c r="P24" s="902">
        <v>-8.0000000000012506E-2</v>
      </c>
      <c r="Q24" s="907">
        <v>-1.05</v>
      </c>
      <c r="R24" s="904">
        <v>100.17</v>
      </c>
      <c r="S24" s="905">
        <v>-0.14000000000000057</v>
      </c>
      <c r="T24" s="895">
        <v>100.56142857142858</v>
      </c>
      <c r="U24" s="896">
        <v>-0.18714285714284529</v>
      </c>
      <c r="V24" s="888" t="s">
        <v>691</v>
      </c>
      <c r="W24" s="889">
        <v>0</v>
      </c>
      <c r="X24" s="1502"/>
      <c r="Y24" s="890"/>
    </row>
    <row r="25" spans="1:25" ht="14.25" customHeight="1">
      <c r="A25" s="891">
        <v>41883</v>
      </c>
      <c r="B25" s="892">
        <v>99.610752821655225</v>
      </c>
      <c r="C25" s="893">
        <v>3.8535901178107679E-2</v>
      </c>
      <c r="D25" s="898">
        <v>-1.4</v>
      </c>
      <c r="E25" s="895">
        <v>99.557292016609793</v>
      </c>
      <c r="F25" s="896">
        <v>1.3822318115117582E-2</v>
      </c>
      <c r="G25" s="923">
        <v>99.883220844996529</v>
      </c>
      <c r="H25" s="924">
        <v>-0.25592003719272327</v>
      </c>
      <c r="I25" s="899" t="s">
        <v>687</v>
      </c>
      <c r="J25" s="922" t="s">
        <v>691</v>
      </c>
      <c r="K25" s="1491">
        <v>0</v>
      </c>
      <c r="L25" s="1450"/>
      <c r="M25" s="847"/>
      <c r="N25" s="900">
        <v>41883</v>
      </c>
      <c r="O25" s="1637">
        <v>100.02</v>
      </c>
      <c r="P25" s="902">
        <v>-4.9999999999997158E-2</v>
      </c>
      <c r="Q25" s="907">
        <v>-1.25</v>
      </c>
      <c r="R25" s="904">
        <v>100.08</v>
      </c>
      <c r="S25" s="905">
        <v>-9.0000000000003411E-2</v>
      </c>
      <c r="T25" s="895">
        <v>100.39142857142858</v>
      </c>
      <c r="U25" s="896">
        <v>-0.17000000000000171</v>
      </c>
      <c r="V25" s="888" t="s">
        <v>691</v>
      </c>
      <c r="W25" s="889">
        <v>0</v>
      </c>
      <c r="X25" s="1502"/>
      <c r="Y25" s="890"/>
    </row>
    <row r="26" spans="1:25" ht="14.25" customHeight="1">
      <c r="A26" s="891">
        <v>41913</v>
      </c>
      <c r="B26" s="892">
        <v>99.571155427670462</v>
      </c>
      <c r="C26" s="893">
        <v>-3.9597393984763585E-2</v>
      </c>
      <c r="D26" s="898">
        <v>-1.91</v>
      </c>
      <c r="E26" s="895">
        <v>99.584708389934278</v>
      </c>
      <c r="F26" s="896">
        <v>2.7416373324484766E-2</v>
      </c>
      <c r="G26" s="923">
        <v>99.703508769709288</v>
      </c>
      <c r="H26" s="924">
        <v>-0.17971207528724165</v>
      </c>
      <c r="I26" s="899" t="s">
        <v>687</v>
      </c>
      <c r="J26" s="922" t="s">
        <v>691</v>
      </c>
      <c r="K26" s="1491">
        <v>0</v>
      </c>
      <c r="L26" s="1450"/>
      <c r="M26" s="847"/>
      <c r="N26" s="925">
        <v>41913</v>
      </c>
      <c r="O26" s="1640">
        <v>100.01</v>
      </c>
      <c r="P26" s="927">
        <v>-9.9999999999909051E-3</v>
      </c>
      <c r="Q26" s="928">
        <v>-1.38</v>
      </c>
      <c r="R26" s="929">
        <v>100.03333333333332</v>
      </c>
      <c r="S26" s="930">
        <v>-4.6666666666681067E-2</v>
      </c>
      <c r="T26" s="903">
        <v>100.25142857142858</v>
      </c>
      <c r="U26" s="928">
        <v>-0.14000000000000057</v>
      </c>
      <c r="V26" s="920" t="s">
        <v>893</v>
      </c>
      <c r="W26" s="921">
        <v>-1</v>
      </c>
      <c r="X26" s="1502"/>
      <c r="Y26" s="890"/>
    </row>
    <row r="27" spans="1:25" ht="14.25" customHeight="1">
      <c r="A27" s="891">
        <v>41944</v>
      </c>
      <c r="B27" s="892">
        <v>99.45553521265677</v>
      </c>
      <c r="C27" s="893">
        <v>-0.11562021501369202</v>
      </c>
      <c r="D27" s="898">
        <v>-2.38</v>
      </c>
      <c r="E27" s="895">
        <v>99.54581448732749</v>
      </c>
      <c r="F27" s="896">
        <v>-3.8893902606787378E-2</v>
      </c>
      <c r="G27" s="923">
        <v>99.586596910041365</v>
      </c>
      <c r="H27" s="924">
        <v>-0.11691185966792261</v>
      </c>
      <c r="I27" s="899" t="s">
        <v>687</v>
      </c>
      <c r="J27" s="922" t="s">
        <v>691</v>
      </c>
      <c r="K27" s="1491">
        <v>0</v>
      </c>
      <c r="L27" s="1450"/>
      <c r="M27" s="847"/>
      <c r="N27" s="900">
        <v>41944</v>
      </c>
      <c r="O27" s="1641">
        <v>100.03</v>
      </c>
      <c r="P27" s="932">
        <v>1.9999999999996021E-2</v>
      </c>
      <c r="Q27" s="907">
        <v>-1.43</v>
      </c>
      <c r="R27" s="904">
        <v>100.02</v>
      </c>
      <c r="S27" s="905">
        <v>-1.3333333333321207E-2</v>
      </c>
      <c r="T27" s="895">
        <v>100.15142857142857</v>
      </c>
      <c r="U27" s="896">
        <v>-0.10000000000000853</v>
      </c>
      <c r="V27" s="888" t="s">
        <v>691</v>
      </c>
      <c r="W27" s="889">
        <v>0</v>
      </c>
      <c r="X27" s="1502"/>
      <c r="Y27" s="890"/>
    </row>
    <row r="28" spans="1:25" ht="14.25" customHeight="1">
      <c r="A28" s="933">
        <v>41974</v>
      </c>
      <c r="B28" s="934">
        <v>99.303953751869486</v>
      </c>
      <c r="C28" s="935">
        <v>-0.15158146078728407</v>
      </c>
      <c r="D28" s="936">
        <v>-2.66</v>
      </c>
      <c r="E28" s="937">
        <v>99.443548130732225</v>
      </c>
      <c r="F28" s="938">
        <v>-0.10226635659526551</v>
      </c>
      <c r="G28" s="939">
        <v>99.510258044190863</v>
      </c>
      <c r="H28" s="940">
        <v>-7.6338865850502202E-2</v>
      </c>
      <c r="I28" s="941" t="s">
        <v>687</v>
      </c>
      <c r="J28" s="954" t="s">
        <v>691</v>
      </c>
      <c r="K28" s="1039">
        <v>0</v>
      </c>
      <c r="L28" s="1451"/>
      <c r="M28" s="847"/>
      <c r="N28" s="900">
        <v>41974</v>
      </c>
      <c r="O28" s="1641">
        <v>100.07</v>
      </c>
      <c r="P28" s="932">
        <v>3.9999999999992042E-2</v>
      </c>
      <c r="Q28" s="942">
        <v>-1.39</v>
      </c>
      <c r="R28" s="904">
        <v>100.03666666666668</v>
      </c>
      <c r="S28" s="905">
        <v>1.666666666667993E-2</v>
      </c>
      <c r="T28" s="943">
        <v>100.09142857142855</v>
      </c>
      <c r="U28" s="938">
        <v>-6.0000000000016485E-2</v>
      </c>
      <c r="V28" s="888" t="s">
        <v>691</v>
      </c>
      <c r="W28" s="889">
        <v>0</v>
      </c>
      <c r="X28" s="1639"/>
      <c r="Y28" s="890"/>
    </row>
    <row r="29" spans="1:25" ht="14.25" customHeight="1">
      <c r="A29" s="891">
        <v>42005</v>
      </c>
      <c r="B29" s="892">
        <v>99.183315148539762</v>
      </c>
      <c r="C29" s="893">
        <v>-0.12063860332972354</v>
      </c>
      <c r="D29" s="898">
        <v>-2.61</v>
      </c>
      <c r="E29" s="895">
        <v>99.314268037688677</v>
      </c>
      <c r="F29" s="896">
        <v>-0.12928009304354759</v>
      </c>
      <c r="G29" s="923">
        <v>99.455119370080851</v>
      </c>
      <c r="H29" s="924">
        <v>-5.5138674110011721E-2</v>
      </c>
      <c r="I29" s="899" t="s">
        <v>687</v>
      </c>
      <c r="J29" s="922" t="s">
        <v>691</v>
      </c>
      <c r="K29" s="1491">
        <v>0</v>
      </c>
      <c r="L29" s="1450"/>
      <c r="M29" s="847"/>
      <c r="N29" s="882">
        <v>42005</v>
      </c>
      <c r="O29" s="1642">
        <v>100.13</v>
      </c>
      <c r="P29" s="945">
        <v>6.0000000000002274E-2</v>
      </c>
      <c r="Q29" s="907">
        <v>-1.23</v>
      </c>
      <c r="R29" s="884">
        <v>100.07666666666667</v>
      </c>
      <c r="S29" s="946">
        <v>3.9999999999992042E-2</v>
      </c>
      <c r="T29" s="895">
        <v>100.06857142857142</v>
      </c>
      <c r="U29" s="896">
        <v>-2.2857142857134249E-2</v>
      </c>
      <c r="V29" s="888" t="s">
        <v>691</v>
      </c>
      <c r="W29" s="889">
        <v>0</v>
      </c>
      <c r="X29" s="1502"/>
      <c r="Y29" s="890"/>
    </row>
    <row r="30" spans="1:25" ht="14.25" customHeight="1">
      <c r="A30" s="891">
        <v>42036</v>
      </c>
      <c r="B30" s="892">
        <v>99.094955958484007</v>
      </c>
      <c r="C30" s="893">
        <v>-8.8359190055754766E-2</v>
      </c>
      <c r="D30" s="898">
        <v>-2.2799999999999998</v>
      </c>
      <c r="E30" s="895">
        <v>99.194074952964414</v>
      </c>
      <c r="F30" s="896">
        <v>-0.1201930847242636</v>
      </c>
      <c r="G30" s="923">
        <v>99.398840748764684</v>
      </c>
      <c r="H30" s="924">
        <v>-5.6278621316167232E-2</v>
      </c>
      <c r="I30" s="899" t="s">
        <v>687</v>
      </c>
      <c r="J30" s="922" t="s">
        <v>691</v>
      </c>
      <c r="K30" s="1491">
        <v>0</v>
      </c>
      <c r="L30" s="1450"/>
      <c r="M30" s="847"/>
      <c r="N30" s="900">
        <v>42036</v>
      </c>
      <c r="O30" s="1641">
        <v>100.21</v>
      </c>
      <c r="P30" s="932">
        <v>7.9999999999998295E-2</v>
      </c>
      <c r="Q30" s="907">
        <v>-0.99</v>
      </c>
      <c r="R30" s="904">
        <v>100.13666666666666</v>
      </c>
      <c r="S30" s="905">
        <v>5.9999999999988063E-2</v>
      </c>
      <c r="T30" s="895">
        <v>100.07714285714285</v>
      </c>
      <c r="U30" s="896">
        <v>8.5714285714288962E-3</v>
      </c>
      <c r="V30" s="888" t="s">
        <v>691</v>
      </c>
      <c r="W30" s="889">
        <v>0</v>
      </c>
      <c r="X30" s="1502"/>
      <c r="Y30" s="890"/>
    </row>
    <row r="31" spans="1:25" ht="14.25" customHeight="1">
      <c r="A31" s="891">
        <v>42064</v>
      </c>
      <c r="B31" s="892">
        <v>99.060606267348717</v>
      </c>
      <c r="C31" s="902">
        <v>-3.4349691135290072E-2</v>
      </c>
      <c r="D31" s="898">
        <v>-1.75</v>
      </c>
      <c r="E31" s="906">
        <v>99.112959124790834</v>
      </c>
      <c r="F31" s="907">
        <v>-8.1115828173579985E-2</v>
      </c>
      <c r="G31" s="904">
        <v>99.325753512603484</v>
      </c>
      <c r="H31" s="905">
        <v>-7.3087236161200053E-2</v>
      </c>
      <c r="I31" s="947" t="s">
        <v>687</v>
      </c>
      <c r="J31" s="1025" t="s">
        <v>691</v>
      </c>
      <c r="K31" s="1491">
        <v>0</v>
      </c>
      <c r="L31" s="1450"/>
      <c r="M31" s="847"/>
      <c r="N31" s="900">
        <v>42064</v>
      </c>
      <c r="O31" s="1641">
        <v>100.29</v>
      </c>
      <c r="P31" s="932">
        <v>8.0000000000012506E-2</v>
      </c>
      <c r="Q31" s="907">
        <v>-0.69</v>
      </c>
      <c r="R31" s="904">
        <v>100.21</v>
      </c>
      <c r="S31" s="905">
        <v>7.3333333333337691E-2</v>
      </c>
      <c r="T31" s="895">
        <v>100.10857142857142</v>
      </c>
      <c r="U31" s="896">
        <v>3.1428571428577357E-2</v>
      </c>
      <c r="V31" s="888" t="s">
        <v>691</v>
      </c>
      <c r="W31" s="889">
        <v>0</v>
      </c>
      <c r="X31" s="1502"/>
      <c r="Y31" s="890"/>
    </row>
    <row r="32" spans="1:25" ht="14.25" customHeight="1">
      <c r="A32" s="891">
        <v>42095</v>
      </c>
      <c r="B32" s="892">
        <v>99.07294910519677</v>
      </c>
      <c r="C32" s="902">
        <v>1.2342837848052568E-2</v>
      </c>
      <c r="D32" s="898">
        <v>-1.2</v>
      </c>
      <c r="E32" s="895">
        <v>99.076170443676503</v>
      </c>
      <c r="F32" s="896">
        <v>-3.6788681114330757E-2</v>
      </c>
      <c r="G32" s="923">
        <v>99.248924410252272</v>
      </c>
      <c r="H32" s="924">
        <v>-7.6829102351211986E-2</v>
      </c>
      <c r="I32" s="899" t="s">
        <v>687</v>
      </c>
      <c r="J32" s="922" t="s">
        <v>691</v>
      </c>
      <c r="K32" s="1491">
        <v>0</v>
      </c>
      <c r="L32" s="1450"/>
      <c r="M32" s="847"/>
      <c r="N32" s="900">
        <v>42095</v>
      </c>
      <c r="O32" s="1641">
        <v>100.37</v>
      </c>
      <c r="P32" s="932">
        <v>7.9999999999998295E-2</v>
      </c>
      <c r="Q32" s="907">
        <v>-0.36</v>
      </c>
      <c r="R32" s="904">
        <v>100.29</v>
      </c>
      <c r="S32" s="905">
        <v>8.0000000000012506E-2</v>
      </c>
      <c r="T32" s="895">
        <v>100.15857142857143</v>
      </c>
      <c r="U32" s="896">
        <v>5.0000000000011369E-2</v>
      </c>
      <c r="V32" s="888" t="s">
        <v>691</v>
      </c>
      <c r="W32" s="889">
        <v>0</v>
      </c>
      <c r="X32" s="1502"/>
      <c r="Y32" s="890"/>
    </row>
    <row r="33" spans="1:25" ht="14.25" customHeight="1">
      <c r="A33" s="891">
        <v>42125</v>
      </c>
      <c r="B33" s="892">
        <v>99.129445275680652</v>
      </c>
      <c r="C33" s="893">
        <v>5.6496170483882224E-2</v>
      </c>
      <c r="D33" s="898">
        <v>-0.71</v>
      </c>
      <c r="E33" s="895">
        <v>99.087666882742042</v>
      </c>
      <c r="F33" s="896">
        <v>1.1496439065538766E-2</v>
      </c>
      <c r="G33" s="923">
        <v>99.185822959968021</v>
      </c>
      <c r="H33" s="924">
        <v>-6.3101450284250404E-2</v>
      </c>
      <c r="I33" s="899" t="s">
        <v>844</v>
      </c>
      <c r="J33" s="922" t="s">
        <v>691</v>
      </c>
      <c r="K33" s="1491">
        <v>0</v>
      </c>
      <c r="L33" s="1450"/>
      <c r="M33" s="847"/>
      <c r="N33" s="900">
        <v>42125</v>
      </c>
      <c r="O33" s="1641">
        <v>100.43</v>
      </c>
      <c r="P33" s="932">
        <v>6.0000000000002274E-2</v>
      </c>
      <c r="Q33" s="907">
        <v>-0.06</v>
      </c>
      <c r="R33" s="904">
        <v>100.36333333333334</v>
      </c>
      <c r="S33" s="905">
        <v>7.3333333333337691E-2</v>
      </c>
      <c r="T33" s="895">
        <v>100.21857142857142</v>
      </c>
      <c r="U33" s="896">
        <v>5.9999999999988063E-2</v>
      </c>
      <c r="V33" s="888" t="s">
        <v>691</v>
      </c>
      <c r="W33" s="889">
        <v>0</v>
      </c>
      <c r="X33" s="1502"/>
      <c r="Y33" s="890"/>
    </row>
    <row r="34" spans="1:25" ht="14.25" customHeight="1">
      <c r="A34" s="891">
        <v>42156</v>
      </c>
      <c r="B34" s="892">
        <v>99.148075895669862</v>
      </c>
      <c r="C34" s="893">
        <v>1.8630619989210118E-2</v>
      </c>
      <c r="D34" s="898">
        <v>-0.42</v>
      </c>
      <c r="E34" s="895">
        <v>99.116823425515761</v>
      </c>
      <c r="F34" s="896">
        <v>2.9156542773719707E-2</v>
      </c>
      <c r="G34" s="923">
        <v>99.141900200398467</v>
      </c>
      <c r="H34" s="924">
        <v>-4.3922759569554159E-2</v>
      </c>
      <c r="I34" s="899" t="s">
        <v>844</v>
      </c>
      <c r="J34" s="922" t="s">
        <v>691</v>
      </c>
      <c r="K34" s="1491">
        <v>0</v>
      </c>
      <c r="L34" s="1450"/>
      <c r="M34" s="847"/>
      <c r="N34" s="925">
        <v>42156</v>
      </c>
      <c r="O34" s="1640">
        <v>100.45</v>
      </c>
      <c r="P34" s="927">
        <v>1.9999999999996021E-2</v>
      </c>
      <c r="Q34" s="928">
        <v>0.16</v>
      </c>
      <c r="R34" s="929">
        <v>100.41666666666667</v>
      </c>
      <c r="S34" s="930">
        <v>5.333333333332746E-2</v>
      </c>
      <c r="T34" s="903">
        <v>100.27857142857144</v>
      </c>
      <c r="U34" s="928">
        <v>6.0000000000016485E-2</v>
      </c>
      <c r="V34" s="920" t="s">
        <v>892</v>
      </c>
      <c r="W34" s="921">
        <v>1</v>
      </c>
      <c r="X34" s="1502"/>
      <c r="Y34" s="890"/>
    </row>
    <row r="35" spans="1:25" ht="14.25" customHeight="1">
      <c r="A35" s="891">
        <v>42186</v>
      </c>
      <c r="B35" s="892">
        <v>99.096986701636155</v>
      </c>
      <c r="C35" s="893">
        <v>-5.1089194033707486E-2</v>
      </c>
      <c r="D35" s="898">
        <v>-0.39</v>
      </c>
      <c r="E35" s="895">
        <v>99.124835957662228</v>
      </c>
      <c r="F35" s="896">
        <v>8.0125321464663557E-3</v>
      </c>
      <c r="G35" s="923">
        <v>99.112333478936563</v>
      </c>
      <c r="H35" s="924">
        <v>-2.9566721461904422E-2</v>
      </c>
      <c r="I35" s="899" t="s">
        <v>686</v>
      </c>
      <c r="J35" s="922" t="s">
        <v>691</v>
      </c>
      <c r="K35" s="1491">
        <v>0</v>
      </c>
      <c r="L35" s="1450"/>
      <c r="M35" s="847"/>
      <c r="N35" s="900">
        <v>42186</v>
      </c>
      <c r="O35" s="1641">
        <v>100.42</v>
      </c>
      <c r="P35" s="932">
        <v>-3.0000000000001137E-2</v>
      </c>
      <c r="Q35" s="907">
        <v>0.27</v>
      </c>
      <c r="R35" s="904">
        <v>100.43333333333334</v>
      </c>
      <c r="S35" s="905">
        <v>1.6666666666665719E-2</v>
      </c>
      <c r="T35" s="895">
        <v>100.32857142857142</v>
      </c>
      <c r="U35" s="896">
        <v>4.9999999999982947E-2</v>
      </c>
      <c r="V35" s="888" t="s">
        <v>691</v>
      </c>
      <c r="W35" s="889">
        <v>0</v>
      </c>
      <c r="X35" s="1502"/>
      <c r="Y35" s="890"/>
    </row>
    <row r="36" spans="1:25" ht="14.25" customHeight="1">
      <c r="A36" s="891">
        <v>42217</v>
      </c>
      <c r="B36" s="892">
        <v>99.016421032572538</v>
      </c>
      <c r="C36" s="893">
        <v>-8.0565669063616951E-2</v>
      </c>
      <c r="D36" s="898">
        <v>-0.56000000000000005</v>
      </c>
      <c r="E36" s="895">
        <v>99.087161209959504</v>
      </c>
      <c r="F36" s="896">
        <v>-3.7674747702723721E-2</v>
      </c>
      <c r="G36" s="923">
        <v>99.088491462369817</v>
      </c>
      <c r="H36" s="924">
        <v>-2.3842016566746338E-2</v>
      </c>
      <c r="I36" s="899" t="s">
        <v>686</v>
      </c>
      <c r="J36" s="922" t="s">
        <v>691</v>
      </c>
      <c r="K36" s="1491">
        <v>0</v>
      </c>
      <c r="L36" s="1450"/>
      <c r="M36" s="847"/>
      <c r="N36" s="900">
        <v>42217</v>
      </c>
      <c r="O36" s="1637">
        <v>100.35</v>
      </c>
      <c r="P36" s="902">
        <v>-7.000000000000739E-2</v>
      </c>
      <c r="Q36" s="907">
        <v>0.28000000000000003</v>
      </c>
      <c r="R36" s="904">
        <v>100.40666666666668</v>
      </c>
      <c r="S36" s="905">
        <v>-2.6666666666656624E-2</v>
      </c>
      <c r="T36" s="895">
        <v>100.36</v>
      </c>
      <c r="U36" s="896">
        <v>3.1428571428577357E-2</v>
      </c>
      <c r="V36" s="888" t="s">
        <v>691</v>
      </c>
      <c r="W36" s="889">
        <v>0</v>
      </c>
      <c r="X36" s="1502"/>
      <c r="Y36" s="890"/>
    </row>
    <row r="37" spans="1:25" ht="14.25" customHeight="1">
      <c r="A37" s="891">
        <v>42248</v>
      </c>
      <c r="B37" s="892">
        <v>98.8943754386721</v>
      </c>
      <c r="C37" s="893">
        <v>-0.12204559390043812</v>
      </c>
      <c r="D37" s="898">
        <v>-0.72</v>
      </c>
      <c r="E37" s="895">
        <v>99.002594390960269</v>
      </c>
      <c r="F37" s="896">
        <v>-8.4566818999235238E-2</v>
      </c>
      <c r="G37" s="923">
        <v>99.059837102396699</v>
      </c>
      <c r="H37" s="924">
        <v>-2.8654359973117494E-2</v>
      </c>
      <c r="I37" s="899" t="s">
        <v>846</v>
      </c>
      <c r="J37" s="922" t="s">
        <v>691</v>
      </c>
      <c r="K37" s="1491">
        <v>0</v>
      </c>
      <c r="L37" s="1450"/>
      <c r="M37" s="847"/>
      <c r="N37" s="900">
        <v>42248</v>
      </c>
      <c r="O37" s="1637">
        <v>100.25</v>
      </c>
      <c r="P37" s="902">
        <v>-9.9999999999994316E-2</v>
      </c>
      <c r="Q37" s="907">
        <v>0.23</v>
      </c>
      <c r="R37" s="904">
        <v>100.33999999999999</v>
      </c>
      <c r="S37" s="905">
        <v>-6.6666666666691299E-2</v>
      </c>
      <c r="T37" s="895">
        <v>100.36571428571429</v>
      </c>
      <c r="U37" s="896">
        <v>5.7142857142906678E-3</v>
      </c>
      <c r="V37" s="888" t="s">
        <v>691</v>
      </c>
      <c r="W37" s="889">
        <v>0</v>
      </c>
      <c r="X37" s="1502"/>
      <c r="Y37" s="890"/>
    </row>
    <row r="38" spans="1:25" ht="14.25" customHeight="1">
      <c r="A38" s="891">
        <v>42278</v>
      </c>
      <c r="B38" s="892">
        <v>98.799623246536456</v>
      </c>
      <c r="C38" s="893">
        <v>-9.4752192135644009E-2</v>
      </c>
      <c r="D38" s="898">
        <v>-0.77</v>
      </c>
      <c r="E38" s="895">
        <v>98.90347323926035</v>
      </c>
      <c r="F38" s="896">
        <v>-9.9121151699918641E-2</v>
      </c>
      <c r="G38" s="923">
        <v>99.022553813709237</v>
      </c>
      <c r="H38" s="924">
        <v>-3.7283288687461891E-2</v>
      </c>
      <c r="I38" s="899" t="s">
        <v>846</v>
      </c>
      <c r="J38" s="922" t="s">
        <v>691</v>
      </c>
      <c r="K38" s="1491">
        <v>0</v>
      </c>
      <c r="L38" s="1450"/>
      <c r="M38" s="847"/>
      <c r="N38" s="900">
        <v>42278</v>
      </c>
      <c r="O38" s="1637">
        <v>100.13</v>
      </c>
      <c r="P38" s="902">
        <v>-0.12000000000000455</v>
      </c>
      <c r="Q38" s="907">
        <v>0.12</v>
      </c>
      <c r="R38" s="904">
        <v>100.24333333333334</v>
      </c>
      <c r="S38" s="905">
        <v>-9.6666666666649803E-2</v>
      </c>
      <c r="T38" s="895">
        <v>100.34285714285714</v>
      </c>
      <c r="U38" s="896">
        <v>-2.285714285714846E-2</v>
      </c>
      <c r="V38" s="888" t="s">
        <v>691</v>
      </c>
      <c r="W38" s="889">
        <v>0</v>
      </c>
      <c r="X38" s="1502"/>
      <c r="Y38" s="890"/>
    </row>
    <row r="39" spans="1:25" ht="14.25" customHeight="1">
      <c r="A39" s="891">
        <v>42309</v>
      </c>
      <c r="B39" s="892">
        <v>98.74671605465673</v>
      </c>
      <c r="C39" s="893">
        <v>-5.2907191879725701E-2</v>
      </c>
      <c r="D39" s="898">
        <v>-0.71</v>
      </c>
      <c r="E39" s="895">
        <v>98.813571579955081</v>
      </c>
      <c r="F39" s="896">
        <v>-8.9901659305269277E-2</v>
      </c>
      <c r="G39" s="923">
        <v>98.975949092203521</v>
      </c>
      <c r="H39" s="924">
        <v>-4.6604721505715929E-2</v>
      </c>
      <c r="I39" s="899" t="s">
        <v>687</v>
      </c>
      <c r="J39" s="922" t="s">
        <v>893</v>
      </c>
      <c r="K39" s="1491">
        <v>-1</v>
      </c>
      <c r="L39" s="1450"/>
      <c r="M39" s="847"/>
      <c r="N39" s="900">
        <v>42309</v>
      </c>
      <c r="O39" s="1637">
        <v>100.01</v>
      </c>
      <c r="P39" s="902">
        <v>-0.11999999999999034</v>
      </c>
      <c r="Q39" s="907">
        <v>-0.02</v>
      </c>
      <c r="R39" s="904">
        <v>100.13</v>
      </c>
      <c r="S39" s="905">
        <v>-0.11333333333334394</v>
      </c>
      <c r="T39" s="895">
        <v>100.29142857142857</v>
      </c>
      <c r="U39" s="896">
        <v>-5.1428571428573377E-2</v>
      </c>
      <c r="V39" s="888" t="s">
        <v>691</v>
      </c>
      <c r="W39" s="889">
        <v>0</v>
      </c>
      <c r="X39" s="1502"/>
      <c r="Y39" s="890"/>
    </row>
    <row r="40" spans="1:25" ht="14.25" customHeight="1">
      <c r="A40" s="933">
        <v>42339</v>
      </c>
      <c r="B40" s="934">
        <v>98.748591696172625</v>
      </c>
      <c r="C40" s="935">
        <v>1.8756415158946993E-3</v>
      </c>
      <c r="D40" s="936">
        <v>-0.56000000000000005</v>
      </c>
      <c r="E40" s="937">
        <v>98.764976999121942</v>
      </c>
      <c r="F40" s="938">
        <v>-4.8594580833139389E-2</v>
      </c>
      <c r="G40" s="939">
        <v>98.921541437988054</v>
      </c>
      <c r="H40" s="940">
        <v>-5.4407654215467005E-2</v>
      </c>
      <c r="I40" s="941" t="s">
        <v>687</v>
      </c>
      <c r="J40" s="954" t="s">
        <v>691</v>
      </c>
      <c r="K40" s="1039">
        <v>0</v>
      </c>
      <c r="L40" s="1451"/>
      <c r="M40" s="847"/>
      <c r="N40" s="949">
        <v>42339</v>
      </c>
      <c r="O40" s="1643">
        <v>99.9</v>
      </c>
      <c r="P40" s="951">
        <v>-0.10999999999999943</v>
      </c>
      <c r="Q40" s="942">
        <v>-0.17</v>
      </c>
      <c r="R40" s="952">
        <v>100.01333333333332</v>
      </c>
      <c r="S40" s="953">
        <v>-0.11666666666667425</v>
      </c>
      <c r="T40" s="943">
        <v>100.21571428571428</v>
      </c>
      <c r="U40" s="938">
        <v>-7.5714285714283847E-2</v>
      </c>
      <c r="V40" s="888" t="s">
        <v>691</v>
      </c>
      <c r="W40" s="889">
        <v>0</v>
      </c>
      <c r="X40" s="1639"/>
      <c r="Y40" s="890"/>
    </row>
    <row r="41" spans="1:25" ht="14.25" customHeight="1">
      <c r="A41" s="891">
        <v>42370</v>
      </c>
      <c r="B41" s="892">
        <v>98.780775823942605</v>
      </c>
      <c r="C41" s="893">
        <v>3.2184127769980364E-2</v>
      </c>
      <c r="D41" s="898">
        <v>-0.41</v>
      </c>
      <c r="E41" s="895">
        <v>98.758694524923996</v>
      </c>
      <c r="F41" s="896">
        <v>-6.2824741979454757E-3</v>
      </c>
      <c r="G41" s="897">
        <v>98.869069999169895</v>
      </c>
      <c r="H41" s="898">
        <v>-5.2471438818159299E-2</v>
      </c>
      <c r="I41" s="899" t="s">
        <v>687</v>
      </c>
      <c r="J41" s="922" t="s">
        <v>691</v>
      </c>
      <c r="K41" s="1491">
        <v>0</v>
      </c>
      <c r="L41" s="1450"/>
      <c r="M41" s="847"/>
      <c r="N41" s="882">
        <v>42370</v>
      </c>
      <c r="O41" s="1644">
        <v>99.82</v>
      </c>
      <c r="P41" s="956">
        <v>-8.0000000000012506E-2</v>
      </c>
      <c r="Q41" s="907">
        <v>-0.31</v>
      </c>
      <c r="R41" s="884">
        <v>99.910000000000011</v>
      </c>
      <c r="S41" s="946">
        <v>-0.10333333333331041</v>
      </c>
      <c r="T41" s="895">
        <v>100.12571428571427</v>
      </c>
      <c r="U41" s="896">
        <v>-9.0000000000017621E-2</v>
      </c>
      <c r="V41" s="888" t="s">
        <v>691</v>
      </c>
      <c r="W41" s="889">
        <v>0</v>
      </c>
      <c r="X41" s="1502"/>
      <c r="Y41" s="890"/>
    </row>
    <row r="42" spans="1:25" ht="14.25" customHeight="1">
      <c r="A42" s="891">
        <v>42401</v>
      </c>
      <c r="B42" s="892">
        <v>98.738457885750037</v>
      </c>
      <c r="C42" s="902">
        <v>-4.2317938192567794E-2</v>
      </c>
      <c r="D42" s="957">
        <v>-0.36</v>
      </c>
      <c r="E42" s="906">
        <v>98.755941801955089</v>
      </c>
      <c r="F42" s="907">
        <v>-2.7527229689070509E-3</v>
      </c>
      <c r="G42" s="958">
        <v>98.817851596900439</v>
      </c>
      <c r="H42" s="957">
        <v>-5.121840226945551E-2</v>
      </c>
      <c r="I42" s="947" t="s">
        <v>687</v>
      </c>
      <c r="J42" s="1025" t="s">
        <v>691</v>
      </c>
      <c r="K42" s="1491">
        <v>0</v>
      </c>
      <c r="L42" s="1450"/>
      <c r="M42" s="847"/>
      <c r="N42" s="900">
        <v>42401</v>
      </c>
      <c r="O42" s="1637">
        <v>99.76</v>
      </c>
      <c r="P42" s="902">
        <v>-5.9999999999988063E-2</v>
      </c>
      <c r="Q42" s="907">
        <v>-0.45</v>
      </c>
      <c r="R42" s="904">
        <v>99.826666666666668</v>
      </c>
      <c r="S42" s="905">
        <v>-8.3333333333342807E-2</v>
      </c>
      <c r="T42" s="895">
        <v>100.03142857142858</v>
      </c>
      <c r="U42" s="896">
        <v>-9.4285714285689437E-2</v>
      </c>
      <c r="V42" s="888" t="s">
        <v>691</v>
      </c>
      <c r="W42" s="959">
        <v>0</v>
      </c>
      <c r="X42" s="1502"/>
      <c r="Y42" s="890"/>
    </row>
    <row r="43" spans="1:25" ht="14.25" customHeight="1">
      <c r="A43" s="891">
        <v>42430</v>
      </c>
      <c r="B43" s="892">
        <v>98.750159815722938</v>
      </c>
      <c r="C43" s="893">
        <v>1.1701929972900871E-2</v>
      </c>
      <c r="D43" s="898">
        <v>-0.31</v>
      </c>
      <c r="E43" s="895">
        <v>98.756464508471865</v>
      </c>
      <c r="F43" s="896">
        <v>5.2270651677588376E-4</v>
      </c>
      <c r="G43" s="897">
        <v>98.779814280207617</v>
      </c>
      <c r="H43" s="898">
        <v>-3.8037316692822287E-2</v>
      </c>
      <c r="I43" s="899" t="s">
        <v>844</v>
      </c>
      <c r="J43" s="922" t="s">
        <v>691</v>
      </c>
      <c r="K43" s="1491">
        <v>0</v>
      </c>
      <c r="L43" s="1450"/>
      <c r="M43" s="847"/>
      <c r="N43" s="900">
        <v>42430</v>
      </c>
      <c r="O43" s="1637">
        <v>99.71</v>
      </c>
      <c r="P43" s="902">
        <v>-5.0000000000011369E-2</v>
      </c>
      <c r="Q43" s="907">
        <v>-0.57999999999999996</v>
      </c>
      <c r="R43" s="904">
        <v>99.763333333333321</v>
      </c>
      <c r="S43" s="905">
        <v>-6.3333333333346786E-2</v>
      </c>
      <c r="T43" s="895">
        <v>99.940000000000012</v>
      </c>
      <c r="U43" s="896">
        <v>-9.1428571428565419E-2</v>
      </c>
      <c r="V43" s="888" t="s">
        <v>691</v>
      </c>
      <c r="W43" s="959">
        <v>0</v>
      </c>
      <c r="X43" s="1502"/>
      <c r="Y43" s="890"/>
    </row>
    <row r="44" spans="1:25" ht="14.25" customHeight="1">
      <c r="A44" s="891">
        <v>42461</v>
      </c>
      <c r="B44" s="960">
        <v>98.802146881719437</v>
      </c>
      <c r="C44" s="902">
        <v>5.1987065996499382E-2</v>
      </c>
      <c r="D44" s="957">
        <v>-0.27</v>
      </c>
      <c r="E44" s="906">
        <v>98.763588194397471</v>
      </c>
      <c r="F44" s="907">
        <v>7.1236859256060825E-3</v>
      </c>
      <c r="G44" s="958">
        <v>98.766638772071559</v>
      </c>
      <c r="H44" s="957">
        <v>-1.3175508136058056E-2</v>
      </c>
      <c r="I44" s="947" t="s">
        <v>844</v>
      </c>
      <c r="J44" s="1025" t="s">
        <v>691</v>
      </c>
      <c r="K44" s="1491">
        <v>0</v>
      </c>
      <c r="L44" s="1450"/>
      <c r="M44" s="847"/>
      <c r="N44" s="900">
        <v>42461</v>
      </c>
      <c r="O44" s="1637">
        <v>99.68</v>
      </c>
      <c r="P44" s="902">
        <v>-2.9999999999986926E-2</v>
      </c>
      <c r="Q44" s="907">
        <v>-0.69</v>
      </c>
      <c r="R44" s="904">
        <v>99.716666666666654</v>
      </c>
      <c r="S44" s="905">
        <v>-4.6666666666666856E-2</v>
      </c>
      <c r="T44" s="895">
        <v>99.858571428571423</v>
      </c>
      <c r="U44" s="896">
        <v>-8.1428571428588725E-2</v>
      </c>
      <c r="V44" s="888" t="s">
        <v>691</v>
      </c>
      <c r="W44" s="959">
        <v>0</v>
      </c>
      <c r="X44" s="1502"/>
      <c r="Y44" s="890"/>
    </row>
    <row r="45" spans="1:25" ht="14.25" customHeight="1">
      <c r="A45" s="891">
        <v>42491</v>
      </c>
      <c r="B45" s="892">
        <v>98.917667833162227</v>
      </c>
      <c r="C45" s="893">
        <v>0.11552095144278951</v>
      </c>
      <c r="D45" s="898">
        <v>-0.21</v>
      </c>
      <c r="E45" s="895">
        <v>98.823324843534863</v>
      </c>
      <c r="F45" s="896">
        <v>5.9736649137391851E-2</v>
      </c>
      <c r="G45" s="897">
        <v>98.783502284446655</v>
      </c>
      <c r="H45" s="898">
        <v>1.6863512375095979E-2</v>
      </c>
      <c r="I45" s="961" t="s">
        <v>686</v>
      </c>
      <c r="J45" s="922" t="s">
        <v>691</v>
      </c>
      <c r="K45" s="1491">
        <v>0</v>
      </c>
      <c r="L45" s="1450"/>
      <c r="M45" s="847"/>
      <c r="N45" s="925">
        <v>42491</v>
      </c>
      <c r="O45" s="1645">
        <v>99.66</v>
      </c>
      <c r="P45" s="963">
        <v>-2.0000000000010232E-2</v>
      </c>
      <c r="Q45" s="928">
        <v>-0.77</v>
      </c>
      <c r="R45" s="929">
        <v>99.683333333333323</v>
      </c>
      <c r="S45" s="930">
        <v>-3.3333333333331439E-2</v>
      </c>
      <c r="T45" s="903">
        <v>99.791428571428568</v>
      </c>
      <c r="U45" s="928">
        <v>-6.714285714285495E-2</v>
      </c>
      <c r="V45" s="920" t="s">
        <v>893</v>
      </c>
      <c r="W45" s="964">
        <v>-1</v>
      </c>
      <c r="X45" s="1502"/>
      <c r="Y45" s="890"/>
    </row>
    <row r="46" spans="1:25" ht="14.25" customHeight="1">
      <c r="A46" s="891">
        <v>42522</v>
      </c>
      <c r="B46" s="892">
        <v>99.133774221227512</v>
      </c>
      <c r="C46" s="893">
        <v>0.2161063880652847</v>
      </c>
      <c r="D46" s="898">
        <v>-0.01</v>
      </c>
      <c r="E46" s="895">
        <v>98.951196312036402</v>
      </c>
      <c r="F46" s="896">
        <v>0.12787146850153874</v>
      </c>
      <c r="G46" s="897">
        <v>98.838796308242493</v>
      </c>
      <c r="H46" s="898">
        <v>5.5294023795838143E-2</v>
      </c>
      <c r="I46" s="961" t="s">
        <v>845</v>
      </c>
      <c r="J46" s="922" t="s">
        <v>691</v>
      </c>
      <c r="K46" s="1491">
        <v>0</v>
      </c>
      <c r="L46" s="1450"/>
      <c r="M46" s="847"/>
      <c r="N46" s="900">
        <v>42522</v>
      </c>
      <c r="O46" s="1637">
        <v>99.66</v>
      </c>
      <c r="P46" s="902">
        <v>0</v>
      </c>
      <c r="Q46" s="907">
        <v>-0.79</v>
      </c>
      <c r="R46" s="904">
        <v>99.666666666666671</v>
      </c>
      <c r="S46" s="905">
        <v>-1.6666666666651508E-2</v>
      </c>
      <c r="T46" s="906">
        <v>99.741428571428557</v>
      </c>
      <c r="U46" s="907">
        <v>-5.0000000000011369E-2</v>
      </c>
      <c r="V46" s="888" t="s">
        <v>691</v>
      </c>
      <c r="W46" s="959">
        <v>0</v>
      </c>
      <c r="X46" s="1502"/>
      <c r="Y46" s="890"/>
    </row>
    <row r="47" spans="1:25" ht="14.25" customHeight="1">
      <c r="A47" s="891">
        <v>42552</v>
      </c>
      <c r="B47" s="892">
        <v>99.449598757874227</v>
      </c>
      <c r="C47" s="893">
        <v>0.31582453664671561</v>
      </c>
      <c r="D47" s="898">
        <v>0.36</v>
      </c>
      <c r="E47" s="895">
        <v>99.167013604087984</v>
      </c>
      <c r="F47" s="896">
        <v>0.2158172920515824</v>
      </c>
      <c r="G47" s="897">
        <v>98.938940174199857</v>
      </c>
      <c r="H47" s="898">
        <v>0.10014386595736369</v>
      </c>
      <c r="I47" s="961" t="s">
        <v>845</v>
      </c>
      <c r="J47" s="922" t="s">
        <v>691</v>
      </c>
      <c r="K47" s="1491">
        <v>0</v>
      </c>
      <c r="L47" s="1450"/>
      <c r="M47" s="847"/>
      <c r="N47" s="900">
        <v>42552</v>
      </c>
      <c r="O47" s="1637">
        <v>99.69</v>
      </c>
      <c r="P47" s="902">
        <v>3.0000000000001137E-2</v>
      </c>
      <c r="Q47" s="907">
        <v>-0.73</v>
      </c>
      <c r="R47" s="904">
        <v>99.67</v>
      </c>
      <c r="S47" s="905">
        <v>3.3333333333303017E-3</v>
      </c>
      <c r="T47" s="895">
        <v>99.71142857142857</v>
      </c>
      <c r="U47" s="896">
        <v>-2.9999999999986926E-2</v>
      </c>
      <c r="V47" s="888" t="s">
        <v>691</v>
      </c>
      <c r="W47" s="959">
        <v>0</v>
      </c>
      <c r="X47" s="1502"/>
      <c r="Y47" s="890"/>
    </row>
    <row r="48" spans="1:25" ht="14.25" customHeight="1">
      <c r="A48" s="891">
        <v>42583</v>
      </c>
      <c r="B48" s="892">
        <v>99.806595269355157</v>
      </c>
      <c r="C48" s="893">
        <v>0.35699651148092926</v>
      </c>
      <c r="D48" s="898">
        <v>0.8</v>
      </c>
      <c r="E48" s="895">
        <v>99.463322749485641</v>
      </c>
      <c r="F48" s="896">
        <v>0.2963091453976574</v>
      </c>
      <c r="G48" s="897">
        <v>99.085485809258785</v>
      </c>
      <c r="H48" s="898">
        <v>0.14654563505892781</v>
      </c>
      <c r="I48" s="961" t="s">
        <v>845</v>
      </c>
      <c r="J48" s="922" t="s">
        <v>691</v>
      </c>
      <c r="K48" s="1491">
        <v>0</v>
      </c>
      <c r="L48" s="1450"/>
      <c r="M48" s="847"/>
      <c r="N48" s="900">
        <v>42583</v>
      </c>
      <c r="O48" s="1637">
        <v>99.74</v>
      </c>
      <c r="P48" s="902">
        <v>4.9999999999997158E-2</v>
      </c>
      <c r="Q48" s="907">
        <v>-0.61</v>
      </c>
      <c r="R48" s="904">
        <v>99.696666666666658</v>
      </c>
      <c r="S48" s="905">
        <v>2.6666666666656624E-2</v>
      </c>
      <c r="T48" s="895">
        <v>99.699999999999974</v>
      </c>
      <c r="U48" s="896">
        <v>-1.1428571428595546E-2</v>
      </c>
      <c r="V48" s="888" t="s">
        <v>691</v>
      </c>
      <c r="W48" s="959">
        <v>0</v>
      </c>
      <c r="X48" s="1502"/>
      <c r="Y48" s="890"/>
    </row>
    <row r="49" spans="1:25" ht="14.25" customHeight="1">
      <c r="A49" s="891">
        <v>42614</v>
      </c>
      <c r="B49" s="892">
        <v>100.18823611643127</v>
      </c>
      <c r="C49" s="893">
        <v>0.38164084707611323</v>
      </c>
      <c r="D49" s="898">
        <v>1.31</v>
      </c>
      <c r="E49" s="895">
        <v>99.814810047886894</v>
      </c>
      <c r="F49" s="896">
        <v>0.3514872984012527</v>
      </c>
      <c r="G49" s="897">
        <v>99.292596985070404</v>
      </c>
      <c r="H49" s="898">
        <v>0.20711117581161886</v>
      </c>
      <c r="I49" s="961" t="s">
        <v>845</v>
      </c>
      <c r="J49" s="922" t="s">
        <v>691</v>
      </c>
      <c r="K49" s="1491">
        <v>0</v>
      </c>
      <c r="L49" s="1450"/>
      <c r="M49" s="847"/>
      <c r="N49" s="900">
        <v>42614</v>
      </c>
      <c r="O49" s="1637">
        <v>99.82</v>
      </c>
      <c r="P49" s="902">
        <v>7.9999999999998295E-2</v>
      </c>
      <c r="Q49" s="907">
        <v>-0.43</v>
      </c>
      <c r="R49" s="904">
        <v>99.75</v>
      </c>
      <c r="S49" s="905">
        <v>5.333333333334167E-2</v>
      </c>
      <c r="T49" s="895">
        <v>99.708571428571403</v>
      </c>
      <c r="U49" s="896">
        <v>8.5714285714288962E-3</v>
      </c>
      <c r="V49" s="888" t="s">
        <v>691</v>
      </c>
      <c r="W49" s="959">
        <v>0</v>
      </c>
      <c r="X49" s="1502"/>
      <c r="Y49" s="890"/>
    </row>
    <row r="50" spans="1:25" ht="14.25" customHeight="1">
      <c r="A50" s="891">
        <v>42644</v>
      </c>
      <c r="B50" s="892">
        <v>100.55233016328971</v>
      </c>
      <c r="C50" s="893">
        <v>0.36409404685844038</v>
      </c>
      <c r="D50" s="898">
        <v>1.77</v>
      </c>
      <c r="E50" s="895">
        <v>100.18238718302537</v>
      </c>
      <c r="F50" s="896">
        <v>0.36757713513847534</v>
      </c>
      <c r="G50" s="897">
        <v>99.550049891865669</v>
      </c>
      <c r="H50" s="898">
        <v>0.25745290679526533</v>
      </c>
      <c r="I50" s="961" t="s">
        <v>845</v>
      </c>
      <c r="J50" s="922" t="s">
        <v>691</v>
      </c>
      <c r="K50" s="1491">
        <v>0</v>
      </c>
      <c r="L50" s="1831" t="s">
        <v>711</v>
      </c>
      <c r="M50" s="861"/>
      <c r="N50" s="900">
        <v>42644</v>
      </c>
      <c r="O50" s="1637">
        <v>99.93</v>
      </c>
      <c r="P50" s="902">
        <v>0.11000000000001364</v>
      </c>
      <c r="Q50" s="907">
        <v>-0.2</v>
      </c>
      <c r="R50" s="904">
        <v>99.83</v>
      </c>
      <c r="S50" s="905">
        <v>7.9999999999998295E-2</v>
      </c>
      <c r="T50" s="895">
        <v>99.740000000000009</v>
      </c>
      <c r="U50" s="896">
        <v>3.1428571428605778E-2</v>
      </c>
      <c r="V50" s="888" t="s">
        <v>691</v>
      </c>
      <c r="W50" s="959">
        <v>0</v>
      </c>
      <c r="X50" s="1503" t="s">
        <v>688</v>
      </c>
      <c r="Y50" s="890"/>
    </row>
    <row r="51" spans="1:25" ht="14.25" customHeight="1">
      <c r="A51" s="891">
        <v>42675</v>
      </c>
      <c r="B51" s="892">
        <v>100.94526050913561</v>
      </c>
      <c r="C51" s="893">
        <v>0.39293034584589748</v>
      </c>
      <c r="D51" s="898">
        <v>2.23</v>
      </c>
      <c r="E51" s="895">
        <v>100.5619422629522</v>
      </c>
      <c r="F51" s="896">
        <v>0.37955507992683124</v>
      </c>
      <c r="G51" s="897">
        <v>99.856208981496522</v>
      </c>
      <c r="H51" s="898">
        <v>0.30615908963085303</v>
      </c>
      <c r="I51" s="961" t="s">
        <v>845</v>
      </c>
      <c r="J51" s="922" t="s">
        <v>691</v>
      </c>
      <c r="K51" s="1491">
        <v>0</v>
      </c>
      <c r="L51" s="1831" t="s">
        <v>712</v>
      </c>
      <c r="M51" s="861"/>
      <c r="N51" s="900">
        <v>42675</v>
      </c>
      <c r="O51" s="1637">
        <v>100.05</v>
      </c>
      <c r="P51" s="902">
        <v>0.11999999999999034</v>
      </c>
      <c r="Q51" s="907">
        <v>0.04</v>
      </c>
      <c r="R51" s="904">
        <v>99.933333333333337</v>
      </c>
      <c r="S51" s="905">
        <v>0.10333333333333883</v>
      </c>
      <c r="T51" s="895">
        <v>99.79285714285713</v>
      </c>
      <c r="U51" s="896">
        <v>5.2857142857121175E-2</v>
      </c>
      <c r="V51" s="888" t="s">
        <v>691</v>
      </c>
      <c r="W51" s="959">
        <v>0</v>
      </c>
      <c r="X51" s="1503" t="s">
        <v>689</v>
      </c>
      <c r="Y51" s="890"/>
    </row>
    <row r="52" spans="1:25" ht="14.25" customHeight="1">
      <c r="A52" s="891">
        <v>42705</v>
      </c>
      <c r="B52" s="892">
        <v>101.323222321687</v>
      </c>
      <c r="C52" s="893">
        <v>0.37796181255139061</v>
      </c>
      <c r="D52" s="898">
        <v>2.61</v>
      </c>
      <c r="E52" s="895">
        <v>100.94027099803743</v>
      </c>
      <c r="F52" s="896">
        <v>0.37832873508523335</v>
      </c>
      <c r="G52" s="897">
        <v>100.19985962271436</v>
      </c>
      <c r="H52" s="898">
        <v>0.34365064121783462</v>
      </c>
      <c r="I52" s="961" t="s">
        <v>845</v>
      </c>
      <c r="J52" s="954" t="s">
        <v>691</v>
      </c>
      <c r="K52" s="1039">
        <v>0</v>
      </c>
      <c r="L52" s="1832" t="s">
        <v>706</v>
      </c>
      <c r="M52" s="861"/>
      <c r="N52" s="949">
        <v>42705</v>
      </c>
      <c r="O52" s="1643">
        <v>100.17</v>
      </c>
      <c r="P52" s="902">
        <v>0.12000000000000455</v>
      </c>
      <c r="Q52" s="942">
        <v>0.27</v>
      </c>
      <c r="R52" s="904">
        <v>100.05000000000001</v>
      </c>
      <c r="S52" s="905">
        <v>0.11666666666667425</v>
      </c>
      <c r="T52" s="895">
        <v>99.865714285714276</v>
      </c>
      <c r="U52" s="896">
        <v>7.2857142857145618E-2</v>
      </c>
      <c r="V52" s="965" t="s">
        <v>691</v>
      </c>
      <c r="W52" s="966">
        <v>0</v>
      </c>
      <c r="X52" s="1503" t="s">
        <v>690</v>
      </c>
      <c r="Y52" s="890"/>
    </row>
    <row r="53" spans="1:25" ht="14.25" customHeight="1">
      <c r="A53" s="967">
        <v>42736</v>
      </c>
      <c r="B53" s="968">
        <v>101.62034749709649</v>
      </c>
      <c r="C53" s="969">
        <v>0.29712517540949079</v>
      </c>
      <c r="D53" s="970">
        <v>2.87</v>
      </c>
      <c r="E53" s="971">
        <v>101.29627677597303</v>
      </c>
      <c r="F53" s="972">
        <v>0.35600577793559296</v>
      </c>
      <c r="G53" s="973">
        <v>100.55508437640992</v>
      </c>
      <c r="H53" s="970">
        <v>0.35522475369556616</v>
      </c>
      <c r="I53" s="974" t="s">
        <v>845</v>
      </c>
      <c r="J53" s="1028" t="s">
        <v>691</v>
      </c>
      <c r="K53" s="1491">
        <v>0</v>
      </c>
      <c r="L53" s="1831" t="s">
        <v>701</v>
      </c>
      <c r="M53" s="861"/>
      <c r="N53" s="882">
        <v>42736</v>
      </c>
      <c r="O53" s="1642">
        <v>100.26</v>
      </c>
      <c r="P53" s="975">
        <v>9.0000000000003411E-2</v>
      </c>
      <c r="Q53" s="907">
        <v>0.44</v>
      </c>
      <c r="R53" s="884">
        <v>100.16000000000001</v>
      </c>
      <c r="S53" s="946">
        <v>0.10999999999999943</v>
      </c>
      <c r="T53" s="886">
        <v>99.951428571428565</v>
      </c>
      <c r="U53" s="976">
        <v>8.5714285714288962E-2</v>
      </c>
      <c r="V53" s="977" t="s">
        <v>691</v>
      </c>
      <c r="W53" s="978">
        <v>0</v>
      </c>
      <c r="X53" s="1504" t="s">
        <v>692</v>
      </c>
      <c r="Y53" s="890"/>
    </row>
    <row r="54" spans="1:25" ht="14.25" customHeight="1">
      <c r="A54" s="979">
        <v>42767</v>
      </c>
      <c r="B54" s="892">
        <v>101.73194167882308</v>
      </c>
      <c r="C54" s="893">
        <v>0.11159418172658775</v>
      </c>
      <c r="D54" s="980">
        <v>3.03</v>
      </c>
      <c r="E54" s="981">
        <v>101.55850383253552</v>
      </c>
      <c r="F54" s="982">
        <v>0.26222705656249445</v>
      </c>
      <c r="G54" s="983">
        <v>100.8811333651169</v>
      </c>
      <c r="H54" s="980">
        <v>0.32604898870697241</v>
      </c>
      <c r="I54" s="984" t="s">
        <v>845</v>
      </c>
      <c r="J54" s="1028" t="s">
        <v>892</v>
      </c>
      <c r="K54" s="1491">
        <v>1</v>
      </c>
      <c r="L54" s="1831" t="s">
        <v>702</v>
      </c>
      <c r="M54" s="861"/>
      <c r="N54" s="900">
        <v>42767</v>
      </c>
      <c r="O54" s="1641">
        <v>100.34</v>
      </c>
      <c r="P54" s="985">
        <v>7.9999999999998295E-2</v>
      </c>
      <c r="Q54" s="907">
        <v>0.57999999999999996</v>
      </c>
      <c r="R54" s="904">
        <v>100.25666666666666</v>
      </c>
      <c r="S54" s="905">
        <v>9.6666666666649803E-2</v>
      </c>
      <c r="T54" s="895">
        <v>100.04428571428572</v>
      </c>
      <c r="U54" s="896">
        <v>9.285714285715585E-2</v>
      </c>
      <c r="V54" s="977" t="s">
        <v>691</v>
      </c>
      <c r="W54" s="978">
        <v>0</v>
      </c>
      <c r="X54" s="1503" t="s">
        <v>693</v>
      </c>
      <c r="Y54" s="890"/>
    </row>
    <row r="55" spans="1:25" ht="14.25" customHeight="1">
      <c r="A55" s="891">
        <v>42795</v>
      </c>
      <c r="B55" s="892">
        <v>101.69774621551089</v>
      </c>
      <c r="C55" s="986">
        <v>-3.4195463312187258E-2</v>
      </c>
      <c r="D55" s="980">
        <v>2.98</v>
      </c>
      <c r="E55" s="981">
        <v>101.68334513047682</v>
      </c>
      <c r="F55" s="982">
        <v>0.12484129794130183</v>
      </c>
      <c r="G55" s="983">
        <v>101.15129778599628</v>
      </c>
      <c r="H55" s="980">
        <v>0.27016442087938231</v>
      </c>
      <c r="I55" s="984" t="s">
        <v>846</v>
      </c>
      <c r="J55" s="1028" t="s">
        <v>691</v>
      </c>
      <c r="K55" s="1491">
        <v>0</v>
      </c>
      <c r="L55" s="1831" t="s">
        <v>703</v>
      </c>
      <c r="M55" s="861"/>
      <c r="N55" s="900">
        <v>42795</v>
      </c>
      <c r="O55" s="1641">
        <v>100.42</v>
      </c>
      <c r="P55" s="985">
        <v>7.9999999999998295E-2</v>
      </c>
      <c r="Q55" s="907">
        <v>0.71</v>
      </c>
      <c r="R55" s="904">
        <v>100.34000000000002</v>
      </c>
      <c r="S55" s="905">
        <v>8.3333333333357018E-2</v>
      </c>
      <c r="T55" s="895">
        <v>100.14142857142858</v>
      </c>
      <c r="U55" s="896">
        <v>9.7142857142856087E-2</v>
      </c>
      <c r="V55" s="977" t="s">
        <v>691</v>
      </c>
      <c r="W55" s="978">
        <v>0</v>
      </c>
      <c r="X55" s="1503" t="s">
        <v>694</v>
      </c>
      <c r="Y55" s="890"/>
    </row>
    <row r="56" spans="1:25" ht="14.25" customHeight="1">
      <c r="A56" s="891">
        <v>42826</v>
      </c>
      <c r="B56" s="892">
        <v>101.62661483527501</v>
      </c>
      <c r="C56" s="986">
        <v>-7.1131380235883057E-2</v>
      </c>
      <c r="D56" s="980">
        <v>2.86</v>
      </c>
      <c r="E56" s="981">
        <v>101.68543424320301</v>
      </c>
      <c r="F56" s="982">
        <v>2.089112726181952E-3</v>
      </c>
      <c r="G56" s="983">
        <v>101.35678046011682</v>
      </c>
      <c r="H56" s="980">
        <v>0.20548267412054599</v>
      </c>
      <c r="I56" s="984" t="s">
        <v>846</v>
      </c>
      <c r="J56" s="1025" t="s">
        <v>691</v>
      </c>
      <c r="K56" s="1491">
        <v>0</v>
      </c>
      <c r="L56" s="1831" t="s">
        <v>704</v>
      </c>
      <c r="M56" s="861"/>
      <c r="N56" s="900">
        <v>42826</v>
      </c>
      <c r="O56" s="1641">
        <v>100.5</v>
      </c>
      <c r="P56" s="985">
        <v>7.9999999999998295E-2</v>
      </c>
      <c r="Q56" s="907">
        <v>0.82</v>
      </c>
      <c r="R56" s="904">
        <v>100.42</v>
      </c>
      <c r="S56" s="905">
        <v>7.9999999999984084E-2</v>
      </c>
      <c r="T56" s="895">
        <v>100.23857142857142</v>
      </c>
      <c r="U56" s="896">
        <v>9.7142857142841876E-2</v>
      </c>
      <c r="V56" s="977" t="s">
        <v>691</v>
      </c>
      <c r="W56" s="978">
        <v>0</v>
      </c>
      <c r="X56" s="1503" t="s">
        <v>695</v>
      </c>
      <c r="Y56" s="890"/>
    </row>
    <row r="57" spans="1:25" ht="14.25" customHeight="1">
      <c r="A57" s="891">
        <v>42856</v>
      </c>
      <c r="B57" s="892">
        <v>101.52264620771273</v>
      </c>
      <c r="C57" s="986">
        <v>-0.10396862756228131</v>
      </c>
      <c r="D57" s="980">
        <v>2.63</v>
      </c>
      <c r="E57" s="981">
        <v>101.61566908616622</v>
      </c>
      <c r="F57" s="982">
        <v>-6.9765157036783876E-2</v>
      </c>
      <c r="G57" s="983">
        <v>101.49539703789154</v>
      </c>
      <c r="H57" s="980">
        <v>0.13861657777471237</v>
      </c>
      <c r="I57" s="861" t="s">
        <v>847</v>
      </c>
      <c r="J57" s="1025" t="s">
        <v>691</v>
      </c>
      <c r="K57" s="1491">
        <v>0</v>
      </c>
      <c r="L57" s="1831" t="s">
        <v>705</v>
      </c>
      <c r="M57" s="861"/>
      <c r="N57" s="900">
        <v>42856</v>
      </c>
      <c r="O57" s="1641">
        <v>100.56</v>
      </c>
      <c r="P57" s="985">
        <v>6.0000000000002274E-2</v>
      </c>
      <c r="Q57" s="907">
        <v>0.9</v>
      </c>
      <c r="R57" s="904">
        <v>100.49333333333334</v>
      </c>
      <c r="S57" s="905">
        <v>7.3333333333337691E-2</v>
      </c>
      <c r="T57" s="895">
        <v>100.32857142857142</v>
      </c>
      <c r="U57" s="896">
        <v>9.0000000000003411E-2</v>
      </c>
      <c r="V57" s="977" t="s">
        <v>691</v>
      </c>
      <c r="W57" s="978">
        <v>0</v>
      </c>
      <c r="X57" s="1503" t="s">
        <v>696</v>
      </c>
      <c r="Y57" s="890"/>
    </row>
    <row r="58" spans="1:25" ht="14.25" customHeight="1">
      <c r="A58" s="891">
        <v>42887</v>
      </c>
      <c r="B58" s="892">
        <v>101.40164007077084</v>
      </c>
      <c r="C58" s="986">
        <v>-0.12100613694188667</v>
      </c>
      <c r="D58" s="980">
        <v>2.29</v>
      </c>
      <c r="E58" s="981">
        <v>101.51696703791953</v>
      </c>
      <c r="F58" s="982">
        <v>-9.8702048246693153E-2</v>
      </c>
      <c r="G58" s="983">
        <v>101.56059411812514</v>
      </c>
      <c r="H58" s="980">
        <v>6.5197080233602378E-2</v>
      </c>
      <c r="I58" s="861" t="s">
        <v>847</v>
      </c>
      <c r="J58" s="1025" t="s">
        <v>691</v>
      </c>
      <c r="K58" s="1491">
        <v>0</v>
      </c>
      <c r="L58" s="1831" t="s">
        <v>707</v>
      </c>
      <c r="M58" s="861"/>
      <c r="N58" s="900">
        <v>42887</v>
      </c>
      <c r="O58" s="1641">
        <v>100.61</v>
      </c>
      <c r="P58" s="985">
        <v>4.9999999999997158E-2</v>
      </c>
      <c r="Q58" s="907">
        <v>0.95</v>
      </c>
      <c r="R58" s="904">
        <v>100.55666666666667</v>
      </c>
      <c r="S58" s="905">
        <v>6.3333333333332575E-2</v>
      </c>
      <c r="T58" s="906">
        <v>100.40857142857143</v>
      </c>
      <c r="U58" s="907">
        <v>8.0000000000012506E-2</v>
      </c>
      <c r="V58" s="977" t="s">
        <v>691</v>
      </c>
      <c r="W58" s="978">
        <v>0</v>
      </c>
      <c r="X58" s="1503" t="s">
        <v>697</v>
      </c>
      <c r="Y58" s="890"/>
    </row>
    <row r="59" spans="1:25" ht="14.25" customHeight="1">
      <c r="A59" s="891">
        <v>42917</v>
      </c>
      <c r="B59" s="892">
        <v>101.31748843293914</v>
      </c>
      <c r="C59" s="986">
        <v>-8.4151637831695325E-2</v>
      </c>
      <c r="D59" s="980">
        <v>1.88</v>
      </c>
      <c r="E59" s="981">
        <v>101.41392490380758</v>
      </c>
      <c r="F59" s="982">
        <v>-0.10304213411194496</v>
      </c>
      <c r="G59" s="983">
        <v>101.55977499116118</v>
      </c>
      <c r="H59" s="980">
        <v>-8.1912696396102547E-4</v>
      </c>
      <c r="I59" s="861" t="s">
        <v>847</v>
      </c>
      <c r="J59" s="1025" t="s">
        <v>691</v>
      </c>
      <c r="K59" s="1491">
        <v>0</v>
      </c>
      <c r="L59" s="1833" t="s">
        <v>708</v>
      </c>
      <c r="M59" s="847"/>
      <c r="N59" s="900">
        <v>42917</v>
      </c>
      <c r="O59" s="1641">
        <v>100.63</v>
      </c>
      <c r="P59" s="985">
        <v>1.9999999999996021E-2</v>
      </c>
      <c r="Q59" s="907">
        <v>0.94</v>
      </c>
      <c r="R59" s="904">
        <v>100.60000000000001</v>
      </c>
      <c r="S59" s="905">
        <v>4.3333333333336554E-2</v>
      </c>
      <c r="T59" s="906">
        <v>100.47428571428573</v>
      </c>
      <c r="U59" s="907">
        <v>6.5714285714292942E-2</v>
      </c>
      <c r="V59" s="977" t="s">
        <v>691</v>
      </c>
      <c r="W59" s="978">
        <v>0</v>
      </c>
      <c r="X59" s="1505" t="s">
        <v>698</v>
      </c>
      <c r="Y59" s="847"/>
    </row>
    <row r="60" spans="1:25" ht="14.25" customHeight="1">
      <c r="A60" s="891">
        <v>42948</v>
      </c>
      <c r="B60" s="892">
        <v>101.28996362552917</v>
      </c>
      <c r="C60" s="986">
        <v>-2.7524807409974983E-2</v>
      </c>
      <c r="D60" s="980">
        <v>1.49</v>
      </c>
      <c r="E60" s="981">
        <v>101.33636404307971</v>
      </c>
      <c r="F60" s="982">
        <v>-7.7560860727871273E-2</v>
      </c>
      <c r="G60" s="983">
        <v>101.51257729522298</v>
      </c>
      <c r="H60" s="980">
        <v>-4.7197695938194784E-2</v>
      </c>
      <c r="I60" s="861" t="s">
        <v>847</v>
      </c>
      <c r="J60" s="1025" t="s">
        <v>691</v>
      </c>
      <c r="K60" s="1491">
        <v>0</v>
      </c>
      <c r="L60" s="1833" t="s">
        <v>709</v>
      </c>
      <c r="M60" s="847"/>
      <c r="N60" s="900">
        <v>42948</v>
      </c>
      <c r="O60" s="1641">
        <v>100.64</v>
      </c>
      <c r="P60" s="985">
        <v>1.0000000000005116E-2</v>
      </c>
      <c r="Q60" s="907">
        <v>0.9</v>
      </c>
      <c r="R60" s="904">
        <v>100.62666666666667</v>
      </c>
      <c r="S60" s="905">
        <v>2.6666666666656624E-2</v>
      </c>
      <c r="T60" s="906">
        <v>100.52857142857142</v>
      </c>
      <c r="U60" s="907">
        <v>5.4285714285697395E-2</v>
      </c>
      <c r="V60" s="977" t="s">
        <v>691</v>
      </c>
      <c r="W60" s="978">
        <v>0</v>
      </c>
      <c r="X60" s="1505" t="s">
        <v>699</v>
      </c>
      <c r="Y60" s="847"/>
    </row>
    <row r="61" spans="1:25" ht="14.25" customHeight="1">
      <c r="A61" s="891">
        <v>42979</v>
      </c>
      <c r="B61" s="892">
        <v>101.27983165227249</v>
      </c>
      <c r="C61" s="986">
        <v>-1.0131973256676474E-2</v>
      </c>
      <c r="D61" s="980">
        <v>1.0900000000000001</v>
      </c>
      <c r="E61" s="981">
        <v>101.29576123691361</v>
      </c>
      <c r="F61" s="982">
        <v>-4.060280616610612E-2</v>
      </c>
      <c r="G61" s="983">
        <v>101.4479901485729</v>
      </c>
      <c r="H61" s="980">
        <v>-6.4587146650083582E-2</v>
      </c>
      <c r="I61" s="861" t="s">
        <v>844</v>
      </c>
      <c r="J61" s="1025" t="s">
        <v>691</v>
      </c>
      <c r="K61" s="1491">
        <v>0</v>
      </c>
      <c r="L61" s="1831" t="s">
        <v>710</v>
      </c>
      <c r="M61" s="847"/>
      <c r="N61" s="900">
        <v>42979</v>
      </c>
      <c r="O61" s="1641">
        <v>100.65</v>
      </c>
      <c r="P61" s="985">
        <v>1.0000000000005116E-2</v>
      </c>
      <c r="Q61" s="907">
        <v>0.83</v>
      </c>
      <c r="R61" s="904">
        <v>100.63999999999999</v>
      </c>
      <c r="S61" s="905">
        <v>1.3333333333321207E-2</v>
      </c>
      <c r="T61" s="906">
        <v>100.57285714285715</v>
      </c>
      <c r="U61" s="907">
        <v>4.4285714285720701E-2</v>
      </c>
      <c r="V61" s="888" t="s">
        <v>691</v>
      </c>
      <c r="W61" s="987">
        <v>0</v>
      </c>
      <c r="X61" s="1503" t="s">
        <v>700</v>
      </c>
      <c r="Y61" s="847"/>
    </row>
    <row r="62" spans="1:25" ht="14.25" customHeight="1">
      <c r="A62" s="891">
        <v>43009</v>
      </c>
      <c r="B62" s="892">
        <v>101.27309973612535</v>
      </c>
      <c r="C62" s="986">
        <v>-6.7319161471459665E-3</v>
      </c>
      <c r="D62" s="980">
        <v>0.72</v>
      </c>
      <c r="E62" s="981">
        <v>101.28096500464233</v>
      </c>
      <c r="F62" s="982">
        <v>-1.4796232271280019E-2</v>
      </c>
      <c r="G62" s="988">
        <v>101.38732636580353</v>
      </c>
      <c r="H62" s="989">
        <v>-6.0663782769367458E-2</v>
      </c>
      <c r="I62" s="861" t="s">
        <v>844</v>
      </c>
      <c r="J62" s="1025" t="s">
        <v>691</v>
      </c>
      <c r="K62" s="1491">
        <v>0</v>
      </c>
      <c r="L62" s="1831" t="s">
        <v>711</v>
      </c>
      <c r="M62" s="847"/>
      <c r="N62" s="900">
        <v>43009</v>
      </c>
      <c r="O62" s="1641">
        <v>100.66</v>
      </c>
      <c r="P62" s="985">
        <v>9.9999999999909051E-3</v>
      </c>
      <c r="Q62" s="907">
        <v>0.73</v>
      </c>
      <c r="R62" s="904">
        <v>100.65000000000002</v>
      </c>
      <c r="S62" s="905">
        <v>1.0000000000033538E-2</v>
      </c>
      <c r="T62" s="906">
        <v>100.60714285714286</v>
      </c>
      <c r="U62" s="907">
        <v>3.4285714285715585E-2</v>
      </c>
      <c r="V62" s="888" t="s">
        <v>691</v>
      </c>
      <c r="W62" s="987">
        <v>0</v>
      </c>
      <c r="X62" s="1503" t="s">
        <v>688</v>
      </c>
      <c r="Y62" s="847"/>
    </row>
    <row r="63" spans="1:25" ht="14.25" customHeight="1">
      <c r="A63" s="891">
        <v>43040</v>
      </c>
      <c r="B63" s="892">
        <v>101.24776755620519</v>
      </c>
      <c r="C63" s="986">
        <v>-2.5332179920155795E-2</v>
      </c>
      <c r="D63" s="980">
        <v>0.3</v>
      </c>
      <c r="E63" s="981">
        <v>101.266899648201</v>
      </c>
      <c r="F63" s="982">
        <v>-1.4065356441321342E-2</v>
      </c>
      <c r="G63" s="988">
        <v>101.33320532593642</v>
      </c>
      <c r="H63" s="989">
        <v>-5.4121039867112586E-2</v>
      </c>
      <c r="I63" s="984" t="s">
        <v>845</v>
      </c>
      <c r="J63" s="1025" t="s">
        <v>691</v>
      </c>
      <c r="K63" s="1491">
        <v>0</v>
      </c>
      <c r="L63" s="1831" t="s">
        <v>712</v>
      </c>
      <c r="M63" s="847"/>
      <c r="N63" s="900">
        <v>43040</v>
      </c>
      <c r="O63" s="1641">
        <v>100.66</v>
      </c>
      <c r="P63" s="902">
        <v>0</v>
      </c>
      <c r="Q63" s="906">
        <v>0.61</v>
      </c>
      <c r="R63" s="958">
        <v>100.65666666666668</v>
      </c>
      <c r="S63" s="905">
        <v>6.6666666666606034E-3</v>
      </c>
      <c r="T63" s="906">
        <v>100.63</v>
      </c>
      <c r="U63" s="907">
        <v>2.2857142857134249E-2</v>
      </c>
      <c r="V63" s="888" t="s">
        <v>691</v>
      </c>
      <c r="W63" s="987">
        <v>0</v>
      </c>
      <c r="X63" s="1503" t="s">
        <v>689</v>
      </c>
      <c r="Y63" s="847"/>
    </row>
    <row r="64" spans="1:25" ht="14.25" customHeight="1">
      <c r="A64" s="891">
        <v>43070</v>
      </c>
      <c r="B64" s="934">
        <v>101.19070888068795</v>
      </c>
      <c r="C64" s="990">
        <v>-5.7058675517239976E-2</v>
      </c>
      <c r="D64" s="991">
        <v>-0.13</v>
      </c>
      <c r="E64" s="992">
        <v>101.23719205767283</v>
      </c>
      <c r="F64" s="993">
        <v>-2.9707590528175842E-2</v>
      </c>
      <c r="G64" s="994">
        <v>101.28578570779003</v>
      </c>
      <c r="H64" s="995">
        <v>-4.7419618146392395E-2</v>
      </c>
      <c r="I64" s="996" t="s">
        <v>845</v>
      </c>
      <c r="J64" s="1027" t="s">
        <v>691</v>
      </c>
      <c r="K64" s="1039">
        <v>0</v>
      </c>
      <c r="L64" s="1832" t="s">
        <v>706</v>
      </c>
      <c r="M64" s="847"/>
      <c r="N64" s="949">
        <v>43070</v>
      </c>
      <c r="O64" s="1646">
        <v>100.66</v>
      </c>
      <c r="P64" s="951">
        <v>0</v>
      </c>
      <c r="Q64" s="998">
        <v>0.49</v>
      </c>
      <c r="R64" s="999">
        <v>100.66000000000001</v>
      </c>
      <c r="S64" s="953">
        <v>3.3333333333303017E-3</v>
      </c>
      <c r="T64" s="998">
        <v>100.6442857142857</v>
      </c>
      <c r="U64" s="942">
        <v>1.4285714285705353E-2</v>
      </c>
      <c r="V64" s="965" t="s">
        <v>691</v>
      </c>
      <c r="W64" s="966">
        <v>0</v>
      </c>
      <c r="X64" s="1506" t="s">
        <v>690</v>
      </c>
      <c r="Y64" s="847"/>
    </row>
    <row r="65" spans="1:25" ht="14.25" customHeight="1">
      <c r="A65" s="967">
        <v>43101</v>
      </c>
      <c r="B65" s="1000">
        <v>101.10117603112177</v>
      </c>
      <c r="C65" s="969">
        <v>-8.9532849566182904E-2</v>
      </c>
      <c r="D65" s="1001">
        <v>-0.51</v>
      </c>
      <c r="E65" s="1002">
        <v>101.17988415600497</v>
      </c>
      <c r="F65" s="971">
        <v>-5.7307901667854821E-2</v>
      </c>
      <c r="G65" s="1003">
        <v>101.24286227355444</v>
      </c>
      <c r="H65" s="1001">
        <v>-4.2923434235589752E-2</v>
      </c>
      <c r="I65" s="974" t="s">
        <v>846</v>
      </c>
      <c r="J65" s="1025" t="s">
        <v>691</v>
      </c>
      <c r="K65" s="1491">
        <v>0</v>
      </c>
      <c r="L65" s="1834" t="s">
        <v>701</v>
      </c>
      <c r="M65" s="847"/>
      <c r="N65" s="1004">
        <v>43101</v>
      </c>
      <c r="O65" s="1642">
        <v>100.65</v>
      </c>
      <c r="P65" s="975">
        <v>-9.9999999999909051E-3</v>
      </c>
      <c r="Q65" s="1005">
        <v>0.39</v>
      </c>
      <c r="R65" s="884">
        <v>100.65666666666668</v>
      </c>
      <c r="S65" s="946">
        <v>-3.3333333333303017E-3</v>
      </c>
      <c r="T65" s="1006">
        <v>100.64999999999998</v>
      </c>
      <c r="U65" s="1005">
        <v>5.7142857142764569E-3</v>
      </c>
      <c r="V65" s="977" t="s">
        <v>691</v>
      </c>
      <c r="W65" s="978">
        <v>0</v>
      </c>
      <c r="X65" s="1504" t="s">
        <v>692</v>
      </c>
      <c r="Y65" s="847"/>
    </row>
    <row r="66" spans="1:25" ht="14.25" customHeight="1">
      <c r="A66" s="979">
        <v>43132</v>
      </c>
      <c r="B66" s="892">
        <v>101.08031240805521</v>
      </c>
      <c r="C66" s="986">
        <v>-2.0863623066560422E-2</v>
      </c>
      <c r="D66" s="989">
        <v>-0.64</v>
      </c>
      <c r="E66" s="1007">
        <v>101.12406577328831</v>
      </c>
      <c r="F66" s="981">
        <v>-5.5818382716665838E-2</v>
      </c>
      <c r="G66" s="988">
        <v>101.20897998428529</v>
      </c>
      <c r="H66" s="989">
        <v>-3.3882289269143939E-2</v>
      </c>
      <c r="I66" s="861" t="s">
        <v>847</v>
      </c>
      <c r="J66" s="1025" t="s">
        <v>691</v>
      </c>
      <c r="K66" s="1491">
        <v>0</v>
      </c>
      <c r="L66" s="1831" t="s">
        <v>702</v>
      </c>
      <c r="M66" s="847"/>
      <c r="N66" s="1008">
        <v>43132</v>
      </c>
      <c r="O66" s="1641">
        <v>100.65</v>
      </c>
      <c r="P66" s="985">
        <v>0</v>
      </c>
      <c r="Q66" s="907">
        <v>0.31</v>
      </c>
      <c r="R66" s="904">
        <v>100.65333333333335</v>
      </c>
      <c r="S66" s="905">
        <v>-3.3333333333303017E-3</v>
      </c>
      <c r="T66" s="906">
        <v>100.65285714285713</v>
      </c>
      <c r="U66" s="907">
        <v>2.8571428571524393E-3</v>
      </c>
      <c r="V66" s="977" t="s">
        <v>691</v>
      </c>
      <c r="W66" s="978">
        <v>0</v>
      </c>
      <c r="X66" s="1503" t="s">
        <v>693</v>
      </c>
      <c r="Y66" s="847"/>
    </row>
    <row r="67" spans="1:25" ht="14.25" customHeight="1">
      <c r="A67" s="891">
        <v>43160</v>
      </c>
      <c r="B67" s="892">
        <v>101.15009925500387</v>
      </c>
      <c r="C67" s="986">
        <v>6.9786846948659331E-2</v>
      </c>
      <c r="D67" s="989">
        <v>-0.54</v>
      </c>
      <c r="E67" s="1007">
        <v>101.11052923139361</v>
      </c>
      <c r="F67" s="981">
        <v>-1.3536541894694665E-2</v>
      </c>
      <c r="G67" s="988">
        <v>101.18899935992455</v>
      </c>
      <c r="H67" s="989">
        <v>-1.9980624360741217E-2</v>
      </c>
      <c r="I67" s="861" t="s">
        <v>847</v>
      </c>
      <c r="J67" s="1025" t="s">
        <v>691</v>
      </c>
      <c r="K67" s="1491">
        <v>0</v>
      </c>
      <c r="L67" s="1831" t="s">
        <v>703</v>
      </c>
      <c r="M67" s="847"/>
      <c r="N67" s="900">
        <v>43160</v>
      </c>
      <c r="O67" s="1641">
        <v>100.63</v>
      </c>
      <c r="P67" s="985">
        <v>-2.0000000000010232E-2</v>
      </c>
      <c r="Q67" s="907">
        <v>0.21</v>
      </c>
      <c r="R67" s="904">
        <v>100.64333333333333</v>
      </c>
      <c r="S67" s="905">
        <v>-1.0000000000019327E-2</v>
      </c>
      <c r="T67" s="906">
        <v>100.65142857142857</v>
      </c>
      <c r="U67" s="907">
        <v>-1.4285714285620088E-3</v>
      </c>
      <c r="V67" s="977" t="s">
        <v>691</v>
      </c>
      <c r="W67" s="978">
        <v>0</v>
      </c>
      <c r="X67" s="1503" t="s">
        <v>694</v>
      </c>
      <c r="Y67" s="847"/>
    </row>
    <row r="68" spans="1:25" ht="14.25" customHeight="1">
      <c r="A68" s="891">
        <v>43191</v>
      </c>
      <c r="B68" s="892">
        <v>101.29229090782839</v>
      </c>
      <c r="C68" s="986">
        <v>0.14219165282452195</v>
      </c>
      <c r="D68" s="989">
        <v>-0.33</v>
      </c>
      <c r="E68" s="1007">
        <v>101.17423419029582</v>
      </c>
      <c r="F68" s="981">
        <v>6.3704958902206954E-2</v>
      </c>
      <c r="G68" s="988">
        <v>101.1907792535754</v>
      </c>
      <c r="H68" s="989">
        <v>1.7798936508484076E-3</v>
      </c>
      <c r="I68" s="861" t="s">
        <v>847</v>
      </c>
      <c r="J68" s="1025" t="s">
        <v>691</v>
      </c>
      <c r="K68" s="1491">
        <v>0</v>
      </c>
      <c r="L68" s="1831" t="s">
        <v>704</v>
      </c>
      <c r="M68" s="847"/>
      <c r="N68" s="900">
        <v>43191</v>
      </c>
      <c r="O68" s="1641">
        <v>100.63</v>
      </c>
      <c r="P68" s="985">
        <v>0</v>
      </c>
      <c r="Q68" s="907">
        <v>0.13</v>
      </c>
      <c r="R68" s="904">
        <v>100.63666666666666</v>
      </c>
      <c r="S68" s="905">
        <v>-6.6666666666748142E-3</v>
      </c>
      <c r="T68" s="906">
        <v>100.64857142857143</v>
      </c>
      <c r="U68" s="907">
        <v>-2.8571428571382285E-3</v>
      </c>
      <c r="V68" s="977" t="s">
        <v>691</v>
      </c>
      <c r="W68" s="978">
        <v>0</v>
      </c>
      <c r="X68" s="1503" t="s">
        <v>695</v>
      </c>
      <c r="Y68" s="847"/>
    </row>
    <row r="69" spans="1:25" ht="14.25" customHeight="1">
      <c r="A69" s="891">
        <v>43221</v>
      </c>
      <c r="B69" s="892">
        <v>101.47856240307181</v>
      </c>
      <c r="C69" s="986">
        <v>0.18627149524341746</v>
      </c>
      <c r="D69" s="989">
        <v>-0.04</v>
      </c>
      <c r="E69" s="1007">
        <v>101.30698418863467</v>
      </c>
      <c r="F69" s="981">
        <v>0.13274999833885204</v>
      </c>
      <c r="G69" s="988">
        <v>101.22013106313918</v>
      </c>
      <c r="H69" s="989">
        <v>2.935180956377792E-2</v>
      </c>
      <c r="I69" s="861" t="s">
        <v>847</v>
      </c>
      <c r="J69" s="1025" t="s">
        <v>691</v>
      </c>
      <c r="K69" s="1491">
        <v>0</v>
      </c>
      <c r="L69" s="1831" t="s">
        <v>705</v>
      </c>
      <c r="M69" s="847"/>
      <c r="N69" s="900">
        <v>43221</v>
      </c>
      <c r="O69" s="1641">
        <v>100.63</v>
      </c>
      <c r="P69" s="985">
        <v>0</v>
      </c>
      <c r="Q69" s="907">
        <v>7.0000000000000007E-2</v>
      </c>
      <c r="R69" s="904">
        <v>100.63</v>
      </c>
      <c r="S69" s="905">
        <v>-6.6666666666606034E-3</v>
      </c>
      <c r="T69" s="906">
        <v>100.64428571428572</v>
      </c>
      <c r="U69" s="907">
        <v>-4.2857142857144481E-3</v>
      </c>
      <c r="V69" s="977" t="s">
        <v>691</v>
      </c>
      <c r="W69" s="978">
        <v>0</v>
      </c>
      <c r="X69" s="1503" t="s">
        <v>696</v>
      </c>
      <c r="Y69" s="847"/>
    </row>
    <row r="70" spans="1:25" ht="14.25" customHeight="1">
      <c r="A70" s="891">
        <v>43252</v>
      </c>
      <c r="B70" s="892">
        <v>101.63597736107343</v>
      </c>
      <c r="C70" s="986">
        <v>0.15741495800162397</v>
      </c>
      <c r="D70" s="989">
        <v>0.23</v>
      </c>
      <c r="E70" s="1007">
        <v>101.46894355732452</v>
      </c>
      <c r="F70" s="981">
        <v>0.16195936868984973</v>
      </c>
      <c r="G70" s="988">
        <v>101.27558960669178</v>
      </c>
      <c r="H70" s="989">
        <v>5.5458543552603601E-2</v>
      </c>
      <c r="I70" s="861" t="s">
        <v>847</v>
      </c>
      <c r="J70" s="1025" t="s">
        <v>691</v>
      </c>
      <c r="K70" s="1491">
        <v>0</v>
      </c>
      <c r="L70" s="1831" t="s">
        <v>707</v>
      </c>
      <c r="M70" s="847"/>
      <c r="N70" s="900">
        <v>43252</v>
      </c>
      <c r="O70" s="1641">
        <v>100.62</v>
      </c>
      <c r="P70" s="985">
        <v>-9.9999999999909051E-3</v>
      </c>
      <c r="Q70" s="907">
        <v>0.01</v>
      </c>
      <c r="R70" s="904">
        <v>100.62666666666667</v>
      </c>
      <c r="S70" s="905">
        <v>-3.3333333333303017E-3</v>
      </c>
      <c r="T70" s="906">
        <v>100.63857142857144</v>
      </c>
      <c r="U70" s="907">
        <v>-5.7142857142764569E-3</v>
      </c>
      <c r="V70" s="977" t="s">
        <v>691</v>
      </c>
      <c r="W70" s="978">
        <v>0</v>
      </c>
      <c r="X70" s="1503" t="s">
        <v>697</v>
      </c>
      <c r="Y70" s="847"/>
    </row>
    <row r="71" spans="1:25" ht="14.25" customHeight="1">
      <c r="A71" s="891">
        <v>43282</v>
      </c>
      <c r="B71" s="892">
        <v>101.69755113691951</v>
      </c>
      <c r="C71" s="986">
        <v>6.1573775846085255E-2</v>
      </c>
      <c r="D71" s="989">
        <v>0.38</v>
      </c>
      <c r="E71" s="1007">
        <v>101.60403030035491</v>
      </c>
      <c r="F71" s="981">
        <v>0.13508674303038504</v>
      </c>
      <c r="G71" s="988">
        <v>101.34799564329627</v>
      </c>
      <c r="H71" s="989">
        <v>7.2406036604490964E-2</v>
      </c>
      <c r="I71" s="861" t="s">
        <v>847</v>
      </c>
      <c r="J71" s="1025" t="s">
        <v>691</v>
      </c>
      <c r="K71" s="1491">
        <v>0</v>
      </c>
      <c r="L71" s="1831" t="s">
        <v>708</v>
      </c>
      <c r="M71" s="847"/>
      <c r="N71" s="900">
        <v>43282</v>
      </c>
      <c r="O71" s="1641">
        <v>100.6</v>
      </c>
      <c r="P71" s="985">
        <v>-2.0000000000010232E-2</v>
      </c>
      <c r="Q71" s="907">
        <v>-0.03</v>
      </c>
      <c r="R71" s="904">
        <v>100.61666666666667</v>
      </c>
      <c r="S71" s="905">
        <v>-9.9999999999909051E-3</v>
      </c>
      <c r="T71" s="906">
        <v>100.63</v>
      </c>
      <c r="U71" s="907">
        <v>-8.5714285714431071E-3</v>
      </c>
      <c r="V71" s="977" t="s">
        <v>691</v>
      </c>
      <c r="W71" s="978">
        <v>0</v>
      </c>
      <c r="X71" s="1503" t="s">
        <v>698</v>
      </c>
      <c r="Y71" s="847"/>
    </row>
    <row r="72" spans="1:25" ht="14.25" customHeight="1">
      <c r="A72" s="891">
        <v>43313</v>
      </c>
      <c r="B72" s="892">
        <v>101.65923594505219</v>
      </c>
      <c r="C72" s="986">
        <v>-3.8315191867326348E-2</v>
      </c>
      <c r="D72" s="989">
        <v>0.36</v>
      </c>
      <c r="E72" s="1007">
        <v>101.66425481434838</v>
      </c>
      <c r="F72" s="981">
        <v>6.0224513993475171E-2</v>
      </c>
      <c r="G72" s="988">
        <v>101.42771848814348</v>
      </c>
      <c r="H72" s="989">
        <v>7.9722844847211149E-2</v>
      </c>
      <c r="I72" s="861" t="s">
        <v>847</v>
      </c>
      <c r="J72" s="1025" t="s">
        <v>691</v>
      </c>
      <c r="K72" s="1491">
        <v>0</v>
      </c>
      <c r="L72" s="1831" t="s">
        <v>709</v>
      </c>
      <c r="M72" s="847"/>
      <c r="N72" s="900">
        <v>43313</v>
      </c>
      <c r="O72" s="1641">
        <v>100.59</v>
      </c>
      <c r="P72" s="985">
        <v>-9.9999999999909051E-3</v>
      </c>
      <c r="Q72" s="907">
        <v>-0.05</v>
      </c>
      <c r="R72" s="904">
        <v>100.60333333333334</v>
      </c>
      <c r="S72" s="905">
        <v>-1.3333333333335418E-2</v>
      </c>
      <c r="T72" s="906">
        <v>100.62142857142858</v>
      </c>
      <c r="U72" s="907">
        <v>-8.5714285714146854E-3</v>
      </c>
      <c r="V72" s="888" t="s">
        <v>691</v>
      </c>
      <c r="W72" s="987">
        <v>0</v>
      </c>
      <c r="X72" s="1503" t="s">
        <v>699</v>
      </c>
      <c r="Y72" s="847"/>
    </row>
    <row r="73" spans="1:25" ht="14.25" customHeight="1">
      <c r="A73" s="891">
        <v>43344</v>
      </c>
      <c r="B73" s="892">
        <v>101.54075500811373</v>
      </c>
      <c r="C73" s="986">
        <v>-0.11848093693845385</v>
      </c>
      <c r="D73" s="989">
        <v>0.26</v>
      </c>
      <c r="E73" s="1007">
        <v>101.63251403002847</v>
      </c>
      <c r="F73" s="981">
        <v>-3.1740784319907789E-2</v>
      </c>
      <c r="G73" s="988">
        <v>101.49349600243754</v>
      </c>
      <c r="H73" s="989">
        <v>6.5777514294055095E-2</v>
      </c>
      <c r="I73" s="861" t="s">
        <v>847</v>
      </c>
      <c r="J73" s="1025" t="s">
        <v>691</v>
      </c>
      <c r="K73" s="1491">
        <v>0</v>
      </c>
      <c r="L73" s="1831" t="s">
        <v>710</v>
      </c>
      <c r="M73" s="847"/>
      <c r="N73" s="900">
        <v>43344</v>
      </c>
      <c r="O73" s="1641">
        <v>100.57</v>
      </c>
      <c r="P73" s="985">
        <v>-2.0000000000010232E-2</v>
      </c>
      <c r="Q73" s="907">
        <v>-0.08</v>
      </c>
      <c r="R73" s="904">
        <v>100.58666666666666</v>
      </c>
      <c r="S73" s="905">
        <v>-1.666666666667993E-2</v>
      </c>
      <c r="T73" s="906">
        <v>100.61</v>
      </c>
      <c r="U73" s="907">
        <v>-1.1428571428581336E-2</v>
      </c>
      <c r="V73" s="888" t="s">
        <v>691</v>
      </c>
      <c r="W73" s="987">
        <v>0</v>
      </c>
      <c r="X73" s="1503" t="s">
        <v>700</v>
      </c>
      <c r="Y73" s="847"/>
    </row>
    <row r="74" spans="1:25" ht="14.25" customHeight="1">
      <c r="A74" s="891">
        <v>43374</v>
      </c>
      <c r="B74" s="1009">
        <v>101.38619228674861</v>
      </c>
      <c r="C74" s="986">
        <v>-0.15456272136512439</v>
      </c>
      <c r="D74" s="989">
        <v>0.11</v>
      </c>
      <c r="E74" s="1007">
        <v>101.52872774663818</v>
      </c>
      <c r="F74" s="981">
        <v>-0.10378628339029206</v>
      </c>
      <c r="G74" s="988">
        <v>101.52722357840108</v>
      </c>
      <c r="H74" s="989">
        <v>3.3727575963538925E-2</v>
      </c>
      <c r="I74" s="861" t="s">
        <v>847</v>
      </c>
      <c r="J74" s="1025" t="s">
        <v>691</v>
      </c>
      <c r="K74" s="1491">
        <v>0</v>
      </c>
      <c r="L74" s="1831" t="s">
        <v>711</v>
      </c>
      <c r="M74" s="847"/>
      <c r="N74" s="900">
        <v>43374</v>
      </c>
      <c r="O74" s="1641">
        <v>100.53</v>
      </c>
      <c r="P74" s="985">
        <v>-3.9999999999992042E-2</v>
      </c>
      <c r="Q74" s="907">
        <v>-0.13</v>
      </c>
      <c r="R74" s="904">
        <v>100.56333333333333</v>
      </c>
      <c r="S74" s="905">
        <v>-2.3333333333326323E-2</v>
      </c>
      <c r="T74" s="906">
        <v>100.59571428571429</v>
      </c>
      <c r="U74" s="907">
        <v>-1.4285714285705353E-2</v>
      </c>
      <c r="V74" s="888" t="s">
        <v>691</v>
      </c>
      <c r="W74" s="987">
        <v>0</v>
      </c>
      <c r="X74" s="1503" t="s">
        <v>688</v>
      </c>
      <c r="Y74" s="847"/>
    </row>
    <row r="75" spans="1:25" ht="14.25" customHeight="1">
      <c r="A75" s="891">
        <v>43405</v>
      </c>
      <c r="B75" s="1009">
        <v>101.2112598881486</v>
      </c>
      <c r="C75" s="986">
        <v>-0.17493239860000642</v>
      </c>
      <c r="D75" s="989">
        <v>-0.04</v>
      </c>
      <c r="E75" s="1007">
        <v>101.37940239433698</v>
      </c>
      <c r="F75" s="981">
        <v>-0.14932535230120436</v>
      </c>
      <c r="G75" s="988">
        <v>101.51564771844683</v>
      </c>
      <c r="H75" s="989">
        <v>-1.1575859954248813E-2</v>
      </c>
      <c r="I75" s="861" t="s">
        <v>847</v>
      </c>
      <c r="J75" s="1025" t="s">
        <v>691</v>
      </c>
      <c r="K75" s="1491">
        <v>0</v>
      </c>
      <c r="L75" s="1831" t="s">
        <v>712</v>
      </c>
      <c r="M75" s="847"/>
      <c r="N75" s="900">
        <v>43405</v>
      </c>
      <c r="O75" s="1641">
        <v>100.48</v>
      </c>
      <c r="P75" s="985">
        <v>-4.9999999999997158E-2</v>
      </c>
      <c r="Q75" s="907">
        <v>-0.18</v>
      </c>
      <c r="R75" s="904">
        <v>100.52666666666666</v>
      </c>
      <c r="S75" s="905">
        <v>-3.6666666666675951E-2</v>
      </c>
      <c r="T75" s="906">
        <v>100.57428571428572</v>
      </c>
      <c r="U75" s="907">
        <v>-2.1428571428572241E-2</v>
      </c>
      <c r="V75" s="888" t="s">
        <v>691</v>
      </c>
      <c r="W75" s="987">
        <v>0</v>
      </c>
      <c r="X75" s="1503" t="s">
        <v>689</v>
      </c>
      <c r="Y75" s="847"/>
    </row>
    <row r="76" spans="1:25" ht="14.25" customHeight="1">
      <c r="A76" s="933">
        <v>43435</v>
      </c>
      <c r="B76" s="1010">
        <v>101.01747038766861</v>
      </c>
      <c r="C76" s="990">
        <v>-0.1937895004799941</v>
      </c>
      <c r="D76" s="995">
        <v>-0.17</v>
      </c>
      <c r="E76" s="1007">
        <v>101.20497418752194</v>
      </c>
      <c r="F76" s="981">
        <v>-0.1744282068150369</v>
      </c>
      <c r="G76" s="994">
        <v>101.44977743053209</v>
      </c>
      <c r="H76" s="995">
        <v>-6.5870287914734149E-2</v>
      </c>
      <c r="I76" s="1011" t="s">
        <v>847</v>
      </c>
      <c r="J76" s="1027" t="s">
        <v>691</v>
      </c>
      <c r="K76" s="1039">
        <v>0</v>
      </c>
      <c r="L76" s="1832" t="s">
        <v>706</v>
      </c>
      <c r="M76" s="847"/>
      <c r="N76" s="900">
        <v>43435</v>
      </c>
      <c r="O76" s="1641">
        <v>100.4</v>
      </c>
      <c r="P76" s="1012">
        <v>-7.9999999999998295E-2</v>
      </c>
      <c r="Q76" s="907">
        <v>-0.26</v>
      </c>
      <c r="R76" s="904">
        <v>100.46999999999998</v>
      </c>
      <c r="S76" s="905">
        <v>-5.6666666666671972E-2</v>
      </c>
      <c r="T76" s="906">
        <v>100.54142857142857</v>
      </c>
      <c r="U76" s="907">
        <v>-3.2857142857153576E-2</v>
      </c>
      <c r="V76" s="888" t="s">
        <v>691</v>
      </c>
      <c r="W76" s="987">
        <v>0</v>
      </c>
      <c r="X76" s="1506" t="s">
        <v>690</v>
      </c>
      <c r="Y76" s="847"/>
    </row>
    <row r="77" spans="1:25" ht="14.25" customHeight="1">
      <c r="A77" s="979">
        <v>43466</v>
      </c>
      <c r="B77" s="1013">
        <v>100.81726836741545</v>
      </c>
      <c r="C77" s="986">
        <v>-0.20020202025315825</v>
      </c>
      <c r="D77" s="989">
        <v>-0.28000000000000003</v>
      </c>
      <c r="E77" s="1002">
        <v>101.01533288107755</v>
      </c>
      <c r="F77" s="971">
        <v>-0.18964130644438626</v>
      </c>
      <c r="G77" s="988">
        <v>101.33281900286667</v>
      </c>
      <c r="H77" s="989">
        <v>-0.11695842766542341</v>
      </c>
      <c r="I77" s="861" t="s">
        <v>847</v>
      </c>
      <c r="J77" s="1025" t="s">
        <v>691</v>
      </c>
      <c r="K77" s="1491">
        <v>0</v>
      </c>
      <c r="L77" s="1834" t="s">
        <v>701</v>
      </c>
      <c r="M77" s="847"/>
      <c r="N77" s="1004">
        <v>43466</v>
      </c>
      <c r="O77" s="1644">
        <v>100.31</v>
      </c>
      <c r="P77" s="1014">
        <v>-9.0000000000003411E-2</v>
      </c>
      <c r="Q77" s="1005">
        <v>-0.34</v>
      </c>
      <c r="R77" s="884">
        <v>100.39666666666666</v>
      </c>
      <c r="S77" s="946">
        <v>-7.333333333332348E-2</v>
      </c>
      <c r="T77" s="1015">
        <v>100.49714285714286</v>
      </c>
      <c r="U77" s="1006">
        <v>-4.428571428570649E-2</v>
      </c>
      <c r="V77" s="1016" t="s">
        <v>691</v>
      </c>
      <c r="W77" s="1017">
        <v>0</v>
      </c>
      <c r="X77" s="1504" t="s">
        <v>701</v>
      </c>
      <c r="Y77" s="847"/>
    </row>
    <row r="78" spans="1:25" ht="14.25" customHeight="1">
      <c r="A78" s="979">
        <v>43497</v>
      </c>
      <c r="B78" s="1013">
        <v>100.66659072300922</v>
      </c>
      <c r="C78" s="986">
        <v>-0.15067764440622966</v>
      </c>
      <c r="D78" s="989">
        <v>-0.41</v>
      </c>
      <c r="E78" s="1007">
        <v>100.83377649269777</v>
      </c>
      <c r="F78" s="981">
        <v>-0.18155638837978927</v>
      </c>
      <c r="G78" s="988">
        <v>101.18553894373663</v>
      </c>
      <c r="H78" s="989">
        <v>-0.14728005913003983</v>
      </c>
      <c r="I78" s="861" t="s">
        <v>847</v>
      </c>
      <c r="J78" s="1025" t="s">
        <v>691</v>
      </c>
      <c r="K78" s="1491">
        <v>0</v>
      </c>
      <c r="L78" s="1831" t="s">
        <v>702</v>
      </c>
      <c r="M78" s="847"/>
      <c r="N78" s="1008">
        <v>43497</v>
      </c>
      <c r="O78" s="1637">
        <v>100.22</v>
      </c>
      <c r="P78" s="1012">
        <v>-9.0000000000003411E-2</v>
      </c>
      <c r="Q78" s="907">
        <v>-0.43</v>
      </c>
      <c r="R78" s="904">
        <v>100.31</v>
      </c>
      <c r="S78" s="905">
        <v>-8.6666666666658898E-2</v>
      </c>
      <c r="T78" s="1018">
        <v>100.44285714285716</v>
      </c>
      <c r="U78" s="906">
        <v>-5.4285714285697395E-2</v>
      </c>
      <c r="V78" s="888" t="s">
        <v>691</v>
      </c>
      <c r="W78" s="987">
        <v>0</v>
      </c>
      <c r="X78" s="1503" t="s">
        <v>702</v>
      </c>
      <c r="Y78" s="847"/>
    </row>
    <row r="79" spans="1:25" ht="14.25" customHeight="1">
      <c r="A79" s="891">
        <v>43525</v>
      </c>
      <c r="B79" s="1013">
        <v>100.52822349910878</v>
      </c>
      <c r="C79" s="986">
        <v>-0.13836722390044542</v>
      </c>
      <c r="D79" s="989">
        <v>-0.61</v>
      </c>
      <c r="E79" s="1007">
        <v>100.67069419651115</v>
      </c>
      <c r="F79" s="981">
        <v>-0.16308229618661585</v>
      </c>
      <c r="G79" s="988">
        <v>101.02396573717328</v>
      </c>
      <c r="H79" s="989">
        <v>-0.16157320656334662</v>
      </c>
      <c r="I79" s="861" t="s">
        <v>847</v>
      </c>
      <c r="J79" s="1025" t="s">
        <v>691</v>
      </c>
      <c r="K79" s="1491">
        <v>0</v>
      </c>
      <c r="L79" s="1831" t="s">
        <v>703</v>
      </c>
      <c r="M79" s="847"/>
      <c r="N79" s="900">
        <v>43525</v>
      </c>
      <c r="O79" s="1637">
        <v>100.15</v>
      </c>
      <c r="P79" s="1012">
        <v>-6.9999999999993179E-2</v>
      </c>
      <c r="Q79" s="907">
        <v>-0.48</v>
      </c>
      <c r="R79" s="904">
        <v>100.22666666666667</v>
      </c>
      <c r="S79" s="905">
        <v>-8.3333333333328596E-2</v>
      </c>
      <c r="T79" s="1018">
        <v>100.38</v>
      </c>
      <c r="U79" s="906">
        <v>-6.2857142857168924E-2</v>
      </c>
      <c r="V79" s="888" t="s">
        <v>691</v>
      </c>
      <c r="W79" s="987">
        <v>0</v>
      </c>
      <c r="X79" s="1503" t="s">
        <v>703</v>
      </c>
      <c r="Y79" s="847"/>
    </row>
    <row r="80" spans="1:25" ht="14.25" customHeight="1">
      <c r="A80" s="891">
        <v>43556</v>
      </c>
      <c r="B80" s="1013">
        <v>100.45924425132888</v>
      </c>
      <c r="C80" s="986">
        <v>-6.8979247779893171E-2</v>
      </c>
      <c r="D80" s="989">
        <v>-0.82</v>
      </c>
      <c r="E80" s="1007">
        <v>100.55135282448229</v>
      </c>
      <c r="F80" s="981">
        <v>-0.11934137202885609</v>
      </c>
      <c r="G80" s="988">
        <v>100.86946420048973</v>
      </c>
      <c r="H80" s="989">
        <v>-0.15450153668355426</v>
      </c>
      <c r="I80" s="861" t="s">
        <v>847</v>
      </c>
      <c r="J80" s="1025" t="s">
        <v>691</v>
      </c>
      <c r="K80" s="1491">
        <v>0</v>
      </c>
      <c r="L80" s="1831" t="s">
        <v>704</v>
      </c>
      <c r="M80" s="847"/>
      <c r="N80" s="900">
        <v>43556</v>
      </c>
      <c r="O80" s="1637">
        <v>100.06</v>
      </c>
      <c r="P80" s="1012">
        <v>-9.0000000000003411E-2</v>
      </c>
      <c r="Q80" s="907">
        <v>-0.56999999999999995</v>
      </c>
      <c r="R80" s="904">
        <v>100.14333333333333</v>
      </c>
      <c r="S80" s="905">
        <v>-8.3333333333342807E-2</v>
      </c>
      <c r="T80" s="1018">
        <v>100.30714285714284</v>
      </c>
      <c r="U80" s="906">
        <v>-7.2857142857159829E-2</v>
      </c>
      <c r="V80" s="888" t="s">
        <v>691</v>
      </c>
      <c r="W80" s="987">
        <v>0</v>
      </c>
      <c r="X80" s="1503" t="s">
        <v>704</v>
      </c>
      <c r="Y80" s="847"/>
    </row>
    <row r="81" spans="1:25" ht="14.25" customHeight="1">
      <c r="A81" s="891">
        <v>43586</v>
      </c>
      <c r="B81" s="1013">
        <v>100.41190433651389</v>
      </c>
      <c r="C81" s="986">
        <v>-4.7339914814997996E-2</v>
      </c>
      <c r="D81" s="989">
        <v>-1.05</v>
      </c>
      <c r="E81" s="1007">
        <v>100.46645736231717</v>
      </c>
      <c r="F81" s="981">
        <v>-8.4895462165121671E-2</v>
      </c>
      <c r="G81" s="988">
        <v>100.73028020759907</v>
      </c>
      <c r="H81" s="989">
        <v>-0.13918399289066485</v>
      </c>
      <c r="I81" s="861" t="s">
        <v>847</v>
      </c>
      <c r="J81" s="1025" t="s">
        <v>691</v>
      </c>
      <c r="K81" s="1491">
        <v>0</v>
      </c>
      <c r="L81" s="1831" t="s">
        <v>705</v>
      </c>
      <c r="M81" s="847"/>
      <c r="N81" s="900">
        <v>43586</v>
      </c>
      <c r="O81" s="1637">
        <v>99.98</v>
      </c>
      <c r="P81" s="1012">
        <v>-7.9999999999998295E-2</v>
      </c>
      <c r="Q81" s="907">
        <v>-0.65</v>
      </c>
      <c r="R81" s="904">
        <v>100.06333333333333</v>
      </c>
      <c r="S81" s="905">
        <v>-7.9999999999998295E-2</v>
      </c>
      <c r="T81" s="1018">
        <v>100.22857142857141</v>
      </c>
      <c r="U81" s="906">
        <v>-7.8571428571422075E-2</v>
      </c>
      <c r="V81" s="888" t="s">
        <v>691</v>
      </c>
      <c r="W81" s="987">
        <v>0</v>
      </c>
      <c r="X81" s="1503" t="s">
        <v>705</v>
      </c>
      <c r="Y81" s="847"/>
    </row>
    <row r="82" spans="1:25" ht="14.25" customHeight="1">
      <c r="A82" s="891">
        <v>43252</v>
      </c>
      <c r="B82" s="1013">
        <v>100.38576537468821</v>
      </c>
      <c r="C82" s="986">
        <v>-2.6138961825679985E-2</v>
      </c>
      <c r="D82" s="989">
        <v>-1.23</v>
      </c>
      <c r="E82" s="1007">
        <v>100.41897132084365</v>
      </c>
      <c r="F82" s="981">
        <v>-4.7486041473518981E-2</v>
      </c>
      <c r="G82" s="988">
        <v>100.61235241996185</v>
      </c>
      <c r="H82" s="989">
        <v>-0.11792778763721401</v>
      </c>
      <c r="I82" s="861" t="s">
        <v>847</v>
      </c>
      <c r="J82" s="1025" t="s">
        <v>691</v>
      </c>
      <c r="K82" s="1491">
        <v>0</v>
      </c>
      <c r="L82" s="1831" t="s">
        <v>707</v>
      </c>
      <c r="M82" s="847"/>
      <c r="N82" s="900">
        <v>43252</v>
      </c>
      <c r="O82" s="1637">
        <v>99.89</v>
      </c>
      <c r="P82" s="1012">
        <v>-9.0000000000003411E-2</v>
      </c>
      <c r="Q82" s="907">
        <v>-0.73</v>
      </c>
      <c r="R82" s="904">
        <v>99.976666666666674</v>
      </c>
      <c r="S82" s="905">
        <v>-8.6666666666658898E-2</v>
      </c>
      <c r="T82" s="1018">
        <v>100.14428571428572</v>
      </c>
      <c r="U82" s="906">
        <v>-8.4285714285698532E-2</v>
      </c>
      <c r="V82" s="888" t="s">
        <v>691</v>
      </c>
      <c r="W82" s="987">
        <v>0</v>
      </c>
      <c r="X82" s="1503" t="s">
        <v>697</v>
      </c>
      <c r="Y82" s="847"/>
    </row>
    <row r="83" spans="1:25" ht="14.25" customHeight="1">
      <c r="A83" s="891">
        <v>43647</v>
      </c>
      <c r="B83" s="1013">
        <v>100.32455177400489</v>
      </c>
      <c r="C83" s="986">
        <v>-6.1213600683316827E-2</v>
      </c>
      <c r="D83" s="989">
        <v>-1.35</v>
      </c>
      <c r="E83" s="1007">
        <v>100.37407382840233</v>
      </c>
      <c r="F83" s="981">
        <v>-4.4897492441322129E-2</v>
      </c>
      <c r="G83" s="988">
        <v>100.51336404658134</v>
      </c>
      <c r="H83" s="989">
        <v>-9.8988373380507255E-2</v>
      </c>
      <c r="I83" s="861" t="s">
        <v>847</v>
      </c>
      <c r="J83" s="1025" t="s">
        <v>691</v>
      </c>
      <c r="K83" s="1491">
        <v>0</v>
      </c>
      <c r="L83" s="1831" t="s">
        <v>708</v>
      </c>
      <c r="M83" s="847"/>
      <c r="N83" s="900">
        <v>43647</v>
      </c>
      <c r="O83" s="1637">
        <v>99.79</v>
      </c>
      <c r="P83" s="1012">
        <v>-9.9999999999994316E-2</v>
      </c>
      <c r="Q83" s="907">
        <v>-0.81</v>
      </c>
      <c r="R83" s="904">
        <v>99.88666666666667</v>
      </c>
      <c r="S83" s="905">
        <v>-9.0000000000003411E-2</v>
      </c>
      <c r="T83" s="1018">
        <v>100.05714285714285</v>
      </c>
      <c r="U83" s="906">
        <v>-8.7142857142865182E-2</v>
      </c>
      <c r="V83" s="888" t="s">
        <v>691</v>
      </c>
      <c r="W83" s="987">
        <v>0</v>
      </c>
      <c r="X83" s="1503" t="s">
        <v>698</v>
      </c>
      <c r="Y83" s="847"/>
    </row>
    <row r="84" spans="1:25" ht="14.25" customHeight="1">
      <c r="A84" s="891">
        <v>43678</v>
      </c>
      <c r="B84" s="1013">
        <v>100.19034740815151</v>
      </c>
      <c r="C84" s="986">
        <v>-0.13420436585337825</v>
      </c>
      <c r="D84" s="989">
        <v>-1.44</v>
      </c>
      <c r="E84" s="1007">
        <v>100.30022151894821</v>
      </c>
      <c r="F84" s="981">
        <v>-7.385230945412502E-2</v>
      </c>
      <c r="G84" s="988">
        <v>100.42380390954362</v>
      </c>
      <c r="H84" s="989">
        <v>-8.9560137037722143E-2</v>
      </c>
      <c r="I84" s="861" t="s">
        <v>847</v>
      </c>
      <c r="J84" s="1025" t="s">
        <v>691</v>
      </c>
      <c r="K84" s="1491">
        <v>0</v>
      </c>
      <c r="L84" s="1831" t="s">
        <v>709</v>
      </c>
      <c r="M84" s="847"/>
      <c r="N84" s="900">
        <v>43678</v>
      </c>
      <c r="O84" s="1637">
        <v>99.69</v>
      </c>
      <c r="P84" s="1012">
        <v>-0.10000000000000853</v>
      </c>
      <c r="Q84" s="907">
        <v>-0.89</v>
      </c>
      <c r="R84" s="904">
        <v>99.79</v>
      </c>
      <c r="S84" s="905">
        <v>-9.6666666666664014E-2</v>
      </c>
      <c r="T84" s="1018">
        <v>99.968571428571423</v>
      </c>
      <c r="U84" s="906">
        <v>-8.8571428571427191E-2</v>
      </c>
      <c r="V84" s="888" t="s">
        <v>691</v>
      </c>
      <c r="W84" s="987">
        <v>0</v>
      </c>
      <c r="X84" s="1503" t="s">
        <v>699</v>
      </c>
      <c r="Y84" s="847"/>
    </row>
    <row r="85" spans="1:25" ht="14.25" customHeight="1">
      <c r="A85" s="891">
        <v>43709</v>
      </c>
      <c r="B85" s="1013">
        <v>99.968839379440809</v>
      </c>
      <c r="C85" s="986">
        <v>-0.22150802871070141</v>
      </c>
      <c r="D85" s="989">
        <v>-1.55</v>
      </c>
      <c r="E85" s="1007">
        <v>100.16124618719907</v>
      </c>
      <c r="F85" s="981">
        <v>-0.1389753317491369</v>
      </c>
      <c r="G85" s="988">
        <v>100.32412514617671</v>
      </c>
      <c r="H85" s="989">
        <v>-9.9678763366910061E-2</v>
      </c>
      <c r="I85" s="861" t="s">
        <v>847</v>
      </c>
      <c r="J85" s="1025" t="s">
        <v>691</v>
      </c>
      <c r="K85" s="1491">
        <v>0</v>
      </c>
      <c r="L85" s="1831" t="s">
        <v>710</v>
      </c>
      <c r="M85" s="847"/>
      <c r="N85" s="900">
        <v>43709</v>
      </c>
      <c r="O85" s="1637">
        <v>99.58</v>
      </c>
      <c r="P85" s="1012">
        <v>-0.10999999999999943</v>
      </c>
      <c r="Q85" s="907">
        <v>-0.98</v>
      </c>
      <c r="R85" s="904">
        <v>99.686666666666667</v>
      </c>
      <c r="S85" s="905">
        <v>-0.10333333333333883</v>
      </c>
      <c r="T85" s="1018">
        <v>99.877142857142857</v>
      </c>
      <c r="U85" s="906">
        <v>-9.1428571428565419E-2</v>
      </c>
      <c r="V85" s="888" t="s">
        <v>691</v>
      </c>
      <c r="W85" s="987">
        <v>0</v>
      </c>
      <c r="X85" s="1503" t="s">
        <v>700</v>
      </c>
      <c r="Y85" s="847"/>
    </row>
    <row r="86" spans="1:25" ht="14.25" customHeight="1">
      <c r="A86" s="891">
        <v>43739</v>
      </c>
      <c r="B86" s="1013">
        <v>99.599837288969482</v>
      </c>
      <c r="C86" s="986">
        <v>-0.36900209047132648</v>
      </c>
      <c r="D86" s="989">
        <v>-1.76</v>
      </c>
      <c r="E86" s="1007">
        <v>99.919674692187257</v>
      </c>
      <c r="F86" s="981">
        <v>-0.24157149501181152</v>
      </c>
      <c r="G86" s="988">
        <v>100.19149854472825</v>
      </c>
      <c r="H86" s="989">
        <v>-0.1326266014484645</v>
      </c>
      <c r="I86" s="984" t="s">
        <v>847</v>
      </c>
      <c r="J86" s="1025" t="s">
        <v>691</v>
      </c>
      <c r="K86" s="1491">
        <v>0</v>
      </c>
      <c r="L86" s="1831" t="s">
        <v>711</v>
      </c>
      <c r="M86" s="847"/>
      <c r="N86" s="900">
        <v>43739</v>
      </c>
      <c r="O86" s="1637">
        <v>99.44</v>
      </c>
      <c r="P86" s="1012">
        <v>-0.14000000000000057</v>
      </c>
      <c r="Q86" s="907">
        <v>-1.08</v>
      </c>
      <c r="R86" s="904">
        <v>99.57</v>
      </c>
      <c r="S86" s="905">
        <v>-0.11666666666667425</v>
      </c>
      <c r="T86" s="1018">
        <v>99.775714285714301</v>
      </c>
      <c r="U86" s="906">
        <v>-0.10142857142855632</v>
      </c>
      <c r="V86" s="888" t="s">
        <v>691</v>
      </c>
      <c r="W86" s="987">
        <v>0</v>
      </c>
      <c r="X86" s="1503" t="s">
        <v>688</v>
      </c>
      <c r="Y86" s="847"/>
    </row>
    <row r="87" spans="1:25" ht="14.25" customHeight="1">
      <c r="A87" s="891">
        <v>43770</v>
      </c>
      <c r="B87" s="1013">
        <v>99.183136587892321</v>
      </c>
      <c r="C87" s="986">
        <v>-0.41670070107716128</v>
      </c>
      <c r="D87" s="989">
        <v>-2</v>
      </c>
      <c r="E87" s="1007">
        <v>99.58393775210088</v>
      </c>
      <c r="F87" s="981">
        <v>-0.33573694008637744</v>
      </c>
      <c r="G87" s="988">
        <v>100.00919744995159</v>
      </c>
      <c r="H87" s="989">
        <v>-0.1823010947766619</v>
      </c>
      <c r="I87" s="861" t="s">
        <v>847</v>
      </c>
      <c r="J87" s="1025" t="s">
        <v>691</v>
      </c>
      <c r="K87" s="1491">
        <v>0</v>
      </c>
      <c r="L87" s="1831" t="s">
        <v>712</v>
      </c>
      <c r="M87" s="847"/>
      <c r="N87" s="900">
        <v>43770</v>
      </c>
      <c r="O87" s="1637">
        <v>99.29</v>
      </c>
      <c r="P87" s="1012">
        <v>-0.14999999999999147</v>
      </c>
      <c r="Q87" s="907">
        <v>-1.18</v>
      </c>
      <c r="R87" s="904">
        <v>99.436666666666667</v>
      </c>
      <c r="S87" s="905">
        <v>-0.13333333333332575</v>
      </c>
      <c r="T87" s="1018">
        <v>99.665714285714287</v>
      </c>
      <c r="U87" s="906">
        <v>-0.11000000000001364</v>
      </c>
      <c r="V87" s="888" t="s">
        <v>691</v>
      </c>
      <c r="W87" s="987">
        <v>0</v>
      </c>
      <c r="X87" s="1503" t="s">
        <v>689</v>
      </c>
      <c r="Y87" s="847"/>
    </row>
    <row r="88" spans="1:25" ht="14.25" customHeight="1">
      <c r="A88" s="933">
        <v>43800</v>
      </c>
      <c r="B88" s="1013">
        <v>98.720031507580075</v>
      </c>
      <c r="C88" s="990">
        <v>-0.46310508031224629</v>
      </c>
      <c r="D88" s="995">
        <v>-2.27</v>
      </c>
      <c r="E88" s="992">
        <v>99.167668461480616</v>
      </c>
      <c r="F88" s="1019">
        <v>-0.41626929062026363</v>
      </c>
      <c r="G88" s="994">
        <v>99.767501331532472</v>
      </c>
      <c r="H88" s="995">
        <v>-0.24169611841911376</v>
      </c>
      <c r="I88" s="1011" t="s">
        <v>847</v>
      </c>
      <c r="J88" s="1027" t="s">
        <v>691</v>
      </c>
      <c r="K88" s="1039">
        <v>0</v>
      </c>
      <c r="L88" s="1832" t="s">
        <v>706</v>
      </c>
      <c r="M88" s="847"/>
      <c r="N88" s="949">
        <v>43800</v>
      </c>
      <c r="O88" s="1643">
        <v>99.1</v>
      </c>
      <c r="P88" s="1020">
        <v>-0.19000000000001194</v>
      </c>
      <c r="Q88" s="942">
        <v>-1.29</v>
      </c>
      <c r="R88" s="952">
        <v>99.276666666666685</v>
      </c>
      <c r="S88" s="953">
        <v>-0.15999999999998238</v>
      </c>
      <c r="T88" s="1021">
        <v>99.539999999999992</v>
      </c>
      <c r="U88" s="998">
        <v>-0.12571428571429522</v>
      </c>
      <c r="V88" s="1016" t="s">
        <v>691</v>
      </c>
      <c r="W88" s="1017">
        <v>0</v>
      </c>
      <c r="X88" s="1506" t="s">
        <v>706</v>
      </c>
      <c r="Y88" s="847"/>
    </row>
    <row r="89" spans="1:25" ht="14.25" customHeight="1">
      <c r="A89" s="967">
        <v>43831</v>
      </c>
      <c r="B89" s="1022">
        <v>98.153853251357063</v>
      </c>
      <c r="C89" s="986">
        <v>-0.56617825622301154</v>
      </c>
      <c r="D89" s="989">
        <v>-2.64</v>
      </c>
      <c r="E89" s="1007">
        <v>98.685673782276481</v>
      </c>
      <c r="F89" s="981">
        <v>-0.48199467920413497</v>
      </c>
      <c r="G89" s="988">
        <v>99.448656742485156</v>
      </c>
      <c r="H89" s="989">
        <v>-0.31884458904731616</v>
      </c>
      <c r="I89" s="861" t="s">
        <v>847</v>
      </c>
      <c r="J89" s="1025" t="s">
        <v>691</v>
      </c>
      <c r="K89" s="1491">
        <v>0</v>
      </c>
      <c r="L89" s="1831" t="s">
        <v>701</v>
      </c>
      <c r="M89" s="847"/>
      <c r="N89" s="1004">
        <v>43831</v>
      </c>
      <c r="O89" s="1644">
        <v>98.87</v>
      </c>
      <c r="P89" s="956">
        <v>-0.22999999999998977</v>
      </c>
      <c r="Q89" s="906">
        <v>-1.44</v>
      </c>
      <c r="R89" s="1023">
        <v>99.086666666666659</v>
      </c>
      <c r="S89" s="957">
        <v>-0.19000000000002615</v>
      </c>
      <c r="T89" s="1015">
        <v>99.394285714285715</v>
      </c>
      <c r="U89" s="906">
        <v>-0.14571428571427703</v>
      </c>
      <c r="V89" s="1016" t="s">
        <v>691</v>
      </c>
      <c r="W89" s="1017">
        <v>0</v>
      </c>
      <c r="X89" s="1504" t="s">
        <v>701</v>
      </c>
      <c r="Y89" s="847"/>
    </row>
    <row r="90" spans="1:25" ht="14" customHeight="1">
      <c r="A90" s="979">
        <v>43862</v>
      </c>
      <c r="B90" s="1009">
        <v>97.476934687490044</v>
      </c>
      <c r="C90" s="986">
        <v>-0.67691856386701943</v>
      </c>
      <c r="D90" s="989">
        <v>-3.17</v>
      </c>
      <c r="E90" s="1007">
        <v>98.116939815475732</v>
      </c>
      <c r="F90" s="981">
        <v>-0.56873396680074961</v>
      </c>
      <c r="G90" s="988">
        <v>99.041854301554466</v>
      </c>
      <c r="H90" s="989">
        <v>-0.40680244093069007</v>
      </c>
      <c r="I90" s="861" t="s">
        <v>847</v>
      </c>
      <c r="J90" s="1025" t="s">
        <v>691</v>
      </c>
      <c r="K90" s="1491">
        <v>0</v>
      </c>
      <c r="L90" s="1831" t="s">
        <v>702</v>
      </c>
      <c r="M90" s="847"/>
      <c r="N90" s="1008">
        <v>43862</v>
      </c>
      <c r="O90" s="1637">
        <v>98.59</v>
      </c>
      <c r="P90" s="902">
        <v>-0.28000000000000114</v>
      </c>
      <c r="Q90" s="906">
        <v>-1.63</v>
      </c>
      <c r="R90" s="958">
        <v>98.853333333333339</v>
      </c>
      <c r="S90" s="957">
        <v>-0.23333333333332007</v>
      </c>
      <c r="T90" s="1018">
        <v>99.222857142857151</v>
      </c>
      <c r="U90" s="906">
        <v>-0.17142857142856371</v>
      </c>
      <c r="V90" s="1016" t="s">
        <v>691</v>
      </c>
      <c r="W90" s="1017">
        <v>0</v>
      </c>
      <c r="X90" s="1503" t="s">
        <v>702</v>
      </c>
      <c r="Y90" s="847"/>
    </row>
    <row r="91" spans="1:25" ht="14.25" customHeight="1">
      <c r="A91" s="891">
        <v>43891</v>
      </c>
      <c r="B91" s="1009">
        <v>96.805366402543385</v>
      </c>
      <c r="C91" s="986">
        <v>-0.67156828494665888</v>
      </c>
      <c r="D91" s="989">
        <v>-3.7</v>
      </c>
      <c r="E91" s="1007">
        <v>97.47871811379683</v>
      </c>
      <c r="F91" s="981">
        <v>-0.63822170167890135</v>
      </c>
      <c r="G91" s="988">
        <v>98.558285586467605</v>
      </c>
      <c r="H91" s="989">
        <v>-0.48356871508686083</v>
      </c>
      <c r="I91" s="861" t="s">
        <v>847</v>
      </c>
      <c r="J91" s="1025" t="s">
        <v>691</v>
      </c>
      <c r="K91" s="1491">
        <v>0</v>
      </c>
      <c r="L91" s="1831" t="s">
        <v>703</v>
      </c>
      <c r="M91" s="847"/>
      <c r="N91" s="900">
        <v>43891</v>
      </c>
      <c r="O91" s="1637">
        <v>97.98</v>
      </c>
      <c r="P91" s="902">
        <v>-0.60999999999999943</v>
      </c>
      <c r="Q91" s="906">
        <v>-2.17</v>
      </c>
      <c r="R91" s="958">
        <v>98.48</v>
      </c>
      <c r="S91" s="957">
        <v>-0.37333333333333485</v>
      </c>
      <c r="T91" s="1018">
        <v>98.978571428571428</v>
      </c>
      <c r="U91" s="906">
        <v>-0.24428571428572354</v>
      </c>
      <c r="V91" s="888" t="s">
        <v>691</v>
      </c>
      <c r="W91" s="987">
        <v>0</v>
      </c>
      <c r="X91" s="1503" t="s">
        <v>703</v>
      </c>
      <c r="Y91" s="847"/>
    </row>
    <row r="92" spans="1:25" ht="14.25" customHeight="1">
      <c r="A92" s="891">
        <v>43922</v>
      </c>
      <c r="B92" s="1009">
        <v>96.199291998140922</v>
      </c>
      <c r="C92" s="986">
        <v>-0.60607440440246307</v>
      </c>
      <c r="D92" s="989">
        <v>-4.24</v>
      </c>
      <c r="E92" s="1007">
        <v>96.827197696058121</v>
      </c>
      <c r="F92" s="981">
        <v>-0.65152041773870906</v>
      </c>
      <c r="G92" s="988">
        <v>98.019778817710474</v>
      </c>
      <c r="H92" s="989">
        <v>-0.53850676875713077</v>
      </c>
      <c r="I92" s="861" t="s">
        <v>847</v>
      </c>
      <c r="J92" s="1025" t="s">
        <v>691</v>
      </c>
      <c r="K92" s="1491">
        <v>0</v>
      </c>
      <c r="L92" s="1831" t="s">
        <v>704</v>
      </c>
      <c r="M92" s="847"/>
      <c r="N92" s="900">
        <v>43922</v>
      </c>
      <c r="O92" s="1637">
        <v>97.33</v>
      </c>
      <c r="P92" s="902">
        <v>-0.65000000000000568</v>
      </c>
      <c r="Q92" s="906">
        <v>-2.73</v>
      </c>
      <c r="R92" s="958">
        <v>97.966666666666654</v>
      </c>
      <c r="S92" s="957">
        <v>-0.51333333333334963</v>
      </c>
      <c r="T92" s="1018">
        <v>98.657142857142873</v>
      </c>
      <c r="U92" s="906">
        <v>-0.32142857142855519</v>
      </c>
      <c r="V92" s="888" t="s">
        <v>691</v>
      </c>
      <c r="W92" s="987">
        <v>0</v>
      </c>
      <c r="X92" s="1503" t="s">
        <v>704</v>
      </c>
      <c r="Y92" s="847"/>
    </row>
    <row r="93" spans="1:25" ht="14.25" customHeight="1">
      <c r="A93" s="891">
        <v>43952</v>
      </c>
      <c r="B93" s="1009">
        <v>95.829334080589078</v>
      </c>
      <c r="C93" s="986">
        <v>-0.36995791755184371</v>
      </c>
      <c r="D93" s="989">
        <v>-4.5599999999999996</v>
      </c>
      <c r="E93" s="1007">
        <v>96.277997493757809</v>
      </c>
      <c r="F93" s="981">
        <v>-0.54920020230031241</v>
      </c>
      <c r="G93" s="988">
        <v>97.481135502227545</v>
      </c>
      <c r="H93" s="989">
        <v>-0.5386433154829291</v>
      </c>
      <c r="I93" s="861" t="s">
        <v>847</v>
      </c>
      <c r="J93" s="1025" t="s">
        <v>691</v>
      </c>
      <c r="K93" s="1491">
        <v>0</v>
      </c>
      <c r="L93" s="1831" t="s">
        <v>705</v>
      </c>
      <c r="M93" s="847"/>
      <c r="N93" s="900">
        <v>43952</v>
      </c>
      <c r="O93" s="1637">
        <v>96.87</v>
      </c>
      <c r="P93" s="902">
        <v>-0.45999999999999375</v>
      </c>
      <c r="Q93" s="906">
        <v>-3.11</v>
      </c>
      <c r="R93" s="958">
        <v>97.393333333333331</v>
      </c>
      <c r="S93" s="957">
        <v>-0.57333333333332348</v>
      </c>
      <c r="T93" s="1018">
        <v>98.29</v>
      </c>
      <c r="U93" s="906">
        <v>-0.36714285714286632</v>
      </c>
      <c r="V93" s="888" t="s">
        <v>691</v>
      </c>
      <c r="W93" s="987">
        <v>0</v>
      </c>
      <c r="X93" s="1503" t="s">
        <v>705</v>
      </c>
      <c r="Y93" s="847"/>
    </row>
    <row r="94" spans="1:25" ht="14.25" customHeight="1">
      <c r="A94" s="891">
        <v>43983</v>
      </c>
      <c r="B94" s="1009">
        <v>95.762641454976318</v>
      </c>
      <c r="C94" s="986">
        <v>-6.6692625612759571E-2</v>
      </c>
      <c r="D94" s="989">
        <v>-4.6100000000000003</v>
      </c>
      <c r="E94" s="1007">
        <v>95.930422511235449</v>
      </c>
      <c r="F94" s="981">
        <v>-0.34757498252236019</v>
      </c>
      <c r="G94" s="988">
        <v>96.992493340382424</v>
      </c>
      <c r="H94" s="989">
        <v>-0.48864216184512088</v>
      </c>
      <c r="I94" s="861" t="s">
        <v>847</v>
      </c>
      <c r="J94" s="1492" t="s">
        <v>893</v>
      </c>
      <c r="K94" s="1491">
        <v>-1</v>
      </c>
      <c r="L94" s="1831" t="s">
        <v>707</v>
      </c>
      <c r="M94" s="847"/>
      <c r="N94" s="900">
        <v>43983</v>
      </c>
      <c r="O94" s="1637">
        <v>97.05</v>
      </c>
      <c r="P94" s="902">
        <v>0.17999999999999261</v>
      </c>
      <c r="Q94" s="906">
        <v>-2.84</v>
      </c>
      <c r="R94" s="958">
        <v>97.083333333333329</v>
      </c>
      <c r="S94" s="957">
        <v>-0.31000000000000227</v>
      </c>
      <c r="T94" s="1018">
        <v>97.97</v>
      </c>
      <c r="U94" s="906">
        <v>-0.32000000000000739</v>
      </c>
      <c r="V94" s="888" t="s">
        <v>691</v>
      </c>
      <c r="W94" s="987">
        <v>0</v>
      </c>
      <c r="X94" s="1503" t="s">
        <v>707</v>
      </c>
      <c r="Y94" s="847"/>
    </row>
    <row r="95" spans="1:25" ht="14.25" customHeight="1">
      <c r="A95" s="891">
        <v>44013</v>
      </c>
      <c r="B95" s="1009">
        <v>96.013692126581205</v>
      </c>
      <c r="C95" s="986">
        <v>0.25105067160488659</v>
      </c>
      <c r="D95" s="989">
        <v>-4.3</v>
      </c>
      <c r="E95" s="1007">
        <v>95.868555887382186</v>
      </c>
      <c r="F95" s="981">
        <v>-6.1866623853262581E-2</v>
      </c>
      <c r="G95" s="988">
        <v>96.605873428811151</v>
      </c>
      <c r="H95" s="989">
        <v>-0.38661991157127318</v>
      </c>
      <c r="I95" s="861" t="s">
        <v>847</v>
      </c>
      <c r="J95" s="1025" t="s">
        <v>691</v>
      </c>
      <c r="K95" s="1491">
        <v>0</v>
      </c>
      <c r="L95" s="1831" t="s">
        <v>708</v>
      </c>
      <c r="M95" s="847"/>
      <c r="N95" s="900">
        <v>44013</v>
      </c>
      <c r="O95" s="1637">
        <v>97.73</v>
      </c>
      <c r="P95" s="902">
        <v>0.68000000000000682</v>
      </c>
      <c r="Q95" s="906">
        <v>-2.06</v>
      </c>
      <c r="R95" s="958">
        <v>97.216666666666683</v>
      </c>
      <c r="S95" s="957">
        <v>0.13333333333335418</v>
      </c>
      <c r="T95" s="1018">
        <v>97.77428571428571</v>
      </c>
      <c r="U95" s="906">
        <v>-0.19571428571428839</v>
      </c>
      <c r="V95" s="888" t="s">
        <v>691</v>
      </c>
      <c r="W95" s="987">
        <v>0</v>
      </c>
      <c r="X95" s="1503" t="s">
        <v>708</v>
      </c>
      <c r="Y95" s="847"/>
    </row>
    <row r="96" spans="1:25" ht="14.25" customHeight="1">
      <c r="A96" s="891">
        <v>44044</v>
      </c>
      <c r="B96" s="1009">
        <v>96.528923611022407</v>
      </c>
      <c r="C96" s="986">
        <v>0.51523148444120181</v>
      </c>
      <c r="D96" s="989">
        <v>-3.65</v>
      </c>
      <c r="E96" s="1007">
        <v>96.101752397526639</v>
      </c>
      <c r="F96" s="981">
        <v>0.23319651014445242</v>
      </c>
      <c r="G96" s="988">
        <v>96.373740623049045</v>
      </c>
      <c r="H96" s="989">
        <v>-0.23213280576210593</v>
      </c>
      <c r="I96" s="861" t="s">
        <v>844</v>
      </c>
      <c r="J96" s="1025" t="s">
        <v>691</v>
      </c>
      <c r="K96" s="1491">
        <v>0</v>
      </c>
      <c r="L96" s="1831" t="s">
        <v>709</v>
      </c>
      <c r="M96" s="847"/>
      <c r="N96" s="900">
        <v>44044</v>
      </c>
      <c r="O96" s="1637">
        <v>98.22</v>
      </c>
      <c r="P96" s="902">
        <v>0.48999999999999488</v>
      </c>
      <c r="Q96" s="906">
        <v>-1.47</v>
      </c>
      <c r="R96" s="958">
        <v>97.666666666666671</v>
      </c>
      <c r="S96" s="957">
        <v>0.44999999999998863</v>
      </c>
      <c r="T96" s="1018">
        <v>97.681428571428569</v>
      </c>
      <c r="U96" s="906">
        <v>-9.2857142857141639E-2</v>
      </c>
      <c r="V96" s="888" t="s">
        <v>691</v>
      </c>
      <c r="W96" s="987">
        <v>0</v>
      </c>
      <c r="X96" s="1503" t="s">
        <v>709</v>
      </c>
      <c r="Y96" s="847"/>
    </row>
    <row r="97" spans="1:25" ht="14.25" customHeight="1">
      <c r="A97" s="891">
        <v>44075</v>
      </c>
      <c r="B97" s="1009">
        <v>97.215801907183803</v>
      </c>
      <c r="C97" s="986">
        <v>0.68687829616139595</v>
      </c>
      <c r="D97" s="989">
        <v>-2.75</v>
      </c>
      <c r="E97" s="1007">
        <v>96.586139214929133</v>
      </c>
      <c r="F97" s="981">
        <v>0.48438681740249478</v>
      </c>
      <c r="G97" s="988">
        <v>96.336435940148164</v>
      </c>
      <c r="H97" s="989">
        <v>-3.7304682900881403E-2</v>
      </c>
      <c r="I97" s="861" t="s">
        <v>844</v>
      </c>
      <c r="J97" s="1025" t="s">
        <v>691</v>
      </c>
      <c r="K97" s="1491">
        <v>0</v>
      </c>
      <c r="L97" s="1831" t="s">
        <v>710</v>
      </c>
      <c r="M97" s="847"/>
      <c r="N97" s="900">
        <v>44075</v>
      </c>
      <c r="O97" s="1637">
        <v>98.53</v>
      </c>
      <c r="P97" s="902">
        <v>0.31000000000000227</v>
      </c>
      <c r="Q97" s="906">
        <v>-1.05</v>
      </c>
      <c r="R97" s="958">
        <v>98.160000000000011</v>
      </c>
      <c r="S97" s="957">
        <v>0.4933333333333394</v>
      </c>
      <c r="T97" s="1018">
        <v>97.672857142857154</v>
      </c>
      <c r="U97" s="906">
        <v>-8.5714285714146854E-3</v>
      </c>
      <c r="V97" s="888" t="s">
        <v>691</v>
      </c>
      <c r="W97" s="987">
        <v>0</v>
      </c>
      <c r="X97" s="1503" t="s">
        <v>710</v>
      </c>
      <c r="Y97" s="847"/>
    </row>
    <row r="98" spans="1:25" ht="14.25" customHeight="1">
      <c r="A98" s="891">
        <v>44105</v>
      </c>
      <c r="B98" s="1009">
        <v>97.905475738027107</v>
      </c>
      <c r="C98" s="986">
        <v>0.68967383084330436</v>
      </c>
      <c r="D98" s="989">
        <v>-1.7</v>
      </c>
      <c r="E98" s="1007">
        <v>97.216733752077786</v>
      </c>
      <c r="F98" s="981">
        <v>0.63059453714865299</v>
      </c>
      <c r="G98" s="988">
        <v>96.493594416645834</v>
      </c>
      <c r="H98" s="989">
        <v>0.15715847649767056</v>
      </c>
      <c r="I98" s="984" t="s">
        <v>845</v>
      </c>
      <c r="J98" s="1025" t="s">
        <v>691</v>
      </c>
      <c r="K98" s="1491">
        <v>0</v>
      </c>
      <c r="L98" s="1831" t="s">
        <v>711</v>
      </c>
      <c r="M98" s="847"/>
      <c r="N98" s="900">
        <v>44105</v>
      </c>
      <c r="O98" s="1637">
        <v>98.82</v>
      </c>
      <c r="P98" s="902">
        <v>0.28999999999999204</v>
      </c>
      <c r="Q98" s="906">
        <v>-0.62</v>
      </c>
      <c r="R98" s="958">
        <v>98.523333333333326</v>
      </c>
      <c r="S98" s="957">
        <v>0.36333333333331552</v>
      </c>
      <c r="T98" s="1018">
        <v>97.79285714285713</v>
      </c>
      <c r="U98" s="906">
        <v>0.11999999999997613</v>
      </c>
      <c r="V98" s="888" t="s">
        <v>691</v>
      </c>
      <c r="W98" s="987">
        <v>0</v>
      </c>
      <c r="X98" s="1503" t="s">
        <v>711</v>
      </c>
      <c r="Y98" s="847"/>
    </row>
    <row r="99" spans="1:25" ht="14.25" customHeight="1">
      <c r="A99" s="891">
        <v>44136</v>
      </c>
      <c r="B99" s="1009">
        <v>98.552692935417696</v>
      </c>
      <c r="C99" s="986">
        <v>0.64721719739058869</v>
      </c>
      <c r="D99" s="989">
        <v>-0.64</v>
      </c>
      <c r="E99" s="1007">
        <v>97.891323526876207</v>
      </c>
      <c r="F99" s="981">
        <v>0.67458977479842019</v>
      </c>
      <c r="G99" s="988">
        <v>96.829794550542502</v>
      </c>
      <c r="H99" s="989">
        <v>0.33620013389666781</v>
      </c>
      <c r="I99" s="984" t="s">
        <v>845</v>
      </c>
      <c r="J99" s="1025" t="s">
        <v>691</v>
      </c>
      <c r="K99" s="1491">
        <v>0</v>
      </c>
      <c r="L99" s="1831" t="s">
        <v>712</v>
      </c>
      <c r="M99" s="847"/>
      <c r="N99" s="900">
        <v>44136</v>
      </c>
      <c r="O99" s="1637">
        <v>99.11</v>
      </c>
      <c r="P99" s="902">
        <v>0.29000000000000625</v>
      </c>
      <c r="Q99" s="906">
        <v>-0.18</v>
      </c>
      <c r="R99" s="958">
        <v>98.82</v>
      </c>
      <c r="S99" s="957">
        <v>0.29666666666666686</v>
      </c>
      <c r="T99" s="1018">
        <v>98.047142857142859</v>
      </c>
      <c r="U99" s="906">
        <v>0.25428571428572866</v>
      </c>
      <c r="V99" s="888" t="s">
        <v>691</v>
      </c>
      <c r="W99" s="987">
        <v>0</v>
      </c>
      <c r="X99" s="1503" t="s">
        <v>712</v>
      </c>
      <c r="Y99" s="847"/>
    </row>
    <row r="100" spans="1:25" ht="14.25" customHeight="1">
      <c r="A100" s="933">
        <v>44166</v>
      </c>
      <c r="B100" s="1010">
        <v>99.132068092791911</v>
      </c>
      <c r="C100" s="990">
        <v>0.57937515737421563</v>
      </c>
      <c r="D100" s="995">
        <v>0.42</v>
      </c>
      <c r="E100" s="992">
        <v>98.530078922078886</v>
      </c>
      <c r="F100" s="1019">
        <v>0.63875539520267921</v>
      </c>
      <c r="G100" s="994">
        <v>97.301613695142919</v>
      </c>
      <c r="H100" s="995">
        <v>0.47181914460041696</v>
      </c>
      <c r="I100" s="996" t="s">
        <v>845</v>
      </c>
      <c r="J100" s="1027" t="s">
        <v>691</v>
      </c>
      <c r="K100" s="1039">
        <v>0</v>
      </c>
      <c r="L100" s="1832" t="s">
        <v>706</v>
      </c>
      <c r="M100" s="847"/>
      <c r="N100" s="949">
        <v>44166</v>
      </c>
      <c r="O100" s="1643">
        <v>99.4</v>
      </c>
      <c r="P100" s="951">
        <v>0.29000000000000625</v>
      </c>
      <c r="Q100" s="998">
        <v>0.3</v>
      </c>
      <c r="R100" s="999">
        <v>99.110000000000014</v>
      </c>
      <c r="S100" s="1024">
        <v>0.29000000000002046</v>
      </c>
      <c r="T100" s="1021">
        <v>98.40857142857142</v>
      </c>
      <c r="U100" s="998">
        <v>0.36142857142856144</v>
      </c>
      <c r="V100" s="888" t="s">
        <v>691</v>
      </c>
      <c r="W100" s="987">
        <v>0</v>
      </c>
      <c r="X100" s="1506" t="s">
        <v>706</v>
      </c>
      <c r="Y100" s="847"/>
    </row>
    <row r="101" spans="1:25" ht="14.25" customHeight="1">
      <c r="A101" s="979">
        <v>44197</v>
      </c>
      <c r="B101" s="1013">
        <v>99.630591109318047</v>
      </c>
      <c r="C101" s="986">
        <v>0.49852301652613562</v>
      </c>
      <c r="D101" s="980">
        <v>1.5</v>
      </c>
      <c r="E101" s="1007">
        <v>99.105117379175894</v>
      </c>
      <c r="F101" s="982">
        <v>0.5750384570970084</v>
      </c>
      <c r="G101" s="988">
        <v>97.854177931477452</v>
      </c>
      <c r="H101" s="980">
        <v>0.55256423633453267</v>
      </c>
      <c r="I101" s="984" t="s">
        <v>845</v>
      </c>
      <c r="J101" s="1025" t="s">
        <v>691</v>
      </c>
      <c r="K101" s="1491">
        <v>0</v>
      </c>
      <c r="L101" s="1831" t="s">
        <v>701</v>
      </c>
      <c r="M101" s="847"/>
      <c r="N101" s="1008">
        <v>44197</v>
      </c>
      <c r="O101" s="1637">
        <v>99.68</v>
      </c>
      <c r="P101" s="902">
        <v>0.28000000000000114</v>
      </c>
      <c r="Q101" s="906">
        <v>0.82</v>
      </c>
      <c r="R101" s="958">
        <v>99.396666666666661</v>
      </c>
      <c r="S101" s="957">
        <v>0.28666666666664753</v>
      </c>
      <c r="T101" s="1018">
        <v>98.784285714285716</v>
      </c>
      <c r="U101" s="906">
        <v>0.37571428571429522</v>
      </c>
      <c r="V101" s="965" t="s">
        <v>691</v>
      </c>
      <c r="W101" s="966">
        <v>0</v>
      </c>
      <c r="X101" s="1503" t="s">
        <v>701</v>
      </c>
      <c r="Y101" s="847"/>
    </row>
    <row r="102" spans="1:25" ht="14.25" customHeight="1">
      <c r="A102" s="979">
        <v>44228</v>
      </c>
      <c r="B102" s="1013">
        <v>100.0638181297</v>
      </c>
      <c r="C102" s="986">
        <v>0.43322702038194905</v>
      </c>
      <c r="D102" s="980">
        <v>2.65</v>
      </c>
      <c r="E102" s="1007">
        <v>99.608825777269985</v>
      </c>
      <c r="F102" s="982">
        <v>0.50370839809409063</v>
      </c>
      <c r="G102" s="988">
        <v>98.43276736049441</v>
      </c>
      <c r="H102" s="980">
        <v>0.57858942901695798</v>
      </c>
      <c r="I102" s="984" t="s">
        <v>845</v>
      </c>
      <c r="J102" s="1025" t="s">
        <v>691</v>
      </c>
      <c r="K102" s="1491">
        <v>0</v>
      </c>
      <c r="L102" s="1831" t="s">
        <v>702</v>
      </c>
      <c r="M102" s="847"/>
      <c r="N102" s="1008">
        <v>44228</v>
      </c>
      <c r="O102" s="1637">
        <v>99.95</v>
      </c>
      <c r="P102" s="902">
        <v>0.26999999999999602</v>
      </c>
      <c r="Q102" s="906">
        <v>1.38</v>
      </c>
      <c r="R102" s="958">
        <v>99.676666666666677</v>
      </c>
      <c r="S102" s="957">
        <v>0.28000000000001535</v>
      </c>
      <c r="T102" s="1018">
        <v>99.101428571428571</v>
      </c>
      <c r="U102" s="906">
        <v>0.31714285714285495</v>
      </c>
      <c r="V102" s="888" t="s">
        <v>691</v>
      </c>
      <c r="W102" s="987">
        <v>0</v>
      </c>
      <c r="X102" s="1503" t="s">
        <v>702</v>
      </c>
      <c r="Y102" s="847"/>
    </row>
    <row r="103" spans="1:25" ht="14.25" customHeight="1">
      <c r="A103" s="891">
        <v>44256</v>
      </c>
      <c r="B103" s="1013">
        <v>100.40928911889455</v>
      </c>
      <c r="C103" s="986">
        <v>0.34547098919455266</v>
      </c>
      <c r="D103" s="980">
        <v>3.72</v>
      </c>
      <c r="E103" s="1007">
        <v>100.0345661193042</v>
      </c>
      <c r="F103" s="982">
        <v>0.42574034203421718</v>
      </c>
      <c r="G103" s="988">
        <v>98.987105290190456</v>
      </c>
      <c r="H103" s="980">
        <v>0.55433792969604667</v>
      </c>
      <c r="I103" s="984" t="s">
        <v>845</v>
      </c>
      <c r="J103" s="1025" t="s">
        <v>691</v>
      </c>
      <c r="K103" s="1491">
        <v>0</v>
      </c>
      <c r="L103" s="1831" t="s">
        <v>703</v>
      </c>
      <c r="M103" s="847"/>
      <c r="N103" s="900">
        <v>44256</v>
      </c>
      <c r="O103" s="1637">
        <v>100.2</v>
      </c>
      <c r="P103" s="902">
        <v>0.25</v>
      </c>
      <c r="Q103" s="906">
        <v>2.27</v>
      </c>
      <c r="R103" s="958">
        <v>99.943333333333328</v>
      </c>
      <c r="S103" s="957">
        <v>0.26666666666665151</v>
      </c>
      <c r="T103" s="1018">
        <v>99.384285714285724</v>
      </c>
      <c r="U103" s="906">
        <v>0.28285714285715358</v>
      </c>
      <c r="V103" s="888" t="s">
        <v>691</v>
      </c>
      <c r="W103" s="987">
        <v>0</v>
      </c>
      <c r="X103" s="1503" t="s">
        <v>703</v>
      </c>
      <c r="Y103" s="847"/>
    </row>
    <row r="104" spans="1:25" ht="14.25" customHeight="1">
      <c r="A104" s="891">
        <v>44287</v>
      </c>
      <c r="B104" s="1013">
        <v>100.65301077412846</v>
      </c>
      <c r="C104" s="986">
        <v>0.24372165523391232</v>
      </c>
      <c r="D104" s="980">
        <v>4.63</v>
      </c>
      <c r="E104" s="1007">
        <v>100.37537267424101</v>
      </c>
      <c r="F104" s="982">
        <v>0.34080655493680467</v>
      </c>
      <c r="G104" s="988">
        <v>99.478135128325377</v>
      </c>
      <c r="H104" s="980">
        <v>0.49102983813492074</v>
      </c>
      <c r="I104" s="984" t="s">
        <v>845</v>
      </c>
      <c r="J104" s="1025" t="s">
        <v>691</v>
      </c>
      <c r="K104" s="1491">
        <v>0</v>
      </c>
      <c r="L104" s="1831" t="s">
        <v>704</v>
      </c>
      <c r="M104" s="847"/>
      <c r="N104" s="900">
        <v>44287</v>
      </c>
      <c r="O104" s="1637">
        <v>100.41</v>
      </c>
      <c r="P104" s="902">
        <v>0.20999999999999375</v>
      </c>
      <c r="Q104" s="906">
        <v>3.16</v>
      </c>
      <c r="R104" s="958">
        <v>100.18666666666667</v>
      </c>
      <c r="S104" s="957">
        <v>0.2433333333333394</v>
      </c>
      <c r="T104" s="1018">
        <v>99.652857142857144</v>
      </c>
      <c r="U104" s="906">
        <v>0.2685714285714198</v>
      </c>
      <c r="V104" s="888" t="s">
        <v>691</v>
      </c>
      <c r="W104" s="987">
        <v>0</v>
      </c>
      <c r="X104" s="1503" t="s">
        <v>704</v>
      </c>
      <c r="Y104" s="847"/>
    </row>
    <row r="105" spans="1:25" ht="14.25" customHeight="1">
      <c r="A105" s="891">
        <v>44317</v>
      </c>
      <c r="B105" s="1009">
        <v>100.78588425561597</v>
      </c>
      <c r="C105" s="986">
        <v>0.13287348148750766</v>
      </c>
      <c r="D105" s="980">
        <v>5.17</v>
      </c>
      <c r="E105" s="1007">
        <v>100.61606138287966</v>
      </c>
      <c r="F105" s="982">
        <v>0.24068870863865754</v>
      </c>
      <c r="G105" s="988">
        <v>99.889622059409518</v>
      </c>
      <c r="H105" s="980">
        <v>0.41148693108414136</v>
      </c>
      <c r="I105" s="984" t="s">
        <v>845</v>
      </c>
      <c r="J105" s="1026" t="s">
        <v>691</v>
      </c>
      <c r="K105" s="1491">
        <v>0</v>
      </c>
      <c r="L105" s="1831" t="s">
        <v>705</v>
      </c>
      <c r="M105" s="847"/>
      <c r="N105" s="900">
        <v>44317</v>
      </c>
      <c r="O105" s="1637">
        <v>100.56</v>
      </c>
      <c r="P105" s="902">
        <v>0.15000000000000568</v>
      </c>
      <c r="Q105" s="906">
        <v>3.81</v>
      </c>
      <c r="R105" s="958">
        <v>100.39</v>
      </c>
      <c r="S105" s="957">
        <v>0.20333333333333314</v>
      </c>
      <c r="T105" s="1018">
        <v>99.901428571428568</v>
      </c>
      <c r="U105" s="906">
        <v>0.24857142857142378</v>
      </c>
      <c r="V105" s="888" t="s">
        <v>691</v>
      </c>
      <c r="W105" s="987">
        <v>0</v>
      </c>
      <c r="X105" s="1503" t="s">
        <v>705</v>
      </c>
      <c r="Y105" s="847"/>
    </row>
    <row r="106" spans="1:25" ht="14.25" customHeight="1">
      <c r="A106" s="891">
        <v>44348</v>
      </c>
      <c r="B106" s="1009">
        <v>100.81447216855311</v>
      </c>
      <c r="C106" s="986">
        <v>2.8587912937140914E-2</v>
      </c>
      <c r="D106" s="980">
        <v>5.28</v>
      </c>
      <c r="E106" s="1007">
        <v>100.75112239943252</v>
      </c>
      <c r="F106" s="982">
        <v>0.13506101655285363</v>
      </c>
      <c r="G106" s="988">
        <v>100.21273337842887</v>
      </c>
      <c r="H106" s="980">
        <v>0.32311131901934687</v>
      </c>
      <c r="I106" s="984" t="s">
        <v>848</v>
      </c>
      <c r="J106" s="1025" t="s">
        <v>691</v>
      </c>
      <c r="K106" s="1491">
        <v>0</v>
      </c>
      <c r="L106" s="1831" t="s">
        <v>707</v>
      </c>
      <c r="M106" s="847"/>
      <c r="N106" s="900">
        <v>44348</v>
      </c>
      <c r="O106" s="1637">
        <v>100.65</v>
      </c>
      <c r="P106" s="902">
        <v>9.0000000000003411E-2</v>
      </c>
      <c r="Q106" s="906">
        <v>3.71</v>
      </c>
      <c r="R106" s="958">
        <v>100.54</v>
      </c>
      <c r="S106" s="957">
        <v>0.15000000000000568</v>
      </c>
      <c r="T106" s="1018">
        <v>100.12142857142858</v>
      </c>
      <c r="U106" s="906">
        <v>0.22000000000001307</v>
      </c>
      <c r="V106" s="888" t="s">
        <v>691</v>
      </c>
      <c r="W106" s="987">
        <v>0</v>
      </c>
      <c r="X106" s="1503" t="s">
        <v>707</v>
      </c>
      <c r="Y106" s="847"/>
    </row>
    <row r="107" spans="1:25" ht="14.25" customHeight="1">
      <c r="A107" s="891">
        <v>44378</v>
      </c>
      <c r="B107" s="1009">
        <v>100.76703521171537</v>
      </c>
      <c r="C107" s="986">
        <v>-4.7436956837742628E-2</v>
      </c>
      <c r="D107" s="980">
        <v>4.95</v>
      </c>
      <c r="E107" s="1007">
        <v>100.78913054529482</v>
      </c>
      <c r="F107" s="982">
        <v>3.8008145862306719E-2</v>
      </c>
      <c r="G107" s="988">
        <v>100.44630010970364</v>
      </c>
      <c r="H107" s="980">
        <v>0.23356673127477734</v>
      </c>
      <c r="I107" s="984" t="s">
        <v>848</v>
      </c>
      <c r="J107" s="1025" t="s">
        <v>691</v>
      </c>
      <c r="K107" s="1491">
        <v>0</v>
      </c>
      <c r="L107" s="1831" t="s">
        <v>708</v>
      </c>
      <c r="M107" s="847"/>
      <c r="N107" s="900">
        <v>44378</v>
      </c>
      <c r="O107" s="1637">
        <v>100.68</v>
      </c>
      <c r="P107" s="902">
        <v>3.0000000000001137E-2</v>
      </c>
      <c r="Q107" s="906">
        <v>3.02</v>
      </c>
      <c r="R107" s="958">
        <v>100.63</v>
      </c>
      <c r="S107" s="957">
        <v>8.99999999999892E-2</v>
      </c>
      <c r="T107" s="1018">
        <v>100.30428571428573</v>
      </c>
      <c r="U107" s="906">
        <v>0.18285714285714505</v>
      </c>
      <c r="V107" s="888" t="s">
        <v>691</v>
      </c>
      <c r="W107" s="987">
        <v>0</v>
      </c>
      <c r="X107" s="1503" t="s">
        <v>708</v>
      </c>
      <c r="Y107" s="847"/>
    </row>
    <row r="108" spans="1:25" ht="14.25" customHeight="1">
      <c r="A108" s="891">
        <v>44409</v>
      </c>
      <c r="B108" s="1009">
        <v>100.67325060352579</v>
      </c>
      <c r="C108" s="986">
        <v>-9.3784608189579899E-2</v>
      </c>
      <c r="D108" s="980">
        <v>4.29</v>
      </c>
      <c r="E108" s="1007">
        <v>100.75158599459809</v>
      </c>
      <c r="F108" s="982">
        <v>-3.7544550696736678E-2</v>
      </c>
      <c r="G108" s="988">
        <v>100.59525146601904</v>
      </c>
      <c r="H108" s="980">
        <v>0.14895135631539347</v>
      </c>
      <c r="I108" s="861" t="s">
        <v>847</v>
      </c>
      <c r="J108" s="1025" t="s">
        <v>691</v>
      </c>
      <c r="K108" s="1491">
        <v>0</v>
      </c>
      <c r="L108" s="1831" t="s">
        <v>709</v>
      </c>
      <c r="M108" s="847"/>
      <c r="N108" s="900">
        <v>44409</v>
      </c>
      <c r="O108" s="1637">
        <v>100.68</v>
      </c>
      <c r="P108" s="902">
        <v>0</v>
      </c>
      <c r="Q108" s="906">
        <v>2.5</v>
      </c>
      <c r="R108" s="958">
        <v>100.67</v>
      </c>
      <c r="S108" s="957">
        <v>4.0000000000006253E-2</v>
      </c>
      <c r="T108" s="1018">
        <v>100.44714285714288</v>
      </c>
      <c r="U108" s="906">
        <v>0.14285714285715301</v>
      </c>
      <c r="V108" s="888" t="s">
        <v>691</v>
      </c>
      <c r="W108" s="987">
        <v>0</v>
      </c>
      <c r="X108" s="1503" t="s">
        <v>709</v>
      </c>
      <c r="Y108" s="847"/>
    </row>
    <row r="109" spans="1:25" ht="14.25" customHeight="1">
      <c r="A109" s="891">
        <v>44440</v>
      </c>
      <c r="B109" s="1009">
        <v>100.56963385733093</v>
      </c>
      <c r="C109" s="986">
        <v>-0.10361674619485939</v>
      </c>
      <c r="D109" s="980">
        <v>3.45</v>
      </c>
      <c r="E109" s="1007">
        <v>100.6699732241907</v>
      </c>
      <c r="F109" s="982">
        <v>-8.1612770407389235E-2</v>
      </c>
      <c r="G109" s="988">
        <v>100.6675108556806</v>
      </c>
      <c r="H109" s="980">
        <v>7.2259389661567752E-2</v>
      </c>
      <c r="I109" s="861" t="s">
        <v>847</v>
      </c>
      <c r="J109" s="1025" t="s">
        <v>691</v>
      </c>
      <c r="K109" s="1491">
        <v>0</v>
      </c>
      <c r="L109" s="1831" t="s">
        <v>710</v>
      </c>
      <c r="M109" s="847"/>
      <c r="N109" s="900">
        <v>44440</v>
      </c>
      <c r="O109" s="1637">
        <v>100.66</v>
      </c>
      <c r="P109" s="902">
        <v>-2.0000000000010232E-2</v>
      </c>
      <c r="Q109" s="906">
        <v>2.16</v>
      </c>
      <c r="R109" s="958">
        <v>100.67333333333333</v>
      </c>
      <c r="S109" s="957">
        <v>3.3333333333303017E-3</v>
      </c>
      <c r="T109" s="1018">
        <v>100.54857142857144</v>
      </c>
      <c r="U109" s="906">
        <v>0.10142857142855632</v>
      </c>
      <c r="V109" s="888" t="s">
        <v>691</v>
      </c>
      <c r="W109" s="987">
        <v>0</v>
      </c>
      <c r="X109" s="1503" t="s">
        <v>710</v>
      </c>
      <c r="Y109" s="847"/>
    </row>
    <row r="110" spans="1:25" ht="14.25" customHeight="1">
      <c r="A110" s="891">
        <v>44470</v>
      </c>
      <c r="B110" s="1009">
        <v>100.52028760751233</v>
      </c>
      <c r="C110" s="986">
        <v>-4.9346249818597698E-2</v>
      </c>
      <c r="D110" s="980">
        <v>2.67</v>
      </c>
      <c r="E110" s="1007">
        <v>100.58772402278969</v>
      </c>
      <c r="F110" s="982">
        <v>-8.2249201401012328E-2</v>
      </c>
      <c r="G110" s="988">
        <v>100.68336778262599</v>
      </c>
      <c r="H110" s="980">
        <v>1.5856926945389205E-2</v>
      </c>
      <c r="I110" s="861" t="s">
        <v>847</v>
      </c>
      <c r="J110" s="1025" t="s">
        <v>691</v>
      </c>
      <c r="K110" s="1491">
        <v>0</v>
      </c>
      <c r="L110" s="1831" t="s">
        <v>711</v>
      </c>
      <c r="M110" s="847"/>
      <c r="N110" s="900">
        <v>44470</v>
      </c>
      <c r="O110" s="1637">
        <v>100.65</v>
      </c>
      <c r="P110" s="902">
        <v>-9.9999999999909051E-3</v>
      </c>
      <c r="Q110" s="906">
        <v>1.85</v>
      </c>
      <c r="R110" s="958">
        <v>100.66333333333334</v>
      </c>
      <c r="S110" s="957">
        <v>-9.9999999999909051E-3</v>
      </c>
      <c r="T110" s="1018">
        <v>100.61285714285714</v>
      </c>
      <c r="U110" s="906">
        <v>6.4285714285702511E-2</v>
      </c>
      <c r="V110" s="888" t="s">
        <v>691</v>
      </c>
      <c r="W110" s="987">
        <v>0</v>
      </c>
      <c r="X110" s="1503" t="s">
        <v>711</v>
      </c>
      <c r="Y110" s="847"/>
    </row>
    <row r="111" spans="1:25" ht="14.25" customHeight="1">
      <c r="A111" s="891">
        <v>44501</v>
      </c>
      <c r="B111" s="1009">
        <v>100.52116620161738</v>
      </c>
      <c r="C111" s="986">
        <v>8.7859410504620428E-4</v>
      </c>
      <c r="D111" s="980">
        <v>2</v>
      </c>
      <c r="E111" s="1007">
        <v>100.53702922215355</v>
      </c>
      <c r="F111" s="982">
        <v>-5.0694800636136961E-2</v>
      </c>
      <c r="G111" s="988">
        <v>100.66453284369584</v>
      </c>
      <c r="H111" s="980">
        <v>-1.8834938930154976E-2</v>
      </c>
      <c r="I111" s="861" t="s">
        <v>847</v>
      </c>
      <c r="J111" s="1025" t="s">
        <v>691</v>
      </c>
      <c r="K111" s="1491">
        <v>0</v>
      </c>
      <c r="L111" s="1831" t="s">
        <v>712</v>
      </c>
      <c r="M111" s="847"/>
      <c r="N111" s="900">
        <v>44501</v>
      </c>
      <c r="O111" s="1637">
        <v>100.65</v>
      </c>
      <c r="P111" s="902">
        <v>0</v>
      </c>
      <c r="Q111" s="906">
        <v>1.55</v>
      </c>
      <c r="R111" s="958">
        <v>100.65333333333335</v>
      </c>
      <c r="S111" s="957">
        <v>-9.9999999999909051E-3</v>
      </c>
      <c r="T111" s="1018">
        <v>100.64714285714285</v>
      </c>
      <c r="U111" s="906">
        <v>3.4285714285715585E-2</v>
      </c>
      <c r="V111" s="888" t="s">
        <v>691</v>
      </c>
      <c r="W111" s="987">
        <v>0</v>
      </c>
      <c r="X111" s="1503" t="s">
        <v>712</v>
      </c>
      <c r="Y111" s="847"/>
    </row>
    <row r="112" spans="1:25" ht="14.25" customHeight="1">
      <c r="A112" s="933">
        <v>44531</v>
      </c>
      <c r="B112" s="1010">
        <v>100.5583840231713</v>
      </c>
      <c r="C112" s="990">
        <v>3.7217821553923613E-2</v>
      </c>
      <c r="D112" s="991">
        <v>1.44</v>
      </c>
      <c r="E112" s="992">
        <v>100.53327927743366</v>
      </c>
      <c r="F112" s="993">
        <v>-3.7499447198854341E-3</v>
      </c>
      <c r="G112" s="994">
        <v>100.63203281048946</v>
      </c>
      <c r="H112" s="991">
        <v>-3.2500033206375178E-2</v>
      </c>
      <c r="I112" s="1011" t="s">
        <v>847</v>
      </c>
      <c r="J112" s="1027" t="s">
        <v>691</v>
      </c>
      <c r="K112" s="916">
        <v>0</v>
      </c>
      <c r="L112" s="1832" t="s">
        <v>706</v>
      </c>
      <c r="M112" s="847"/>
      <c r="N112" s="900">
        <v>44531</v>
      </c>
      <c r="O112" s="1637">
        <v>100.67</v>
      </c>
      <c r="P112" s="902">
        <v>1.9999999999996021E-2</v>
      </c>
      <c r="Q112" s="906">
        <v>1.28</v>
      </c>
      <c r="R112" s="958">
        <v>100.65666666666668</v>
      </c>
      <c r="S112" s="957">
        <v>3.3333333333303017E-3</v>
      </c>
      <c r="T112" s="1018">
        <v>100.66285714285712</v>
      </c>
      <c r="U112" s="906">
        <v>1.5714285714267362E-2</v>
      </c>
      <c r="V112" s="1028" t="s">
        <v>691</v>
      </c>
      <c r="W112" s="1029">
        <v>0</v>
      </c>
      <c r="X112" s="1503" t="s">
        <v>706</v>
      </c>
      <c r="Y112" s="847"/>
    </row>
    <row r="113" spans="1:25" ht="14.25" customHeight="1">
      <c r="A113" s="979">
        <v>44562</v>
      </c>
      <c r="B113" s="1009">
        <v>100.64903808895235</v>
      </c>
      <c r="C113" s="986">
        <v>9.0654065781052395E-2</v>
      </c>
      <c r="D113" s="980">
        <v>1.02</v>
      </c>
      <c r="E113" s="1007">
        <v>100.57619610458035</v>
      </c>
      <c r="F113" s="982">
        <v>4.2916827146683545E-2</v>
      </c>
      <c r="G113" s="988">
        <v>100.60839937054651</v>
      </c>
      <c r="H113" s="980">
        <v>-2.3633439942955192E-2</v>
      </c>
      <c r="I113" s="961" t="s">
        <v>847</v>
      </c>
      <c r="J113" s="1025" t="s">
        <v>691</v>
      </c>
      <c r="K113" s="1491">
        <v>0</v>
      </c>
      <c r="L113" s="1831" t="s">
        <v>701</v>
      </c>
      <c r="M113" s="847"/>
      <c r="N113" s="1004">
        <v>44562</v>
      </c>
      <c r="O113" s="1644">
        <v>100.67</v>
      </c>
      <c r="P113" s="1014">
        <v>0</v>
      </c>
      <c r="Q113" s="1005">
        <v>0.99</v>
      </c>
      <c r="R113" s="884">
        <v>100.66333333333334</v>
      </c>
      <c r="S113" s="946">
        <v>6.6666666666606034E-3</v>
      </c>
      <c r="T113" s="1015">
        <v>100.66571428571426</v>
      </c>
      <c r="U113" s="1006">
        <v>2.8571428571382285E-3</v>
      </c>
      <c r="V113" s="1030" t="s">
        <v>691</v>
      </c>
      <c r="W113" s="1031">
        <v>0</v>
      </c>
      <c r="X113" s="1504" t="s">
        <v>701</v>
      </c>
      <c r="Y113" s="847"/>
    </row>
    <row r="114" spans="1:25" ht="14.25" customHeight="1">
      <c r="A114" s="979">
        <v>44593</v>
      </c>
      <c r="B114" s="1009">
        <v>100.83699509398969</v>
      </c>
      <c r="C114" s="986">
        <v>0.18795700503733315</v>
      </c>
      <c r="D114" s="980">
        <v>0.77</v>
      </c>
      <c r="E114" s="1007">
        <v>100.68147240203778</v>
      </c>
      <c r="F114" s="982">
        <v>0.10527629745743639</v>
      </c>
      <c r="G114" s="988">
        <v>100.61839363944281</v>
      </c>
      <c r="H114" s="980">
        <v>9.9942688963068349E-3</v>
      </c>
      <c r="I114" s="861" t="s">
        <v>847</v>
      </c>
      <c r="J114" s="1025" t="s">
        <v>691</v>
      </c>
      <c r="K114" s="1491">
        <v>0</v>
      </c>
      <c r="L114" s="1831" t="s">
        <v>702</v>
      </c>
      <c r="M114" s="847"/>
      <c r="N114" s="1008">
        <v>44593</v>
      </c>
      <c r="O114" s="1637">
        <v>100.65</v>
      </c>
      <c r="P114" s="1012">
        <v>-1.9999999999996021E-2</v>
      </c>
      <c r="Q114" s="907">
        <v>0.7</v>
      </c>
      <c r="R114" s="904">
        <v>100.66333333333334</v>
      </c>
      <c r="S114" s="905">
        <v>0</v>
      </c>
      <c r="T114" s="1018">
        <v>100.66142857142857</v>
      </c>
      <c r="U114" s="906">
        <v>-4.2857142856860264E-3</v>
      </c>
      <c r="V114" s="1032" t="s">
        <v>691</v>
      </c>
      <c r="W114" s="1033">
        <v>0</v>
      </c>
      <c r="X114" s="1503" t="s">
        <v>702</v>
      </c>
      <c r="Y114" s="847"/>
    </row>
    <row r="115" spans="1:25" ht="14.25" customHeight="1">
      <c r="A115" s="891">
        <v>44621</v>
      </c>
      <c r="B115" s="1009">
        <v>101.08877296353437</v>
      </c>
      <c r="C115" s="986">
        <v>0.25177786954468218</v>
      </c>
      <c r="D115" s="980">
        <v>0.68</v>
      </c>
      <c r="E115" s="1007">
        <v>100.85826871549214</v>
      </c>
      <c r="F115" s="982">
        <v>0.17679631345436064</v>
      </c>
      <c r="G115" s="988">
        <v>100.67775397658691</v>
      </c>
      <c r="H115" s="980">
        <v>5.9360337144099162E-2</v>
      </c>
      <c r="I115" s="984" t="s">
        <v>846</v>
      </c>
      <c r="J115" s="1025" t="s">
        <v>691</v>
      </c>
      <c r="K115" s="1491">
        <v>0</v>
      </c>
      <c r="L115" s="1831" t="s">
        <v>703</v>
      </c>
      <c r="M115" s="847"/>
      <c r="N115" s="900">
        <v>44621</v>
      </c>
      <c r="O115" s="1637">
        <v>100.61</v>
      </c>
      <c r="P115" s="1012">
        <v>-4.0000000000006253E-2</v>
      </c>
      <c r="Q115" s="907">
        <v>0.41</v>
      </c>
      <c r="R115" s="904">
        <v>100.64333333333333</v>
      </c>
      <c r="S115" s="905">
        <v>-2.0000000000010232E-2</v>
      </c>
      <c r="T115" s="1018">
        <v>100.65142857142858</v>
      </c>
      <c r="U115" s="906">
        <v>-9.9999999999909051E-3</v>
      </c>
      <c r="V115" s="1032" t="s">
        <v>691</v>
      </c>
      <c r="W115" s="1033">
        <v>0</v>
      </c>
      <c r="X115" s="1503" t="s">
        <v>703</v>
      </c>
      <c r="Y115" s="847"/>
    </row>
    <row r="116" spans="1:25" ht="14.25" customHeight="1">
      <c r="A116" s="891">
        <v>44652</v>
      </c>
      <c r="B116" s="1009">
        <v>101.31791674156607</v>
      </c>
      <c r="C116" s="986">
        <v>0.22914377803169828</v>
      </c>
      <c r="D116" s="980">
        <v>0.66</v>
      </c>
      <c r="E116" s="1007">
        <v>101.08122826636338</v>
      </c>
      <c r="F116" s="982">
        <v>0.22295955087123787</v>
      </c>
      <c r="G116" s="988">
        <v>100.78465153147762</v>
      </c>
      <c r="H116" s="980">
        <v>0.10689755489070762</v>
      </c>
      <c r="I116" s="984" t="s">
        <v>846</v>
      </c>
      <c r="J116" s="1025" t="s">
        <v>691</v>
      </c>
      <c r="K116" s="1491">
        <v>0</v>
      </c>
      <c r="L116" s="1831" t="s">
        <v>704</v>
      </c>
      <c r="M116" s="847"/>
      <c r="N116" s="900">
        <v>44652</v>
      </c>
      <c r="O116" s="1637">
        <v>100.57</v>
      </c>
      <c r="P116" s="1012">
        <v>-4.0000000000006253E-2</v>
      </c>
      <c r="Q116" s="907">
        <v>0.16</v>
      </c>
      <c r="R116" s="904">
        <v>100.61</v>
      </c>
      <c r="S116" s="905">
        <v>-3.3333333333331439E-2</v>
      </c>
      <c r="T116" s="1018">
        <v>100.63857142857144</v>
      </c>
      <c r="U116" s="906">
        <v>-1.2857142857143344E-2</v>
      </c>
      <c r="V116" s="1032" t="s">
        <v>691</v>
      </c>
      <c r="W116" s="1033">
        <v>0</v>
      </c>
      <c r="X116" s="1503" t="s">
        <v>704</v>
      </c>
      <c r="Y116" s="847"/>
    </row>
    <row r="117" spans="1:25" ht="14.25" customHeight="1">
      <c r="A117" s="891">
        <v>44682</v>
      </c>
      <c r="B117" s="1009">
        <v>101.47553614039295</v>
      </c>
      <c r="C117" s="986">
        <v>0.15761939882688125</v>
      </c>
      <c r="D117" s="980">
        <v>0.68</v>
      </c>
      <c r="E117" s="1007">
        <v>101.29407528183113</v>
      </c>
      <c r="F117" s="982">
        <v>0.21284701546774443</v>
      </c>
      <c r="G117" s="988">
        <v>100.92111560760345</v>
      </c>
      <c r="H117" s="980">
        <v>0.13646407612583289</v>
      </c>
      <c r="I117" s="984" t="s">
        <v>845</v>
      </c>
      <c r="J117" s="922" t="s">
        <v>691</v>
      </c>
      <c r="K117" s="1491">
        <v>0</v>
      </c>
      <c r="L117" s="1831" t="s">
        <v>705</v>
      </c>
      <c r="M117" s="847"/>
      <c r="N117" s="900">
        <v>44682</v>
      </c>
      <c r="O117" s="1637">
        <v>100.51</v>
      </c>
      <c r="P117" s="1012">
        <v>-5.9999999999988063E-2</v>
      </c>
      <c r="Q117" s="907">
        <v>-0.05</v>
      </c>
      <c r="R117" s="904">
        <v>100.56333333333333</v>
      </c>
      <c r="S117" s="905">
        <v>-4.6666666666666856E-2</v>
      </c>
      <c r="T117" s="1018">
        <v>100.61857142857141</v>
      </c>
      <c r="U117" s="906">
        <v>-2.0000000000024443E-2</v>
      </c>
      <c r="V117" s="1032" t="s">
        <v>691</v>
      </c>
      <c r="W117" s="1033">
        <v>0</v>
      </c>
      <c r="X117" s="1503" t="s">
        <v>705</v>
      </c>
      <c r="Y117" s="847"/>
    </row>
    <row r="118" spans="1:25" ht="14.25" customHeight="1">
      <c r="A118" s="891">
        <v>44713</v>
      </c>
      <c r="B118" s="1009">
        <v>101.5961716134854</v>
      </c>
      <c r="C118" s="986">
        <v>0.12063547309244882</v>
      </c>
      <c r="D118" s="980">
        <v>0.78</v>
      </c>
      <c r="E118" s="1007">
        <v>101.46320816514815</v>
      </c>
      <c r="F118" s="982">
        <v>0.16913288331701892</v>
      </c>
      <c r="G118" s="988">
        <v>101.07468780929888</v>
      </c>
      <c r="H118" s="980">
        <v>0.15357220169542529</v>
      </c>
      <c r="I118" s="984" t="s">
        <v>845</v>
      </c>
      <c r="J118" s="922" t="s">
        <v>691</v>
      </c>
      <c r="K118" s="1491">
        <v>0</v>
      </c>
      <c r="L118" s="1831" t="s">
        <v>707</v>
      </c>
      <c r="M118" s="847"/>
      <c r="N118" s="900">
        <v>44713</v>
      </c>
      <c r="O118" s="1637">
        <v>100.45</v>
      </c>
      <c r="P118" s="1012">
        <v>-6.0000000000002274E-2</v>
      </c>
      <c r="Q118" s="907">
        <v>-0.2</v>
      </c>
      <c r="R118" s="904">
        <v>100.50999999999999</v>
      </c>
      <c r="S118" s="905">
        <v>-5.333333333334167E-2</v>
      </c>
      <c r="T118" s="1018">
        <v>100.59000000000002</v>
      </c>
      <c r="U118" s="906">
        <v>-2.8571428571396495E-2</v>
      </c>
      <c r="V118" s="1032" t="s">
        <v>691</v>
      </c>
      <c r="W118" s="1033">
        <v>0</v>
      </c>
      <c r="X118" s="1503" t="s">
        <v>707</v>
      </c>
      <c r="Y118" s="847"/>
    </row>
    <row r="119" spans="1:25" ht="14.25" customHeight="1">
      <c r="A119" s="891">
        <v>44743</v>
      </c>
      <c r="B119" s="1009">
        <v>101.64091799101733</v>
      </c>
      <c r="C119" s="986">
        <v>4.4746377531936332E-2</v>
      </c>
      <c r="D119" s="980">
        <v>0.87</v>
      </c>
      <c r="E119" s="1007">
        <v>101.57087524829855</v>
      </c>
      <c r="F119" s="982">
        <v>0.10766708315040319</v>
      </c>
      <c r="G119" s="988">
        <v>101.22933551899116</v>
      </c>
      <c r="H119" s="980">
        <v>0.15464770969228425</v>
      </c>
      <c r="I119" s="984" t="s">
        <v>845</v>
      </c>
      <c r="J119" s="1025" t="s">
        <v>691</v>
      </c>
      <c r="K119" s="1491">
        <v>0</v>
      </c>
      <c r="L119" s="1831" t="s">
        <v>708</v>
      </c>
      <c r="M119" s="847"/>
      <c r="N119" s="900">
        <v>44743</v>
      </c>
      <c r="O119" s="1637">
        <v>100.39</v>
      </c>
      <c r="P119" s="1012">
        <v>-6.0000000000002274E-2</v>
      </c>
      <c r="Q119" s="907">
        <v>-0.28999999999999998</v>
      </c>
      <c r="R119" s="904">
        <v>100.45</v>
      </c>
      <c r="S119" s="905">
        <v>-5.9999999999988063E-2</v>
      </c>
      <c r="T119" s="1018">
        <v>100.55</v>
      </c>
      <c r="U119" s="906">
        <v>-4.0000000000020464E-2</v>
      </c>
      <c r="V119" s="1032" t="s">
        <v>691</v>
      </c>
      <c r="W119" s="1033">
        <v>0</v>
      </c>
      <c r="X119" s="1503" t="s">
        <v>708</v>
      </c>
      <c r="Y119" s="847"/>
    </row>
    <row r="120" spans="1:25" ht="14.25" customHeight="1">
      <c r="A120" s="891">
        <v>44774</v>
      </c>
      <c r="B120" s="1009">
        <v>101.62448123252558</v>
      </c>
      <c r="C120" s="986">
        <v>-1.643675849174997E-2</v>
      </c>
      <c r="D120" s="980">
        <v>0.94</v>
      </c>
      <c r="E120" s="1007">
        <v>101.62052361234277</v>
      </c>
      <c r="F120" s="982">
        <v>4.9648364044216464E-2</v>
      </c>
      <c r="G120" s="988">
        <v>101.36868453950163</v>
      </c>
      <c r="H120" s="980">
        <v>0.13934902051046549</v>
      </c>
      <c r="I120" s="984" t="s">
        <v>845</v>
      </c>
      <c r="J120" s="1025" t="s">
        <v>892</v>
      </c>
      <c r="K120" s="1491">
        <v>1</v>
      </c>
      <c r="L120" s="1831" t="s">
        <v>709</v>
      </c>
      <c r="M120" s="847"/>
      <c r="N120" s="900">
        <v>44774</v>
      </c>
      <c r="O120" s="1637">
        <v>100.34</v>
      </c>
      <c r="P120" s="1012">
        <v>-4.9999999999997158E-2</v>
      </c>
      <c r="Q120" s="907">
        <v>-0.34</v>
      </c>
      <c r="R120" s="904">
        <v>100.39333333333333</v>
      </c>
      <c r="S120" s="905">
        <v>-5.6666666666671972E-2</v>
      </c>
      <c r="T120" s="1018">
        <v>100.50285714285714</v>
      </c>
      <c r="U120" s="906">
        <v>-4.7142857142858929E-2</v>
      </c>
      <c r="V120" s="1032" t="s">
        <v>691</v>
      </c>
      <c r="W120" s="1033">
        <v>0</v>
      </c>
      <c r="X120" s="1503" t="s">
        <v>709</v>
      </c>
      <c r="Y120" s="847"/>
    </row>
    <row r="121" spans="1:25" ht="14.25" customHeight="1">
      <c r="A121" s="891">
        <v>44805</v>
      </c>
      <c r="B121" s="1009">
        <v>101.54980199324321</v>
      </c>
      <c r="C121" s="986">
        <v>-7.4679239282374965E-2</v>
      </c>
      <c r="D121" s="980">
        <v>0.97</v>
      </c>
      <c r="E121" s="1007">
        <v>101.60506707226205</v>
      </c>
      <c r="F121" s="982">
        <v>-1.545654008072006E-2</v>
      </c>
      <c r="G121" s="988">
        <v>101.47051409653785</v>
      </c>
      <c r="H121" s="980">
        <v>0.10182955703622554</v>
      </c>
      <c r="I121" s="984" t="s">
        <v>845</v>
      </c>
      <c r="J121" s="1025" t="s">
        <v>691</v>
      </c>
      <c r="K121" s="1491">
        <v>0</v>
      </c>
      <c r="L121" s="1831" t="s">
        <v>710</v>
      </c>
      <c r="M121" s="847"/>
      <c r="N121" s="900">
        <v>44805</v>
      </c>
      <c r="O121" s="1637">
        <v>100.27</v>
      </c>
      <c r="P121" s="1012">
        <v>-7.000000000000739E-2</v>
      </c>
      <c r="Q121" s="907">
        <v>-0.39</v>
      </c>
      <c r="R121" s="904">
        <v>100.33333333333333</v>
      </c>
      <c r="S121" s="905">
        <v>-6.0000000000002274E-2</v>
      </c>
      <c r="T121" s="1018">
        <v>100.44857142857143</v>
      </c>
      <c r="U121" s="906">
        <v>-5.4285714285711606E-2</v>
      </c>
      <c r="V121" s="1032" t="s">
        <v>691</v>
      </c>
      <c r="W121" s="1033">
        <v>0</v>
      </c>
      <c r="X121" s="1503" t="s">
        <v>710</v>
      </c>
      <c r="Y121" s="847"/>
    </row>
    <row r="122" spans="1:25" ht="14.25" customHeight="1">
      <c r="A122" s="891">
        <v>44835</v>
      </c>
      <c r="B122" s="1009">
        <v>101.45467525398743</v>
      </c>
      <c r="C122" s="986">
        <v>-9.5126739255775306E-2</v>
      </c>
      <c r="D122" s="980">
        <v>0.93</v>
      </c>
      <c r="E122" s="1007">
        <v>101.54298615991873</v>
      </c>
      <c r="F122" s="982">
        <v>-6.2080912343319028E-2</v>
      </c>
      <c r="G122" s="988">
        <v>101.52278585231686</v>
      </c>
      <c r="H122" s="980">
        <v>5.2271755779003115E-2</v>
      </c>
      <c r="I122" s="984" t="s">
        <v>845</v>
      </c>
      <c r="J122" s="1025" t="s">
        <v>691</v>
      </c>
      <c r="K122" s="1491">
        <v>0</v>
      </c>
      <c r="L122" s="1831" t="s">
        <v>711</v>
      </c>
      <c r="M122" s="847"/>
      <c r="N122" s="900">
        <v>44835</v>
      </c>
      <c r="O122" s="1637">
        <v>100.21</v>
      </c>
      <c r="P122" s="1012">
        <v>-6.0000000000002274E-2</v>
      </c>
      <c r="Q122" s="907">
        <v>-0.44</v>
      </c>
      <c r="R122" s="904">
        <v>100.27333333333333</v>
      </c>
      <c r="S122" s="905">
        <v>-6.0000000000002274E-2</v>
      </c>
      <c r="T122" s="1018">
        <v>100.39142857142858</v>
      </c>
      <c r="U122" s="906">
        <v>-5.7142857142849834E-2</v>
      </c>
      <c r="V122" s="1032" t="s">
        <v>691</v>
      </c>
      <c r="W122" s="1033">
        <v>0</v>
      </c>
      <c r="X122" s="1503" t="s">
        <v>711</v>
      </c>
      <c r="Y122" s="847"/>
    </row>
    <row r="123" spans="1:25" ht="14.25" customHeight="1">
      <c r="A123" s="891">
        <v>44866</v>
      </c>
      <c r="B123" s="1009">
        <v>101.29625523502007</v>
      </c>
      <c r="C123" s="986">
        <v>-0.15842001896736235</v>
      </c>
      <c r="D123" s="980">
        <v>0.77</v>
      </c>
      <c r="E123" s="1007">
        <v>101.43357749408356</v>
      </c>
      <c r="F123" s="982">
        <v>-0.1094086658351614</v>
      </c>
      <c r="G123" s="988">
        <v>101.5196913513817</v>
      </c>
      <c r="H123" s="980">
        <v>-3.094500935162614E-3</v>
      </c>
      <c r="I123" s="984" t="s">
        <v>845</v>
      </c>
      <c r="J123" s="1025" t="s">
        <v>691</v>
      </c>
      <c r="K123" s="1491">
        <v>0</v>
      </c>
      <c r="L123" s="1831" t="s">
        <v>712</v>
      </c>
      <c r="M123" s="847"/>
      <c r="N123" s="900">
        <v>44866</v>
      </c>
      <c r="O123" s="1637">
        <v>100.16</v>
      </c>
      <c r="P123" s="1012">
        <v>-4.9999999999997158E-2</v>
      </c>
      <c r="Q123" s="907">
        <v>-0.49</v>
      </c>
      <c r="R123" s="904">
        <v>100.21333333333332</v>
      </c>
      <c r="S123" s="905">
        <v>-6.0000000000002274E-2</v>
      </c>
      <c r="T123" s="1018">
        <v>100.33285714285715</v>
      </c>
      <c r="U123" s="906">
        <v>-5.8571428571426054E-2</v>
      </c>
      <c r="V123" s="1032" t="s">
        <v>691</v>
      </c>
      <c r="W123" s="1033">
        <v>0</v>
      </c>
      <c r="X123" s="1503" t="s">
        <v>712</v>
      </c>
      <c r="Y123" s="847"/>
    </row>
    <row r="124" spans="1:25" ht="14.25" customHeight="1">
      <c r="A124" s="933">
        <v>44896</v>
      </c>
      <c r="B124" s="1010">
        <v>101.07311489739453</v>
      </c>
      <c r="C124" s="990">
        <v>-0.2231403376255372</v>
      </c>
      <c r="D124" s="991">
        <v>0.51</v>
      </c>
      <c r="E124" s="992">
        <v>101.27468179546734</v>
      </c>
      <c r="F124" s="993">
        <v>-0.15889569861622022</v>
      </c>
      <c r="G124" s="994">
        <v>101.46220260238192</v>
      </c>
      <c r="H124" s="980">
        <v>-5.748874899977352E-2</v>
      </c>
      <c r="I124" s="984" t="s">
        <v>848</v>
      </c>
      <c r="J124" s="1027" t="s">
        <v>691</v>
      </c>
      <c r="K124" s="916">
        <v>0</v>
      </c>
      <c r="L124" s="1832" t="s">
        <v>706</v>
      </c>
      <c r="M124" s="847"/>
      <c r="N124" s="949">
        <v>44896</v>
      </c>
      <c r="O124" s="1643">
        <v>100.12</v>
      </c>
      <c r="P124" s="1020">
        <v>-3.9999999999992042E-2</v>
      </c>
      <c r="Q124" s="942">
        <v>-0.55000000000000004</v>
      </c>
      <c r="R124" s="952">
        <v>100.16333333333334</v>
      </c>
      <c r="S124" s="953">
        <v>-4.9999999999982947E-2</v>
      </c>
      <c r="T124" s="1021">
        <v>100.27714285714285</v>
      </c>
      <c r="U124" s="998">
        <v>-5.5714285714302036E-2</v>
      </c>
      <c r="V124" s="1034" t="s">
        <v>691</v>
      </c>
      <c r="W124" s="1035">
        <v>0</v>
      </c>
      <c r="X124" s="1506" t="s">
        <v>706</v>
      </c>
      <c r="Y124" s="847"/>
    </row>
    <row r="125" spans="1:25" ht="14.25" customHeight="1">
      <c r="A125" s="979">
        <v>44927</v>
      </c>
      <c r="B125" s="1036">
        <v>100.83304855736343</v>
      </c>
      <c r="C125" s="969">
        <v>-0.24006634003110605</v>
      </c>
      <c r="D125" s="1001">
        <v>0.18</v>
      </c>
      <c r="E125" s="1002">
        <v>101.06747289659268</v>
      </c>
      <c r="F125" s="971">
        <v>-0.20720889887466853</v>
      </c>
      <c r="G125" s="1003">
        <v>101.35318502293595</v>
      </c>
      <c r="H125" s="970">
        <v>-0.10901757944597534</v>
      </c>
      <c r="I125" s="974" t="s">
        <v>848</v>
      </c>
      <c r="J125" s="1025" t="s">
        <v>691</v>
      </c>
      <c r="K125" s="1491">
        <v>0</v>
      </c>
      <c r="L125" s="1831" t="s">
        <v>701</v>
      </c>
      <c r="M125" s="847"/>
      <c r="N125" s="1008">
        <v>44927</v>
      </c>
      <c r="O125" s="2044">
        <v>100.09</v>
      </c>
      <c r="P125" s="902">
        <v>-3.0000000000001137E-2</v>
      </c>
      <c r="Q125" s="906">
        <v>-0.57999999999999996</v>
      </c>
      <c r="R125" s="958">
        <v>100.12333333333333</v>
      </c>
      <c r="S125" s="957">
        <v>-4.0000000000006253E-2</v>
      </c>
      <c r="T125" s="1018">
        <v>100.22571428571429</v>
      </c>
      <c r="U125" s="907">
        <v>-5.1428571428559167E-2</v>
      </c>
      <c r="V125" s="1025" t="s">
        <v>691</v>
      </c>
      <c r="W125" s="1037">
        <v>0</v>
      </c>
      <c r="X125" s="1503" t="s">
        <v>701</v>
      </c>
      <c r="Y125" s="847"/>
    </row>
    <row r="126" spans="1:25" ht="14.25" customHeight="1">
      <c r="A126" s="979">
        <v>44958</v>
      </c>
      <c r="B126" s="1013">
        <v>100.61825674397882</v>
      </c>
      <c r="C126" s="986">
        <v>-0.21479181338460762</v>
      </c>
      <c r="D126" s="989">
        <v>-0.22</v>
      </c>
      <c r="E126" s="1007">
        <v>100.84147339957893</v>
      </c>
      <c r="F126" s="981">
        <v>-0.22599949701374555</v>
      </c>
      <c r="G126" s="988">
        <v>101.20709055907329</v>
      </c>
      <c r="H126" s="980">
        <v>-0.1460944638626529</v>
      </c>
      <c r="I126" s="861" t="s">
        <v>847</v>
      </c>
      <c r="J126" s="1025" t="s">
        <v>691</v>
      </c>
      <c r="K126" s="1491">
        <v>0</v>
      </c>
      <c r="L126" s="1831" t="s">
        <v>702</v>
      </c>
      <c r="M126" s="847"/>
      <c r="N126" s="1008">
        <v>44958</v>
      </c>
      <c r="O126" s="2044">
        <v>100.07</v>
      </c>
      <c r="P126" s="902">
        <v>-2.0000000000010232E-2</v>
      </c>
      <c r="Q126" s="906">
        <v>-0.57999999999999996</v>
      </c>
      <c r="R126" s="958">
        <v>100.09333333333332</v>
      </c>
      <c r="S126" s="957">
        <v>-3.0000000000015348E-2</v>
      </c>
      <c r="T126" s="1018">
        <v>100.17999999999999</v>
      </c>
      <c r="U126" s="907">
        <v>-4.5714285714296921E-2</v>
      </c>
      <c r="V126" s="1025" t="s">
        <v>691</v>
      </c>
      <c r="W126" s="1037">
        <v>0</v>
      </c>
      <c r="X126" s="1503" t="s">
        <v>702</v>
      </c>
      <c r="Y126" s="847"/>
    </row>
    <row r="127" spans="1:25" ht="14.25" customHeight="1">
      <c r="A127" s="891">
        <v>44986</v>
      </c>
      <c r="B127" s="1013">
        <v>100.4953362863844</v>
      </c>
      <c r="C127" s="986">
        <v>-0.12292045759441805</v>
      </c>
      <c r="D127" s="989">
        <v>-0.59</v>
      </c>
      <c r="E127" s="1007">
        <v>100.64888052924221</v>
      </c>
      <c r="F127" s="981">
        <v>-0.19259287033672479</v>
      </c>
      <c r="G127" s="988">
        <v>101.04578413819597</v>
      </c>
      <c r="H127" s="980">
        <v>-0.16130642087732383</v>
      </c>
      <c r="I127" s="961" t="s">
        <v>847</v>
      </c>
      <c r="J127" s="1025" t="s">
        <v>691</v>
      </c>
      <c r="K127" s="1491">
        <v>0</v>
      </c>
      <c r="L127" s="1831" t="s">
        <v>703</v>
      </c>
      <c r="M127" s="847"/>
      <c r="N127" s="900">
        <v>44986</v>
      </c>
      <c r="O127" s="2044">
        <v>100.06</v>
      </c>
      <c r="P127" s="902">
        <v>-9.9999999999909051E-3</v>
      </c>
      <c r="Q127" s="906">
        <v>-0.55000000000000004</v>
      </c>
      <c r="R127" s="958">
        <v>100.07333333333334</v>
      </c>
      <c r="S127" s="957">
        <v>-1.999999999998181E-2</v>
      </c>
      <c r="T127" s="1018">
        <v>100.14</v>
      </c>
      <c r="U127" s="907">
        <v>-3.9999999999992042E-2</v>
      </c>
      <c r="V127" s="1025" t="s">
        <v>691</v>
      </c>
      <c r="W127" s="1037">
        <v>0</v>
      </c>
      <c r="X127" s="1503" t="s">
        <v>703</v>
      </c>
      <c r="Y127" s="847"/>
    </row>
    <row r="128" spans="1:25" ht="14.25" customHeight="1">
      <c r="A128" s="891">
        <v>45017</v>
      </c>
      <c r="B128" s="1013">
        <v>100.43987582306683</v>
      </c>
      <c r="C128" s="986">
        <v>-5.5460463317572817E-2</v>
      </c>
      <c r="D128" s="989">
        <v>-0.87</v>
      </c>
      <c r="E128" s="1007">
        <v>100.51782295114334</v>
      </c>
      <c r="F128" s="981">
        <v>-0.13105757809886143</v>
      </c>
      <c r="G128" s="988">
        <v>100.88722325674222</v>
      </c>
      <c r="H128" s="980">
        <v>-0.15856088145375224</v>
      </c>
      <c r="I128" s="961" t="s">
        <v>847</v>
      </c>
      <c r="J128" s="1025" t="s">
        <v>691</v>
      </c>
      <c r="K128" s="1491">
        <v>0</v>
      </c>
      <c r="L128" s="1831" t="s">
        <v>704</v>
      </c>
      <c r="M128" s="847"/>
      <c r="N128" s="900">
        <v>45017</v>
      </c>
      <c r="O128" s="2044">
        <v>100.05</v>
      </c>
      <c r="P128" s="902">
        <v>-1.0000000000005116E-2</v>
      </c>
      <c r="Q128" s="906">
        <v>-0.52</v>
      </c>
      <c r="R128" s="958">
        <v>100.06</v>
      </c>
      <c r="S128" s="957">
        <v>-1.3333333333335418E-2</v>
      </c>
      <c r="T128" s="1018">
        <v>100.10857142857142</v>
      </c>
      <c r="U128" s="907">
        <v>-3.1428571428577357E-2</v>
      </c>
      <c r="V128" s="1025" t="s">
        <v>691</v>
      </c>
      <c r="W128" s="1037">
        <v>0</v>
      </c>
      <c r="X128" s="1503" t="s">
        <v>704</v>
      </c>
      <c r="Y128" s="847"/>
    </row>
    <row r="129" spans="1:25" ht="14.25" customHeight="1">
      <c r="A129" s="891">
        <v>45047</v>
      </c>
      <c r="B129" s="1013">
        <v>100.40833426869077</v>
      </c>
      <c r="C129" s="986">
        <v>-3.1541554376062209E-2</v>
      </c>
      <c r="D129" s="989">
        <v>-1.05</v>
      </c>
      <c r="E129" s="1007">
        <v>100.44784879271401</v>
      </c>
      <c r="F129" s="981">
        <v>-6.9974158429332078E-2</v>
      </c>
      <c r="G129" s="988">
        <v>100.7377459731284</v>
      </c>
      <c r="H129" s="980">
        <v>-0.14947728361381962</v>
      </c>
      <c r="I129" s="984" t="s">
        <v>846</v>
      </c>
      <c r="J129" s="1025" t="s">
        <v>691</v>
      </c>
      <c r="K129" s="1491">
        <v>0</v>
      </c>
      <c r="L129" s="1831" t="s">
        <v>705</v>
      </c>
      <c r="M129" s="847"/>
      <c r="N129" s="900">
        <v>45047</v>
      </c>
      <c r="O129" s="1647">
        <v>100.04</v>
      </c>
      <c r="P129" s="902">
        <v>-9.9999999999909051E-3</v>
      </c>
      <c r="Q129" s="906">
        <v>-0.47</v>
      </c>
      <c r="R129" s="958">
        <v>100.05000000000001</v>
      </c>
      <c r="S129" s="957">
        <v>-9.9999999999909051E-3</v>
      </c>
      <c r="T129" s="1018">
        <v>100.0842857142857</v>
      </c>
      <c r="U129" s="907">
        <v>-2.428571428572468E-2</v>
      </c>
      <c r="V129" s="1025" t="s">
        <v>691</v>
      </c>
      <c r="W129" s="1037">
        <v>0</v>
      </c>
      <c r="X129" s="1503" t="s">
        <v>705</v>
      </c>
      <c r="Y129" s="847"/>
    </row>
    <row r="130" spans="1:25" ht="14.25" customHeight="1">
      <c r="A130" s="891">
        <v>45078</v>
      </c>
      <c r="B130" s="1013">
        <v>100.3696167401196</v>
      </c>
      <c r="C130" s="986">
        <v>-3.8717528571169169E-2</v>
      </c>
      <c r="D130" s="989">
        <v>-1.21</v>
      </c>
      <c r="E130" s="1007">
        <v>100.40594227729241</v>
      </c>
      <c r="F130" s="981">
        <v>-4.1906515421601398E-2</v>
      </c>
      <c r="G130" s="988">
        <v>100.60536904528547</v>
      </c>
      <c r="H130" s="980">
        <v>-0.13237692784292676</v>
      </c>
      <c r="I130" s="984" t="s">
        <v>845</v>
      </c>
      <c r="J130" s="1025" t="s">
        <v>691</v>
      </c>
      <c r="K130" s="1491">
        <v>0</v>
      </c>
      <c r="L130" s="1831" t="s">
        <v>707</v>
      </c>
      <c r="M130" s="847"/>
      <c r="N130" s="900">
        <v>45078</v>
      </c>
      <c r="O130" s="1647">
        <v>100.04</v>
      </c>
      <c r="P130" s="902">
        <v>0</v>
      </c>
      <c r="Q130" s="906">
        <v>-0.41</v>
      </c>
      <c r="R130" s="958">
        <v>100.04333333333334</v>
      </c>
      <c r="S130" s="957">
        <v>-6.6666666666748142E-3</v>
      </c>
      <c r="T130" s="1018">
        <v>100.06714285714284</v>
      </c>
      <c r="U130" s="907">
        <v>-1.7142857142857792E-2</v>
      </c>
      <c r="V130" s="1025" t="s">
        <v>691</v>
      </c>
      <c r="W130" s="1037">
        <v>0</v>
      </c>
      <c r="X130" s="1503" t="s">
        <v>707</v>
      </c>
      <c r="Y130" s="847"/>
    </row>
    <row r="131" spans="1:25" ht="14.25" customHeight="1">
      <c r="A131" s="891">
        <v>45108</v>
      </c>
      <c r="B131" s="1013">
        <v>100.31831702530519</v>
      </c>
      <c r="C131" s="986">
        <v>-5.1299714814405206E-2</v>
      </c>
      <c r="D131" s="989">
        <v>-1.3</v>
      </c>
      <c r="E131" s="1007">
        <v>100.36542267803851</v>
      </c>
      <c r="F131" s="981">
        <v>-4.0519599253897809E-2</v>
      </c>
      <c r="G131" s="988">
        <v>100.49754077784414</v>
      </c>
      <c r="H131" s="980">
        <v>-0.10782826744133445</v>
      </c>
      <c r="I131" s="984" t="s">
        <v>845</v>
      </c>
      <c r="J131" s="1025" t="s">
        <v>691</v>
      </c>
      <c r="K131" s="1491">
        <v>0</v>
      </c>
      <c r="L131" s="1831" t="s">
        <v>708</v>
      </c>
      <c r="M131" s="847"/>
      <c r="N131" s="900">
        <v>45108</v>
      </c>
      <c r="O131" s="1647">
        <v>100.04</v>
      </c>
      <c r="P131" s="902">
        <v>0</v>
      </c>
      <c r="Q131" s="906">
        <v>-0.35</v>
      </c>
      <c r="R131" s="958">
        <v>100.04</v>
      </c>
      <c r="S131" s="957">
        <v>-3.3333333333303017E-3</v>
      </c>
      <c r="T131" s="1018">
        <v>100.05571428571429</v>
      </c>
      <c r="U131" s="907">
        <v>-1.1428571428552914E-2</v>
      </c>
      <c r="V131" s="1025" t="s">
        <v>691</v>
      </c>
      <c r="W131" s="1037">
        <v>0</v>
      </c>
      <c r="X131" s="1503" t="s">
        <v>708</v>
      </c>
      <c r="Y131" s="847"/>
    </row>
    <row r="132" spans="1:25" ht="14.25" customHeight="1">
      <c r="A132" s="891">
        <v>45139</v>
      </c>
      <c r="B132" s="1013">
        <v>100.17932381929788</v>
      </c>
      <c r="C132" s="986">
        <v>-0.13899320600731357</v>
      </c>
      <c r="D132" s="989">
        <v>-1.42</v>
      </c>
      <c r="E132" s="1007">
        <v>100.28908586157422</v>
      </c>
      <c r="F132" s="981">
        <v>-7.6336816464291246E-2</v>
      </c>
      <c r="G132" s="988">
        <v>100.40415152954907</v>
      </c>
      <c r="H132" s="980">
        <v>-9.3389248295068228E-2</v>
      </c>
      <c r="I132" s="984" t="s">
        <v>845</v>
      </c>
      <c r="J132" s="1025" t="s">
        <v>691</v>
      </c>
      <c r="K132" s="1491">
        <v>0</v>
      </c>
      <c r="L132" s="1831" t="s">
        <v>709</v>
      </c>
      <c r="M132" s="847"/>
      <c r="N132" s="900">
        <v>45139</v>
      </c>
      <c r="O132" s="1647">
        <v>100.05</v>
      </c>
      <c r="P132" s="902">
        <v>9.9999999999909051E-3</v>
      </c>
      <c r="Q132" s="906">
        <v>-0.28999999999999998</v>
      </c>
      <c r="R132" s="958">
        <v>100.04333333333334</v>
      </c>
      <c r="S132" s="957">
        <v>3.3333333333303017E-3</v>
      </c>
      <c r="T132" s="1018">
        <v>100.05</v>
      </c>
      <c r="U132" s="907">
        <v>-5.7142857142906678E-3</v>
      </c>
      <c r="V132" s="1025" t="s">
        <v>691</v>
      </c>
      <c r="W132" s="1037">
        <v>0</v>
      </c>
      <c r="X132" s="1503" t="s">
        <v>709</v>
      </c>
      <c r="Y132" s="847"/>
    </row>
    <row r="133" spans="1:25" ht="14.25" customHeight="1">
      <c r="A133" s="891">
        <v>45170</v>
      </c>
      <c r="B133" s="1013">
        <v>99.939537477484848</v>
      </c>
      <c r="C133" s="986">
        <v>-0.23978634181302994</v>
      </c>
      <c r="D133" s="989">
        <v>-1.59</v>
      </c>
      <c r="E133" s="1007">
        <v>100.14572610736263</v>
      </c>
      <c r="F133" s="981">
        <v>-0.14335975421158764</v>
      </c>
      <c r="G133" s="988">
        <v>100.30719163433564</v>
      </c>
      <c r="H133" s="980">
        <v>-9.6959895213430514E-2</v>
      </c>
      <c r="I133" s="984" t="s">
        <v>848</v>
      </c>
      <c r="J133" s="1025" t="s">
        <v>691</v>
      </c>
      <c r="K133" s="1491">
        <v>0</v>
      </c>
      <c r="L133" s="1831" t="s">
        <v>710</v>
      </c>
      <c r="M133" s="847"/>
      <c r="N133" s="900">
        <v>45170</v>
      </c>
      <c r="O133" s="1647">
        <v>100.04</v>
      </c>
      <c r="P133" s="902">
        <v>-9.9999999999909051E-3</v>
      </c>
      <c r="Q133" s="906">
        <v>-0.23</v>
      </c>
      <c r="R133" s="958">
        <v>100.04333333333334</v>
      </c>
      <c r="S133" s="957">
        <v>0</v>
      </c>
      <c r="T133" s="1018">
        <v>100.0457142857143</v>
      </c>
      <c r="U133" s="907">
        <v>-4.2857142857002373E-3</v>
      </c>
      <c r="V133" s="1025" t="s">
        <v>691</v>
      </c>
      <c r="W133" s="1037">
        <v>0</v>
      </c>
      <c r="X133" s="1503" t="s">
        <v>710</v>
      </c>
      <c r="Y133" s="847"/>
    </row>
    <row r="134" spans="1:25" ht="14.25" customHeight="1">
      <c r="A134" s="891">
        <v>45200</v>
      </c>
      <c r="B134" s="1013">
        <v>99.61305056968844</v>
      </c>
      <c r="C134" s="986">
        <v>-0.32648690779640788</v>
      </c>
      <c r="D134" s="989">
        <v>-1.82</v>
      </c>
      <c r="E134" s="1007">
        <v>99.910637288823708</v>
      </c>
      <c r="F134" s="981">
        <v>-0.2350888185389266</v>
      </c>
      <c r="G134" s="988">
        <v>100.1811508176648</v>
      </c>
      <c r="H134" s="980">
        <v>-0.12604081667083733</v>
      </c>
      <c r="I134" s="861" t="s">
        <v>847</v>
      </c>
      <c r="J134" s="1025" t="s">
        <v>691</v>
      </c>
      <c r="K134" s="1491">
        <v>0</v>
      </c>
      <c r="L134" s="1831" t="s">
        <v>711</v>
      </c>
      <c r="M134" s="847"/>
      <c r="N134" s="900">
        <v>45200</v>
      </c>
      <c r="O134" s="1647">
        <v>100.03</v>
      </c>
      <c r="P134" s="902">
        <v>-1.0000000000005116E-2</v>
      </c>
      <c r="Q134" s="906">
        <v>-0.18</v>
      </c>
      <c r="R134" s="958">
        <v>100.04</v>
      </c>
      <c r="S134" s="957">
        <v>-3.3333333333303017E-3</v>
      </c>
      <c r="T134" s="1018">
        <v>100.04142857142857</v>
      </c>
      <c r="U134" s="907">
        <v>-4.285714285728659E-3</v>
      </c>
      <c r="V134" s="1025" t="s">
        <v>691</v>
      </c>
      <c r="W134" s="1037">
        <v>0</v>
      </c>
      <c r="X134" s="1503" t="s">
        <v>711</v>
      </c>
      <c r="Y134" s="847"/>
    </row>
    <row r="135" spans="1:25" ht="14.25" customHeight="1">
      <c r="A135" s="891">
        <v>45231</v>
      </c>
      <c r="B135" s="1013">
        <v>99.204553235204159</v>
      </c>
      <c r="C135" s="986">
        <v>-0.40849733448428083</v>
      </c>
      <c r="D135" s="989">
        <v>-2.06</v>
      </c>
      <c r="E135" s="1007">
        <v>99.585713760792487</v>
      </c>
      <c r="F135" s="981">
        <v>-0.3249235280312206</v>
      </c>
      <c r="G135" s="988">
        <v>100.00467616225583</v>
      </c>
      <c r="H135" s="980">
        <v>-0.1764746554089669</v>
      </c>
      <c r="I135" s="861" t="s">
        <v>847</v>
      </c>
      <c r="J135" s="1025" t="s">
        <v>691</v>
      </c>
      <c r="K135" s="1491">
        <v>0</v>
      </c>
      <c r="L135" s="1831" t="s">
        <v>712</v>
      </c>
      <c r="M135" s="847"/>
      <c r="N135" s="900">
        <v>45231</v>
      </c>
      <c r="O135" s="1647">
        <v>100</v>
      </c>
      <c r="P135" s="902">
        <v>-3.0000000000001137E-2</v>
      </c>
      <c r="Q135" s="906">
        <v>-0.16</v>
      </c>
      <c r="R135" s="958">
        <v>100.02333333333333</v>
      </c>
      <c r="S135" s="957">
        <v>-1.666666666667993E-2</v>
      </c>
      <c r="T135" s="1018">
        <v>100.03428571428572</v>
      </c>
      <c r="U135" s="907">
        <v>-7.1428571428526766E-3</v>
      </c>
      <c r="V135" s="1025" t="s">
        <v>691</v>
      </c>
      <c r="W135" s="1037">
        <v>0</v>
      </c>
      <c r="X135" s="1503" t="s">
        <v>712</v>
      </c>
      <c r="Y135" s="847"/>
    </row>
    <row r="136" spans="1:25" ht="14.25" customHeight="1">
      <c r="A136" s="933">
        <v>45261</v>
      </c>
      <c r="B136" s="1038">
        <v>98.849985046868284</v>
      </c>
      <c r="C136" s="990">
        <v>-0.35456818833587533</v>
      </c>
      <c r="D136" s="995">
        <v>-2.2000000000000002</v>
      </c>
      <c r="E136" s="992">
        <v>99.222529617253642</v>
      </c>
      <c r="F136" s="1019">
        <v>-0.36318414353884521</v>
      </c>
      <c r="G136" s="994">
        <v>99.782054844852624</v>
      </c>
      <c r="H136" s="991">
        <v>-0.22262131740320967</v>
      </c>
      <c r="I136" s="1011" t="s">
        <v>847</v>
      </c>
      <c r="J136" s="1027" t="s">
        <v>691</v>
      </c>
      <c r="K136" s="1039">
        <v>0</v>
      </c>
      <c r="L136" s="1832" t="s">
        <v>706</v>
      </c>
      <c r="M136" s="847"/>
      <c r="N136" s="949">
        <v>45261</v>
      </c>
      <c r="O136" s="1648">
        <v>99.99</v>
      </c>
      <c r="P136" s="951">
        <v>-1.0000000000005116E-2</v>
      </c>
      <c r="Q136" s="998">
        <v>-0.13</v>
      </c>
      <c r="R136" s="999">
        <v>100.00666666666666</v>
      </c>
      <c r="S136" s="1024">
        <v>-1.6666666666665719E-2</v>
      </c>
      <c r="T136" s="1021">
        <v>100.02714285714286</v>
      </c>
      <c r="U136" s="942">
        <v>-7.1428571428526766E-3</v>
      </c>
      <c r="V136" s="1027" t="s">
        <v>691</v>
      </c>
      <c r="W136" s="1040">
        <v>0</v>
      </c>
      <c r="X136" s="1506" t="s">
        <v>706</v>
      </c>
      <c r="Y136" s="847"/>
    </row>
    <row r="137" spans="1:25">
      <c r="A137" s="979">
        <v>45292</v>
      </c>
      <c r="B137" s="1041">
        <v>98.599667839613559</v>
      </c>
      <c r="C137" s="986">
        <v>-0.25031720725472439</v>
      </c>
      <c r="D137" s="989">
        <v>-2.21</v>
      </c>
      <c r="E137" s="1007">
        <v>98.884735373895339</v>
      </c>
      <c r="F137" s="981">
        <v>-0.33779424335830299</v>
      </c>
      <c r="G137" s="988">
        <v>99.529205001923188</v>
      </c>
      <c r="H137" s="989">
        <v>-0.25284984292943591</v>
      </c>
      <c r="I137" s="861" t="s">
        <v>847</v>
      </c>
      <c r="J137" s="948" t="s">
        <v>691</v>
      </c>
      <c r="K137" s="1491">
        <v>0</v>
      </c>
      <c r="L137" s="1831" t="s">
        <v>701</v>
      </c>
      <c r="M137" s="847"/>
      <c r="N137" s="1008">
        <v>45292</v>
      </c>
      <c r="O137" s="1649">
        <v>99.99</v>
      </c>
      <c r="P137" s="902">
        <v>0</v>
      </c>
      <c r="Q137" s="906">
        <v>-0.1</v>
      </c>
      <c r="R137" s="904">
        <v>99.993333333333339</v>
      </c>
      <c r="S137" s="905">
        <v>-1.3333333333321207E-2</v>
      </c>
      <c r="T137" s="906">
        <v>100.02</v>
      </c>
      <c r="U137" s="907">
        <v>-7.1428571428668874E-3</v>
      </c>
      <c r="V137" s="1042" t="s">
        <v>691</v>
      </c>
      <c r="W137" s="1043">
        <v>0</v>
      </c>
      <c r="X137" s="1503" t="s">
        <v>701</v>
      </c>
      <c r="Y137" s="847"/>
    </row>
    <row r="138" spans="1:25">
      <c r="A138" s="979">
        <v>45323</v>
      </c>
      <c r="B138" s="1041">
        <v>98.559194720579768</v>
      </c>
      <c r="C138" s="986">
        <v>-4.0473119033791249E-2</v>
      </c>
      <c r="D138" s="989">
        <v>-2.0499999999999998</v>
      </c>
      <c r="E138" s="1007">
        <v>98.669615869020546</v>
      </c>
      <c r="F138" s="981">
        <v>-0.21511950487479226</v>
      </c>
      <c r="G138" s="988">
        <v>99.277901815533838</v>
      </c>
      <c r="H138" s="989">
        <v>-0.25130318638935023</v>
      </c>
      <c r="I138" s="861" t="s">
        <v>847</v>
      </c>
      <c r="J138" s="1025" t="s">
        <v>893</v>
      </c>
      <c r="K138" s="1491">
        <v>-1</v>
      </c>
      <c r="L138" s="1831" t="s">
        <v>702</v>
      </c>
      <c r="N138" s="1008">
        <v>45323</v>
      </c>
      <c r="O138" s="1649">
        <v>100.02</v>
      </c>
      <c r="P138" s="902">
        <v>3.0000000000001137E-2</v>
      </c>
      <c r="Q138" s="906">
        <v>-0.05</v>
      </c>
      <c r="R138" s="904">
        <v>100</v>
      </c>
      <c r="S138" s="905">
        <v>6.6666666666606034E-3</v>
      </c>
      <c r="T138" s="906">
        <v>100.01714285714286</v>
      </c>
      <c r="U138" s="907">
        <v>-2.8571428571382285E-3</v>
      </c>
      <c r="V138" s="1044" t="s">
        <v>691</v>
      </c>
      <c r="W138" s="1045">
        <v>0</v>
      </c>
      <c r="X138" s="1503" t="s">
        <v>702</v>
      </c>
    </row>
    <row r="139" spans="1:25">
      <c r="A139" s="891">
        <v>45352</v>
      </c>
      <c r="B139" s="1041">
        <v>98.699280993552534</v>
      </c>
      <c r="C139" s="986">
        <v>0.14008627297276632</v>
      </c>
      <c r="D139" s="989">
        <v>-1.79</v>
      </c>
      <c r="E139" s="1007">
        <v>98.61938118458194</v>
      </c>
      <c r="F139" s="981">
        <v>-5.0234684438606791E-2</v>
      </c>
      <c r="G139" s="988">
        <v>99.06646712614166</v>
      </c>
      <c r="H139" s="989">
        <v>-0.21143468939217769</v>
      </c>
      <c r="I139" s="984" t="s">
        <v>846</v>
      </c>
      <c r="J139" s="1025" t="s">
        <v>691</v>
      </c>
      <c r="K139" s="1491">
        <v>0</v>
      </c>
      <c r="L139" s="1831" t="s">
        <v>703</v>
      </c>
      <c r="N139" s="900">
        <v>45352</v>
      </c>
      <c r="O139" s="1649">
        <v>100.06</v>
      </c>
      <c r="P139" s="902">
        <v>4.0000000000006253E-2</v>
      </c>
      <c r="Q139" s="906">
        <v>0</v>
      </c>
      <c r="R139" s="904">
        <v>100.02333333333333</v>
      </c>
      <c r="S139" s="905">
        <v>2.3333333333326323E-2</v>
      </c>
      <c r="T139" s="906">
        <v>100.01857142857145</v>
      </c>
      <c r="U139" s="907">
        <v>1.4285714285904305E-3</v>
      </c>
      <c r="V139" s="1032" t="s">
        <v>691</v>
      </c>
      <c r="W139" s="1033">
        <v>0</v>
      </c>
      <c r="X139" s="1503" t="s">
        <v>703</v>
      </c>
    </row>
    <row r="140" spans="1:25">
      <c r="A140" s="891">
        <v>45383</v>
      </c>
      <c r="B140" s="1041">
        <v>98.981697536428982</v>
      </c>
      <c r="C140" s="986">
        <v>0.28241654287644735</v>
      </c>
      <c r="D140" s="989">
        <v>-1.45</v>
      </c>
      <c r="E140" s="1007">
        <v>98.746724416853752</v>
      </c>
      <c r="F140" s="981">
        <v>0.12734323227181221</v>
      </c>
      <c r="G140" s="988">
        <v>98.929632848847973</v>
      </c>
      <c r="H140" s="989">
        <v>-0.13683427729368702</v>
      </c>
      <c r="I140" s="984" t="s">
        <v>845</v>
      </c>
      <c r="J140" s="1025" t="s">
        <v>691</v>
      </c>
      <c r="K140" s="1491">
        <v>0</v>
      </c>
      <c r="L140" s="1831" t="s">
        <v>704</v>
      </c>
      <c r="N140" s="900">
        <v>45383</v>
      </c>
      <c r="O140" s="1649">
        <v>100.08</v>
      </c>
      <c r="P140" s="902">
        <v>1.9999999999996021E-2</v>
      </c>
      <c r="Q140" s="906">
        <v>0.03</v>
      </c>
      <c r="R140" s="904">
        <v>100.05333333333333</v>
      </c>
      <c r="S140" s="905">
        <v>3.0000000000001137E-2</v>
      </c>
      <c r="T140" s="906">
        <v>100.02428571428571</v>
      </c>
      <c r="U140" s="907">
        <v>5.7142857142622461E-3</v>
      </c>
      <c r="V140" s="1032" t="s">
        <v>691</v>
      </c>
      <c r="W140" s="1033">
        <v>0</v>
      </c>
      <c r="X140" s="1503" t="s">
        <v>704</v>
      </c>
    </row>
    <row r="141" spans="1:25">
      <c r="A141" s="891">
        <v>45413</v>
      </c>
      <c r="B141" s="1041">
        <v>99.326176591735404</v>
      </c>
      <c r="C141" s="986">
        <v>0.34447905530642231</v>
      </c>
      <c r="D141" s="989">
        <v>-1.08</v>
      </c>
      <c r="E141" s="1007">
        <v>99.002385040572321</v>
      </c>
      <c r="F141" s="981">
        <v>0.25566062371856901</v>
      </c>
      <c r="G141" s="988">
        <v>98.888650851997525</v>
      </c>
      <c r="H141" s="989">
        <v>-4.0981996850447899E-2</v>
      </c>
      <c r="I141" s="984" t="s">
        <v>845</v>
      </c>
      <c r="J141" s="1025" t="s">
        <v>691</v>
      </c>
      <c r="K141" s="1491">
        <v>0</v>
      </c>
      <c r="L141" s="1831" t="s">
        <v>705</v>
      </c>
      <c r="N141" s="900">
        <v>45413</v>
      </c>
      <c r="O141" s="1649">
        <v>100.09</v>
      </c>
      <c r="P141" s="902">
        <v>1.0000000000005116E-2</v>
      </c>
      <c r="Q141" s="906">
        <v>0.05</v>
      </c>
      <c r="R141" s="904">
        <v>100.07666666666667</v>
      </c>
      <c r="S141" s="905">
        <v>2.3333333333340533E-2</v>
      </c>
      <c r="T141" s="906">
        <v>100.03285714285714</v>
      </c>
      <c r="U141" s="907">
        <v>8.5714285714288962E-3</v>
      </c>
      <c r="V141" s="1032" t="s">
        <v>691</v>
      </c>
      <c r="W141" s="1033">
        <v>0</v>
      </c>
      <c r="X141" s="1503" t="s">
        <v>705</v>
      </c>
    </row>
    <row r="142" spans="1:25">
      <c r="A142" s="891">
        <v>45444</v>
      </c>
      <c r="B142" s="1041">
        <v>99.645973837356465</v>
      </c>
      <c r="C142" s="986">
        <v>0.31979724562106071</v>
      </c>
      <c r="D142" s="989">
        <v>-0.72</v>
      </c>
      <c r="E142" s="1007">
        <v>99.317949321840274</v>
      </c>
      <c r="F142" s="981">
        <v>0.31556428126795311</v>
      </c>
      <c r="G142" s="988">
        <v>98.951710938019275</v>
      </c>
      <c r="H142" s="989">
        <v>6.3060086021749839E-2</v>
      </c>
      <c r="I142" s="984" t="s">
        <v>845</v>
      </c>
      <c r="J142" s="1025" t="s">
        <v>691</v>
      </c>
      <c r="K142" s="1491">
        <v>0</v>
      </c>
      <c r="L142" s="1831" t="s">
        <v>707</v>
      </c>
      <c r="N142" s="900">
        <v>45444</v>
      </c>
      <c r="O142" s="1649">
        <v>100.08</v>
      </c>
      <c r="P142" s="902">
        <v>-1.0000000000005116E-2</v>
      </c>
      <c r="Q142" s="906">
        <v>0.04</v>
      </c>
      <c r="R142" s="904">
        <v>100.08333333333333</v>
      </c>
      <c r="S142" s="905">
        <v>6.6666666666606034E-3</v>
      </c>
      <c r="T142" s="906">
        <v>100.04428571428572</v>
      </c>
      <c r="U142" s="907">
        <v>1.1428571428581336E-2</v>
      </c>
      <c r="V142" s="1032" t="s">
        <v>691</v>
      </c>
      <c r="W142" s="1033">
        <v>0</v>
      </c>
      <c r="X142" s="1503" t="s">
        <v>707</v>
      </c>
    </row>
    <row r="143" spans="1:25">
      <c r="A143" s="891">
        <v>45474</v>
      </c>
      <c r="B143" s="1041">
        <v>99.888771396973638</v>
      </c>
      <c r="C143" s="986">
        <v>0.24279755961717342</v>
      </c>
      <c r="D143" s="989">
        <v>-0.43</v>
      </c>
      <c r="E143" s="1007">
        <v>99.620307275355174</v>
      </c>
      <c r="F143" s="981">
        <v>0.30235795351489969</v>
      </c>
      <c r="G143" s="988">
        <v>99.100108988034336</v>
      </c>
      <c r="H143" s="989">
        <v>0.14839805001506079</v>
      </c>
      <c r="I143" s="984" t="s">
        <v>845</v>
      </c>
      <c r="J143" s="1025" t="s">
        <v>691</v>
      </c>
      <c r="K143" s="1491">
        <v>0</v>
      </c>
      <c r="L143" s="1831" t="s">
        <v>708</v>
      </c>
      <c r="N143" s="900">
        <v>45474</v>
      </c>
      <c r="O143" s="1649">
        <v>100.05</v>
      </c>
      <c r="P143" s="902">
        <v>-3.0000000000001137E-2</v>
      </c>
      <c r="Q143" s="906">
        <v>0.01</v>
      </c>
      <c r="R143" s="904">
        <v>100.07333333333334</v>
      </c>
      <c r="S143" s="905">
        <v>-9.9999999999909051E-3</v>
      </c>
      <c r="T143" s="906">
        <v>100.05285714285715</v>
      </c>
      <c r="U143" s="907">
        <v>8.5714285714288962E-3</v>
      </c>
      <c r="V143" s="1032" t="s">
        <v>691</v>
      </c>
      <c r="W143" s="1033">
        <v>0</v>
      </c>
      <c r="X143" s="1503" t="s">
        <v>708</v>
      </c>
    </row>
    <row r="144" spans="1:25">
      <c r="A144" s="891">
        <v>45505</v>
      </c>
      <c r="B144" s="1041">
        <v>100.02153037618025</v>
      </c>
      <c r="C144" s="986">
        <v>0.1327589792066135</v>
      </c>
      <c r="D144" s="989">
        <v>-0.16</v>
      </c>
      <c r="E144" s="1007">
        <v>99.852091870170113</v>
      </c>
      <c r="F144" s="981">
        <v>0.23178459481493974</v>
      </c>
      <c r="G144" s="988">
        <v>99.303232207543857</v>
      </c>
      <c r="H144" s="989">
        <v>0.20312321950952139</v>
      </c>
      <c r="I144" s="984" t="s">
        <v>845</v>
      </c>
      <c r="J144" s="1025" t="s">
        <v>691</v>
      </c>
      <c r="K144" s="1491">
        <v>0</v>
      </c>
      <c r="L144" s="1831" t="s">
        <v>709</v>
      </c>
      <c r="N144" s="900">
        <v>45505</v>
      </c>
      <c r="O144" s="1649">
        <v>100</v>
      </c>
      <c r="P144" s="902">
        <v>-4.9999999999997158E-2</v>
      </c>
      <c r="Q144" s="906">
        <v>-0.05</v>
      </c>
      <c r="R144" s="904">
        <v>100.04333333333334</v>
      </c>
      <c r="S144" s="905">
        <v>-3.0000000000001137E-2</v>
      </c>
      <c r="T144" s="906">
        <v>100.05428571428571</v>
      </c>
      <c r="U144" s="907">
        <v>1.4285714285620088E-3</v>
      </c>
      <c r="V144" s="1032" t="s">
        <v>691</v>
      </c>
      <c r="W144" s="1033">
        <v>0</v>
      </c>
      <c r="X144" s="1503" t="s">
        <v>709</v>
      </c>
    </row>
    <row r="145" spans="1:24">
      <c r="A145" s="891">
        <v>45536</v>
      </c>
      <c r="B145" s="1041">
        <v>100.08695458877982</v>
      </c>
      <c r="C145" s="986">
        <v>6.5424212599566545E-2</v>
      </c>
      <c r="D145" s="989">
        <v>0.15</v>
      </c>
      <c r="E145" s="1007">
        <v>99.999085453977898</v>
      </c>
      <c r="F145" s="981">
        <v>0.14699358380778449</v>
      </c>
      <c r="G145" s="988">
        <v>99.521483617286734</v>
      </c>
      <c r="H145" s="989">
        <v>0.21825140974287649</v>
      </c>
      <c r="I145" s="984" t="s">
        <v>845</v>
      </c>
      <c r="J145" s="1025" t="s">
        <v>691</v>
      </c>
      <c r="K145" s="1491">
        <v>0</v>
      </c>
      <c r="L145" s="1831" t="s">
        <v>710</v>
      </c>
      <c r="N145" s="900">
        <v>45536</v>
      </c>
      <c r="O145" s="1649">
        <v>99.95</v>
      </c>
      <c r="P145" s="902">
        <v>-4.9999999999997158E-2</v>
      </c>
      <c r="Q145" s="906">
        <v>-0.09</v>
      </c>
      <c r="R145" s="904">
        <v>100</v>
      </c>
      <c r="S145" s="905">
        <v>-4.3333333333336554E-2</v>
      </c>
      <c r="T145" s="906">
        <v>100.04428571428572</v>
      </c>
      <c r="U145" s="907">
        <v>-9.9999999999909051E-3</v>
      </c>
      <c r="V145" s="1032" t="s">
        <v>691</v>
      </c>
      <c r="W145" s="1033">
        <v>0</v>
      </c>
      <c r="X145" s="1503" t="s">
        <v>710</v>
      </c>
    </row>
    <row r="146" spans="1:24">
      <c r="A146" s="891">
        <v>45566</v>
      </c>
      <c r="B146" s="1041">
        <v>99.983777962698952</v>
      </c>
      <c r="C146" s="986">
        <v>-0.10317662608086664</v>
      </c>
      <c r="D146" s="989">
        <v>0.37</v>
      </c>
      <c r="E146" s="1007">
        <v>100.03075430921967</v>
      </c>
      <c r="F146" s="981">
        <v>3.1668855241775873E-2</v>
      </c>
      <c r="G146" s="988">
        <v>99.704983184307636</v>
      </c>
      <c r="H146" s="989">
        <v>0.18349956702090253</v>
      </c>
      <c r="I146" s="984" t="s">
        <v>848</v>
      </c>
      <c r="J146" s="1025" t="s">
        <v>691</v>
      </c>
      <c r="K146" s="1491">
        <v>0</v>
      </c>
      <c r="L146" s="1831" t="s">
        <v>711</v>
      </c>
      <c r="N146" s="900">
        <v>45566</v>
      </c>
      <c r="O146" s="1649">
        <v>99.9</v>
      </c>
      <c r="P146" s="902">
        <v>-4.9999999999997158E-2</v>
      </c>
      <c r="Q146" s="906">
        <v>-0.13</v>
      </c>
      <c r="R146" s="904">
        <v>99.95</v>
      </c>
      <c r="S146" s="905">
        <v>-4.9999999999997158E-2</v>
      </c>
      <c r="T146" s="906">
        <v>100.02142857142857</v>
      </c>
      <c r="U146" s="907">
        <v>-2.285714285714846E-2</v>
      </c>
      <c r="V146" s="1032" t="s">
        <v>691</v>
      </c>
      <c r="W146" s="1033">
        <v>0</v>
      </c>
      <c r="X146" s="1503" t="s">
        <v>711</v>
      </c>
    </row>
    <row r="147" spans="1:24">
      <c r="A147" s="891">
        <v>45597</v>
      </c>
      <c r="B147" s="1041">
        <v>99.897344895450289</v>
      </c>
      <c r="C147" s="986">
        <v>-8.6433067248663065E-2</v>
      </c>
      <c r="D147" s="989">
        <v>0.7</v>
      </c>
      <c r="E147" s="1007">
        <v>99.989359148976362</v>
      </c>
      <c r="F147" s="981">
        <v>-4.139516024331158E-2</v>
      </c>
      <c r="G147" s="988">
        <v>99.835789949882113</v>
      </c>
      <c r="H147" s="989">
        <v>0.13080676557447646</v>
      </c>
      <c r="I147" s="861" t="s">
        <v>847</v>
      </c>
      <c r="J147" s="1025" t="s">
        <v>691</v>
      </c>
      <c r="K147" s="1052">
        <v>0</v>
      </c>
      <c r="L147" s="1831" t="s">
        <v>712</v>
      </c>
      <c r="N147" s="900">
        <v>45597</v>
      </c>
      <c r="O147" s="1649">
        <v>99.84</v>
      </c>
      <c r="P147" s="902">
        <v>-6.0000000000002274E-2</v>
      </c>
      <c r="Q147" s="906">
        <v>-0.16</v>
      </c>
      <c r="R147" s="904">
        <v>99.89666666666669</v>
      </c>
      <c r="S147" s="905">
        <v>-5.3333333333313249E-2</v>
      </c>
      <c r="T147" s="906">
        <v>99.987142857142871</v>
      </c>
      <c r="U147" s="907">
        <v>-3.4285714285701374E-2</v>
      </c>
      <c r="V147" s="1042" t="s">
        <v>691</v>
      </c>
      <c r="W147" s="1043">
        <v>0</v>
      </c>
      <c r="X147" s="1503" t="s">
        <v>712</v>
      </c>
    </row>
    <row r="148" spans="1:24" ht="13.5" thickBot="1">
      <c r="A148" s="933">
        <v>45627</v>
      </c>
      <c r="B148" s="1495">
        <v>99.873257970496454</v>
      </c>
      <c r="C148" s="990">
        <v>-2.408692495383491E-2</v>
      </c>
      <c r="D148" s="995">
        <v>1.04</v>
      </c>
      <c r="E148" s="992">
        <v>99.918126942881898</v>
      </c>
      <c r="F148" s="1019">
        <v>-7.1232206094464345E-2</v>
      </c>
      <c r="G148" s="994">
        <v>99.913944432562261</v>
      </c>
      <c r="H148" s="995">
        <v>7.8154482680147908E-2</v>
      </c>
      <c r="I148" s="996" t="s">
        <v>846</v>
      </c>
      <c r="J148" s="1027" t="s">
        <v>691</v>
      </c>
      <c r="K148" s="1496">
        <v>0</v>
      </c>
      <c r="L148" s="1832" t="s">
        <v>706</v>
      </c>
      <c r="M148" s="1153"/>
      <c r="N148" s="949">
        <v>45627</v>
      </c>
      <c r="O148" s="1650">
        <v>99.8</v>
      </c>
      <c r="P148" s="1651">
        <v>-4.0000000000006253E-2</v>
      </c>
      <c r="Q148" s="1652">
        <v>-0.19</v>
      </c>
      <c r="R148" s="1653">
        <v>99.846666666666678</v>
      </c>
      <c r="S148" s="1654">
        <v>-5.0000000000011369E-2</v>
      </c>
      <c r="T148" s="1652">
        <v>99.945714285714288</v>
      </c>
      <c r="U148" s="1655">
        <v>-4.1428571428582472E-2</v>
      </c>
      <c r="V148" s="1889" t="s">
        <v>691</v>
      </c>
      <c r="W148" s="1062">
        <v>0</v>
      </c>
      <c r="X148" s="1656" t="s">
        <v>706</v>
      </c>
    </row>
    <row r="149" spans="1:24">
      <c r="A149" s="979">
        <v>45658</v>
      </c>
      <c r="B149" s="1041">
        <v>99.884344035760122</v>
      </c>
      <c r="C149" s="986">
        <v>1.1086065263668843E-2</v>
      </c>
      <c r="D149" s="989">
        <v>1.3</v>
      </c>
      <c r="E149" s="1007">
        <v>99.88498230056895</v>
      </c>
      <c r="F149" s="981">
        <v>-3.3144642312947781E-2</v>
      </c>
      <c r="G149" s="988">
        <v>99.947997318048493</v>
      </c>
      <c r="H149" s="989">
        <v>3.4052885486232753E-2</v>
      </c>
      <c r="I149" s="1494" t="s">
        <v>845</v>
      </c>
      <c r="J149" s="1025" t="s">
        <v>691</v>
      </c>
      <c r="K149" s="1052">
        <v>0</v>
      </c>
      <c r="L149" s="1831" t="s">
        <v>701</v>
      </c>
      <c r="M149" s="847"/>
      <c r="N149" s="1004">
        <v>45658</v>
      </c>
      <c r="O149" s="1649">
        <v>99.75</v>
      </c>
      <c r="P149" s="1012">
        <v>-4.9999999999997158E-2</v>
      </c>
      <c r="Q149" s="1131">
        <v>-0.24</v>
      </c>
      <c r="R149" s="906">
        <v>99.796666666666667</v>
      </c>
      <c r="S149" s="1131">
        <v>-5.0000000000011369E-2</v>
      </c>
      <c r="T149" s="1131">
        <v>99.898571428571429</v>
      </c>
      <c r="U149" s="906">
        <v>-4.7142857142858929E-2</v>
      </c>
      <c r="V149" s="1657" t="s">
        <v>691</v>
      </c>
      <c r="W149" s="2045">
        <v>0</v>
      </c>
      <c r="X149" s="1658" t="s">
        <v>701</v>
      </c>
    </row>
    <row r="150" spans="1:24">
      <c r="A150" s="979">
        <v>45689</v>
      </c>
      <c r="B150" s="1041">
        <v>99.857065994440532</v>
      </c>
      <c r="C150" s="986">
        <v>-2.7278041319590329E-2</v>
      </c>
      <c r="D150" s="989">
        <v>1.32</v>
      </c>
      <c r="E150" s="1007">
        <v>99.871556000232374</v>
      </c>
      <c r="F150" s="981">
        <v>-1.3426300336575991E-2</v>
      </c>
      <c r="G150" s="988">
        <v>99.943467974829474</v>
      </c>
      <c r="H150" s="989">
        <v>-4.5293432190192107E-3</v>
      </c>
      <c r="I150" s="861" t="s">
        <v>845</v>
      </c>
      <c r="J150" s="1025" t="s">
        <v>691</v>
      </c>
      <c r="K150" s="1052">
        <v>0</v>
      </c>
      <c r="L150" s="1831" t="s">
        <v>702</v>
      </c>
      <c r="N150" s="1008">
        <v>45689</v>
      </c>
      <c r="O150" s="1649">
        <v>99.7</v>
      </c>
      <c r="P150" s="1012">
        <v>-4.9999999999997158E-2</v>
      </c>
      <c r="Q150" s="1131">
        <v>-0.32</v>
      </c>
      <c r="R150" s="906">
        <v>99.75</v>
      </c>
      <c r="S150" s="1131">
        <v>-4.6666666666666856E-2</v>
      </c>
      <c r="T150" s="1131">
        <v>99.848571428571432</v>
      </c>
      <c r="U150" s="906">
        <v>-4.9999999999997158E-2</v>
      </c>
      <c r="V150" s="1119" t="s">
        <v>691</v>
      </c>
      <c r="W150" s="2046">
        <v>0</v>
      </c>
      <c r="X150" s="1503" t="s">
        <v>702</v>
      </c>
    </row>
    <row r="151" spans="1:24">
      <c r="A151" s="891">
        <v>45717</v>
      </c>
      <c r="B151" s="1041">
        <v>99.760036456830278</v>
      </c>
      <c r="C151" s="986">
        <v>-9.7029537610254124E-2</v>
      </c>
      <c r="D151" s="989">
        <v>1.07</v>
      </c>
      <c r="E151" s="1007">
        <v>99.833815495676973</v>
      </c>
      <c r="F151" s="981">
        <v>-3.7740504555401344E-2</v>
      </c>
      <c r="G151" s="988">
        <v>99.906111700636657</v>
      </c>
      <c r="H151" s="989">
        <v>-3.7356274192816841E-2</v>
      </c>
      <c r="I151" s="861" t="s">
        <v>848</v>
      </c>
      <c r="J151" s="1025" t="s">
        <v>691</v>
      </c>
      <c r="K151" s="1052">
        <v>0</v>
      </c>
      <c r="L151" s="1831" t="s">
        <v>703</v>
      </c>
      <c r="N151" s="900">
        <v>45717</v>
      </c>
      <c r="O151" s="1649">
        <v>99.65</v>
      </c>
      <c r="P151" s="1012">
        <v>-4.9999999999997158E-2</v>
      </c>
      <c r="Q151" s="1131">
        <v>-0.41</v>
      </c>
      <c r="R151" s="906">
        <v>99.7</v>
      </c>
      <c r="S151" s="1131">
        <v>-4.9999999999997158E-2</v>
      </c>
      <c r="T151" s="1131">
        <v>99.798571428571435</v>
      </c>
      <c r="U151" s="906">
        <v>-4.9999999999997158E-2</v>
      </c>
      <c r="V151" s="1119" t="s">
        <v>691</v>
      </c>
      <c r="W151" s="2046">
        <v>0</v>
      </c>
      <c r="X151" s="1503" t="s">
        <v>703</v>
      </c>
    </row>
    <row r="152" spans="1:24">
      <c r="A152" s="891">
        <v>45748</v>
      </c>
      <c r="B152" s="1041">
        <v>99.638463633964349</v>
      </c>
      <c r="C152" s="986">
        <v>-0.12157282286592874</v>
      </c>
      <c r="D152" s="989">
        <v>0.66</v>
      </c>
      <c r="E152" s="1007">
        <v>99.751855361745058</v>
      </c>
      <c r="F152" s="981">
        <v>-8.1960133931914925E-2</v>
      </c>
      <c r="G152" s="988">
        <v>99.842041564234435</v>
      </c>
      <c r="H152" s="989">
        <v>-6.4070136402222033E-2</v>
      </c>
      <c r="I152" s="984" t="s">
        <v>847</v>
      </c>
      <c r="J152" s="1025" t="s">
        <v>691</v>
      </c>
      <c r="K152" s="1052">
        <v>0</v>
      </c>
      <c r="L152" s="1831" t="s">
        <v>704</v>
      </c>
      <c r="N152" s="900">
        <v>45748</v>
      </c>
      <c r="O152" s="1649">
        <v>99.62</v>
      </c>
      <c r="P152" s="1012">
        <v>-3.0000000000001137E-2</v>
      </c>
      <c r="Q152" s="1131">
        <v>-0.46</v>
      </c>
      <c r="R152" s="906">
        <v>99.65666666666668</v>
      </c>
      <c r="S152" s="1131">
        <v>-4.3333333333322344E-2</v>
      </c>
      <c r="T152" s="1131">
        <v>99.751428571428576</v>
      </c>
      <c r="U152" s="906">
        <v>-4.7142857142858929E-2</v>
      </c>
      <c r="V152" s="1119" t="s">
        <v>691</v>
      </c>
      <c r="W152" s="2046">
        <v>0</v>
      </c>
      <c r="X152" s="1503" t="s">
        <v>704</v>
      </c>
    </row>
    <row r="153" spans="1:24">
      <c r="A153" s="891">
        <v>45778</v>
      </c>
      <c r="B153" s="1041">
        <v>99.630882296881467</v>
      </c>
      <c r="C153" s="986">
        <v>-7.5813370828825555E-3</v>
      </c>
      <c r="D153" s="989">
        <v>0.31</v>
      </c>
      <c r="E153" s="1007">
        <v>99.676460795892027</v>
      </c>
      <c r="F153" s="981">
        <v>-7.5394565853031281E-2</v>
      </c>
      <c r="G153" s="988">
        <v>99.791627897689068</v>
      </c>
      <c r="H153" s="989">
        <v>-5.0413666545367164E-2</v>
      </c>
      <c r="I153" s="984" t="s">
        <v>847</v>
      </c>
      <c r="J153" s="1025" t="s">
        <v>691</v>
      </c>
      <c r="K153">
        <v>0</v>
      </c>
      <c r="L153" s="1831" t="s">
        <v>705</v>
      </c>
      <c r="N153" s="900">
        <v>45778</v>
      </c>
      <c r="O153" s="1649">
        <v>99.64</v>
      </c>
      <c r="P153" s="1012">
        <v>1.9999999999996021E-2</v>
      </c>
      <c r="Q153" s="1131">
        <v>-0.45</v>
      </c>
      <c r="R153" s="906">
        <v>99.63666666666667</v>
      </c>
      <c r="S153" s="1131">
        <v>-2.0000000000010232E-2</v>
      </c>
      <c r="T153" s="1131">
        <v>99.714285714285708</v>
      </c>
      <c r="U153" s="906">
        <v>-3.7142857142868024E-2</v>
      </c>
      <c r="V153" s="1119" t="s">
        <v>691</v>
      </c>
      <c r="W153" s="2046">
        <v>0</v>
      </c>
      <c r="X153" s="1503" t="s">
        <v>705</v>
      </c>
    </row>
    <row r="154" spans="1:24">
      <c r="A154" s="891">
        <v>45809</v>
      </c>
      <c r="B154" s="1041">
        <v>99.687782163107087</v>
      </c>
      <c r="C154" s="986">
        <v>5.6899866225620599E-2</v>
      </c>
      <c r="D154" s="989">
        <v>0.04</v>
      </c>
      <c r="E154" s="1007">
        <v>99.652376031317644</v>
      </c>
      <c r="F154" s="981">
        <v>-2.4084764574382689E-2</v>
      </c>
      <c r="G154" s="988">
        <v>99.761690364497184</v>
      </c>
      <c r="H154" s="989">
        <v>-2.9937533191883858E-2</v>
      </c>
      <c r="I154" s="984" t="s">
        <v>846</v>
      </c>
      <c r="J154" s="1025" t="s">
        <v>691</v>
      </c>
      <c r="K154">
        <v>0</v>
      </c>
      <c r="L154" s="1831" t="s">
        <v>707</v>
      </c>
      <c r="N154" s="900">
        <v>45809</v>
      </c>
      <c r="O154" s="1649">
        <v>99.7</v>
      </c>
      <c r="P154" s="1012">
        <v>6.0000000000002274E-2</v>
      </c>
      <c r="Q154" s="1131">
        <v>-0.38</v>
      </c>
      <c r="R154" s="906">
        <v>99.653333333333322</v>
      </c>
      <c r="S154" s="1131">
        <v>1.6666666666651508E-2</v>
      </c>
      <c r="T154" s="1131">
        <v>99.694285714285712</v>
      </c>
      <c r="U154" s="906">
        <v>-1.9999999999996021E-2</v>
      </c>
      <c r="V154" s="1119" t="s">
        <v>691</v>
      </c>
      <c r="W154" s="2046">
        <v>0</v>
      </c>
      <c r="X154" s="1503" t="s">
        <v>707</v>
      </c>
    </row>
    <row r="155" spans="1:24">
      <c r="A155" s="891">
        <v>45839</v>
      </c>
      <c r="B155" s="1041">
        <v>99.760802546529163</v>
      </c>
      <c r="C155" s="986">
        <v>7.3020383422075952E-2</v>
      </c>
      <c r="D155" s="989">
        <v>-0.13</v>
      </c>
      <c r="E155" s="1007">
        <v>99.693155668839225</v>
      </c>
      <c r="F155" s="981">
        <v>4.077963752158098E-2</v>
      </c>
      <c r="G155" s="988">
        <v>99.745625303930424</v>
      </c>
      <c r="H155" s="989">
        <v>-1.6065060566759826E-2</v>
      </c>
      <c r="I155" s="984" t="s">
        <v>845</v>
      </c>
      <c r="J155" s="1025" t="s">
        <v>691</v>
      </c>
      <c r="K155">
        <v>0</v>
      </c>
      <c r="L155" s="1831" t="s">
        <v>708</v>
      </c>
      <c r="N155" s="900">
        <v>45839</v>
      </c>
      <c r="O155" s="1649">
        <v>99.82</v>
      </c>
      <c r="P155" s="1012">
        <v>0.11999999999999034</v>
      </c>
      <c r="Q155" s="1131">
        <v>-0.23</v>
      </c>
      <c r="R155" s="906">
        <v>99.719999999999985</v>
      </c>
      <c r="S155" s="1131">
        <v>6.6666666666662877E-2</v>
      </c>
      <c r="T155" s="1131">
        <v>99.697142857142879</v>
      </c>
      <c r="U155" s="906">
        <v>2.8571428571666502E-3</v>
      </c>
      <c r="V155" s="1119" t="s">
        <v>691</v>
      </c>
      <c r="W155" s="2046">
        <v>0</v>
      </c>
      <c r="X155" s="1503" t="s">
        <v>708</v>
      </c>
    </row>
    <row r="156" spans="1:24">
      <c r="A156" s="891">
        <v>45870</v>
      </c>
      <c r="B156" s="1041">
        <v>99.848048002290852</v>
      </c>
      <c r="C156" s="986">
        <v>8.7245455761689072E-2</v>
      </c>
      <c r="D156" s="989">
        <v>-0.17</v>
      </c>
      <c r="E156" s="1007">
        <v>99.76554423730903</v>
      </c>
      <c r="F156" s="981">
        <v>7.2388568469804682E-2</v>
      </c>
      <c r="G156" s="988">
        <v>99.740440156291953</v>
      </c>
      <c r="H156" s="989">
        <v>-5.1851476384712214E-3</v>
      </c>
      <c r="I156" s="984" t="s">
        <v>845</v>
      </c>
      <c r="J156" s="1025" t="s">
        <v>691</v>
      </c>
      <c r="K156">
        <v>0</v>
      </c>
      <c r="L156" s="1831" t="s">
        <v>709</v>
      </c>
      <c r="N156" s="900">
        <v>45870</v>
      </c>
      <c r="O156" s="1649">
        <v>99.96</v>
      </c>
      <c r="P156" s="1012">
        <v>0.14000000000000057</v>
      </c>
      <c r="Q156" s="1131">
        <v>-0.04</v>
      </c>
      <c r="R156" s="906">
        <v>99.826666666666654</v>
      </c>
      <c r="S156" s="1131">
        <v>0.10666666666666913</v>
      </c>
      <c r="T156" s="1131">
        <v>99.727142857142866</v>
      </c>
      <c r="U156" s="906">
        <v>2.9999999999986926E-2</v>
      </c>
      <c r="V156" s="1119" t="s">
        <v>691</v>
      </c>
      <c r="W156" s="2046">
        <v>0</v>
      </c>
      <c r="X156" s="1503" t="s">
        <v>709</v>
      </c>
    </row>
    <row r="157" spans="1:24">
      <c r="A157" s="891">
        <v>45901</v>
      </c>
      <c r="B157" s="1041">
        <v>99.970529569082743</v>
      </c>
      <c r="C157" s="1046">
        <v>0.12248156679189037</v>
      </c>
      <c r="D157" s="1047">
        <v>-0.12</v>
      </c>
      <c r="E157" s="1048">
        <v>99.859793372634257</v>
      </c>
      <c r="F157" s="1049">
        <v>9.424913532522794E-2</v>
      </c>
      <c r="G157" s="1050">
        <v>99.756649238383702</v>
      </c>
      <c r="H157" s="1047">
        <v>1.6209082091748428E-2</v>
      </c>
      <c r="I157" s="861" t="s">
        <v>845</v>
      </c>
      <c r="J157" s="1051" t="s">
        <v>691</v>
      </c>
      <c r="K157" s="1052">
        <v>0</v>
      </c>
      <c r="L157" s="1831" t="s">
        <v>710</v>
      </c>
      <c r="N157" s="900">
        <v>45901</v>
      </c>
      <c r="O157" s="1649">
        <v>100.13</v>
      </c>
      <c r="P157" s="1012">
        <v>0.17000000000000171</v>
      </c>
      <c r="Q157" s="1131">
        <v>0.18</v>
      </c>
      <c r="R157" s="906">
        <v>99.969999999999985</v>
      </c>
      <c r="S157" s="1131">
        <v>0.14333333333333087</v>
      </c>
      <c r="T157" s="1131">
        <v>99.78857142857143</v>
      </c>
      <c r="U157" s="906">
        <v>6.1428571428564283E-2</v>
      </c>
      <c r="V157" s="1119" t="s">
        <v>691</v>
      </c>
      <c r="W157" s="2046">
        <v>0</v>
      </c>
      <c r="X157" s="1503" t="s">
        <v>710</v>
      </c>
    </row>
    <row r="158" spans="1:24">
      <c r="A158" s="891">
        <v>45931</v>
      </c>
      <c r="B158" s="1041">
        <v>100.079260042806</v>
      </c>
      <c r="C158" s="1046">
        <v>0.10873047372325573</v>
      </c>
      <c r="D158" s="1047">
        <v>0.1</v>
      </c>
      <c r="E158" s="1048">
        <v>99.965945871393203</v>
      </c>
      <c r="F158" s="1049">
        <v>0.10615249875894506</v>
      </c>
      <c r="G158" s="1050">
        <v>99.802252607808811</v>
      </c>
      <c r="H158" s="1047">
        <v>4.5603369425109008E-2</v>
      </c>
      <c r="I158" s="861" t="s">
        <v>845</v>
      </c>
      <c r="J158" s="1051" t="s">
        <v>691</v>
      </c>
      <c r="K158" s="1052">
        <v>0</v>
      </c>
      <c r="L158" s="1831" t="s">
        <v>711</v>
      </c>
      <c r="N158" s="900">
        <v>45931</v>
      </c>
      <c r="O158" s="1649">
        <v>100.29</v>
      </c>
      <c r="P158" s="1012">
        <v>0.1600000000000108</v>
      </c>
      <c r="Q158" s="1131">
        <v>0.39</v>
      </c>
      <c r="R158" s="906">
        <v>100.12666666666667</v>
      </c>
      <c r="S158" s="1131">
        <v>0.1566666666666805</v>
      </c>
      <c r="T158" s="1131">
        <v>99.879999999999981</v>
      </c>
      <c r="U158" s="906">
        <v>9.1428571428551209E-2</v>
      </c>
      <c r="V158" s="1119" t="s">
        <v>691</v>
      </c>
      <c r="W158" s="2046">
        <v>0</v>
      </c>
      <c r="X158" s="1503" t="s">
        <v>711</v>
      </c>
    </row>
    <row r="159" spans="1:24">
      <c r="A159" s="900">
        <v>45962</v>
      </c>
      <c r="B159" s="1896">
        <v>100.17425593818754</v>
      </c>
      <c r="C159" s="1897">
        <v>9.499589538154396E-2</v>
      </c>
      <c r="D159" s="1898">
        <v>0.28000000000000003</v>
      </c>
      <c r="E159" s="1899">
        <v>100.07468185002544</v>
      </c>
      <c r="F159" s="1900">
        <v>0.10873597863223949</v>
      </c>
      <c r="G159" s="1901">
        <v>99.878794365554981</v>
      </c>
      <c r="H159" s="1898">
        <v>7.6541757746170447E-2</v>
      </c>
      <c r="I159" s="861" t="s">
        <v>845</v>
      </c>
      <c r="J159" s="1051" t="s">
        <v>691</v>
      </c>
      <c r="K159" s="1052">
        <v>0</v>
      </c>
      <c r="L159" s="1831" t="s">
        <v>712</v>
      </c>
      <c r="N159" s="900">
        <v>45962</v>
      </c>
      <c r="O159" s="1649">
        <v>100.45</v>
      </c>
      <c r="P159" s="1012">
        <v>0.15999999999999659</v>
      </c>
      <c r="Q159" s="1131">
        <v>0.61</v>
      </c>
      <c r="R159" s="906">
        <v>100.29</v>
      </c>
      <c r="S159" s="1131">
        <v>0.1633333333333411</v>
      </c>
      <c r="T159" s="1131">
        <v>99.998571428571424</v>
      </c>
      <c r="U159" s="906">
        <v>0.11857142857144254</v>
      </c>
      <c r="V159" s="1119" t="s">
        <v>691</v>
      </c>
      <c r="W159" s="2046">
        <v>0</v>
      </c>
      <c r="X159" s="1503" t="s">
        <v>712</v>
      </c>
    </row>
    <row r="160" spans="1:24" ht="13.5" thickBot="1">
      <c r="A160" s="1053">
        <v>45992</v>
      </c>
      <c r="B160" s="1054">
        <v>100.27354905138766</v>
      </c>
      <c r="C160" s="1055">
        <v>9.929311320011891E-2</v>
      </c>
      <c r="D160" s="1056">
        <v>0.4</v>
      </c>
      <c r="E160" s="1057">
        <v>100.17568834412707</v>
      </c>
      <c r="F160" s="1058">
        <v>0.10100649410162532</v>
      </c>
      <c r="G160" s="1059">
        <v>99.970603901913023</v>
      </c>
      <c r="H160" s="1056">
        <v>9.180953635804201E-2</v>
      </c>
      <c r="I160" s="1838" t="s">
        <v>845</v>
      </c>
      <c r="J160" s="1060" t="s">
        <v>691</v>
      </c>
      <c r="K160" s="1061">
        <v>0</v>
      </c>
      <c r="L160" s="1835" t="s">
        <v>706</v>
      </c>
      <c r="N160" s="1886">
        <v>45992</v>
      </c>
      <c r="O160" s="2047">
        <v>100.6</v>
      </c>
      <c r="P160" s="1020">
        <v>0.14999999999999147</v>
      </c>
      <c r="Q160" s="2048">
        <v>0.8</v>
      </c>
      <c r="R160" s="998">
        <v>100.44666666666667</v>
      </c>
      <c r="S160" s="2048">
        <v>0.15666666666666629</v>
      </c>
      <c r="T160" s="2048">
        <v>100.13571428571429</v>
      </c>
      <c r="U160" s="998">
        <v>0.13714285714286234</v>
      </c>
      <c r="V160" s="1121"/>
      <c r="W160" s="2049"/>
      <c r="X160" s="1503" t="s">
        <v>706</v>
      </c>
    </row>
    <row r="161" spans="1:23">
      <c r="B161" s="847"/>
      <c r="C161" s="847"/>
      <c r="D161" s="847"/>
      <c r="E161" s="847"/>
      <c r="F161" s="847"/>
      <c r="G161" s="847"/>
      <c r="H161" s="847"/>
      <c r="I161" s="847"/>
      <c r="J161" s="847"/>
      <c r="K161" s="13"/>
      <c r="N161" s="847" t="s">
        <v>906</v>
      </c>
      <c r="P161" s="847"/>
      <c r="Q161" s="847"/>
      <c r="R161" s="847"/>
      <c r="S161" s="847"/>
      <c r="T161" s="847"/>
      <c r="U161" s="847"/>
      <c r="V161" s="847"/>
      <c r="W161" s="847"/>
    </row>
    <row r="162" spans="1:23">
      <c r="A162" s="850"/>
      <c r="K162"/>
      <c r="V162" s="850"/>
      <c r="W162" s="850"/>
    </row>
    <row r="163" spans="1:23">
      <c r="A163" s="850"/>
      <c r="K163"/>
      <c r="V163" s="850"/>
      <c r="W163" s="850"/>
    </row>
    <row r="164" spans="1:23">
      <c r="A164" s="850"/>
      <c r="K164"/>
      <c r="V164" s="850"/>
      <c r="W164" s="850"/>
    </row>
    <row r="165" spans="1:23">
      <c r="A165" s="850"/>
      <c r="K165"/>
      <c r="V165" s="850"/>
      <c r="W165" s="850"/>
    </row>
    <row r="166" spans="1:23">
      <c r="A166" s="850"/>
      <c r="K166"/>
      <c r="V166" s="850"/>
      <c r="W166" s="850"/>
    </row>
    <row r="167" spans="1:23">
      <c r="A167" s="850"/>
      <c r="K167"/>
      <c r="V167" s="850"/>
      <c r="W167" s="850"/>
    </row>
    <row r="168" spans="1:23">
      <c r="A168" s="850"/>
      <c r="K168"/>
      <c r="V168" s="850"/>
      <c r="W168" s="850"/>
    </row>
    <row r="169" spans="1:23">
      <c r="A169" s="850"/>
      <c r="K169"/>
      <c r="V169" s="850"/>
      <c r="W169" s="850"/>
    </row>
    <row r="170" spans="1:23">
      <c r="A170" s="850"/>
      <c r="K170"/>
      <c r="V170" s="850"/>
      <c r="W170" s="850"/>
    </row>
    <row r="171" spans="1:23">
      <c r="A171" s="850"/>
      <c r="K171"/>
      <c r="V171" s="850"/>
      <c r="W171" s="850"/>
    </row>
    <row r="172" spans="1:23">
      <c r="A172" s="850"/>
      <c r="K172"/>
      <c r="V172" s="850"/>
      <c r="W172" s="850"/>
    </row>
    <row r="173" spans="1:23">
      <c r="A173" s="850"/>
      <c r="K173"/>
      <c r="V173" s="850"/>
      <c r="W173" s="850"/>
    </row>
    <row r="174" spans="1:23">
      <c r="A174" s="850"/>
      <c r="K174"/>
      <c r="V174" s="850"/>
      <c r="W174" s="850"/>
    </row>
    <row r="175" spans="1:23">
      <c r="A175" s="850"/>
      <c r="K175"/>
      <c r="V175" s="850"/>
      <c r="W175" s="850"/>
    </row>
    <row r="176" spans="1:23">
      <c r="A176" s="850"/>
      <c r="K176"/>
      <c r="V176" s="850"/>
      <c r="W176" s="850"/>
    </row>
    <row r="177" spans="11:11" s="850" customFormat="1">
      <c r="K177"/>
    </row>
    <row r="178" spans="11:11" s="850" customFormat="1">
      <c r="K178"/>
    </row>
    <row r="179" spans="11:11" s="850" customFormat="1">
      <c r="K179"/>
    </row>
    <row r="180" spans="11:11" s="850" customFormat="1">
      <c r="K180"/>
    </row>
    <row r="181" spans="11:11" s="850" customFormat="1">
      <c r="K181"/>
    </row>
    <row r="182" spans="11:11" s="850" customFormat="1">
      <c r="K182"/>
    </row>
    <row r="183" spans="11:11" s="850" customFormat="1">
      <c r="K183"/>
    </row>
    <row r="184" spans="11:11" s="850" customFormat="1">
      <c r="K184"/>
    </row>
    <row r="185" spans="11:11" s="850" customFormat="1">
      <c r="K185"/>
    </row>
    <row r="186" spans="11:11" s="850" customFormat="1">
      <c r="K186"/>
    </row>
    <row r="187" spans="11:11" s="850" customFormat="1">
      <c r="K187"/>
    </row>
    <row r="188" spans="11:11" s="850" customFormat="1">
      <c r="K188"/>
    </row>
    <row r="189" spans="11:11" s="850" customFormat="1">
      <c r="K189"/>
    </row>
    <row r="190" spans="11:11" s="850" customFormat="1">
      <c r="K190"/>
    </row>
    <row r="191" spans="11:11" s="850" customFormat="1">
      <c r="K191"/>
    </row>
    <row r="192" spans="11:11" s="850" customFormat="1">
      <c r="K192"/>
    </row>
    <row r="193" spans="11:11" s="850" customFormat="1">
      <c r="K193"/>
    </row>
    <row r="194" spans="11:11" s="850" customFormat="1">
      <c r="K194"/>
    </row>
    <row r="195" spans="11:11" s="850" customFormat="1">
      <c r="K195"/>
    </row>
    <row r="196" spans="11:11" s="850" customFormat="1">
      <c r="K196"/>
    </row>
    <row r="197" spans="11:11" s="850" customFormat="1">
      <c r="K197"/>
    </row>
    <row r="198" spans="11:11" s="850" customFormat="1">
      <c r="K198"/>
    </row>
    <row r="199" spans="11:11" s="850" customFormat="1">
      <c r="K199"/>
    </row>
    <row r="200" spans="11:11" s="850" customFormat="1">
      <c r="K200"/>
    </row>
    <row r="201" spans="11:11" s="850" customFormat="1">
      <c r="K201"/>
    </row>
    <row r="202" spans="11:11" s="850" customFormat="1">
      <c r="K202"/>
    </row>
    <row r="203" spans="11:11" s="850" customFormat="1">
      <c r="K203"/>
    </row>
    <row r="204" spans="11:11" s="850" customFormat="1">
      <c r="K204"/>
    </row>
    <row r="205" spans="11:11" s="850" customFormat="1">
      <c r="K205"/>
    </row>
    <row r="206" spans="11:11" s="850" customFormat="1">
      <c r="K206"/>
    </row>
    <row r="207" spans="11:11" s="850" customFormat="1">
      <c r="K207"/>
    </row>
    <row r="208" spans="11:11" s="850" customFormat="1">
      <c r="K208"/>
    </row>
    <row r="209" spans="11:11" s="850" customFormat="1">
      <c r="K209"/>
    </row>
    <row r="210" spans="11:11" s="850" customFormat="1">
      <c r="K210"/>
    </row>
    <row r="211" spans="11:11" s="850" customFormat="1">
      <c r="K211"/>
    </row>
    <row r="212" spans="11:11" s="850" customFormat="1">
      <c r="K212"/>
    </row>
    <row r="213" spans="11:11" s="850" customFormat="1">
      <c r="K213"/>
    </row>
    <row r="214" spans="11:11" s="850" customFormat="1">
      <c r="K214"/>
    </row>
    <row r="215" spans="11:11" s="850" customFormat="1">
      <c r="K215"/>
    </row>
    <row r="216" spans="11:11" s="850" customFormat="1">
      <c r="K216"/>
    </row>
    <row r="217" spans="11:11" s="850" customFormat="1">
      <c r="K217"/>
    </row>
    <row r="218" spans="11:11" s="850" customFormat="1">
      <c r="K218"/>
    </row>
    <row r="219" spans="11:11" s="850" customFormat="1">
      <c r="K219"/>
    </row>
    <row r="220" spans="11:11" s="850" customFormat="1">
      <c r="K220"/>
    </row>
    <row r="221" spans="11:11" s="850" customFormat="1">
      <c r="K221"/>
    </row>
    <row r="222" spans="11:11" s="850" customFormat="1">
      <c r="K222"/>
    </row>
    <row r="223" spans="11:11" s="850" customFormat="1">
      <c r="K223"/>
    </row>
    <row r="224" spans="11:11" s="850" customFormat="1">
      <c r="K224"/>
    </row>
    <row r="225" spans="11:11" s="850" customFormat="1">
      <c r="K225"/>
    </row>
    <row r="226" spans="11:11" s="850" customFormat="1">
      <c r="K226"/>
    </row>
    <row r="227" spans="11:11" s="850" customFormat="1">
      <c r="K227"/>
    </row>
    <row r="228" spans="11:11" s="850" customFormat="1">
      <c r="K228"/>
    </row>
    <row r="229" spans="11:11" s="850" customFormat="1">
      <c r="K229"/>
    </row>
    <row r="230" spans="11:11" s="850" customFormat="1">
      <c r="K230"/>
    </row>
    <row r="231" spans="11:11" s="850" customFormat="1">
      <c r="K231"/>
    </row>
    <row r="232" spans="11:11" s="850" customFormat="1">
      <c r="K232"/>
    </row>
    <row r="233" spans="11:11" s="850" customFormat="1">
      <c r="K233"/>
    </row>
    <row r="234" spans="11:11" s="850" customFormat="1">
      <c r="K234"/>
    </row>
    <row r="235" spans="11:11" s="850" customFormat="1">
      <c r="K235"/>
    </row>
    <row r="236" spans="11:11" s="850" customFormat="1">
      <c r="K236"/>
    </row>
    <row r="237" spans="11:11" s="850" customFormat="1">
      <c r="K237"/>
    </row>
    <row r="238" spans="11:11" s="850" customFormat="1">
      <c r="K238"/>
    </row>
    <row r="239" spans="11:11" s="850" customFormat="1">
      <c r="K239"/>
    </row>
    <row r="240" spans="11:11" s="850" customFormat="1">
      <c r="K240"/>
    </row>
    <row r="241" spans="11:11" s="850" customFormat="1">
      <c r="K241"/>
    </row>
    <row r="242" spans="11:11" s="850" customFormat="1">
      <c r="K242"/>
    </row>
    <row r="243" spans="11:11" s="850" customFormat="1">
      <c r="K243"/>
    </row>
    <row r="244" spans="11:11" s="850" customFormat="1">
      <c r="K244"/>
    </row>
    <row r="245" spans="11:11" s="850" customFormat="1">
      <c r="K245"/>
    </row>
    <row r="246" spans="11:11" s="850" customFormat="1">
      <c r="K246"/>
    </row>
    <row r="247" spans="11:11" s="850" customFormat="1">
      <c r="K247"/>
    </row>
    <row r="248" spans="11:11" s="850" customFormat="1">
      <c r="K248"/>
    </row>
    <row r="249" spans="11:11" s="850" customFormat="1">
      <c r="K249"/>
    </row>
    <row r="250" spans="11:11" s="850" customFormat="1">
      <c r="K250"/>
    </row>
    <row r="251" spans="11:11" s="850" customFormat="1">
      <c r="K251"/>
    </row>
    <row r="252" spans="11:11" s="850" customFormat="1">
      <c r="K252"/>
    </row>
    <row r="253" spans="11:11" s="850" customFormat="1">
      <c r="K253"/>
    </row>
    <row r="254" spans="11:11" s="850" customFormat="1">
      <c r="K254"/>
    </row>
    <row r="255" spans="11:11" s="850" customFormat="1">
      <c r="K255"/>
    </row>
    <row r="256" spans="11:11" s="850" customFormat="1">
      <c r="K256"/>
    </row>
    <row r="257" spans="11:11" s="850" customFormat="1">
      <c r="K257"/>
    </row>
    <row r="258" spans="11:11" s="850" customFormat="1">
      <c r="K258"/>
    </row>
    <row r="259" spans="11:11" s="850" customFormat="1">
      <c r="K259"/>
    </row>
    <row r="260" spans="11:11" s="850" customFormat="1">
      <c r="K260"/>
    </row>
    <row r="261" spans="11:11" s="850" customFormat="1">
      <c r="K261"/>
    </row>
    <row r="262" spans="11:11" s="850" customFormat="1">
      <c r="K262"/>
    </row>
    <row r="263" spans="11:11" s="850" customFormat="1">
      <c r="K263"/>
    </row>
    <row r="264" spans="11:11" s="850" customFormat="1">
      <c r="K264"/>
    </row>
    <row r="265" spans="11:11" s="850" customFormat="1">
      <c r="K265"/>
    </row>
    <row r="266" spans="11:11" s="850" customFormat="1">
      <c r="K266"/>
    </row>
    <row r="267" spans="11:11" s="850" customFormat="1">
      <c r="K267"/>
    </row>
    <row r="268" spans="11:11" s="850" customFormat="1">
      <c r="K268"/>
    </row>
    <row r="269" spans="11:11" s="850" customFormat="1">
      <c r="K269"/>
    </row>
    <row r="270" spans="11:11" s="850" customFormat="1">
      <c r="K270"/>
    </row>
    <row r="271" spans="11:11" s="850" customFormat="1">
      <c r="K271"/>
    </row>
    <row r="272" spans="11:11" s="850" customFormat="1">
      <c r="K272"/>
    </row>
    <row r="273" spans="11:11" s="850" customFormat="1">
      <c r="K273"/>
    </row>
    <row r="274" spans="11:11" s="850" customFormat="1">
      <c r="K274"/>
    </row>
    <row r="275" spans="11:11" s="850" customFormat="1">
      <c r="K275"/>
    </row>
    <row r="276" spans="11:11" s="850" customFormat="1">
      <c r="K276"/>
    </row>
    <row r="277" spans="11:11" s="850" customFormat="1">
      <c r="K277"/>
    </row>
    <row r="278" spans="11:11" s="850" customFormat="1">
      <c r="K278"/>
    </row>
    <row r="279" spans="11:11" s="850" customFormat="1">
      <c r="K279"/>
    </row>
    <row r="280" spans="11:11" s="850" customFormat="1">
      <c r="K280"/>
    </row>
    <row r="281" spans="11:11" s="850" customFormat="1">
      <c r="K281"/>
    </row>
    <row r="282" spans="11:11" s="850" customFormat="1">
      <c r="K282"/>
    </row>
    <row r="283" spans="11:11" s="850" customFormat="1">
      <c r="K283"/>
    </row>
    <row r="284" spans="11:11" s="850" customFormat="1">
      <c r="K284"/>
    </row>
    <row r="285" spans="11:11" s="850" customFormat="1">
      <c r="K285"/>
    </row>
    <row r="286" spans="11:11" s="850" customFormat="1">
      <c r="K286"/>
    </row>
    <row r="287" spans="11:11" s="850" customFormat="1">
      <c r="K287"/>
    </row>
    <row r="288" spans="11:11" s="850" customFormat="1">
      <c r="K288"/>
    </row>
    <row r="289" spans="11:11" s="850" customFormat="1">
      <c r="K289"/>
    </row>
    <row r="290" spans="11:11" s="850" customFormat="1">
      <c r="K290"/>
    </row>
    <row r="291" spans="11:11" s="850" customFormat="1">
      <c r="K291"/>
    </row>
    <row r="292" spans="11:11" s="850" customFormat="1">
      <c r="K292"/>
    </row>
    <row r="293" spans="11:11" s="850" customFormat="1">
      <c r="K293"/>
    </row>
    <row r="294" spans="11:11" s="850" customFormat="1">
      <c r="K294"/>
    </row>
    <row r="295" spans="11:11" s="850" customFormat="1">
      <c r="K295"/>
    </row>
    <row r="296" spans="11:11" s="850" customFormat="1">
      <c r="K296"/>
    </row>
    <row r="297" spans="11:11" s="850" customFormat="1">
      <c r="K297"/>
    </row>
    <row r="298" spans="11:11" s="850" customFormat="1">
      <c r="K298"/>
    </row>
    <row r="299" spans="11:11" s="850" customFormat="1">
      <c r="K299"/>
    </row>
    <row r="300" spans="11:11" s="850" customFormat="1">
      <c r="K300"/>
    </row>
    <row r="301" spans="11:11" s="850" customFormat="1">
      <c r="K301"/>
    </row>
    <row r="302" spans="11:11" s="850" customFormat="1">
      <c r="K302"/>
    </row>
    <row r="303" spans="11:11" s="850" customFormat="1">
      <c r="K303"/>
    </row>
    <row r="304" spans="11:11" s="850" customFormat="1">
      <c r="K304"/>
    </row>
    <row r="305" spans="11:11" s="850" customFormat="1">
      <c r="K305"/>
    </row>
    <row r="306" spans="11:11" s="850" customFormat="1">
      <c r="K306"/>
    </row>
    <row r="307" spans="11:11" s="850" customFormat="1">
      <c r="K307"/>
    </row>
    <row r="308" spans="11:11" s="850" customFormat="1">
      <c r="K308"/>
    </row>
    <row r="309" spans="11:11" s="850" customFormat="1">
      <c r="K309"/>
    </row>
    <row r="310" spans="11:11" s="850" customFormat="1">
      <c r="K310"/>
    </row>
    <row r="311" spans="11:11" s="850" customFormat="1">
      <c r="K311"/>
    </row>
    <row r="312" spans="11:11" s="850" customFormat="1">
      <c r="K312"/>
    </row>
    <row r="313" spans="11:11" s="850" customFormat="1">
      <c r="K313"/>
    </row>
    <row r="314" spans="11:11" s="850" customFormat="1">
      <c r="K314"/>
    </row>
    <row r="315" spans="11:11" s="850" customFormat="1">
      <c r="K315"/>
    </row>
    <row r="316" spans="11:11" s="850" customFormat="1">
      <c r="K316"/>
    </row>
    <row r="317" spans="11:11" s="850" customFormat="1">
      <c r="K317"/>
    </row>
    <row r="318" spans="11:11" s="850" customFormat="1">
      <c r="K318"/>
    </row>
    <row r="319" spans="11:11" s="850" customFormat="1">
      <c r="K319"/>
    </row>
    <row r="320" spans="11:11" s="850" customFormat="1">
      <c r="K320"/>
    </row>
    <row r="321" spans="11:11" s="850" customFormat="1">
      <c r="K321"/>
    </row>
    <row r="322" spans="11:11" s="850" customFormat="1">
      <c r="K322"/>
    </row>
    <row r="323" spans="11:11" s="850" customFormat="1">
      <c r="K323"/>
    </row>
    <row r="324" spans="11:11" s="850" customFormat="1">
      <c r="K324"/>
    </row>
    <row r="325" spans="11:11" s="850" customFormat="1">
      <c r="K325"/>
    </row>
    <row r="326" spans="11:11" s="850" customFormat="1">
      <c r="K326"/>
    </row>
    <row r="327" spans="11:11" s="850" customFormat="1">
      <c r="K327"/>
    </row>
    <row r="328" spans="11:11" s="850" customFormat="1">
      <c r="K328"/>
    </row>
    <row r="329" spans="11:11" s="850" customFormat="1">
      <c r="K329"/>
    </row>
    <row r="330" spans="11:11" s="850" customFormat="1">
      <c r="K330"/>
    </row>
    <row r="331" spans="11:11" s="850" customFormat="1">
      <c r="K331"/>
    </row>
    <row r="332" spans="11:11" s="850" customFormat="1">
      <c r="K332"/>
    </row>
    <row r="333" spans="11:11" s="850" customFormat="1">
      <c r="K333"/>
    </row>
    <row r="334" spans="11:11" s="850" customFormat="1">
      <c r="K334"/>
    </row>
    <row r="335" spans="11:11" s="850" customFormat="1">
      <c r="K335"/>
    </row>
    <row r="336" spans="11:11" s="850" customFormat="1">
      <c r="K336"/>
    </row>
    <row r="337" spans="11:11" s="850" customFormat="1">
      <c r="K337"/>
    </row>
    <row r="338" spans="11:11" s="850" customFormat="1">
      <c r="K338"/>
    </row>
    <row r="339" spans="11:11" s="850" customFormat="1">
      <c r="K339"/>
    </row>
    <row r="340" spans="11:11" s="850" customFormat="1">
      <c r="K340"/>
    </row>
    <row r="341" spans="11:11" s="850" customFormat="1">
      <c r="K341"/>
    </row>
    <row r="342" spans="11:11" s="850" customFormat="1">
      <c r="K342"/>
    </row>
    <row r="343" spans="11:11" s="850" customFormat="1">
      <c r="K343"/>
    </row>
    <row r="344" spans="11:11" s="850" customFormat="1">
      <c r="K344"/>
    </row>
    <row r="345" spans="11:11" s="850" customFormat="1">
      <c r="K345"/>
    </row>
    <row r="346" spans="11:11" s="850" customFormat="1">
      <c r="K346"/>
    </row>
    <row r="347" spans="11:11" s="850" customFormat="1">
      <c r="K347"/>
    </row>
    <row r="348" spans="11:11" s="850" customFormat="1">
      <c r="K348"/>
    </row>
    <row r="349" spans="11:11" s="850" customFormat="1">
      <c r="K349"/>
    </row>
    <row r="350" spans="11:11" s="850" customFormat="1">
      <c r="K350"/>
    </row>
    <row r="351" spans="11:11" s="850" customFormat="1">
      <c r="K351"/>
    </row>
    <row r="352" spans="11:11" s="850" customFormat="1">
      <c r="K352"/>
    </row>
    <row r="353" spans="11:11" s="850" customFormat="1">
      <c r="K353"/>
    </row>
    <row r="354" spans="11:11" s="850" customFormat="1">
      <c r="K354"/>
    </row>
    <row r="355" spans="11:11" s="850" customFormat="1">
      <c r="K355"/>
    </row>
    <row r="356" spans="11:11" s="850" customFormat="1">
      <c r="K356"/>
    </row>
    <row r="357" spans="11:11" s="850" customFormat="1">
      <c r="K357"/>
    </row>
    <row r="358" spans="11:11" s="850" customFormat="1">
      <c r="K358"/>
    </row>
    <row r="359" spans="11:11" s="850" customFormat="1">
      <c r="K359"/>
    </row>
    <row r="360" spans="11:11" s="850" customFormat="1">
      <c r="K360"/>
    </row>
    <row r="361" spans="11:11" s="850" customFormat="1">
      <c r="K361"/>
    </row>
    <row r="362" spans="11:11" s="850" customFormat="1">
      <c r="K362"/>
    </row>
    <row r="363" spans="11:11" s="850" customFormat="1">
      <c r="K363"/>
    </row>
    <row r="364" spans="11:11" s="850" customFormat="1">
      <c r="K364"/>
    </row>
    <row r="365" spans="11:11" s="850" customFormat="1">
      <c r="K365"/>
    </row>
    <row r="366" spans="11:11" s="850" customFormat="1">
      <c r="K366"/>
    </row>
    <row r="367" spans="11:11" s="850" customFormat="1">
      <c r="K367"/>
    </row>
    <row r="368" spans="11:11" s="850" customFormat="1">
      <c r="K368"/>
    </row>
    <row r="369" spans="11:11" s="850" customFormat="1">
      <c r="K369"/>
    </row>
    <row r="370" spans="11:11" s="850" customFormat="1">
      <c r="K370"/>
    </row>
    <row r="371" spans="11:11" s="850" customFormat="1">
      <c r="K371"/>
    </row>
    <row r="372" spans="11:11" s="850" customFormat="1">
      <c r="K372"/>
    </row>
    <row r="373" spans="11:11" s="850" customFormat="1">
      <c r="K373"/>
    </row>
    <row r="374" spans="11:11" s="850" customFormat="1">
      <c r="K374"/>
    </row>
    <row r="375" spans="11:11" s="850" customFormat="1">
      <c r="K375"/>
    </row>
    <row r="376" spans="11:11" s="850" customFormat="1">
      <c r="K376"/>
    </row>
    <row r="377" spans="11:11" s="850" customFormat="1">
      <c r="K377"/>
    </row>
    <row r="378" spans="11:11" s="850" customFormat="1">
      <c r="K378"/>
    </row>
    <row r="379" spans="11:11" s="850" customFormat="1">
      <c r="K379"/>
    </row>
    <row r="380" spans="11:11" s="850" customFormat="1">
      <c r="K380"/>
    </row>
    <row r="381" spans="11:11" s="850" customFormat="1">
      <c r="K381"/>
    </row>
    <row r="382" spans="11:11" s="850" customFormat="1">
      <c r="K382"/>
    </row>
    <row r="383" spans="11:11" s="850" customFormat="1">
      <c r="K383"/>
    </row>
    <row r="384" spans="11:11" s="850" customFormat="1">
      <c r="K384"/>
    </row>
    <row r="385" spans="11:11" s="850" customFormat="1">
      <c r="K385"/>
    </row>
    <row r="386" spans="11:11" s="850" customFormat="1">
      <c r="K386"/>
    </row>
    <row r="387" spans="11:11" s="850" customFormat="1">
      <c r="K387"/>
    </row>
    <row r="388" spans="11:11" s="850" customFormat="1">
      <c r="K388"/>
    </row>
    <row r="389" spans="11:11" s="850" customFormat="1">
      <c r="K389"/>
    </row>
    <row r="390" spans="11:11" s="850" customFormat="1">
      <c r="K390"/>
    </row>
    <row r="391" spans="11:11" s="850" customFormat="1">
      <c r="K391"/>
    </row>
    <row r="392" spans="11:11" s="850" customFormat="1">
      <c r="K392"/>
    </row>
    <row r="393" spans="11:11" s="850" customFormat="1">
      <c r="K393"/>
    </row>
    <row r="394" spans="11:11" s="850" customFormat="1">
      <c r="K394"/>
    </row>
    <row r="395" spans="11:11" s="850" customFormat="1">
      <c r="K395"/>
    </row>
    <row r="396" spans="11:11" s="850" customFormat="1">
      <c r="K396"/>
    </row>
    <row r="397" spans="11:11" s="850" customFormat="1">
      <c r="K397"/>
    </row>
    <row r="398" spans="11:11" s="850" customFormat="1">
      <c r="K398"/>
    </row>
    <row r="399" spans="11:11" s="850" customFormat="1">
      <c r="K399"/>
    </row>
  </sheetData>
  <mergeCells count="7">
    <mergeCell ref="V3:W4"/>
    <mergeCell ref="J4:K4"/>
    <mergeCell ref="E2:F2"/>
    <mergeCell ref="G2:H2"/>
    <mergeCell ref="T2:U2"/>
    <mergeCell ref="I3:I4"/>
    <mergeCell ref="J3:K3"/>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592"/>
  <sheetViews>
    <sheetView zoomScale="85" zoomScaleNormal="85" workbookViewId="0">
      <pane xSplit="1" ySplit="4" topLeftCell="B348" activePane="bottomRight" state="frozen"/>
      <selection pane="topRight" activeCell="B1" sqref="B1"/>
      <selection pane="bottomLeft" activeCell="A5" sqref="A5"/>
      <selection pane="bottomRight" activeCell="B389" sqref="B389"/>
    </sheetView>
  </sheetViews>
  <sheetFormatPr defaultColWidth="9" defaultRowHeight="13"/>
  <cols>
    <col min="1" max="1" width="9.453125" style="847" customWidth="1"/>
    <col min="2" max="3" width="8.08984375" style="850" customWidth="1"/>
    <col min="4" max="4" width="9.90625" style="850" customWidth="1"/>
    <col min="5" max="6" width="9.08984375" style="850" customWidth="1"/>
    <col min="7" max="7" width="11.453125" style="850" customWidth="1"/>
    <col min="8" max="8" width="8.90625" style="850" customWidth="1"/>
    <col min="9" max="9" width="9.453125" style="850" bestFit="1" customWidth="1"/>
    <col min="10" max="10" width="8.08984375" style="850" customWidth="1"/>
    <col min="11" max="11" width="6.08984375" style="850" customWidth="1"/>
    <col min="12" max="12" width="7.36328125" style="850" customWidth="1"/>
    <col min="13" max="13" width="2.90625" style="850" customWidth="1"/>
    <col min="14" max="14" width="9.6328125" style="850" customWidth="1"/>
    <col min="15" max="19" width="9" style="850"/>
    <col min="20" max="20" width="8.6328125" style="850" customWidth="1"/>
    <col min="21" max="21" width="8.08984375" style="850" customWidth="1"/>
    <col min="22" max="23" width="7" style="1063" customWidth="1"/>
    <col min="24" max="24" width="7.36328125" style="850" customWidth="1"/>
    <col min="25" max="16384" width="9" style="850"/>
  </cols>
  <sheetData>
    <row r="1" spans="1:25" ht="14">
      <c r="A1" s="846" t="s">
        <v>713</v>
      </c>
      <c r="B1" s="846"/>
      <c r="C1" s="846"/>
      <c r="D1" s="846"/>
      <c r="E1" s="846"/>
      <c r="F1" s="847"/>
      <c r="G1" s="1443"/>
      <c r="H1" s="847"/>
      <c r="I1" s="847"/>
      <c r="J1" s="847"/>
      <c r="K1" s="847"/>
      <c r="M1" s="847"/>
      <c r="N1" s="846" t="s">
        <v>668</v>
      </c>
      <c r="O1" s="847"/>
      <c r="P1" s="847"/>
      <c r="Q1" s="847"/>
      <c r="R1" s="847"/>
      <c r="S1" s="847"/>
      <c r="T1" s="847"/>
      <c r="U1" s="847"/>
      <c r="V1" s="849"/>
      <c r="W1" s="849"/>
      <c r="X1" s="847"/>
    </row>
    <row r="2" spans="1:25" ht="13.5" thickBot="1">
      <c r="B2" s="847" t="s">
        <v>666</v>
      </c>
      <c r="C2" s="847"/>
      <c r="D2" s="847"/>
      <c r="E2" s="2130" t="s">
        <v>670</v>
      </c>
      <c r="F2" s="2130"/>
      <c r="G2" s="2130" t="s">
        <v>671</v>
      </c>
      <c r="H2" s="2130"/>
      <c r="I2" s="852"/>
      <c r="J2" s="847"/>
      <c r="K2" s="847"/>
      <c r="M2" s="847"/>
      <c r="N2" s="853" t="s">
        <v>666</v>
      </c>
      <c r="O2" s="847"/>
      <c r="P2" s="847"/>
      <c r="Q2" s="847"/>
      <c r="R2" s="847"/>
      <c r="S2" s="847"/>
      <c r="T2" s="2130" t="s">
        <v>671</v>
      </c>
      <c r="U2" s="2130"/>
      <c r="V2" s="849"/>
      <c r="W2" s="849"/>
      <c r="X2" s="847"/>
    </row>
    <row r="3" spans="1:25">
      <c r="A3" s="862"/>
      <c r="B3" s="855" t="s">
        <v>672</v>
      </c>
      <c r="C3" s="856"/>
      <c r="D3" s="857"/>
      <c r="E3" s="858" t="s">
        <v>673</v>
      </c>
      <c r="F3" s="858"/>
      <c r="G3" s="859" t="s">
        <v>674</v>
      </c>
      <c r="H3" s="860"/>
      <c r="I3" s="2141" t="s">
        <v>675</v>
      </c>
      <c r="J3" s="2142" t="s">
        <v>676</v>
      </c>
      <c r="K3" s="2143"/>
      <c r="L3" s="1447" t="s">
        <v>677</v>
      </c>
      <c r="M3" s="861"/>
      <c r="N3" s="862"/>
      <c r="O3" s="856" t="s">
        <v>678</v>
      </c>
      <c r="P3" s="856"/>
      <c r="Q3" s="856"/>
      <c r="R3" s="1453" t="s">
        <v>673</v>
      </c>
      <c r="S3" s="1454"/>
      <c r="T3" s="1454" t="s">
        <v>674</v>
      </c>
      <c r="U3" s="1455"/>
      <c r="V3" s="2135" t="s">
        <v>679</v>
      </c>
      <c r="W3" s="2136"/>
      <c r="X3" s="1501" t="s">
        <v>677</v>
      </c>
    </row>
    <row r="4" spans="1:25" ht="13.5" thickBot="1">
      <c r="A4" s="871" t="s">
        <v>207</v>
      </c>
      <c r="B4" s="864" t="s">
        <v>680</v>
      </c>
      <c r="C4" s="865" t="s">
        <v>681</v>
      </c>
      <c r="D4" s="866" t="s">
        <v>682</v>
      </c>
      <c r="E4" s="851" t="s">
        <v>666</v>
      </c>
      <c r="F4" s="867" t="s">
        <v>681</v>
      </c>
      <c r="G4" s="868" t="s">
        <v>666</v>
      </c>
      <c r="H4" s="869" t="s">
        <v>681</v>
      </c>
      <c r="I4" s="2128"/>
      <c r="J4" s="2139" t="s">
        <v>679</v>
      </c>
      <c r="K4" s="2140"/>
      <c r="L4" s="1448" t="s">
        <v>683</v>
      </c>
      <c r="M4" s="861"/>
      <c r="N4" s="871" t="s">
        <v>207</v>
      </c>
      <c r="O4" s="870" t="s">
        <v>684</v>
      </c>
      <c r="P4" s="865" t="s">
        <v>681</v>
      </c>
      <c r="Q4" s="867" t="s">
        <v>685</v>
      </c>
      <c r="R4" s="872"/>
      <c r="S4" s="869" t="s">
        <v>681</v>
      </c>
      <c r="T4" s="851" t="s">
        <v>666</v>
      </c>
      <c r="U4" s="867" t="s">
        <v>681</v>
      </c>
      <c r="V4" s="2137"/>
      <c r="W4" s="2138"/>
      <c r="X4" s="1484" t="s">
        <v>683</v>
      </c>
    </row>
    <row r="5" spans="1:25">
      <c r="A5" s="1064">
        <v>34335</v>
      </c>
      <c r="B5" s="1423">
        <v>96.782781593007684</v>
      </c>
      <c r="C5" s="1065"/>
      <c r="D5" s="1066"/>
      <c r="E5" s="1067"/>
      <c r="F5" s="1068"/>
      <c r="G5" s="1069"/>
      <c r="H5" s="1070"/>
      <c r="I5" s="1071"/>
      <c r="J5" s="1432" t="s">
        <v>691</v>
      </c>
      <c r="K5">
        <v>0</v>
      </c>
      <c r="L5" s="1449"/>
      <c r="M5" s="847"/>
      <c r="N5" s="900">
        <v>34335</v>
      </c>
      <c r="O5" s="901">
        <v>99.405450000000002</v>
      </c>
      <c r="P5" s="1072"/>
      <c r="Q5" s="1073"/>
      <c r="R5" s="1074"/>
      <c r="S5" s="1075"/>
      <c r="T5" s="1516"/>
      <c r="U5" s="1076"/>
      <c r="V5" s="1028" t="s">
        <v>691</v>
      </c>
      <c r="W5" s="1077">
        <v>0</v>
      </c>
      <c r="X5" s="1502"/>
      <c r="Y5" s="1078"/>
    </row>
    <row r="6" spans="1:25">
      <c r="A6" s="900">
        <v>34366</v>
      </c>
      <c r="B6" s="1424">
        <v>97.071884905810862</v>
      </c>
      <c r="C6" s="893">
        <v>0.28910331280317791</v>
      </c>
      <c r="D6" s="1079"/>
      <c r="E6" s="1080"/>
      <c r="F6" s="1081"/>
      <c r="G6" s="1082"/>
      <c r="H6" s="1083"/>
      <c r="I6" s="1084"/>
      <c r="J6" s="1434" t="s">
        <v>691</v>
      </c>
      <c r="K6">
        <v>0</v>
      </c>
      <c r="L6" s="1450"/>
      <c r="M6" s="847"/>
      <c r="N6" s="900">
        <v>34366</v>
      </c>
      <c r="O6" s="901">
        <v>99.698359999999994</v>
      </c>
      <c r="P6" s="902">
        <v>0.29290999999999201</v>
      </c>
      <c r="Q6" s="1073"/>
      <c r="R6" s="1074"/>
      <c r="S6" s="1075"/>
      <c r="T6" s="1080"/>
      <c r="U6" s="1081"/>
      <c r="V6" s="1028" t="s">
        <v>691</v>
      </c>
      <c r="W6" s="1077">
        <v>0</v>
      </c>
      <c r="X6" s="1502"/>
      <c r="Y6" s="1078"/>
    </row>
    <row r="7" spans="1:25">
      <c r="A7" s="900">
        <v>34394</v>
      </c>
      <c r="B7" s="1424">
        <v>97.372800999699038</v>
      </c>
      <c r="C7" s="893">
        <v>0.30091609388817631</v>
      </c>
      <c r="D7" s="1079"/>
      <c r="E7" s="895">
        <v>97.075822499505861</v>
      </c>
      <c r="F7" s="928"/>
      <c r="G7" s="1082"/>
      <c r="H7" s="1083"/>
      <c r="I7" s="1084"/>
      <c r="J7" s="1434" t="s">
        <v>691</v>
      </c>
      <c r="K7">
        <v>0</v>
      </c>
      <c r="L7" s="1450"/>
      <c r="M7" s="847"/>
      <c r="N7" s="900">
        <v>34394</v>
      </c>
      <c r="O7" s="901">
        <v>99.916370000000001</v>
      </c>
      <c r="P7" s="902">
        <v>0.2180100000000067</v>
      </c>
      <c r="Q7" s="1073"/>
      <c r="R7" s="904">
        <v>99.673393333333323</v>
      </c>
      <c r="S7" s="1075"/>
      <c r="T7" s="1080"/>
      <c r="U7" s="1081"/>
      <c r="V7" s="1028" t="s">
        <v>691</v>
      </c>
      <c r="W7" s="1077">
        <v>0</v>
      </c>
      <c r="X7" s="1502"/>
      <c r="Y7" s="1078"/>
    </row>
    <row r="8" spans="1:25">
      <c r="A8" s="900">
        <v>34425</v>
      </c>
      <c r="B8" s="1424">
        <v>97.686393635706068</v>
      </c>
      <c r="C8" s="893">
        <v>0.31359263600703002</v>
      </c>
      <c r="D8" s="1079"/>
      <c r="E8" s="895">
        <v>97.377026513738656</v>
      </c>
      <c r="F8" s="896">
        <v>0.30120401423279475</v>
      </c>
      <c r="G8" s="1082"/>
      <c r="H8" s="1083"/>
      <c r="I8" s="1084"/>
      <c r="J8" s="1434" t="s">
        <v>691</v>
      </c>
      <c r="K8">
        <v>0</v>
      </c>
      <c r="L8" s="1450"/>
      <c r="M8" s="847"/>
      <c r="N8" s="900">
        <v>34425</v>
      </c>
      <c r="O8" s="901">
        <v>100.10120000000001</v>
      </c>
      <c r="P8" s="902">
        <v>0.18483000000000516</v>
      </c>
      <c r="Q8" s="1073"/>
      <c r="R8" s="904">
        <v>99.90531</v>
      </c>
      <c r="S8" s="905">
        <v>0.23191666666667743</v>
      </c>
      <c r="T8" s="1080"/>
      <c r="U8" s="1081"/>
      <c r="V8" s="1028" t="s">
        <v>691</v>
      </c>
      <c r="W8" s="1077">
        <v>0</v>
      </c>
      <c r="X8" s="1502"/>
      <c r="Y8" s="1078"/>
    </row>
    <row r="9" spans="1:25">
      <c r="A9" s="900">
        <v>34455</v>
      </c>
      <c r="B9" s="1424">
        <v>98.016988012362802</v>
      </c>
      <c r="C9" s="893">
        <v>0.33059437665673386</v>
      </c>
      <c r="D9" s="1079"/>
      <c r="E9" s="895">
        <v>97.692060882589303</v>
      </c>
      <c r="F9" s="896">
        <v>0.31503436885064673</v>
      </c>
      <c r="G9" s="1082"/>
      <c r="H9" s="1083"/>
      <c r="I9" s="1084"/>
      <c r="J9" s="1434" t="s">
        <v>691</v>
      </c>
      <c r="K9">
        <v>0</v>
      </c>
      <c r="L9" s="1450"/>
      <c r="M9" s="847"/>
      <c r="N9" s="900">
        <v>34455</v>
      </c>
      <c r="O9" s="901">
        <v>100.28</v>
      </c>
      <c r="P9" s="902">
        <v>0.17879999999999541</v>
      </c>
      <c r="Q9" s="1073"/>
      <c r="R9" s="904">
        <v>100.09919000000001</v>
      </c>
      <c r="S9" s="905">
        <v>0.19388000000000716</v>
      </c>
      <c r="T9" s="1080"/>
      <c r="U9" s="1081"/>
      <c r="V9" s="1028" t="s">
        <v>691</v>
      </c>
      <c r="W9" s="1077">
        <v>0</v>
      </c>
      <c r="X9" s="1502"/>
      <c r="Y9" s="1078"/>
    </row>
    <row r="10" spans="1:25">
      <c r="A10" s="900">
        <v>34486</v>
      </c>
      <c r="B10" s="1424">
        <v>98.315203882616188</v>
      </c>
      <c r="C10" s="893">
        <v>0.29821587025338658</v>
      </c>
      <c r="D10" s="1079"/>
      <c r="E10" s="895">
        <v>98.006195176895019</v>
      </c>
      <c r="F10" s="896">
        <v>0.31413429430571682</v>
      </c>
      <c r="G10" s="1082"/>
      <c r="H10" s="1083"/>
      <c r="I10" s="1085" t="s">
        <v>686</v>
      </c>
      <c r="J10" s="1434" t="s">
        <v>691</v>
      </c>
      <c r="K10">
        <v>0</v>
      </c>
      <c r="L10" s="1450"/>
      <c r="M10" s="847"/>
      <c r="N10" s="900">
        <v>34486</v>
      </c>
      <c r="O10" s="901">
        <v>100.4648</v>
      </c>
      <c r="P10" s="902">
        <v>0.18479999999999563</v>
      </c>
      <c r="Q10" s="1073"/>
      <c r="R10" s="904">
        <v>100.282</v>
      </c>
      <c r="S10" s="905">
        <v>0.18280999999998926</v>
      </c>
      <c r="T10" s="1080"/>
      <c r="U10" s="1081"/>
      <c r="V10" s="1028" t="s">
        <v>691</v>
      </c>
      <c r="W10" s="1077">
        <v>0</v>
      </c>
      <c r="X10" s="1502"/>
      <c r="Y10" s="1078"/>
    </row>
    <row r="11" spans="1:25">
      <c r="A11" s="900">
        <v>34516</v>
      </c>
      <c r="B11" s="1424">
        <v>98.564135556858389</v>
      </c>
      <c r="C11" s="893">
        <v>0.24893167424220053</v>
      </c>
      <c r="D11" s="1079"/>
      <c r="E11" s="895">
        <v>98.298775817279122</v>
      </c>
      <c r="F11" s="896">
        <v>0.29258064038410225</v>
      </c>
      <c r="G11" s="923">
        <v>97.687169798008725</v>
      </c>
      <c r="H11" s="930"/>
      <c r="I11" s="1086" t="s">
        <v>686</v>
      </c>
      <c r="J11" s="1434" t="s">
        <v>691</v>
      </c>
      <c r="K11">
        <v>0</v>
      </c>
      <c r="L11" s="1450"/>
      <c r="M11" s="847"/>
      <c r="N11" s="900">
        <v>34516</v>
      </c>
      <c r="O11" s="901">
        <v>100.6574</v>
      </c>
      <c r="P11" s="902">
        <v>0.19259999999999877</v>
      </c>
      <c r="Q11" s="1073"/>
      <c r="R11" s="904">
        <v>100.4674</v>
      </c>
      <c r="S11" s="905">
        <v>0.18540000000000134</v>
      </c>
      <c r="T11" s="895">
        <v>100.07479714285715</v>
      </c>
      <c r="U11" s="928"/>
      <c r="V11" s="1028" t="s">
        <v>691</v>
      </c>
      <c r="W11" s="1077">
        <v>0</v>
      </c>
      <c r="X11" s="1502"/>
      <c r="Y11" s="1078"/>
    </row>
    <row r="12" spans="1:25">
      <c r="A12" s="900">
        <v>34547</v>
      </c>
      <c r="B12" s="1424">
        <v>98.728154505032322</v>
      </c>
      <c r="C12" s="893">
        <v>0.1640189481739327</v>
      </c>
      <c r="D12" s="1079"/>
      <c r="E12" s="895">
        <v>98.535831314835619</v>
      </c>
      <c r="F12" s="896">
        <v>0.23705549755649713</v>
      </c>
      <c r="G12" s="923">
        <v>97.965080214012232</v>
      </c>
      <c r="H12" s="924">
        <v>0.27791041600350752</v>
      </c>
      <c r="I12" s="1086" t="s">
        <v>686</v>
      </c>
      <c r="J12" s="1434" t="s">
        <v>691</v>
      </c>
      <c r="K12">
        <v>0</v>
      </c>
      <c r="L12" s="1450"/>
      <c r="M12" s="847"/>
      <c r="N12" s="900">
        <v>34547</v>
      </c>
      <c r="O12" s="901">
        <v>100.8484</v>
      </c>
      <c r="P12" s="902">
        <v>0.1910000000000025</v>
      </c>
      <c r="Q12" s="1073"/>
      <c r="R12" s="904">
        <v>100.65686666666666</v>
      </c>
      <c r="S12" s="905">
        <v>0.1894666666666609</v>
      </c>
      <c r="T12" s="895">
        <v>100.28093285714286</v>
      </c>
      <c r="U12" s="896">
        <v>0.20613571428570765</v>
      </c>
      <c r="V12" s="1028" t="s">
        <v>691</v>
      </c>
      <c r="W12" s="1077">
        <v>0</v>
      </c>
      <c r="X12" s="1502"/>
      <c r="Y12" s="1078"/>
    </row>
    <row r="13" spans="1:25">
      <c r="A13" s="900">
        <v>34578</v>
      </c>
      <c r="B13" s="1424">
        <v>98.765569187362374</v>
      </c>
      <c r="C13" s="893">
        <v>3.7414682330052074E-2</v>
      </c>
      <c r="D13" s="1079"/>
      <c r="E13" s="895">
        <v>98.685953083084357</v>
      </c>
      <c r="F13" s="896">
        <v>0.15012176824873791</v>
      </c>
      <c r="G13" s="923">
        <v>98.20703511137674</v>
      </c>
      <c r="H13" s="924">
        <v>0.24195489736450781</v>
      </c>
      <c r="I13" s="1086" t="s">
        <v>686</v>
      </c>
      <c r="J13" s="1434" t="s">
        <v>691</v>
      </c>
      <c r="K13">
        <v>0</v>
      </c>
      <c r="L13" s="1450"/>
      <c r="M13" s="847"/>
      <c r="N13" s="900">
        <v>34578</v>
      </c>
      <c r="O13" s="901">
        <v>101.009</v>
      </c>
      <c r="P13" s="902">
        <v>0.1606000000000023</v>
      </c>
      <c r="Q13" s="1073"/>
      <c r="R13" s="904">
        <v>100.83826666666666</v>
      </c>
      <c r="S13" s="905">
        <v>0.18139999999999645</v>
      </c>
      <c r="T13" s="895">
        <v>100.46816714285715</v>
      </c>
      <c r="U13" s="896">
        <v>0.18723428571429679</v>
      </c>
      <c r="V13" s="1028" t="s">
        <v>691</v>
      </c>
      <c r="W13" s="1077">
        <v>0</v>
      </c>
      <c r="X13" s="1502"/>
      <c r="Y13" s="1078"/>
    </row>
    <row r="14" spans="1:25">
      <c r="A14" s="900">
        <v>34608</v>
      </c>
      <c r="B14" s="1424">
        <v>98.704046778819645</v>
      </c>
      <c r="C14" s="893">
        <v>-6.1522408542728613E-2</v>
      </c>
      <c r="D14" s="1079"/>
      <c r="E14" s="895">
        <v>98.732590157071442</v>
      </c>
      <c r="F14" s="896">
        <v>4.6637073987085387E-2</v>
      </c>
      <c r="G14" s="923">
        <v>98.397213079822549</v>
      </c>
      <c r="H14" s="924">
        <v>0.19017796844580914</v>
      </c>
      <c r="I14" s="1086" t="s">
        <v>686</v>
      </c>
      <c r="J14" s="1434" t="s">
        <v>691</v>
      </c>
      <c r="K14">
        <v>0</v>
      </c>
      <c r="L14" s="1450"/>
      <c r="M14" s="847"/>
      <c r="N14" s="900">
        <v>34608</v>
      </c>
      <c r="O14" s="901">
        <v>101.08320000000001</v>
      </c>
      <c r="P14" s="902">
        <v>7.4200000000004707E-2</v>
      </c>
      <c r="Q14" s="1073"/>
      <c r="R14" s="904">
        <v>100.98020000000001</v>
      </c>
      <c r="S14" s="905">
        <v>0.14193333333335545</v>
      </c>
      <c r="T14" s="895">
        <v>100.63485714285716</v>
      </c>
      <c r="U14" s="896">
        <v>0.16669000000000267</v>
      </c>
      <c r="V14" s="1028" t="s">
        <v>691</v>
      </c>
      <c r="W14" s="1077">
        <v>0</v>
      </c>
      <c r="X14" s="1502"/>
      <c r="Y14" s="1078"/>
    </row>
    <row r="15" spans="1:25">
      <c r="A15" s="900">
        <v>34639</v>
      </c>
      <c r="B15" s="1425">
        <v>98.58506747265379</v>
      </c>
      <c r="C15" s="893">
        <v>-0.11897930616585484</v>
      </c>
      <c r="D15" s="1079"/>
      <c r="E15" s="895">
        <v>98.684894479611941</v>
      </c>
      <c r="F15" s="896">
        <v>-4.7695677459500985E-2</v>
      </c>
      <c r="G15" s="923">
        <v>98.525595056529355</v>
      </c>
      <c r="H15" s="924">
        <v>0.12838197670680529</v>
      </c>
      <c r="I15" s="1086" t="s">
        <v>691</v>
      </c>
      <c r="J15" s="1434" t="s">
        <v>691</v>
      </c>
      <c r="K15">
        <v>0</v>
      </c>
      <c r="L15" s="1450"/>
      <c r="M15" s="847"/>
      <c r="N15" s="900">
        <v>34639</v>
      </c>
      <c r="O15" s="901">
        <v>101.012</v>
      </c>
      <c r="P15" s="902">
        <v>-7.1200000000004593E-2</v>
      </c>
      <c r="Q15" s="1073"/>
      <c r="R15" s="904">
        <v>101.03473333333334</v>
      </c>
      <c r="S15" s="905">
        <v>5.4533333333324663E-2</v>
      </c>
      <c r="T15" s="895">
        <v>100.76497142857144</v>
      </c>
      <c r="U15" s="896">
        <v>0.13011428571428496</v>
      </c>
      <c r="V15" s="1028" t="s">
        <v>691</v>
      </c>
      <c r="W15" s="1077">
        <v>0</v>
      </c>
      <c r="X15" s="1502"/>
      <c r="Y15" s="1078"/>
    </row>
    <row r="16" spans="1:25">
      <c r="A16" s="949">
        <v>34669</v>
      </c>
      <c r="B16" s="1426">
        <v>98.467454782242626</v>
      </c>
      <c r="C16" s="935">
        <v>-0.11761269041116407</v>
      </c>
      <c r="D16" s="1087"/>
      <c r="E16" s="943">
        <v>98.585523011238692</v>
      </c>
      <c r="F16" s="938">
        <v>-9.9371468373249172E-2</v>
      </c>
      <c r="G16" s="939">
        <v>98.589947452226468</v>
      </c>
      <c r="H16" s="940">
        <v>6.4352395697113707E-2</v>
      </c>
      <c r="I16" s="1088" t="s">
        <v>691</v>
      </c>
      <c r="J16" s="1489" t="s">
        <v>691</v>
      </c>
      <c r="K16" s="1446">
        <v>0</v>
      </c>
      <c r="L16" s="1451"/>
      <c r="M16" s="847"/>
      <c r="N16" s="949">
        <v>34669</v>
      </c>
      <c r="O16" s="950">
        <v>100.8424</v>
      </c>
      <c r="P16" s="951">
        <v>-0.16960000000000264</v>
      </c>
      <c r="Q16" s="1089"/>
      <c r="R16" s="952">
        <v>100.97919999999999</v>
      </c>
      <c r="S16" s="953">
        <v>-5.5533333333343649E-2</v>
      </c>
      <c r="T16" s="943">
        <v>100.8453142857143</v>
      </c>
      <c r="U16" s="938">
        <v>8.0342857142852608E-2</v>
      </c>
      <c r="V16" s="965" t="s">
        <v>691</v>
      </c>
      <c r="W16" s="1090">
        <v>0</v>
      </c>
      <c r="X16" s="1502"/>
      <c r="Y16" s="1078"/>
    </row>
    <row r="17" spans="1:25">
      <c r="A17" s="900">
        <v>34700</v>
      </c>
      <c r="B17" s="1427">
        <v>98.49605027728775</v>
      </c>
      <c r="C17" s="893">
        <v>2.8595495045124153E-2</v>
      </c>
      <c r="D17" s="1091">
        <v>1.8</v>
      </c>
      <c r="E17" s="895">
        <v>98.516190844061384</v>
      </c>
      <c r="F17" s="896">
        <v>-6.9332167177307724E-2</v>
      </c>
      <c r="G17" s="923">
        <v>98.615782651465267</v>
      </c>
      <c r="H17" s="924">
        <v>2.5835199238798623E-2</v>
      </c>
      <c r="I17" s="1086" t="s">
        <v>687</v>
      </c>
      <c r="J17" s="1433" t="s">
        <v>691</v>
      </c>
      <c r="K17">
        <v>0</v>
      </c>
      <c r="L17" s="1450"/>
      <c r="M17" s="847"/>
      <c r="N17" s="882">
        <v>34700</v>
      </c>
      <c r="O17" s="901">
        <v>100.61499999999999</v>
      </c>
      <c r="P17" s="902">
        <v>-0.22740000000000293</v>
      </c>
      <c r="Q17" s="907">
        <v>1.22</v>
      </c>
      <c r="R17" s="904">
        <v>100.82313333333333</v>
      </c>
      <c r="S17" s="905">
        <v>-0.15606666666666058</v>
      </c>
      <c r="T17" s="886">
        <v>100.86677142857141</v>
      </c>
      <c r="U17" s="976">
        <v>2.1457142857116196E-2</v>
      </c>
      <c r="V17" s="1028" t="s">
        <v>691</v>
      </c>
      <c r="W17" s="1077">
        <v>0</v>
      </c>
      <c r="X17" s="1502"/>
      <c r="Y17" s="1078"/>
    </row>
    <row r="18" spans="1:25">
      <c r="A18" s="900">
        <v>34731</v>
      </c>
      <c r="B18" s="1428">
        <v>98.761694516274076</v>
      </c>
      <c r="C18" s="893">
        <v>0.26564423898632583</v>
      </c>
      <c r="D18" s="1091">
        <v>1.7</v>
      </c>
      <c r="E18" s="895">
        <v>98.575066525268156</v>
      </c>
      <c r="F18" s="896">
        <v>5.8875681206771446E-2</v>
      </c>
      <c r="G18" s="923">
        <v>98.644005359953226</v>
      </c>
      <c r="H18" s="924">
        <v>2.822270848795938E-2</v>
      </c>
      <c r="I18" s="1086" t="s">
        <v>691</v>
      </c>
      <c r="J18" s="1434" t="s">
        <v>691</v>
      </c>
      <c r="K18">
        <v>0</v>
      </c>
      <c r="L18" s="1450"/>
      <c r="M18" s="847"/>
      <c r="N18" s="900">
        <v>34731</v>
      </c>
      <c r="O18" s="901">
        <v>100.3497</v>
      </c>
      <c r="P18" s="902">
        <v>-0.26529999999999632</v>
      </c>
      <c r="Q18" s="907">
        <v>0.65</v>
      </c>
      <c r="R18" s="904">
        <v>100.60236666666667</v>
      </c>
      <c r="S18" s="905">
        <v>-0.22076666666666256</v>
      </c>
      <c r="T18" s="895">
        <v>100.82281428571427</v>
      </c>
      <c r="U18" s="896">
        <v>-4.3957142857138365E-2</v>
      </c>
      <c r="V18" s="1028" t="s">
        <v>691</v>
      </c>
      <c r="W18" s="1077">
        <v>0</v>
      </c>
      <c r="X18" s="1502"/>
      <c r="Y18" s="1078"/>
    </row>
    <row r="19" spans="1:25">
      <c r="A19" s="900">
        <v>34759</v>
      </c>
      <c r="B19" s="1428">
        <v>99.250933727326185</v>
      </c>
      <c r="C19" s="893">
        <v>0.48923921105210866</v>
      </c>
      <c r="D19" s="1091">
        <v>1.9</v>
      </c>
      <c r="E19" s="895">
        <v>98.836226173629328</v>
      </c>
      <c r="F19" s="896">
        <v>0.261159648361172</v>
      </c>
      <c r="G19" s="923">
        <v>98.718688105995199</v>
      </c>
      <c r="H19" s="924">
        <v>7.4682746041972337E-2</v>
      </c>
      <c r="I19" s="1086" t="s">
        <v>691</v>
      </c>
      <c r="J19" s="1434" t="s">
        <v>691</v>
      </c>
      <c r="K19">
        <v>0</v>
      </c>
      <c r="L19" s="1450"/>
      <c r="M19" s="847"/>
      <c r="N19" s="900">
        <v>34759</v>
      </c>
      <c r="O19" s="901">
        <v>100.0891</v>
      </c>
      <c r="P19" s="902">
        <v>-0.26059999999999661</v>
      </c>
      <c r="Q19" s="907">
        <v>0.17</v>
      </c>
      <c r="R19" s="904">
        <v>100.35126666666667</v>
      </c>
      <c r="S19" s="905">
        <v>-0.25109999999999388</v>
      </c>
      <c r="T19" s="895">
        <v>100.71434285714285</v>
      </c>
      <c r="U19" s="896">
        <v>-0.10847142857141989</v>
      </c>
      <c r="V19" s="1028" t="s">
        <v>691</v>
      </c>
      <c r="W19" s="1077">
        <v>0</v>
      </c>
      <c r="X19" s="1502"/>
      <c r="Y19" s="1078"/>
    </row>
    <row r="20" spans="1:25">
      <c r="A20" s="900">
        <v>34790</v>
      </c>
      <c r="B20" s="1428">
        <v>99.882460694688646</v>
      </c>
      <c r="C20" s="893">
        <v>0.63152696736246128</v>
      </c>
      <c r="D20" s="1091">
        <v>2.2000000000000002</v>
      </c>
      <c r="E20" s="895">
        <v>99.298362979429626</v>
      </c>
      <c r="F20" s="896">
        <v>0.46213680580029859</v>
      </c>
      <c r="G20" s="923">
        <v>98.878244035613235</v>
      </c>
      <c r="H20" s="924">
        <v>0.15955592961803688</v>
      </c>
      <c r="I20" s="1086" t="s">
        <v>686</v>
      </c>
      <c r="J20" s="1434" t="s">
        <v>691</v>
      </c>
      <c r="K20">
        <v>0</v>
      </c>
      <c r="L20" s="1450"/>
      <c r="M20" s="847"/>
      <c r="N20" s="900">
        <v>34790</v>
      </c>
      <c r="O20" s="901">
        <v>99.887990000000002</v>
      </c>
      <c r="P20" s="902">
        <v>-0.2011099999999999</v>
      </c>
      <c r="Q20" s="907">
        <v>-0.21</v>
      </c>
      <c r="R20" s="904">
        <v>100.10893</v>
      </c>
      <c r="S20" s="905">
        <v>-0.24233666666667375</v>
      </c>
      <c r="T20" s="895">
        <v>100.55419857142859</v>
      </c>
      <c r="U20" s="896">
        <v>-0.1601442857142672</v>
      </c>
      <c r="V20" s="1028" t="s">
        <v>691</v>
      </c>
      <c r="W20" s="1077">
        <v>0</v>
      </c>
      <c r="X20" s="1502"/>
      <c r="Y20" s="1078"/>
    </row>
    <row r="21" spans="1:25">
      <c r="A21" s="900">
        <v>34820</v>
      </c>
      <c r="B21" s="1428">
        <v>100.51849716981692</v>
      </c>
      <c r="C21" s="893">
        <v>0.63603647512827877</v>
      </c>
      <c r="D21" s="1091">
        <v>2.6</v>
      </c>
      <c r="E21" s="895">
        <v>99.883963863943904</v>
      </c>
      <c r="F21" s="896">
        <v>0.58560088451427816</v>
      </c>
      <c r="G21" s="923">
        <v>99.137451234327145</v>
      </c>
      <c r="H21" s="924">
        <v>0.25920719871390929</v>
      </c>
      <c r="I21" s="1086" t="s">
        <v>686</v>
      </c>
      <c r="J21" s="1434" t="s">
        <v>691</v>
      </c>
      <c r="K21">
        <v>0</v>
      </c>
      <c r="L21" s="1450"/>
      <c r="M21" s="847"/>
      <c r="N21" s="900">
        <v>34820</v>
      </c>
      <c r="O21" s="901">
        <v>99.797700000000006</v>
      </c>
      <c r="P21" s="902">
        <v>-9.0289999999995985E-2</v>
      </c>
      <c r="Q21" s="907">
        <v>-0.48</v>
      </c>
      <c r="R21" s="904">
        <v>99.924930000000003</v>
      </c>
      <c r="S21" s="905">
        <v>-0.1839999999999975</v>
      </c>
      <c r="T21" s="895">
        <v>100.37055571428571</v>
      </c>
      <c r="U21" s="896">
        <v>-0.18364285714287121</v>
      </c>
      <c r="V21" s="1028" t="s">
        <v>691</v>
      </c>
      <c r="W21" s="1077">
        <v>0</v>
      </c>
      <c r="X21" s="1502"/>
      <c r="Y21" s="1078"/>
    </row>
    <row r="22" spans="1:25">
      <c r="A22" s="900">
        <v>34851</v>
      </c>
      <c r="B22" s="1428">
        <v>101.02482488073299</v>
      </c>
      <c r="C22" s="893">
        <v>0.50632771091606799</v>
      </c>
      <c r="D22" s="1091">
        <v>2.8</v>
      </c>
      <c r="E22" s="895">
        <v>100.47526091507952</v>
      </c>
      <c r="F22" s="896">
        <v>0.59129705113561215</v>
      </c>
      <c r="G22" s="923">
        <v>99.485988006909892</v>
      </c>
      <c r="H22" s="924">
        <v>0.34853677258274729</v>
      </c>
      <c r="I22" s="1086" t="s">
        <v>686</v>
      </c>
      <c r="J22" s="1434" t="s">
        <v>691</v>
      </c>
      <c r="K22">
        <v>0</v>
      </c>
      <c r="L22" s="1450"/>
      <c r="M22" s="847"/>
      <c r="N22" s="900">
        <v>34851</v>
      </c>
      <c r="O22" s="901">
        <v>99.791640000000001</v>
      </c>
      <c r="P22" s="902">
        <v>-6.0600000000050613E-3</v>
      </c>
      <c r="Q22" s="907">
        <v>-0.67</v>
      </c>
      <c r="R22" s="904">
        <v>99.825776666666684</v>
      </c>
      <c r="S22" s="905">
        <v>-9.9153333333319438E-2</v>
      </c>
      <c r="T22" s="895">
        <v>100.19621857142859</v>
      </c>
      <c r="U22" s="896">
        <v>-0.17433714285712654</v>
      </c>
      <c r="V22" s="1028" t="s">
        <v>691</v>
      </c>
      <c r="W22" s="1077">
        <v>0</v>
      </c>
      <c r="X22" s="1502"/>
      <c r="Y22" s="1078"/>
    </row>
    <row r="23" spans="1:25">
      <c r="A23" s="900">
        <v>34881</v>
      </c>
      <c r="B23" s="1428">
        <v>101.37435778169085</v>
      </c>
      <c r="C23" s="893">
        <v>0.34953290095785405</v>
      </c>
      <c r="D23" s="1091">
        <v>2.9</v>
      </c>
      <c r="E23" s="895">
        <v>100.97255994408026</v>
      </c>
      <c r="F23" s="896">
        <v>0.49729902900074308</v>
      </c>
      <c r="G23" s="923">
        <v>99.90125986397392</v>
      </c>
      <c r="H23" s="924">
        <v>0.41527185706402747</v>
      </c>
      <c r="I23" s="1086" t="s">
        <v>686</v>
      </c>
      <c r="J23" s="1434" t="s">
        <v>691</v>
      </c>
      <c r="K23">
        <v>0</v>
      </c>
      <c r="L23" s="1450"/>
      <c r="M23" s="847"/>
      <c r="N23" s="900">
        <v>34881</v>
      </c>
      <c r="O23" s="901">
        <v>99.855450000000005</v>
      </c>
      <c r="P23" s="902">
        <v>6.3810000000003697E-2</v>
      </c>
      <c r="Q23" s="907">
        <v>-0.8</v>
      </c>
      <c r="R23" s="904">
        <v>99.814930000000004</v>
      </c>
      <c r="S23" s="905">
        <v>-1.0846666666679994E-2</v>
      </c>
      <c r="T23" s="895">
        <v>100.05522571428573</v>
      </c>
      <c r="U23" s="896">
        <v>-0.14099285714286225</v>
      </c>
      <c r="V23" s="1028" t="s">
        <v>691</v>
      </c>
      <c r="W23" s="1077">
        <v>0</v>
      </c>
      <c r="X23" s="1502"/>
      <c r="Y23" s="1078"/>
    </row>
    <row r="24" spans="1:25">
      <c r="A24" s="900">
        <v>34912</v>
      </c>
      <c r="B24" s="1428">
        <v>101.59768738338425</v>
      </c>
      <c r="C24" s="893">
        <v>0.22332960169340765</v>
      </c>
      <c r="D24" s="1091">
        <v>2.9</v>
      </c>
      <c r="E24" s="895">
        <v>101.33229001526938</v>
      </c>
      <c r="F24" s="896">
        <v>0.35973007118911937</v>
      </c>
      <c r="G24" s="923">
        <v>100.34435087913057</v>
      </c>
      <c r="H24" s="924">
        <v>0.44309101515665361</v>
      </c>
      <c r="I24" s="1086" t="s">
        <v>686</v>
      </c>
      <c r="J24" s="1434" t="s">
        <v>691</v>
      </c>
      <c r="K24">
        <v>0</v>
      </c>
      <c r="L24" s="1450"/>
      <c r="M24" s="847"/>
      <c r="N24" s="900">
        <v>34912</v>
      </c>
      <c r="O24" s="901">
        <v>99.993039999999993</v>
      </c>
      <c r="P24" s="902">
        <v>0.13758999999998878</v>
      </c>
      <c r="Q24" s="907">
        <v>-0.85</v>
      </c>
      <c r="R24" s="904">
        <v>99.880043333333333</v>
      </c>
      <c r="S24" s="905">
        <v>6.5113333333329138E-2</v>
      </c>
      <c r="T24" s="895">
        <v>99.966374285714295</v>
      </c>
      <c r="U24" s="896">
        <v>-8.8851428571430802E-2</v>
      </c>
      <c r="V24" s="1028" t="s">
        <v>691</v>
      </c>
      <c r="W24" s="1077">
        <v>0</v>
      </c>
      <c r="X24" s="1502"/>
      <c r="Y24" s="1078"/>
    </row>
    <row r="25" spans="1:25">
      <c r="A25" s="900">
        <v>34943</v>
      </c>
      <c r="B25" s="1428">
        <v>101.74402211227334</v>
      </c>
      <c r="C25" s="893">
        <v>0.14633472888908727</v>
      </c>
      <c r="D25" s="1091">
        <v>3</v>
      </c>
      <c r="E25" s="895">
        <v>101.57202242578281</v>
      </c>
      <c r="F25" s="896">
        <v>0.23973241051342598</v>
      </c>
      <c r="G25" s="923">
        <v>100.77039767855902</v>
      </c>
      <c r="H25" s="924">
        <v>0.42604679942844825</v>
      </c>
      <c r="I25" s="1086" t="s">
        <v>686</v>
      </c>
      <c r="J25" s="1434" t="s">
        <v>691</v>
      </c>
      <c r="K25">
        <v>0</v>
      </c>
      <c r="L25" s="1450"/>
      <c r="M25" s="847"/>
      <c r="N25" s="900">
        <v>34943</v>
      </c>
      <c r="O25" s="901">
        <v>100.16289999999999</v>
      </c>
      <c r="P25" s="902">
        <v>0.1698599999999999</v>
      </c>
      <c r="Q25" s="907">
        <v>-0.84</v>
      </c>
      <c r="R25" s="904">
        <v>100.00379666666667</v>
      </c>
      <c r="S25" s="905">
        <v>0.12375333333334027</v>
      </c>
      <c r="T25" s="895">
        <v>99.939688571428562</v>
      </c>
      <c r="U25" s="896">
        <v>-2.6685714285733297E-2</v>
      </c>
      <c r="V25" s="1028" t="s">
        <v>691</v>
      </c>
      <c r="W25" s="1077">
        <v>0</v>
      </c>
      <c r="X25" s="1502"/>
      <c r="Y25" s="1078"/>
    </row>
    <row r="26" spans="1:25">
      <c r="A26" s="900">
        <v>34973</v>
      </c>
      <c r="B26" s="1428">
        <v>101.87637897460624</v>
      </c>
      <c r="C26" s="893">
        <v>0.13235686233289812</v>
      </c>
      <c r="D26" s="1091">
        <v>3.2</v>
      </c>
      <c r="E26" s="895">
        <v>101.73936282342129</v>
      </c>
      <c r="F26" s="896">
        <v>0.1673403976384833</v>
      </c>
      <c r="G26" s="923">
        <v>101.14546128531333</v>
      </c>
      <c r="H26" s="924">
        <v>0.37506360675430983</v>
      </c>
      <c r="I26" s="1086" t="s">
        <v>686</v>
      </c>
      <c r="J26" s="1434" t="s">
        <v>691</v>
      </c>
      <c r="K26">
        <v>0</v>
      </c>
      <c r="L26" s="1450"/>
      <c r="M26" s="847"/>
      <c r="N26" s="900">
        <v>34973</v>
      </c>
      <c r="O26" s="901">
        <v>100.3242</v>
      </c>
      <c r="P26" s="902">
        <v>0.16130000000001132</v>
      </c>
      <c r="Q26" s="907">
        <v>-0.75</v>
      </c>
      <c r="R26" s="904">
        <v>100.16004666666667</v>
      </c>
      <c r="S26" s="905">
        <v>0.15625</v>
      </c>
      <c r="T26" s="895">
        <v>99.973274285714297</v>
      </c>
      <c r="U26" s="896">
        <v>3.358571428573498E-2</v>
      </c>
      <c r="V26" s="1028" t="s">
        <v>691</v>
      </c>
      <c r="W26" s="1077">
        <v>0</v>
      </c>
      <c r="X26" s="1502"/>
      <c r="Y26" s="1078"/>
    </row>
    <row r="27" spans="1:25">
      <c r="A27" s="900">
        <v>35004</v>
      </c>
      <c r="B27" s="1428">
        <v>102.01074232684157</v>
      </c>
      <c r="C27" s="893">
        <v>0.13436335223532581</v>
      </c>
      <c r="D27" s="1091">
        <v>3.5</v>
      </c>
      <c r="E27" s="895">
        <v>101.87704780457371</v>
      </c>
      <c r="F27" s="896">
        <v>0.13768498115241812</v>
      </c>
      <c r="G27" s="923">
        <v>101.44950151847802</v>
      </c>
      <c r="H27" s="924">
        <v>0.30404023316468454</v>
      </c>
      <c r="I27" s="1086" t="s">
        <v>686</v>
      </c>
      <c r="J27" s="1434" t="s">
        <v>691</v>
      </c>
      <c r="K27">
        <v>0</v>
      </c>
      <c r="L27" s="1450"/>
      <c r="M27" s="847"/>
      <c r="N27" s="900">
        <v>35004</v>
      </c>
      <c r="O27" s="901">
        <v>100.4513</v>
      </c>
      <c r="P27" s="902">
        <v>0.12709999999999866</v>
      </c>
      <c r="Q27" s="907">
        <v>-0.56000000000000005</v>
      </c>
      <c r="R27" s="904">
        <v>100.3128</v>
      </c>
      <c r="S27" s="905">
        <v>0.15275333333332242</v>
      </c>
      <c r="T27" s="895">
        <v>100.05374714285715</v>
      </c>
      <c r="U27" s="896">
        <v>8.047285714285124E-2</v>
      </c>
      <c r="V27" s="1028" t="s">
        <v>691</v>
      </c>
      <c r="W27" s="1077">
        <v>0</v>
      </c>
      <c r="X27" s="1502"/>
      <c r="Y27" s="1078"/>
    </row>
    <row r="28" spans="1:25">
      <c r="A28" s="900">
        <v>35034</v>
      </c>
      <c r="B28" s="1429">
        <v>102.13392615593828</v>
      </c>
      <c r="C28" s="893">
        <v>0.12318382909671755</v>
      </c>
      <c r="D28" s="1091">
        <v>3.7</v>
      </c>
      <c r="E28" s="895">
        <v>102.0070158191287</v>
      </c>
      <c r="F28" s="896">
        <v>0.12996801455498996</v>
      </c>
      <c r="G28" s="923">
        <v>101.68027708792394</v>
      </c>
      <c r="H28" s="924">
        <v>0.23077556944592459</v>
      </c>
      <c r="I28" s="1086" t="s">
        <v>686</v>
      </c>
      <c r="J28" s="1489" t="s">
        <v>691</v>
      </c>
      <c r="K28" s="1446">
        <v>0</v>
      </c>
      <c r="L28" s="1451"/>
      <c r="M28" s="847"/>
      <c r="N28" s="949">
        <v>35034</v>
      </c>
      <c r="O28" s="901">
        <v>100.556</v>
      </c>
      <c r="P28" s="902">
        <v>0.10469999999999402</v>
      </c>
      <c r="Q28" s="942">
        <v>-0.28000000000000003</v>
      </c>
      <c r="R28" s="904">
        <v>100.44383333333333</v>
      </c>
      <c r="S28" s="905">
        <v>0.13103333333333467</v>
      </c>
      <c r="T28" s="943">
        <v>100.16207571428572</v>
      </c>
      <c r="U28" s="938">
        <v>0.10832857142857222</v>
      </c>
      <c r="V28" s="965" t="s">
        <v>691</v>
      </c>
      <c r="W28" s="1090">
        <v>0</v>
      </c>
      <c r="X28" s="1502"/>
      <c r="Y28" s="1078"/>
    </row>
    <row r="29" spans="1:25">
      <c r="A29" s="882">
        <v>35065</v>
      </c>
      <c r="B29" s="1428">
        <v>102.22756509707888</v>
      </c>
      <c r="C29" s="1092">
        <v>9.3638941140596899E-2</v>
      </c>
      <c r="D29" s="1093">
        <v>3.8</v>
      </c>
      <c r="E29" s="886">
        <v>102.12407785995292</v>
      </c>
      <c r="F29" s="976">
        <v>0.11706204082422289</v>
      </c>
      <c r="G29" s="1094">
        <v>101.85209711883049</v>
      </c>
      <c r="H29" s="1095">
        <v>0.17182003090654518</v>
      </c>
      <c r="I29" s="1096" t="s">
        <v>686</v>
      </c>
      <c r="J29" s="1434" t="s">
        <v>691</v>
      </c>
      <c r="K29">
        <v>0</v>
      </c>
      <c r="L29" s="1450"/>
      <c r="M29" s="847"/>
      <c r="N29" s="900">
        <v>35065</v>
      </c>
      <c r="O29" s="955">
        <v>100.6525</v>
      </c>
      <c r="P29" s="956">
        <v>9.6500000000006025E-2</v>
      </c>
      <c r="Q29" s="907">
        <v>0.04</v>
      </c>
      <c r="R29" s="884">
        <v>100.55326666666667</v>
      </c>
      <c r="S29" s="946">
        <v>0.10943333333334238</v>
      </c>
      <c r="T29" s="895">
        <v>100.28505571428572</v>
      </c>
      <c r="U29" s="896">
        <v>0.12297999999999831</v>
      </c>
      <c r="V29" s="1028" t="s">
        <v>691</v>
      </c>
      <c r="W29" s="1077">
        <v>0</v>
      </c>
      <c r="X29" s="1502"/>
      <c r="Y29" s="1078"/>
    </row>
    <row r="30" spans="1:25">
      <c r="A30" s="900">
        <v>35096</v>
      </c>
      <c r="B30" s="1428">
        <v>102.29752901593052</v>
      </c>
      <c r="C30" s="893">
        <v>6.9963918851641438E-2</v>
      </c>
      <c r="D30" s="1091">
        <v>3.6</v>
      </c>
      <c r="E30" s="895">
        <v>102.21967342298257</v>
      </c>
      <c r="F30" s="896">
        <v>9.5595563029647224E-2</v>
      </c>
      <c r="G30" s="923">
        <v>101.98397872372188</v>
      </c>
      <c r="H30" s="924">
        <v>0.13188160489139023</v>
      </c>
      <c r="I30" s="1086" t="s">
        <v>686</v>
      </c>
      <c r="J30" s="1434" t="s">
        <v>691</v>
      </c>
      <c r="K30">
        <v>0</v>
      </c>
      <c r="L30" s="1450"/>
      <c r="M30" s="847"/>
      <c r="N30" s="900">
        <v>35096</v>
      </c>
      <c r="O30" s="901">
        <v>100.7448</v>
      </c>
      <c r="P30" s="902">
        <v>9.2299999999994498E-2</v>
      </c>
      <c r="Q30" s="907">
        <v>0.39</v>
      </c>
      <c r="R30" s="904">
        <v>100.6511</v>
      </c>
      <c r="S30" s="905">
        <v>9.7833333333326777E-2</v>
      </c>
      <c r="T30" s="895">
        <v>100.41210571428572</v>
      </c>
      <c r="U30" s="896">
        <v>0.127049999999997</v>
      </c>
      <c r="V30" s="1028" t="s">
        <v>691</v>
      </c>
      <c r="W30" s="1077">
        <v>0</v>
      </c>
      <c r="X30" s="1502"/>
      <c r="Y30" s="1078"/>
    </row>
    <row r="31" spans="1:25">
      <c r="A31" s="900">
        <v>35125</v>
      </c>
      <c r="B31" s="1428">
        <v>102.35331363488865</v>
      </c>
      <c r="C31" s="893">
        <v>5.5784618958128362E-2</v>
      </c>
      <c r="D31" s="1091">
        <v>3.1</v>
      </c>
      <c r="E31" s="895">
        <v>102.29280258263269</v>
      </c>
      <c r="F31" s="896">
        <v>7.3129159650122233E-2</v>
      </c>
      <c r="G31" s="923">
        <v>102.09192533107964</v>
      </c>
      <c r="H31" s="924">
        <v>0.10794660735776063</v>
      </c>
      <c r="I31" s="1086" t="s">
        <v>686</v>
      </c>
      <c r="J31" s="1434" t="s">
        <v>691</v>
      </c>
      <c r="K31">
        <v>0</v>
      </c>
      <c r="L31" s="1450"/>
      <c r="M31" s="847"/>
      <c r="N31" s="900">
        <v>35125</v>
      </c>
      <c r="O31" s="901">
        <v>100.8219</v>
      </c>
      <c r="P31" s="902">
        <v>7.7100000000001501E-2</v>
      </c>
      <c r="Q31" s="907">
        <v>0.73</v>
      </c>
      <c r="R31" s="904">
        <v>100.73973333333333</v>
      </c>
      <c r="S31" s="905">
        <v>8.8633333333334008E-2</v>
      </c>
      <c r="T31" s="895">
        <v>100.53051428571428</v>
      </c>
      <c r="U31" s="896">
        <v>0.11840857142856009</v>
      </c>
      <c r="V31" s="1028" t="s">
        <v>691</v>
      </c>
      <c r="W31" s="1077">
        <v>0</v>
      </c>
      <c r="X31" s="1502"/>
      <c r="Y31" s="1078"/>
    </row>
    <row r="32" spans="1:25">
      <c r="A32" s="900">
        <v>35156</v>
      </c>
      <c r="B32" s="1428">
        <v>102.43613453487504</v>
      </c>
      <c r="C32" s="893">
        <v>8.2820899986387531E-2</v>
      </c>
      <c r="D32" s="1091">
        <v>2.6</v>
      </c>
      <c r="E32" s="895">
        <v>102.36232572856473</v>
      </c>
      <c r="F32" s="896">
        <v>6.9523145932038233E-2</v>
      </c>
      <c r="G32" s="923">
        <v>102.19079853430844</v>
      </c>
      <c r="H32" s="924">
        <v>9.8873203228805551E-2</v>
      </c>
      <c r="I32" s="1086" t="s">
        <v>686</v>
      </c>
      <c r="J32" s="1434" t="s">
        <v>691</v>
      </c>
      <c r="K32">
        <v>0</v>
      </c>
      <c r="L32" s="1450"/>
      <c r="M32" s="847"/>
      <c r="N32" s="900">
        <v>35156</v>
      </c>
      <c r="O32" s="901">
        <v>100.85760000000001</v>
      </c>
      <c r="P32" s="902">
        <v>3.5700000000005616E-2</v>
      </c>
      <c r="Q32" s="907">
        <v>0.97</v>
      </c>
      <c r="R32" s="904">
        <v>100.80810000000001</v>
      </c>
      <c r="S32" s="905">
        <v>6.8366666666676679E-2</v>
      </c>
      <c r="T32" s="895">
        <v>100.62975714285714</v>
      </c>
      <c r="U32" s="896">
        <v>9.9242857142868957E-2</v>
      </c>
      <c r="V32" s="1028" t="s">
        <v>691</v>
      </c>
      <c r="W32" s="1077">
        <v>0</v>
      </c>
      <c r="X32" s="1502"/>
      <c r="Y32" s="1078"/>
    </row>
    <row r="33" spans="1:25">
      <c r="A33" s="900">
        <v>35186</v>
      </c>
      <c r="B33" s="1428">
        <v>102.56436187465056</v>
      </c>
      <c r="C33" s="893">
        <v>0.12822733977552048</v>
      </c>
      <c r="D33" s="1091">
        <v>2</v>
      </c>
      <c r="E33" s="895">
        <v>102.45127001480473</v>
      </c>
      <c r="F33" s="896">
        <v>8.8944286240007386E-2</v>
      </c>
      <c r="G33" s="923">
        <v>102.28908180574335</v>
      </c>
      <c r="H33" s="924">
        <v>9.828327143490867E-2</v>
      </c>
      <c r="I33" s="1086" t="s">
        <v>686</v>
      </c>
      <c r="J33" s="1434" t="s">
        <v>691</v>
      </c>
      <c r="K33">
        <v>0</v>
      </c>
      <c r="L33" s="1450"/>
      <c r="M33" s="847"/>
      <c r="N33" s="900">
        <v>35186</v>
      </c>
      <c r="O33" s="901">
        <v>100.8257</v>
      </c>
      <c r="P33" s="902">
        <v>-3.1900000000007367E-2</v>
      </c>
      <c r="Q33" s="907">
        <v>1.03</v>
      </c>
      <c r="R33" s="904">
        <v>100.83506666666666</v>
      </c>
      <c r="S33" s="905">
        <v>2.6966666666652372E-2</v>
      </c>
      <c r="T33" s="895">
        <v>100.70140000000001</v>
      </c>
      <c r="U33" s="896">
        <v>7.1642857142862226E-2</v>
      </c>
      <c r="V33" s="1028" t="s">
        <v>691</v>
      </c>
      <c r="W33" s="1077">
        <v>0</v>
      </c>
      <c r="X33" s="1502"/>
      <c r="Y33" s="1078"/>
    </row>
    <row r="34" spans="1:25">
      <c r="A34" s="900">
        <v>35217</v>
      </c>
      <c r="B34" s="1428">
        <v>102.69683059798756</v>
      </c>
      <c r="C34" s="893">
        <v>0.13246872333699855</v>
      </c>
      <c r="D34" s="1091">
        <v>1.7</v>
      </c>
      <c r="E34" s="895">
        <v>102.56577566917105</v>
      </c>
      <c r="F34" s="896">
        <v>0.11450565436631166</v>
      </c>
      <c r="G34" s="923">
        <v>102.38709441590707</v>
      </c>
      <c r="H34" s="924">
        <v>9.8012610163721092E-2</v>
      </c>
      <c r="I34" s="1086" t="s">
        <v>686</v>
      </c>
      <c r="J34" s="1434" t="s">
        <v>691</v>
      </c>
      <c r="K34">
        <v>0</v>
      </c>
      <c r="L34" s="1450"/>
      <c r="M34" s="847"/>
      <c r="N34" s="900">
        <v>35217</v>
      </c>
      <c r="O34" s="901">
        <v>100.7557</v>
      </c>
      <c r="P34" s="902">
        <v>-6.9999999999993179E-2</v>
      </c>
      <c r="Q34" s="907">
        <v>0.97</v>
      </c>
      <c r="R34" s="904">
        <v>100.813</v>
      </c>
      <c r="S34" s="905">
        <v>-2.206666666666024E-2</v>
      </c>
      <c r="T34" s="895">
        <v>100.74488571428573</v>
      </c>
      <c r="U34" s="896">
        <v>4.3485714285722565E-2</v>
      </c>
      <c r="V34" s="1028" t="s">
        <v>691</v>
      </c>
      <c r="W34" s="1077">
        <v>0</v>
      </c>
      <c r="X34" s="1502"/>
      <c r="Y34" s="1078"/>
    </row>
    <row r="35" spans="1:25">
      <c r="A35" s="900">
        <v>35247</v>
      </c>
      <c r="B35" s="1428">
        <v>102.80822438832011</v>
      </c>
      <c r="C35" s="893">
        <v>0.11139379033255636</v>
      </c>
      <c r="D35" s="1091">
        <v>1.4</v>
      </c>
      <c r="E35" s="895">
        <v>102.68980562031942</v>
      </c>
      <c r="F35" s="896">
        <v>0.12402995114837267</v>
      </c>
      <c r="G35" s="923">
        <v>102.48342273481876</v>
      </c>
      <c r="H35" s="924">
        <v>9.6328318911687916E-2</v>
      </c>
      <c r="I35" s="1086" t="s">
        <v>686</v>
      </c>
      <c r="J35" s="1434" t="s">
        <v>691</v>
      </c>
      <c r="K35">
        <v>0</v>
      </c>
      <c r="L35" s="1450"/>
      <c r="M35" s="847"/>
      <c r="N35" s="900">
        <v>35247</v>
      </c>
      <c r="O35" s="901">
        <v>100.6733</v>
      </c>
      <c r="P35" s="902">
        <v>-8.2400000000006912E-2</v>
      </c>
      <c r="Q35" s="907">
        <v>0.82</v>
      </c>
      <c r="R35" s="904">
        <v>100.75156666666668</v>
      </c>
      <c r="S35" s="905">
        <v>-6.1433333333326345E-2</v>
      </c>
      <c r="T35" s="895">
        <v>100.76164285714286</v>
      </c>
      <c r="U35" s="896">
        <v>1.6757142857130702E-2</v>
      </c>
      <c r="V35" s="1028" t="s">
        <v>691</v>
      </c>
      <c r="W35" s="1077">
        <v>0</v>
      </c>
      <c r="X35" s="1502"/>
      <c r="Y35" s="1078"/>
    </row>
    <row r="36" spans="1:25">
      <c r="A36" s="900">
        <v>35278</v>
      </c>
      <c r="B36" s="1428">
        <v>102.87960048905865</v>
      </c>
      <c r="C36" s="893">
        <v>7.1376100738532955E-2</v>
      </c>
      <c r="D36" s="1091">
        <v>1.3</v>
      </c>
      <c r="E36" s="895">
        <v>102.79488515845544</v>
      </c>
      <c r="F36" s="896">
        <v>0.10507953813602455</v>
      </c>
      <c r="G36" s="923">
        <v>102.57657064795873</v>
      </c>
      <c r="H36" s="924">
        <v>9.3147913139972616E-2</v>
      </c>
      <c r="I36" s="1086" t="s">
        <v>686</v>
      </c>
      <c r="J36" s="1434" t="s">
        <v>691</v>
      </c>
      <c r="K36">
        <v>0</v>
      </c>
      <c r="L36" s="1450"/>
      <c r="M36" s="847"/>
      <c r="N36" s="900">
        <v>35278</v>
      </c>
      <c r="O36" s="901">
        <v>100.578</v>
      </c>
      <c r="P36" s="902">
        <v>-9.5299999999994611E-2</v>
      </c>
      <c r="Q36" s="907">
        <v>0.59</v>
      </c>
      <c r="R36" s="904">
        <v>100.669</v>
      </c>
      <c r="S36" s="905">
        <v>-8.2566666666679112E-2</v>
      </c>
      <c r="T36" s="895">
        <v>100.75099999999999</v>
      </c>
      <c r="U36" s="896">
        <v>-1.0642857142869389E-2</v>
      </c>
      <c r="V36" s="1016" t="s">
        <v>691</v>
      </c>
      <c r="W36" s="1077">
        <v>0</v>
      </c>
      <c r="X36" s="1502"/>
      <c r="Y36" s="1078"/>
    </row>
    <row r="37" spans="1:25">
      <c r="A37" s="900">
        <v>35309</v>
      </c>
      <c r="B37" s="1428">
        <v>102.94121249869279</v>
      </c>
      <c r="C37" s="893">
        <v>6.1612009634146148E-2</v>
      </c>
      <c r="D37" s="1091">
        <v>1.2</v>
      </c>
      <c r="E37" s="895">
        <v>102.87634579202386</v>
      </c>
      <c r="F37" s="896">
        <v>8.1460633568411822E-2</v>
      </c>
      <c r="G37" s="923">
        <v>102.66852543121047</v>
      </c>
      <c r="H37" s="924">
        <v>9.1954783251736671E-2</v>
      </c>
      <c r="I37" s="1086" t="s">
        <v>686</v>
      </c>
      <c r="J37" s="1434" t="s">
        <v>691</v>
      </c>
      <c r="K37">
        <v>0</v>
      </c>
      <c r="L37" s="1450"/>
      <c r="M37" s="847"/>
      <c r="N37" s="925">
        <v>35309</v>
      </c>
      <c r="O37" s="962">
        <v>100.4337</v>
      </c>
      <c r="P37" s="963">
        <v>-0.14430000000000121</v>
      </c>
      <c r="Q37" s="928">
        <v>0.27</v>
      </c>
      <c r="R37" s="929">
        <v>100.56166666666667</v>
      </c>
      <c r="S37" s="930">
        <v>-0.10733333333332951</v>
      </c>
      <c r="T37" s="903">
        <v>100.70655714285715</v>
      </c>
      <c r="U37" s="928">
        <v>-4.4442857142840353E-2</v>
      </c>
      <c r="V37" s="1097" t="s">
        <v>892</v>
      </c>
      <c r="W37" s="1098">
        <v>1</v>
      </c>
      <c r="X37" s="1502"/>
      <c r="Y37" s="1078"/>
    </row>
    <row r="38" spans="1:25">
      <c r="A38" s="925">
        <v>35339</v>
      </c>
      <c r="B38" s="1497">
        <v>102.9788587190065</v>
      </c>
      <c r="C38" s="963">
        <v>3.7646220313703793E-2</v>
      </c>
      <c r="D38" s="1099">
        <v>1.1000000000000001</v>
      </c>
      <c r="E38" s="903">
        <v>102.93322390225264</v>
      </c>
      <c r="F38" s="928">
        <v>5.6878110228780088E-2</v>
      </c>
      <c r="G38" s="929">
        <v>102.7578890146559</v>
      </c>
      <c r="H38" s="930">
        <v>8.9363583445432937E-2</v>
      </c>
      <c r="I38" s="1100" t="s">
        <v>686</v>
      </c>
      <c r="J38" s="1486" t="s">
        <v>892</v>
      </c>
      <c r="K38">
        <v>1</v>
      </c>
      <c r="L38" s="1450"/>
      <c r="M38" s="847"/>
      <c r="N38" s="900">
        <v>35339</v>
      </c>
      <c r="O38" s="901">
        <v>100.1722</v>
      </c>
      <c r="P38" s="902">
        <v>-0.26149999999999807</v>
      </c>
      <c r="Q38" s="907">
        <v>-0.15</v>
      </c>
      <c r="R38" s="904">
        <v>100.39463333333333</v>
      </c>
      <c r="S38" s="905">
        <v>-0.16703333333333603</v>
      </c>
      <c r="T38" s="906">
        <v>100.61374285714285</v>
      </c>
      <c r="U38" s="907">
        <v>-9.2814285714297284E-2</v>
      </c>
      <c r="V38" s="1016" t="s">
        <v>691</v>
      </c>
      <c r="W38" s="1077">
        <v>0</v>
      </c>
      <c r="X38" s="1502"/>
      <c r="Y38" s="1078"/>
    </row>
    <row r="39" spans="1:25">
      <c r="A39" s="1101">
        <v>35370</v>
      </c>
      <c r="B39" s="1428">
        <v>102.96839991001589</v>
      </c>
      <c r="C39" s="893">
        <v>-1.0458808990605917E-2</v>
      </c>
      <c r="D39" s="1102">
        <v>0.9</v>
      </c>
      <c r="E39" s="1103">
        <v>102.96282370923838</v>
      </c>
      <c r="F39" s="1104">
        <v>2.9599806985743271E-2</v>
      </c>
      <c r="G39" s="1105">
        <v>102.83392692539032</v>
      </c>
      <c r="H39" s="1106">
        <v>7.6037910734413572E-2</v>
      </c>
      <c r="I39" s="1107" t="s">
        <v>686</v>
      </c>
      <c r="J39" s="1434" t="s">
        <v>691</v>
      </c>
      <c r="K39">
        <v>0</v>
      </c>
      <c r="L39" s="1450"/>
      <c r="M39" s="847"/>
      <c r="N39" s="900">
        <v>35370</v>
      </c>
      <c r="O39" s="901">
        <v>99.745019999999997</v>
      </c>
      <c r="P39" s="902">
        <v>-0.427180000000007</v>
      </c>
      <c r="Q39" s="907">
        <v>-0.7</v>
      </c>
      <c r="R39" s="904">
        <v>100.11697333333335</v>
      </c>
      <c r="S39" s="905">
        <v>-0.27765999999998314</v>
      </c>
      <c r="T39" s="895">
        <v>100.45480285714287</v>
      </c>
      <c r="U39" s="896">
        <v>-0.15893999999998698</v>
      </c>
      <c r="V39" s="1016" t="s">
        <v>691</v>
      </c>
      <c r="W39" s="1077">
        <v>0</v>
      </c>
      <c r="X39" s="1502"/>
      <c r="Y39" s="1078"/>
    </row>
    <row r="40" spans="1:25">
      <c r="A40" s="949">
        <v>35400</v>
      </c>
      <c r="B40" s="1429">
        <v>102.90487605723368</v>
      </c>
      <c r="C40" s="935">
        <v>-6.3523852782211065E-2</v>
      </c>
      <c r="D40" s="1108">
        <v>0.8</v>
      </c>
      <c r="E40" s="943">
        <v>102.95071156208535</v>
      </c>
      <c r="F40" s="938">
        <v>-1.2112147153032993E-2</v>
      </c>
      <c r="G40" s="939">
        <v>102.88257180861646</v>
      </c>
      <c r="H40" s="940">
        <v>4.8644883226145907E-2</v>
      </c>
      <c r="I40" s="1088" t="s">
        <v>849</v>
      </c>
      <c r="J40" s="1489" t="s">
        <v>691</v>
      </c>
      <c r="K40" s="1446">
        <v>0</v>
      </c>
      <c r="L40" s="1451"/>
      <c r="M40" s="847"/>
      <c r="N40" s="900">
        <v>35400</v>
      </c>
      <c r="O40" s="950">
        <v>99.293440000000004</v>
      </c>
      <c r="P40" s="951">
        <v>-0.45157999999999276</v>
      </c>
      <c r="Q40" s="942">
        <v>-1.26</v>
      </c>
      <c r="R40" s="952">
        <v>99.736886666666649</v>
      </c>
      <c r="S40" s="953">
        <v>-0.3800866666666991</v>
      </c>
      <c r="T40" s="895">
        <v>100.23590857142857</v>
      </c>
      <c r="U40" s="896">
        <v>-0.21889428571429903</v>
      </c>
      <c r="V40" s="888" t="s">
        <v>691</v>
      </c>
      <c r="W40" s="1090">
        <v>0</v>
      </c>
      <c r="X40" s="1502"/>
      <c r="Y40" s="1078"/>
    </row>
    <row r="41" spans="1:25">
      <c r="A41" s="900">
        <v>35431</v>
      </c>
      <c r="B41" s="1428">
        <v>102.80174059087051</v>
      </c>
      <c r="C41" s="893">
        <v>-0.10313546636317028</v>
      </c>
      <c r="D41" s="1091">
        <v>0.6</v>
      </c>
      <c r="E41" s="895">
        <v>102.89167218604003</v>
      </c>
      <c r="F41" s="896">
        <v>-5.9039376045319614E-2</v>
      </c>
      <c r="G41" s="923">
        <v>102.89755895045687</v>
      </c>
      <c r="H41" s="924">
        <v>1.4987141840407503E-2</v>
      </c>
      <c r="I41" s="1086" t="s">
        <v>849</v>
      </c>
      <c r="J41" s="1433" t="s">
        <v>691</v>
      </c>
      <c r="K41">
        <v>0</v>
      </c>
      <c r="L41" s="1450"/>
      <c r="M41" s="847"/>
      <c r="N41" s="882">
        <v>35431</v>
      </c>
      <c r="O41" s="901">
        <v>99.023619999999994</v>
      </c>
      <c r="P41" s="902">
        <v>-0.26982000000000994</v>
      </c>
      <c r="Q41" s="907">
        <v>-1.62</v>
      </c>
      <c r="R41" s="904">
        <v>99.354026666666655</v>
      </c>
      <c r="S41" s="905">
        <v>-0.38285999999999376</v>
      </c>
      <c r="T41" s="886">
        <v>99.988468571428584</v>
      </c>
      <c r="U41" s="976">
        <v>-0.24743999999998323</v>
      </c>
      <c r="V41" s="1028" t="s">
        <v>691</v>
      </c>
      <c r="W41" s="1077">
        <v>0</v>
      </c>
      <c r="X41" s="1502"/>
      <c r="Y41" s="1078"/>
    </row>
    <row r="42" spans="1:25">
      <c r="A42" s="900">
        <v>35462</v>
      </c>
      <c r="B42" s="1428">
        <v>102.65210255479161</v>
      </c>
      <c r="C42" s="893">
        <v>-0.14963803607889758</v>
      </c>
      <c r="D42" s="1091">
        <v>0.3</v>
      </c>
      <c r="E42" s="895">
        <v>102.7862397342986</v>
      </c>
      <c r="F42" s="896">
        <v>-0.10543245174142157</v>
      </c>
      <c r="G42" s="923">
        <v>102.87525583138138</v>
      </c>
      <c r="H42" s="924">
        <v>-2.2303119075488098E-2</v>
      </c>
      <c r="I42" s="1086" t="s">
        <v>687</v>
      </c>
      <c r="J42" s="1434" t="s">
        <v>691</v>
      </c>
      <c r="K42">
        <v>0</v>
      </c>
      <c r="L42" s="1450"/>
      <c r="M42" s="847"/>
      <c r="N42" s="900">
        <v>35462</v>
      </c>
      <c r="O42" s="901">
        <v>99.106409999999997</v>
      </c>
      <c r="P42" s="902">
        <v>8.2790000000002806E-2</v>
      </c>
      <c r="Q42" s="907">
        <v>-1.63</v>
      </c>
      <c r="R42" s="904">
        <v>99.141156666666674</v>
      </c>
      <c r="S42" s="905">
        <v>-0.21286999999998102</v>
      </c>
      <c r="T42" s="895">
        <v>99.764627142857123</v>
      </c>
      <c r="U42" s="896">
        <v>-0.22384142857146117</v>
      </c>
      <c r="V42" s="1016" t="s">
        <v>691</v>
      </c>
      <c r="W42" s="1077">
        <v>0</v>
      </c>
      <c r="X42" s="1502"/>
      <c r="Y42" s="1078"/>
    </row>
    <row r="43" spans="1:25">
      <c r="A43" s="900">
        <v>35490</v>
      </c>
      <c r="B43" s="1428">
        <v>102.44262747143368</v>
      </c>
      <c r="C43" s="893">
        <v>-0.20947508335792975</v>
      </c>
      <c r="D43" s="1091">
        <v>0.1</v>
      </c>
      <c r="E43" s="895">
        <v>102.63215687236527</v>
      </c>
      <c r="F43" s="896">
        <v>-0.15408286193333254</v>
      </c>
      <c r="G43" s="923">
        <v>102.81283111457779</v>
      </c>
      <c r="H43" s="924">
        <v>-6.2424716803590741E-2</v>
      </c>
      <c r="I43" s="1086" t="s">
        <v>687</v>
      </c>
      <c r="J43" s="1434" t="s">
        <v>691</v>
      </c>
      <c r="K43">
        <v>0</v>
      </c>
      <c r="L43" s="1450"/>
      <c r="M43" s="847"/>
      <c r="N43" s="900">
        <v>35490</v>
      </c>
      <c r="O43" s="901">
        <v>99.395330000000001</v>
      </c>
      <c r="P43" s="902">
        <v>0.28892000000000451</v>
      </c>
      <c r="Q43" s="907">
        <v>-1.41</v>
      </c>
      <c r="R43" s="904">
        <v>99.175119999999993</v>
      </c>
      <c r="S43" s="905">
        <v>3.3963333333318246E-2</v>
      </c>
      <c r="T43" s="895">
        <v>99.595674285714296</v>
      </c>
      <c r="U43" s="896">
        <v>-0.16895285714282693</v>
      </c>
      <c r="V43" s="1016" t="s">
        <v>691</v>
      </c>
      <c r="W43" s="1077">
        <v>0</v>
      </c>
      <c r="X43" s="1502"/>
      <c r="Y43" s="1078"/>
    </row>
    <row r="44" spans="1:25">
      <c r="A44" s="900">
        <v>35521</v>
      </c>
      <c r="B44" s="1428">
        <v>102.16662516036888</v>
      </c>
      <c r="C44" s="893">
        <v>-0.27600231106480067</v>
      </c>
      <c r="D44" s="1091">
        <v>-0.3</v>
      </c>
      <c r="E44" s="895">
        <v>102.42045172886473</v>
      </c>
      <c r="F44" s="896">
        <v>-0.21170514350053793</v>
      </c>
      <c r="G44" s="923">
        <v>102.70217578053153</v>
      </c>
      <c r="H44" s="924">
        <v>-0.11065533404625683</v>
      </c>
      <c r="I44" s="1086" t="s">
        <v>687</v>
      </c>
      <c r="J44" s="1434" t="s">
        <v>691</v>
      </c>
      <c r="K44">
        <v>0</v>
      </c>
      <c r="L44" s="1450"/>
      <c r="M44" s="847"/>
      <c r="N44" s="900">
        <v>35521</v>
      </c>
      <c r="O44" s="901">
        <v>99.711680000000001</v>
      </c>
      <c r="P44" s="902">
        <v>0.31634999999999991</v>
      </c>
      <c r="Q44" s="907">
        <v>-1.1399999999999999</v>
      </c>
      <c r="R44" s="904">
        <v>99.404473333333328</v>
      </c>
      <c r="S44" s="905">
        <v>0.22935333333333574</v>
      </c>
      <c r="T44" s="895">
        <v>99.492528571428565</v>
      </c>
      <c r="U44" s="896">
        <v>-0.10314571428573061</v>
      </c>
      <c r="V44" s="1016" t="s">
        <v>691</v>
      </c>
      <c r="W44" s="1077">
        <v>0</v>
      </c>
      <c r="X44" s="1502"/>
      <c r="Y44" s="1078"/>
    </row>
    <row r="45" spans="1:25">
      <c r="A45" s="900">
        <v>35551</v>
      </c>
      <c r="B45" s="1428">
        <v>101.88886974089505</v>
      </c>
      <c r="C45" s="893">
        <v>-0.27775541947383431</v>
      </c>
      <c r="D45" s="1091">
        <v>-0.7</v>
      </c>
      <c r="E45" s="895">
        <v>102.1660407908992</v>
      </c>
      <c r="F45" s="896">
        <v>-0.25441093796553105</v>
      </c>
      <c r="G45" s="923">
        <v>102.54646306937276</v>
      </c>
      <c r="H45" s="924">
        <v>-0.15571271115877039</v>
      </c>
      <c r="I45" s="1086" t="s">
        <v>687</v>
      </c>
      <c r="J45" s="1434" t="s">
        <v>691</v>
      </c>
      <c r="K45">
        <v>0</v>
      </c>
      <c r="L45" s="1450"/>
      <c r="M45" s="847"/>
      <c r="N45" s="900">
        <v>35551</v>
      </c>
      <c r="O45" s="901">
        <v>99.923450000000003</v>
      </c>
      <c r="P45" s="902">
        <v>0.21177000000000135</v>
      </c>
      <c r="Q45" s="907">
        <v>-0.89</v>
      </c>
      <c r="R45" s="904">
        <v>99.676820000000006</v>
      </c>
      <c r="S45" s="905">
        <v>0.27234666666667806</v>
      </c>
      <c r="T45" s="895">
        <v>99.456992857142851</v>
      </c>
      <c r="U45" s="896">
        <v>-3.5535714285714448E-2</v>
      </c>
      <c r="V45" s="1016" t="s">
        <v>691</v>
      </c>
      <c r="W45" s="1077">
        <v>0</v>
      </c>
      <c r="X45" s="1502"/>
      <c r="Y45" s="1078"/>
    </row>
    <row r="46" spans="1:25">
      <c r="A46" s="900">
        <v>35582</v>
      </c>
      <c r="B46" s="1428">
        <v>101.61043333439517</v>
      </c>
      <c r="C46" s="893">
        <v>-0.27843640649987833</v>
      </c>
      <c r="D46" s="1091">
        <v>-1.1000000000000001</v>
      </c>
      <c r="E46" s="895">
        <v>101.88864274521968</v>
      </c>
      <c r="F46" s="896">
        <v>-0.27739804567951865</v>
      </c>
      <c r="G46" s="923">
        <v>102.35246784428409</v>
      </c>
      <c r="H46" s="924">
        <v>-0.19399522508867051</v>
      </c>
      <c r="I46" s="1086" t="s">
        <v>687</v>
      </c>
      <c r="J46" s="1434" t="s">
        <v>691</v>
      </c>
      <c r="K46">
        <v>0</v>
      </c>
      <c r="L46" s="1450"/>
      <c r="M46" s="847"/>
      <c r="N46" s="900">
        <v>35582</v>
      </c>
      <c r="O46" s="901">
        <v>99.996960000000001</v>
      </c>
      <c r="P46" s="902">
        <v>7.3509999999998854E-2</v>
      </c>
      <c r="Q46" s="907">
        <v>-0.75</v>
      </c>
      <c r="R46" s="904">
        <v>99.877363333333335</v>
      </c>
      <c r="S46" s="905">
        <v>0.20054333333332863</v>
      </c>
      <c r="T46" s="895">
        <v>99.4929842857143</v>
      </c>
      <c r="U46" s="896">
        <v>3.5991428571449546E-2</v>
      </c>
      <c r="V46" s="1016" t="s">
        <v>691</v>
      </c>
      <c r="W46" s="1077">
        <v>0</v>
      </c>
      <c r="X46" s="1502"/>
      <c r="Y46" s="1078"/>
    </row>
    <row r="47" spans="1:25">
      <c r="A47" s="900">
        <v>35612</v>
      </c>
      <c r="B47" s="1428">
        <v>101.33763853704841</v>
      </c>
      <c r="C47" s="893">
        <v>-0.27279479734676215</v>
      </c>
      <c r="D47" s="1091">
        <v>-1.4</v>
      </c>
      <c r="E47" s="895">
        <v>101.61231387077953</v>
      </c>
      <c r="F47" s="896">
        <v>-0.27632887444015353</v>
      </c>
      <c r="G47" s="923">
        <v>102.12857676997191</v>
      </c>
      <c r="H47" s="924">
        <v>-0.22389107431217781</v>
      </c>
      <c r="I47" s="1086" t="s">
        <v>687</v>
      </c>
      <c r="J47" s="1434" t="s">
        <v>691</v>
      </c>
      <c r="K47">
        <v>0</v>
      </c>
      <c r="L47" s="1450"/>
      <c r="M47" s="847"/>
      <c r="N47" s="900">
        <v>35612</v>
      </c>
      <c r="O47" s="901">
        <v>99.876959999999997</v>
      </c>
      <c r="P47" s="902">
        <v>-0.12000000000000455</v>
      </c>
      <c r="Q47" s="907">
        <v>-0.79</v>
      </c>
      <c r="R47" s="904">
        <v>99.932456666666667</v>
      </c>
      <c r="S47" s="905">
        <v>5.5093333333331884E-2</v>
      </c>
      <c r="T47" s="895">
        <v>99.576344285714285</v>
      </c>
      <c r="U47" s="896">
        <v>8.335999999998478E-2</v>
      </c>
      <c r="V47" s="1016" t="s">
        <v>691</v>
      </c>
      <c r="W47" s="1077">
        <v>0</v>
      </c>
      <c r="X47" s="1502"/>
      <c r="Y47" s="1078"/>
    </row>
    <row r="48" spans="1:25">
      <c r="A48" s="900">
        <v>35643</v>
      </c>
      <c r="B48" s="1428">
        <v>101.08000188619151</v>
      </c>
      <c r="C48" s="893">
        <v>-0.25763665085689524</v>
      </c>
      <c r="D48" s="1091">
        <v>-1.7</v>
      </c>
      <c r="E48" s="895">
        <v>101.34269125254502</v>
      </c>
      <c r="F48" s="896">
        <v>-0.26962261823450717</v>
      </c>
      <c r="G48" s="923">
        <v>101.88261409787491</v>
      </c>
      <c r="H48" s="924">
        <v>-0.24596267209700784</v>
      </c>
      <c r="I48" s="1086" t="s">
        <v>687</v>
      </c>
      <c r="J48" s="1434" t="s">
        <v>691</v>
      </c>
      <c r="K48">
        <v>0</v>
      </c>
      <c r="L48" s="1450"/>
      <c r="M48" s="847"/>
      <c r="N48" s="900">
        <v>35643</v>
      </c>
      <c r="O48" s="901">
        <v>99.505110000000002</v>
      </c>
      <c r="P48" s="902">
        <v>-0.37184999999999491</v>
      </c>
      <c r="Q48" s="907">
        <v>-1.07</v>
      </c>
      <c r="R48" s="904">
        <v>99.793009999999995</v>
      </c>
      <c r="S48" s="905">
        <v>-0.1394466666666716</v>
      </c>
      <c r="T48" s="895">
        <v>99.645128571428586</v>
      </c>
      <c r="U48" s="896">
        <v>6.8784285714301063E-2</v>
      </c>
      <c r="V48" s="1016" t="s">
        <v>691</v>
      </c>
      <c r="W48" s="1077">
        <v>0</v>
      </c>
      <c r="X48" s="1502"/>
      <c r="Y48" s="1078"/>
    </row>
    <row r="49" spans="1:25">
      <c r="A49" s="900">
        <v>35674</v>
      </c>
      <c r="B49" s="1428">
        <v>100.80946833715103</v>
      </c>
      <c r="C49" s="893">
        <v>-0.27053354904047922</v>
      </c>
      <c r="D49" s="1091">
        <v>-2.1</v>
      </c>
      <c r="E49" s="895">
        <v>101.07570292013031</v>
      </c>
      <c r="F49" s="896">
        <v>-0.2669883324147122</v>
      </c>
      <c r="G49" s="923">
        <v>101.61938063821195</v>
      </c>
      <c r="H49" s="924">
        <v>-0.26323345966295619</v>
      </c>
      <c r="I49" s="1086" t="s">
        <v>687</v>
      </c>
      <c r="J49" s="1434" t="s">
        <v>691</v>
      </c>
      <c r="K49">
        <v>0</v>
      </c>
      <c r="L49" s="1450"/>
      <c r="M49" s="847"/>
      <c r="N49" s="900">
        <v>35674</v>
      </c>
      <c r="O49" s="901">
        <v>99.03201</v>
      </c>
      <c r="P49" s="902">
        <v>-0.4731000000000023</v>
      </c>
      <c r="Q49" s="907">
        <v>-1.4</v>
      </c>
      <c r="R49" s="904">
        <v>99.471360000000004</v>
      </c>
      <c r="S49" s="905">
        <v>-0.32164999999999111</v>
      </c>
      <c r="T49" s="895">
        <v>99.634500000000003</v>
      </c>
      <c r="U49" s="896">
        <v>-1.06285714285832E-2</v>
      </c>
      <c r="V49" s="1016" t="s">
        <v>691</v>
      </c>
      <c r="W49" s="1077">
        <v>0</v>
      </c>
      <c r="X49" s="1502"/>
      <c r="Y49" s="1078"/>
    </row>
    <row r="50" spans="1:25">
      <c r="A50" s="900">
        <v>35704</v>
      </c>
      <c r="B50" s="1428">
        <v>100.4857681599407</v>
      </c>
      <c r="C50" s="893">
        <v>-0.32370017721032696</v>
      </c>
      <c r="D50" s="1091">
        <v>-2.4</v>
      </c>
      <c r="E50" s="895">
        <v>100.79174612776107</v>
      </c>
      <c r="F50" s="896">
        <v>-0.28395679236923854</v>
      </c>
      <c r="G50" s="923">
        <v>101.33982930799867</v>
      </c>
      <c r="H50" s="924">
        <v>-0.27955133021328038</v>
      </c>
      <c r="I50" s="1086" t="s">
        <v>687</v>
      </c>
      <c r="J50" s="1434" t="s">
        <v>691</v>
      </c>
      <c r="K50">
        <v>0</v>
      </c>
      <c r="L50" s="1450"/>
      <c r="M50" s="847"/>
      <c r="N50" s="900">
        <v>35704</v>
      </c>
      <c r="O50" s="901">
        <v>98.637150000000005</v>
      </c>
      <c r="P50" s="902">
        <v>-0.39485999999999422</v>
      </c>
      <c r="Q50" s="907">
        <v>-1.53</v>
      </c>
      <c r="R50" s="904">
        <v>99.058090000000007</v>
      </c>
      <c r="S50" s="905">
        <v>-0.41326999999999714</v>
      </c>
      <c r="T50" s="895">
        <v>99.526188571428563</v>
      </c>
      <c r="U50" s="896">
        <v>-0.10831142857144016</v>
      </c>
      <c r="V50" s="1016" t="s">
        <v>691</v>
      </c>
      <c r="W50" s="1077">
        <v>0</v>
      </c>
      <c r="X50" s="1502"/>
      <c r="Y50" s="1078"/>
    </row>
    <row r="51" spans="1:25">
      <c r="A51" s="900">
        <v>35735</v>
      </c>
      <c r="B51" s="1428">
        <v>100.10929256110228</v>
      </c>
      <c r="C51" s="893">
        <v>-0.37647559883842519</v>
      </c>
      <c r="D51" s="1091">
        <v>-2.8</v>
      </c>
      <c r="E51" s="895">
        <v>100.46817635273135</v>
      </c>
      <c r="F51" s="896">
        <v>-0.32356977502972484</v>
      </c>
      <c r="G51" s="923">
        <v>101.04592465096059</v>
      </c>
      <c r="H51" s="924">
        <v>-0.29390465703808388</v>
      </c>
      <c r="I51" s="1086" t="s">
        <v>687</v>
      </c>
      <c r="J51" s="1434" t="s">
        <v>691</v>
      </c>
      <c r="K51">
        <v>0</v>
      </c>
      <c r="L51" s="1450"/>
      <c r="M51" s="847"/>
      <c r="N51" s="900">
        <v>35735</v>
      </c>
      <c r="O51" s="901">
        <v>98.450239999999994</v>
      </c>
      <c r="P51" s="902">
        <v>-0.18691000000001168</v>
      </c>
      <c r="Q51" s="907">
        <v>-1.3</v>
      </c>
      <c r="R51" s="904">
        <v>98.706466666666657</v>
      </c>
      <c r="S51" s="905">
        <v>-0.35162333333335027</v>
      </c>
      <c r="T51" s="895">
        <v>99.345982857142857</v>
      </c>
      <c r="U51" s="896">
        <v>-0.1802057142857052</v>
      </c>
      <c r="V51" s="1016" t="s">
        <v>691</v>
      </c>
      <c r="W51" s="1077">
        <v>0</v>
      </c>
      <c r="X51" s="1502"/>
      <c r="Y51" s="1078"/>
    </row>
    <row r="52" spans="1:25">
      <c r="A52" s="900">
        <v>35765</v>
      </c>
      <c r="B52" s="1429">
        <v>99.706460238040293</v>
      </c>
      <c r="C52" s="893">
        <v>-0.40283232306198613</v>
      </c>
      <c r="D52" s="1091">
        <v>-3.1</v>
      </c>
      <c r="E52" s="895">
        <v>100.1005069863611</v>
      </c>
      <c r="F52" s="896">
        <v>-0.36766936637025083</v>
      </c>
      <c r="G52" s="923">
        <v>100.73415186483849</v>
      </c>
      <c r="H52" s="924">
        <v>-0.31177278612209136</v>
      </c>
      <c r="I52" s="1086" t="s">
        <v>687</v>
      </c>
      <c r="J52" s="1489" t="s">
        <v>691</v>
      </c>
      <c r="K52" s="1446">
        <v>0</v>
      </c>
      <c r="L52" s="1451"/>
      <c r="M52" s="847"/>
      <c r="N52" s="949">
        <v>35765</v>
      </c>
      <c r="O52" s="901">
        <v>98.394239999999996</v>
      </c>
      <c r="P52" s="902">
        <v>-5.5999999999997385E-2</v>
      </c>
      <c r="Q52" s="942">
        <v>-0.91</v>
      </c>
      <c r="R52" s="904">
        <v>98.493876666666665</v>
      </c>
      <c r="S52" s="905">
        <v>-0.21258999999999162</v>
      </c>
      <c r="T52" s="943">
        <v>99.127524285714273</v>
      </c>
      <c r="U52" s="938">
        <v>-0.21845857142858449</v>
      </c>
      <c r="V52" s="1016" t="s">
        <v>691</v>
      </c>
      <c r="W52" s="1077">
        <v>0</v>
      </c>
      <c r="X52" s="1502"/>
      <c r="Y52" s="1078"/>
    </row>
    <row r="53" spans="1:25">
      <c r="A53" s="882">
        <v>35796</v>
      </c>
      <c r="B53" s="1428">
        <v>99.313812684304281</v>
      </c>
      <c r="C53" s="1092">
        <v>-0.3926475537360119</v>
      </c>
      <c r="D53" s="1093">
        <v>-3.4</v>
      </c>
      <c r="E53" s="886">
        <v>99.709855161148951</v>
      </c>
      <c r="F53" s="976">
        <v>-0.39065182521214581</v>
      </c>
      <c r="G53" s="1094">
        <v>100.40606320053978</v>
      </c>
      <c r="H53" s="1095">
        <v>-0.32808866429871841</v>
      </c>
      <c r="I53" s="1096" t="s">
        <v>687</v>
      </c>
      <c r="J53" s="1433" t="s">
        <v>691</v>
      </c>
      <c r="K53">
        <v>0</v>
      </c>
      <c r="L53" s="1450"/>
      <c r="M53" s="847"/>
      <c r="N53" s="900">
        <v>35796</v>
      </c>
      <c r="O53" s="955">
        <v>98.372249999999994</v>
      </c>
      <c r="P53" s="956">
        <v>-2.1990000000002397E-2</v>
      </c>
      <c r="Q53" s="907">
        <v>-0.66</v>
      </c>
      <c r="R53" s="884">
        <v>98.405576666666661</v>
      </c>
      <c r="S53" s="946">
        <v>-8.830000000000382E-2</v>
      </c>
      <c r="T53" s="895">
        <v>98.895422857142862</v>
      </c>
      <c r="U53" s="896">
        <v>-0.23210142857141136</v>
      </c>
      <c r="V53" s="1016" t="s">
        <v>691</v>
      </c>
      <c r="W53" s="1077">
        <v>0</v>
      </c>
      <c r="X53" s="1502"/>
      <c r="Y53" s="1078"/>
    </row>
    <row r="54" spans="1:25">
      <c r="A54" s="900">
        <v>35827</v>
      </c>
      <c r="B54" s="1428">
        <v>98.935759295816723</v>
      </c>
      <c r="C54" s="893">
        <v>-0.3780533884875581</v>
      </c>
      <c r="D54" s="1091">
        <v>-3.6</v>
      </c>
      <c r="E54" s="895">
        <v>99.31867740605378</v>
      </c>
      <c r="F54" s="896">
        <v>-0.39117775509517116</v>
      </c>
      <c r="G54" s="923">
        <v>100.06293759464954</v>
      </c>
      <c r="H54" s="924">
        <v>-0.34312560589023633</v>
      </c>
      <c r="I54" s="1086" t="s">
        <v>687</v>
      </c>
      <c r="J54" s="1434" t="s">
        <v>691</v>
      </c>
      <c r="K54">
        <v>0</v>
      </c>
      <c r="L54" s="1450"/>
      <c r="M54" s="847"/>
      <c r="N54" s="900">
        <v>35827</v>
      </c>
      <c r="O54" s="901">
        <v>98.323499999999996</v>
      </c>
      <c r="P54" s="902">
        <v>-4.8749999999998295E-2</v>
      </c>
      <c r="Q54" s="907">
        <v>-0.79</v>
      </c>
      <c r="R54" s="904">
        <v>98.363329999999976</v>
      </c>
      <c r="S54" s="905">
        <v>-4.2246666666684973E-2</v>
      </c>
      <c r="T54" s="895">
        <v>98.673500000000004</v>
      </c>
      <c r="U54" s="896">
        <v>-0.22192285714285731</v>
      </c>
      <c r="V54" s="1016" t="s">
        <v>691</v>
      </c>
      <c r="W54" s="1077">
        <v>0</v>
      </c>
      <c r="X54" s="1502"/>
      <c r="Y54" s="1078"/>
    </row>
    <row r="55" spans="1:25">
      <c r="A55" s="900">
        <v>35855</v>
      </c>
      <c r="B55" s="1428">
        <v>98.594007018119029</v>
      </c>
      <c r="C55" s="893">
        <v>-0.34175227769769378</v>
      </c>
      <c r="D55" s="1091">
        <v>-3.8</v>
      </c>
      <c r="E55" s="895">
        <v>98.947859666080021</v>
      </c>
      <c r="F55" s="896">
        <v>-0.37081773997375933</v>
      </c>
      <c r="G55" s="923">
        <v>99.707795470639198</v>
      </c>
      <c r="H55" s="924">
        <v>-0.35514212401034229</v>
      </c>
      <c r="I55" s="1086" t="s">
        <v>687</v>
      </c>
      <c r="J55" s="1434" t="s">
        <v>691</v>
      </c>
      <c r="K55">
        <v>0</v>
      </c>
      <c r="L55" s="1450"/>
      <c r="M55" s="847"/>
      <c r="N55" s="900">
        <v>35855</v>
      </c>
      <c r="O55" s="901">
        <v>98.245379999999997</v>
      </c>
      <c r="P55" s="902">
        <v>-7.8119999999998413E-2</v>
      </c>
      <c r="Q55" s="907">
        <v>-1.1599999999999999</v>
      </c>
      <c r="R55" s="904">
        <v>98.31371</v>
      </c>
      <c r="S55" s="905">
        <v>-4.9619999999976017E-2</v>
      </c>
      <c r="T55" s="895">
        <v>98.493538571428559</v>
      </c>
      <c r="U55" s="896">
        <v>-0.17996142857144548</v>
      </c>
      <c r="V55" s="1016" t="s">
        <v>691</v>
      </c>
      <c r="W55" s="1077">
        <v>0</v>
      </c>
      <c r="X55" s="1502"/>
      <c r="Y55" s="1078"/>
    </row>
    <row r="56" spans="1:25">
      <c r="A56" s="900">
        <v>35886</v>
      </c>
      <c r="B56" s="1428">
        <v>98.286089777906255</v>
      </c>
      <c r="C56" s="893">
        <v>-0.30791724021277389</v>
      </c>
      <c r="D56" s="1091">
        <v>-3.8</v>
      </c>
      <c r="E56" s="895">
        <v>98.605285363947317</v>
      </c>
      <c r="F56" s="896">
        <v>-0.34257430213270368</v>
      </c>
      <c r="G56" s="923">
        <v>99.347312819318503</v>
      </c>
      <c r="H56" s="924">
        <v>-0.36048265132069446</v>
      </c>
      <c r="I56" s="1086" t="s">
        <v>687</v>
      </c>
      <c r="J56" s="1434" t="s">
        <v>691</v>
      </c>
      <c r="K56">
        <v>0</v>
      </c>
      <c r="L56" s="1450"/>
      <c r="M56" s="847"/>
      <c r="N56" s="900">
        <v>35886</v>
      </c>
      <c r="O56" s="901">
        <v>98.150180000000006</v>
      </c>
      <c r="P56" s="902">
        <v>-9.5199999999991292E-2</v>
      </c>
      <c r="Q56" s="907">
        <v>-1.57</v>
      </c>
      <c r="R56" s="904">
        <v>98.239686666666671</v>
      </c>
      <c r="S56" s="905">
        <v>-7.4023333333329333E-2</v>
      </c>
      <c r="T56" s="895">
        <v>98.367562857142843</v>
      </c>
      <c r="U56" s="896">
        <v>-0.12597571428571541</v>
      </c>
      <c r="V56" s="1016" t="s">
        <v>691</v>
      </c>
      <c r="W56" s="1077">
        <v>0</v>
      </c>
      <c r="X56" s="1502"/>
      <c r="Y56" s="1078"/>
    </row>
    <row r="57" spans="1:25">
      <c r="A57" s="900">
        <v>35916</v>
      </c>
      <c r="B57" s="1428">
        <v>98.039183727807725</v>
      </c>
      <c r="C57" s="893">
        <v>-0.24690605009853073</v>
      </c>
      <c r="D57" s="1091">
        <v>-3.8</v>
      </c>
      <c r="E57" s="895">
        <v>98.306426841277656</v>
      </c>
      <c r="F57" s="896">
        <v>-0.2988585226696614</v>
      </c>
      <c r="G57" s="923">
        <v>98.997800757585239</v>
      </c>
      <c r="H57" s="924">
        <v>-0.34951206173326455</v>
      </c>
      <c r="I57" s="1086" t="s">
        <v>687</v>
      </c>
      <c r="J57" s="1434" t="s">
        <v>691</v>
      </c>
      <c r="K57">
        <v>0</v>
      </c>
      <c r="L57" s="1450"/>
      <c r="M57" s="847"/>
      <c r="N57" s="900">
        <v>35916</v>
      </c>
      <c r="O57" s="901">
        <v>98.051289999999995</v>
      </c>
      <c r="P57" s="902">
        <v>-9.8890000000011469E-2</v>
      </c>
      <c r="Q57" s="907">
        <v>-1.87</v>
      </c>
      <c r="R57" s="904">
        <v>98.148949999999999</v>
      </c>
      <c r="S57" s="905">
        <v>-9.0736666666671795E-2</v>
      </c>
      <c r="T57" s="895">
        <v>98.28386857142857</v>
      </c>
      <c r="U57" s="896">
        <v>-8.3694285714273065E-2</v>
      </c>
      <c r="V57" s="1016" t="s">
        <v>691</v>
      </c>
      <c r="W57" s="1077">
        <v>0</v>
      </c>
      <c r="X57" s="1502"/>
      <c r="Y57" s="1078"/>
    </row>
    <row r="58" spans="1:25">
      <c r="A58" s="900">
        <v>35947</v>
      </c>
      <c r="B58" s="1428">
        <v>97.860506717320732</v>
      </c>
      <c r="C58" s="893">
        <v>-0.17867701048699303</v>
      </c>
      <c r="D58" s="1091">
        <v>-3.7</v>
      </c>
      <c r="E58" s="895">
        <v>98.061926741011575</v>
      </c>
      <c r="F58" s="896">
        <v>-0.24450010026608027</v>
      </c>
      <c r="G58" s="923">
        <v>98.676545637045024</v>
      </c>
      <c r="H58" s="924">
        <v>-0.32125512054021499</v>
      </c>
      <c r="I58" s="1086" t="s">
        <v>687</v>
      </c>
      <c r="J58" s="1434" t="s">
        <v>691</v>
      </c>
      <c r="K58">
        <v>0</v>
      </c>
      <c r="L58" s="1450"/>
      <c r="M58" s="847"/>
      <c r="N58" s="900">
        <v>35947</v>
      </c>
      <c r="O58" s="901">
        <v>97.966369999999998</v>
      </c>
      <c r="P58" s="902">
        <v>-8.4919999999996776E-2</v>
      </c>
      <c r="Q58" s="907">
        <v>-2.0299999999999998</v>
      </c>
      <c r="R58" s="904">
        <v>98.055946666666671</v>
      </c>
      <c r="S58" s="905">
        <v>-9.3003333333328442E-2</v>
      </c>
      <c r="T58" s="895">
        <v>98.214744285714275</v>
      </c>
      <c r="U58" s="896">
        <v>-6.9124285714295297E-2</v>
      </c>
      <c r="V58" s="1016" t="s">
        <v>691</v>
      </c>
      <c r="W58" s="1077">
        <v>0</v>
      </c>
      <c r="X58" s="1502"/>
      <c r="Y58" s="1078"/>
    </row>
    <row r="59" spans="1:25">
      <c r="A59" s="900">
        <v>35977</v>
      </c>
      <c r="B59" s="1428">
        <v>97.751940851570168</v>
      </c>
      <c r="C59" s="893">
        <v>-0.10856586575056326</v>
      </c>
      <c r="D59" s="1091">
        <v>-3.5</v>
      </c>
      <c r="E59" s="895">
        <v>97.883877098899532</v>
      </c>
      <c r="F59" s="896">
        <v>-0.17804964211204322</v>
      </c>
      <c r="G59" s="923">
        <v>98.397328581834998</v>
      </c>
      <c r="H59" s="924">
        <v>-0.27921705521002593</v>
      </c>
      <c r="I59" s="1086" t="s">
        <v>687</v>
      </c>
      <c r="J59" s="1434" t="s">
        <v>691</v>
      </c>
      <c r="K59">
        <v>0</v>
      </c>
      <c r="L59" s="1450"/>
      <c r="M59" s="847"/>
      <c r="N59" s="900">
        <v>35977</v>
      </c>
      <c r="O59" s="901">
        <v>97.924319999999994</v>
      </c>
      <c r="P59" s="902">
        <v>-4.2050000000003251E-2</v>
      </c>
      <c r="Q59" s="907">
        <v>-1.96</v>
      </c>
      <c r="R59" s="904">
        <v>97.980659999999986</v>
      </c>
      <c r="S59" s="905">
        <v>-7.528666666668471E-2</v>
      </c>
      <c r="T59" s="895">
        <v>98.147612857142846</v>
      </c>
      <c r="U59" s="896">
        <v>-6.7131428571428842E-2</v>
      </c>
      <c r="V59" s="888" t="s">
        <v>691</v>
      </c>
      <c r="W59" s="1090">
        <v>0</v>
      </c>
      <c r="X59" s="1502"/>
      <c r="Y59" s="1078"/>
    </row>
    <row r="60" spans="1:25">
      <c r="A60" s="925">
        <v>36008</v>
      </c>
      <c r="B60" s="1497">
        <v>97.723880021124884</v>
      </c>
      <c r="C60" s="963">
        <v>-2.8060830445284068E-2</v>
      </c>
      <c r="D60" s="1099">
        <v>-3.3</v>
      </c>
      <c r="E60" s="903">
        <v>97.778775863338595</v>
      </c>
      <c r="F60" s="928">
        <v>-0.10510123556093731</v>
      </c>
      <c r="G60" s="929">
        <v>98.170195344237911</v>
      </c>
      <c r="H60" s="930">
        <v>-0.22713323759708715</v>
      </c>
      <c r="I60" s="1100" t="s">
        <v>687</v>
      </c>
      <c r="J60" s="1486" t="s">
        <v>893</v>
      </c>
      <c r="K60">
        <v>-1</v>
      </c>
      <c r="L60" s="1450"/>
      <c r="M60" s="847"/>
      <c r="N60" s="925">
        <v>36008</v>
      </c>
      <c r="O60" s="962">
        <v>97.958179999999999</v>
      </c>
      <c r="P60" s="963">
        <v>3.386000000000422E-2</v>
      </c>
      <c r="Q60" s="928">
        <v>-1.55</v>
      </c>
      <c r="R60" s="929">
        <v>97.949623333333349</v>
      </c>
      <c r="S60" s="930">
        <v>-3.1036666666636847E-2</v>
      </c>
      <c r="T60" s="903">
        <v>98.088459999999984</v>
      </c>
      <c r="U60" s="928">
        <v>-5.9152857142862558E-2</v>
      </c>
      <c r="V60" s="920" t="s">
        <v>893</v>
      </c>
      <c r="W60" s="964">
        <v>-1</v>
      </c>
      <c r="X60" s="1502"/>
      <c r="Y60" s="1078"/>
    </row>
    <row r="61" spans="1:25">
      <c r="A61" s="900">
        <v>36039</v>
      </c>
      <c r="B61" s="1428">
        <v>97.769995973625143</v>
      </c>
      <c r="C61" s="893">
        <v>4.6115952500258572E-2</v>
      </c>
      <c r="D61" s="1091">
        <v>-3</v>
      </c>
      <c r="E61" s="895">
        <v>97.74860561544007</v>
      </c>
      <c r="F61" s="896">
        <v>-3.0170247898524849E-2</v>
      </c>
      <c r="G61" s="923">
        <v>98.003657726781981</v>
      </c>
      <c r="H61" s="924">
        <v>-0.16653761745592988</v>
      </c>
      <c r="I61" s="1086" t="s">
        <v>687</v>
      </c>
      <c r="J61" s="1434" t="s">
        <v>691</v>
      </c>
      <c r="K61">
        <v>0</v>
      </c>
      <c r="L61" s="1450"/>
      <c r="M61" s="847"/>
      <c r="N61" s="900">
        <v>36039</v>
      </c>
      <c r="O61" s="901">
        <v>98.055239999999998</v>
      </c>
      <c r="P61" s="902">
        <v>9.7059999999999036E-2</v>
      </c>
      <c r="Q61" s="907">
        <v>-0.99</v>
      </c>
      <c r="R61" s="904">
        <v>97.979246666666654</v>
      </c>
      <c r="S61" s="905">
        <v>2.9623333333304913E-2</v>
      </c>
      <c r="T61" s="895">
        <v>98.050137142857139</v>
      </c>
      <c r="U61" s="896">
        <v>-3.8322857142844668E-2</v>
      </c>
      <c r="V61" s="965" t="s">
        <v>691</v>
      </c>
      <c r="W61" s="1090">
        <v>0</v>
      </c>
      <c r="X61" s="1502"/>
      <c r="Y61" s="1078"/>
    </row>
    <row r="62" spans="1:25">
      <c r="A62" s="900">
        <v>36069</v>
      </c>
      <c r="B62" s="1428">
        <v>97.874636990564028</v>
      </c>
      <c r="C62" s="893">
        <v>0.10464101693888495</v>
      </c>
      <c r="D62" s="1091">
        <v>-2.6</v>
      </c>
      <c r="E62" s="895">
        <v>97.789504328438014</v>
      </c>
      <c r="F62" s="896">
        <v>4.0898712997943676E-2</v>
      </c>
      <c r="G62" s="923">
        <v>97.900890579988413</v>
      </c>
      <c r="H62" s="924">
        <v>-0.10276714679356758</v>
      </c>
      <c r="I62" s="1086" t="s">
        <v>844</v>
      </c>
      <c r="J62" s="1434" t="s">
        <v>691</v>
      </c>
      <c r="K62">
        <v>0</v>
      </c>
      <c r="L62" s="1450"/>
      <c r="M62" s="847"/>
      <c r="N62" s="900">
        <v>36069</v>
      </c>
      <c r="O62" s="901">
        <v>98.215190000000007</v>
      </c>
      <c r="P62" s="902">
        <v>0.15995000000000914</v>
      </c>
      <c r="Q62" s="907">
        <v>-0.43</v>
      </c>
      <c r="R62" s="904">
        <v>98.076203333333339</v>
      </c>
      <c r="S62" s="905">
        <v>9.695666666668501E-2</v>
      </c>
      <c r="T62" s="895">
        <v>98.045824285714289</v>
      </c>
      <c r="U62" s="896">
        <v>-4.3128571428496798E-3</v>
      </c>
      <c r="V62" s="965" t="s">
        <v>691</v>
      </c>
      <c r="W62" s="1090">
        <v>0</v>
      </c>
      <c r="X62" s="1502"/>
      <c r="Y62" s="1078"/>
    </row>
    <row r="63" spans="1:25">
      <c r="A63" s="900">
        <v>36100</v>
      </c>
      <c r="B63" s="1428">
        <v>98.042354835747105</v>
      </c>
      <c r="C63" s="893">
        <v>0.16771784518307697</v>
      </c>
      <c r="D63" s="1091">
        <v>-2.1</v>
      </c>
      <c r="E63" s="895">
        <v>97.895662599978763</v>
      </c>
      <c r="F63" s="896">
        <v>0.10615827154074964</v>
      </c>
      <c r="G63" s="923">
        <v>97.866071302537108</v>
      </c>
      <c r="H63" s="924">
        <v>-3.4819277451305197E-2</v>
      </c>
      <c r="I63" s="1086" t="s">
        <v>844</v>
      </c>
      <c r="J63" s="1434" t="s">
        <v>691</v>
      </c>
      <c r="K63">
        <v>0</v>
      </c>
      <c r="L63" s="1450"/>
      <c r="M63" s="847"/>
      <c r="N63" s="900">
        <v>36100</v>
      </c>
      <c r="O63" s="901">
        <v>98.444940000000003</v>
      </c>
      <c r="P63" s="902">
        <v>0.22974999999999568</v>
      </c>
      <c r="Q63" s="907">
        <v>-0.01</v>
      </c>
      <c r="R63" s="904">
        <v>98.238456666666664</v>
      </c>
      <c r="S63" s="905">
        <v>0.16225333333332514</v>
      </c>
      <c r="T63" s="895">
        <v>98.087932857142846</v>
      </c>
      <c r="U63" s="896">
        <v>4.2108571428556729E-2</v>
      </c>
      <c r="V63" s="965" t="s">
        <v>691</v>
      </c>
      <c r="W63" s="1109">
        <v>0</v>
      </c>
      <c r="X63" s="1502"/>
      <c r="Y63" s="1078"/>
    </row>
    <row r="64" spans="1:25">
      <c r="A64" s="949">
        <v>36130</v>
      </c>
      <c r="B64" s="1429">
        <v>98.272020203815444</v>
      </c>
      <c r="C64" s="935">
        <v>0.22966536806833915</v>
      </c>
      <c r="D64" s="1108">
        <v>-1.4</v>
      </c>
      <c r="E64" s="943">
        <v>98.063004010042178</v>
      </c>
      <c r="F64" s="938">
        <v>0.16734141006341474</v>
      </c>
      <c r="G64" s="939">
        <v>97.899333656252523</v>
      </c>
      <c r="H64" s="940">
        <v>3.3262353715414861E-2</v>
      </c>
      <c r="I64" s="1088" t="s">
        <v>686</v>
      </c>
      <c r="J64" s="1434" t="s">
        <v>691</v>
      </c>
      <c r="K64" s="1446">
        <v>0</v>
      </c>
      <c r="L64" s="1451"/>
      <c r="M64" s="847"/>
      <c r="N64" s="900">
        <v>36130</v>
      </c>
      <c r="O64" s="950">
        <v>98.690690000000004</v>
      </c>
      <c r="P64" s="951">
        <v>0.24575000000000102</v>
      </c>
      <c r="Q64" s="942">
        <v>0.3</v>
      </c>
      <c r="R64" s="952">
        <v>98.450273333333328</v>
      </c>
      <c r="S64" s="953">
        <v>0.21181666666666388</v>
      </c>
      <c r="T64" s="943">
        <v>98.179275714285723</v>
      </c>
      <c r="U64" s="938">
        <v>9.134285714287671E-2</v>
      </c>
      <c r="V64" s="888" t="s">
        <v>691</v>
      </c>
      <c r="W64" s="889">
        <v>0</v>
      </c>
      <c r="X64" s="1502"/>
      <c r="Y64" s="1078"/>
    </row>
    <row r="65" spans="1:25">
      <c r="A65" s="882">
        <v>36161</v>
      </c>
      <c r="B65" s="1428">
        <v>98.491844122221011</v>
      </c>
      <c r="C65" s="1092">
        <v>0.21982391840556659</v>
      </c>
      <c r="D65" s="1093">
        <v>-0.8</v>
      </c>
      <c r="E65" s="886">
        <v>98.268739720594525</v>
      </c>
      <c r="F65" s="976">
        <v>0.20573571055234652</v>
      </c>
      <c r="G65" s="1094">
        <v>97.98952471409541</v>
      </c>
      <c r="H65" s="1095">
        <v>9.0191057842886835E-2</v>
      </c>
      <c r="I65" s="1096" t="s">
        <v>686</v>
      </c>
      <c r="J65" s="1433" t="s">
        <v>691</v>
      </c>
      <c r="K65">
        <v>0</v>
      </c>
      <c r="L65" s="1450"/>
      <c r="M65" s="847"/>
      <c r="N65" s="882">
        <v>36161</v>
      </c>
      <c r="O65" s="901">
        <v>98.884119999999996</v>
      </c>
      <c r="P65" s="902">
        <v>0.19342999999999222</v>
      </c>
      <c r="Q65" s="907">
        <v>0.52</v>
      </c>
      <c r="R65" s="904">
        <v>98.673249999999996</v>
      </c>
      <c r="S65" s="905">
        <v>0.22297666666666771</v>
      </c>
      <c r="T65" s="895">
        <v>98.310382857142841</v>
      </c>
      <c r="U65" s="896">
        <v>0.13110714285711822</v>
      </c>
      <c r="V65" s="888" t="s">
        <v>691</v>
      </c>
      <c r="W65" s="889">
        <v>0</v>
      </c>
      <c r="X65" s="1502"/>
      <c r="Y65" s="1078"/>
    </row>
    <row r="66" spans="1:25">
      <c r="A66" s="900">
        <v>36192</v>
      </c>
      <c r="B66" s="1428">
        <v>98.674449840639227</v>
      </c>
      <c r="C66" s="893">
        <v>0.18260571841821616</v>
      </c>
      <c r="D66" s="1091">
        <v>-0.3</v>
      </c>
      <c r="E66" s="895">
        <v>98.47943805555856</v>
      </c>
      <c r="F66" s="896">
        <v>0.21069833496403589</v>
      </c>
      <c r="G66" s="923">
        <v>98.121311712533839</v>
      </c>
      <c r="H66" s="924">
        <v>0.13178699843842878</v>
      </c>
      <c r="I66" s="1086" t="s">
        <v>686</v>
      </c>
      <c r="J66" s="1434" t="s">
        <v>691</v>
      </c>
      <c r="K66">
        <v>0</v>
      </c>
      <c r="L66" s="1450"/>
      <c r="M66" s="847"/>
      <c r="N66" s="900">
        <v>36192</v>
      </c>
      <c r="O66" s="901">
        <v>98.972480000000004</v>
      </c>
      <c r="P66" s="902">
        <v>8.8360000000008654E-2</v>
      </c>
      <c r="Q66" s="907">
        <v>0.66</v>
      </c>
      <c r="R66" s="904">
        <v>98.849096666666682</v>
      </c>
      <c r="S66" s="905">
        <v>0.17584666666668625</v>
      </c>
      <c r="T66" s="895">
        <v>98.460120000000003</v>
      </c>
      <c r="U66" s="896">
        <v>0.14973714285716255</v>
      </c>
      <c r="V66" s="888" t="s">
        <v>691</v>
      </c>
      <c r="W66" s="889">
        <v>0</v>
      </c>
      <c r="X66" s="1502"/>
      <c r="Y66" s="1078"/>
    </row>
    <row r="67" spans="1:25">
      <c r="A67" s="900">
        <v>36220</v>
      </c>
      <c r="B67" s="1428">
        <v>98.801049143716696</v>
      </c>
      <c r="C67" s="893">
        <v>0.12659930307746947</v>
      </c>
      <c r="D67" s="1091">
        <v>0.2</v>
      </c>
      <c r="E67" s="895">
        <v>98.655781035525649</v>
      </c>
      <c r="F67" s="896">
        <v>0.17634297996708881</v>
      </c>
      <c r="G67" s="923">
        <v>98.275193015761232</v>
      </c>
      <c r="H67" s="924">
        <v>0.15388130322739357</v>
      </c>
      <c r="I67" s="1086" t="s">
        <v>686</v>
      </c>
      <c r="J67" s="1434" t="s">
        <v>691</v>
      </c>
      <c r="K67">
        <v>0</v>
      </c>
      <c r="L67" s="1450"/>
      <c r="M67" s="847"/>
      <c r="N67" s="900">
        <v>36220</v>
      </c>
      <c r="O67" s="901">
        <v>99.001140000000007</v>
      </c>
      <c r="P67" s="902">
        <v>2.8660000000002128E-2</v>
      </c>
      <c r="Q67" s="907">
        <v>0.77</v>
      </c>
      <c r="R67" s="904">
        <v>98.952580000000012</v>
      </c>
      <c r="S67" s="905">
        <v>0.1034833333333296</v>
      </c>
      <c r="T67" s="895">
        <v>98.609114285714284</v>
      </c>
      <c r="U67" s="896">
        <v>0.14899428571428075</v>
      </c>
      <c r="V67" s="888" t="s">
        <v>691</v>
      </c>
      <c r="W67" s="889">
        <v>0</v>
      </c>
      <c r="X67" s="1502"/>
      <c r="Y67" s="1078"/>
    </row>
    <row r="68" spans="1:25">
      <c r="A68" s="900">
        <v>36251</v>
      </c>
      <c r="B68" s="1428">
        <v>98.871811893118036</v>
      </c>
      <c r="C68" s="893">
        <v>7.076274940133942E-2</v>
      </c>
      <c r="D68" s="1091">
        <v>0.6</v>
      </c>
      <c r="E68" s="895">
        <v>98.782436959157977</v>
      </c>
      <c r="F68" s="896">
        <v>0.12665592363232747</v>
      </c>
      <c r="G68" s="923">
        <v>98.432595289974515</v>
      </c>
      <c r="H68" s="924">
        <v>0.15740227421328257</v>
      </c>
      <c r="I68" s="1086" t="s">
        <v>686</v>
      </c>
      <c r="J68" s="1434" t="s">
        <v>691</v>
      </c>
      <c r="K68">
        <v>0</v>
      </c>
      <c r="L68" s="1450"/>
      <c r="M68" s="847"/>
      <c r="N68" s="900">
        <v>36251</v>
      </c>
      <c r="O68" s="901">
        <v>99.025199999999998</v>
      </c>
      <c r="P68" s="902">
        <v>2.4059999999991533E-2</v>
      </c>
      <c r="Q68" s="907">
        <v>0.89</v>
      </c>
      <c r="R68" s="904">
        <v>98.999606666666679</v>
      </c>
      <c r="S68" s="905">
        <v>4.7026666666667438E-2</v>
      </c>
      <c r="T68" s="895">
        <v>98.747680000000017</v>
      </c>
      <c r="U68" s="896">
        <v>0.13856571428573261</v>
      </c>
      <c r="V68" s="888" t="s">
        <v>691</v>
      </c>
      <c r="W68" s="889">
        <v>0</v>
      </c>
      <c r="X68" s="1502"/>
      <c r="Y68" s="1078"/>
    </row>
    <row r="69" spans="1:25">
      <c r="A69" s="900">
        <v>36281</v>
      </c>
      <c r="B69" s="1428">
        <v>98.92023963784446</v>
      </c>
      <c r="C69" s="893">
        <v>4.8427744726424748E-2</v>
      </c>
      <c r="D69" s="1091">
        <v>0.9</v>
      </c>
      <c r="E69" s="895">
        <v>98.864366891559726</v>
      </c>
      <c r="F69" s="896">
        <v>8.1929932401749284E-2</v>
      </c>
      <c r="G69" s="923">
        <v>98.581967096728846</v>
      </c>
      <c r="H69" s="924">
        <v>0.14937180675433126</v>
      </c>
      <c r="I69" s="1086" t="s">
        <v>686</v>
      </c>
      <c r="J69" s="1434" t="s">
        <v>691</v>
      </c>
      <c r="K69">
        <v>0</v>
      </c>
      <c r="L69" s="1450"/>
      <c r="M69" s="847"/>
      <c r="N69" s="900">
        <v>36281</v>
      </c>
      <c r="O69" s="901">
        <v>99.080830000000006</v>
      </c>
      <c r="P69" s="902">
        <v>5.563000000000784E-2</v>
      </c>
      <c r="Q69" s="907">
        <v>1.05</v>
      </c>
      <c r="R69" s="904">
        <v>99.035723333333337</v>
      </c>
      <c r="S69" s="905">
        <v>3.6116666666657693E-2</v>
      </c>
      <c r="T69" s="895">
        <v>98.871342857142864</v>
      </c>
      <c r="U69" s="896">
        <v>0.12366285714284686</v>
      </c>
      <c r="V69" s="888" t="s">
        <v>691</v>
      </c>
      <c r="W69" s="889">
        <v>0</v>
      </c>
      <c r="X69" s="1502"/>
      <c r="Y69" s="1078"/>
    </row>
    <row r="70" spans="1:25">
      <c r="A70" s="900">
        <v>36312</v>
      </c>
      <c r="B70" s="1428">
        <v>98.990850044469781</v>
      </c>
      <c r="C70" s="893">
        <v>7.0610406625320365E-2</v>
      </c>
      <c r="D70" s="1091">
        <v>1.2</v>
      </c>
      <c r="E70" s="895">
        <v>98.927633858477421</v>
      </c>
      <c r="F70" s="896">
        <v>6.3266966917694845E-2</v>
      </c>
      <c r="G70" s="923">
        <v>98.717466412260663</v>
      </c>
      <c r="H70" s="924">
        <v>0.13549931553181693</v>
      </c>
      <c r="I70" s="1086" t="s">
        <v>686</v>
      </c>
      <c r="J70" s="1434" t="s">
        <v>691</v>
      </c>
      <c r="K70">
        <v>0</v>
      </c>
      <c r="L70" s="1450"/>
      <c r="M70" s="847"/>
      <c r="N70" s="900">
        <v>36312</v>
      </c>
      <c r="O70" s="901">
        <v>99.16122</v>
      </c>
      <c r="P70" s="902">
        <v>8.0389999999994188E-2</v>
      </c>
      <c r="Q70" s="907">
        <v>1.22</v>
      </c>
      <c r="R70" s="904">
        <v>99.089083333333335</v>
      </c>
      <c r="S70" s="905">
        <v>5.3359999999997854E-2</v>
      </c>
      <c r="T70" s="895">
        <v>98.973668571428576</v>
      </c>
      <c r="U70" s="896">
        <v>0.10232571428571191</v>
      </c>
      <c r="V70" s="888" t="s">
        <v>691</v>
      </c>
      <c r="W70" s="889">
        <v>0</v>
      </c>
      <c r="X70" s="1502"/>
      <c r="Y70" s="1078"/>
    </row>
    <row r="71" spans="1:25">
      <c r="A71" s="900">
        <v>36342</v>
      </c>
      <c r="B71" s="1428">
        <v>99.081404094761751</v>
      </c>
      <c r="C71" s="893">
        <v>9.0554050291970611E-2</v>
      </c>
      <c r="D71" s="1091">
        <v>1.4</v>
      </c>
      <c r="E71" s="895">
        <v>98.997497925692002</v>
      </c>
      <c r="F71" s="896">
        <v>6.9864067214581382E-2</v>
      </c>
      <c r="G71" s="923">
        <v>98.833092682395858</v>
      </c>
      <c r="H71" s="924">
        <v>0.11562627013519489</v>
      </c>
      <c r="I71" s="1086" t="s">
        <v>686</v>
      </c>
      <c r="J71" s="1434" t="s">
        <v>691</v>
      </c>
      <c r="K71">
        <v>0</v>
      </c>
      <c r="L71" s="1450"/>
      <c r="M71" s="847"/>
      <c r="N71" s="900">
        <v>36342</v>
      </c>
      <c r="O71" s="901">
        <v>99.252899999999997</v>
      </c>
      <c r="P71" s="902">
        <v>9.1679999999996653E-2</v>
      </c>
      <c r="Q71" s="907">
        <v>1.36</v>
      </c>
      <c r="R71" s="904">
        <v>99.164983333333339</v>
      </c>
      <c r="S71" s="905">
        <v>7.5900000000004297E-2</v>
      </c>
      <c r="T71" s="895">
        <v>99.053984285714279</v>
      </c>
      <c r="U71" s="896">
        <v>8.0315714285703166E-2</v>
      </c>
      <c r="V71" s="888" t="s">
        <v>691</v>
      </c>
      <c r="W71" s="889">
        <v>0</v>
      </c>
      <c r="X71" s="1502"/>
      <c r="Y71" s="1078"/>
    </row>
    <row r="72" spans="1:25">
      <c r="A72" s="900">
        <v>36373</v>
      </c>
      <c r="B72" s="1428">
        <v>99.188737744607522</v>
      </c>
      <c r="C72" s="893">
        <v>0.10733364984577065</v>
      </c>
      <c r="D72" s="1091">
        <v>1.5</v>
      </c>
      <c r="E72" s="895">
        <v>99.086997294613013</v>
      </c>
      <c r="F72" s="896">
        <v>8.9499368921011069E-2</v>
      </c>
      <c r="G72" s="923">
        <v>98.932648914165355</v>
      </c>
      <c r="H72" s="924">
        <v>9.9556231769497572E-2</v>
      </c>
      <c r="I72" s="1086" t="s">
        <v>686</v>
      </c>
      <c r="J72" s="1434" t="s">
        <v>691</v>
      </c>
      <c r="K72">
        <v>0</v>
      </c>
      <c r="L72" s="1450"/>
      <c r="M72" s="847"/>
      <c r="N72" s="900">
        <v>36373</v>
      </c>
      <c r="O72" s="901">
        <v>99.347319999999996</v>
      </c>
      <c r="P72" s="902">
        <v>9.4419999999999504E-2</v>
      </c>
      <c r="Q72" s="907">
        <v>1.42</v>
      </c>
      <c r="R72" s="904">
        <v>99.253813333333326</v>
      </c>
      <c r="S72" s="905">
        <v>8.8829999999987308E-2</v>
      </c>
      <c r="T72" s="895">
        <v>99.120155714285715</v>
      </c>
      <c r="U72" s="896">
        <v>6.6171428571436763E-2</v>
      </c>
      <c r="V72" s="888" t="s">
        <v>691</v>
      </c>
      <c r="W72" s="889">
        <v>0</v>
      </c>
      <c r="X72" s="1502"/>
      <c r="Y72" s="1078"/>
    </row>
    <row r="73" spans="1:25">
      <c r="A73" s="900">
        <v>36404</v>
      </c>
      <c r="B73" s="1428">
        <v>99.296359529452332</v>
      </c>
      <c r="C73" s="893">
        <v>0.10762178484480955</v>
      </c>
      <c r="D73" s="1091">
        <v>1.6</v>
      </c>
      <c r="E73" s="895">
        <v>99.188833789607202</v>
      </c>
      <c r="F73" s="896">
        <v>0.10183649499418834</v>
      </c>
      <c r="G73" s="923">
        <v>99.021493155424352</v>
      </c>
      <c r="H73" s="924">
        <v>8.8844241258996703E-2</v>
      </c>
      <c r="I73" s="1086" t="s">
        <v>686</v>
      </c>
      <c r="J73" s="1434" t="s">
        <v>691</v>
      </c>
      <c r="K73">
        <v>0</v>
      </c>
      <c r="L73" s="1450"/>
      <c r="M73" s="847"/>
      <c r="N73" s="900">
        <v>36404</v>
      </c>
      <c r="O73" s="901">
        <v>99.441180000000003</v>
      </c>
      <c r="P73" s="902">
        <v>9.3860000000006494E-2</v>
      </c>
      <c r="Q73" s="907">
        <v>1.41</v>
      </c>
      <c r="R73" s="904">
        <v>99.347133333333318</v>
      </c>
      <c r="S73" s="905">
        <v>9.331999999999141E-2</v>
      </c>
      <c r="T73" s="895">
        <v>99.187112857142864</v>
      </c>
      <c r="U73" s="896">
        <v>6.695714285714871E-2</v>
      </c>
      <c r="V73" s="888" t="s">
        <v>691</v>
      </c>
      <c r="W73" s="889">
        <v>0</v>
      </c>
      <c r="X73" s="1502"/>
      <c r="Y73" s="1078"/>
    </row>
    <row r="74" spans="1:25">
      <c r="A74" s="900">
        <v>36434</v>
      </c>
      <c r="B74" s="1428">
        <v>99.377411200918772</v>
      </c>
      <c r="C74" s="893">
        <v>8.1051671466440212E-2</v>
      </c>
      <c r="D74" s="1091">
        <v>1.5</v>
      </c>
      <c r="E74" s="895">
        <v>99.287502824992885</v>
      </c>
      <c r="F74" s="896">
        <v>9.8669035385682946E-2</v>
      </c>
      <c r="G74" s="923">
        <v>99.103830592167512</v>
      </c>
      <c r="H74" s="924">
        <v>8.2337436743159742E-2</v>
      </c>
      <c r="I74" s="1086" t="s">
        <v>686</v>
      </c>
      <c r="J74" s="1434" t="s">
        <v>691</v>
      </c>
      <c r="K74">
        <v>0</v>
      </c>
      <c r="L74" s="1450"/>
      <c r="M74" s="847"/>
      <c r="N74" s="900">
        <v>36434</v>
      </c>
      <c r="O74" s="901">
        <v>99.533940000000001</v>
      </c>
      <c r="P74" s="902">
        <v>9.2759999999998399E-2</v>
      </c>
      <c r="Q74" s="907">
        <v>1.34</v>
      </c>
      <c r="R74" s="904">
        <v>99.440813333333338</v>
      </c>
      <c r="S74" s="905">
        <v>9.3680000000020414E-2</v>
      </c>
      <c r="T74" s="895">
        <v>99.263227142857161</v>
      </c>
      <c r="U74" s="896">
        <v>7.6114285714297125E-2</v>
      </c>
      <c r="V74" s="888" t="s">
        <v>691</v>
      </c>
      <c r="W74" s="889">
        <v>0</v>
      </c>
      <c r="X74" s="1502"/>
      <c r="Y74" s="1078"/>
    </row>
    <row r="75" spans="1:25">
      <c r="A75" s="900">
        <v>36465</v>
      </c>
      <c r="B75" s="1428">
        <v>99.466547414125088</v>
      </c>
      <c r="C75" s="893">
        <v>8.9136213206316484E-2</v>
      </c>
      <c r="D75" s="1091">
        <v>1.5</v>
      </c>
      <c r="E75" s="895">
        <v>99.380106048165388</v>
      </c>
      <c r="F75" s="896">
        <v>9.2603223172503135E-2</v>
      </c>
      <c r="G75" s="923">
        <v>99.188792809454256</v>
      </c>
      <c r="H75" s="924">
        <v>8.4962217286744135E-2</v>
      </c>
      <c r="I75" s="1086" t="s">
        <v>686</v>
      </c>
      <c r="J75" s="1434" t="s">
        <v>691</v>
      </c>
      <c r="K75">
        <v>0</v>
      </c>
      <c r="L75" s="1450"/>
      <c r="M75" s="847"/>
      <c r="N75" s="900">
        <v>36465</v>
      </c>
      <c r="O75" s="901">
        <v>99.625950000000003</v>
      </c>
      <c r="P75" s="902">
        <v>9.2010000000001924E-2</v>
      </c>
      <c r="Q75" s="907">
        <v>1.2</v>
      </c>
      <c r="R75" s="904">
        <v>99.533689999999993</v>
      </c>
      <c r="S75" s="905">
        <v>9.2876666666654728E-2</v>
      </c>
      <c r="T75" s="895">
        <v>99.349048571428582</v>
      </c>
      <c r="U75" s="896">
        <v>8.5821428571421166E-2</v>
      </c>
      <c r="V75" s="888" t="s">
        <v>691</v>
      </c>
      <c r="W75" s="889">
        <v>0</v>
      </c>
      <c r="X75" s="1502"/>
      <c r="Y75" s="1078"/>
    </row>
    <row r="76" spans="1:25">
      <c r="A76" s="949">
        <v>36495</v>
      </c>
      <c r="B76" s="1429">
        <v>99.564720661839047</v>
      </c>
      <c r="C76" s="935">
        <v>9.8173247713958744E-2</v>
      </c>
      <c r="D76" s="1108">
        <v>1.3</v>
      </c>
      <c r="E76" s="943">
        <v>99.469559758960955</v>
      </c>
      <c r="F76" s="938">
        <v>8.9453710795567076E-2</v>
      </c>
      <c r="G76" s="939">
        <v>99.280861527167758</v>
      </c>
      <c r="H76" s="940">
        <v>9.2068717713502224E-2</v>
      </c>
      <c r="I76" s="1088" t="s">
        <v>686</v>
      </c>
      <c r="J76" s="1489" t="s">
        <v>691</v>
      </c>
      <c r="K76" s="1446">
        <v>0</v>
      </c>
      <c r="L76" s="1451"/>
      <c r="M76" s="847"/>
      <c r="N76" s="949">
        <v>36495</v>
      </c>
      <c r="O76" s="901">
        <v>99.717669999999998</v>
      </c>
      <c r="P76" s="902">
        <v>9.1719999999995139E-2</v>
      </c>
      <c r="Q76" s="942">
        <v>1.04</v>
      </c>
      <c r="R76" s="904">
        <v>99.625853333333339</v>
      </c>
      <c r="S76" s="905">
        <v>9.2163333333346031E-2</v>
      </c>
      <c r="T76" s="943">
        <v>99.440025714285724</v>
      </c>
      <c r="U76" s="938">
        <v>9.0977142857141757E-2</v>
      </c>
      <c r="V76" s="888" t="s">
        <v>691</v>
      </c>
      <c r="W76" s="889">
        <v>0</v>
      </c>
      <c r="X76" s="1502"/>
      <c r="Y76" s="1078"/>
    </row>
    <row r="77" spans="1:25">
      <c r="A77" s="900">
        <v>36526</v>
      </c>
      <c r="B77" s="1428">
        <v>99.703842927035225</v>
      </c>
      <c r="C77" s="893">
        <v>0.13912226519617832</v>
      </c>
      <c r="D77" s="1091">
        <v>1.2</v>
      </c>
      <c r="E77" s="895">
        <v>99.578370334333115</v>
      </c>
      <c r="F77" s="896">
        <v>0.10881057537216066</v>
      </c>
      <c r="G77" s="923">
        <v>99.382717653248534</v>
      </c>
      <c r="H77" s="924">
        <v>0.10185612608077577</v>
      </c>
      <c r="I77" s="1086" t="s">
        <v>686</v>
      </c>
      <c r="J77" s="1434" t="s">
        <v>691</v>
      </c>
      <c r="K77">
        <v>0</v>
      </c>
      <c r="L77" s="1450"/>
      <c r="M77" s="847"/>
      <c r="N77" s="900">
        <v>36526</v>
      </c>
      <c r="O77" s="955">
        <v>99.809579999999997</v>
      </c>
      <c r="P77" s="956">
        <v>9.1909999999998604E-2</v>
      </c>
      <c r="Q77" s="907">
        <v>0.94</v>
      </c>
      <c r="R77" s="884">
        <v>99.717733333333328</v>
      </c>
      <c r="S77" s="946">
        <v>9.1879999999989082E-2</v>
      </c>
      <c r="T77" s="895">
        <v>99.532648571428567</v>
      </c>
      <c r="U77" s="896">
        <v>9.2622857142842463E-2</v>
      </c>
      <c r="V77" s="888" t="s">
        <v>691</v>
      </c>
      <c r="W77" s="889">
        <v>0</v>
      </c>
      <c r="X77" s="1502"/>
      <c r="Y77" s="1078"/>
    </row>
    <row r="78" spans="1:25">
      <c r="A78" s="900">
        <v>36557</v>
      </c>
      <c r="B78" s="1428">
        <v>99.86046740118833</v>
      </c>
      <c r="C78" s="893">
        <v>0.1566244741531051</v>
      </c>
      <c r="D78" s="1091">
        <v>1.2</v>
      </c>
      <c r="E78" s="895">
        <v>99.70967699668752</v>
      </c>
      <c r="F78" s="896">
        <v>0.13130666235440458</v>
      </c>
      <c r="G78" s="923">
        <v>99.49401241130947</v>
      </c>
      <c r="H78" s="924">
        <v>0.11129475806093581</v>
      </c>
      <c r="I78" s="1086" t="s">
        <v>686</v>
      </c>
      <c r="J78" s="1434" t="s">
        <v>691</v>
      </c>
      <c r="K78">
        <v>0</v>
      </c>
      <c r="L78" s="1450"/>
      <c r="M78" s="847"/>
      <c r="N78" s="900">
        <v>36557</v>
      </c>
      <c r="O78" s="901">
        <v>99.902500000000003</v>
      </c>
      <c r="P78" s="902">
        <v>9.2920000000006553E-2</v>
      </c>
      <c r="Q78" s="907">
        <v>0.94</v>
      </c>
      <c r="R78" s="904">
        <v>99.809916666666666</v>
      </c>
      <c r="S78" s="905">
        <v>9.2183333333338169E-2</v>
      </c>
      <c r="T78" s="895">
        <v>99.625448571428578</v>
      </c>
      <c r="U78" s="896">
        <v>9.2800000000011096E-2</v>
      </c>
      <c r="V78" s="888" t="s">
        <v>691</v>
      </c>
      <c r="W78" s="889">
        <v>0</v>
      </c>
      <c r="X78" s="1502"/>
      <c r="Y78" s="1078"/>
    </row>
    <row r="79" spans="1:25">
      <c r="A79" s="900">
        <v>36586</v>
      </c>
      <c r="B79" s="1428">
        <v>100.0310115355425</v>
      </c>
      <c r="C79" s="893">
        <v>0.17054413435417359</v>
      </c>
      <c r="D79" s="1091">
        <v>1.2</v>
      </c>
      <c r="E79" s="895">
        <v>99.865107287922015</v>
      </c>
      <c r="F79" s="896">
        <v>0.15543029123449514</v>
      </c>
      <c r="G79" s="923">
        <v>99.61433723858589</v>
      </c>
      <c r="H79" s="924">
        <v>0.12032482727641991</v>
      </c>
      <c r="I79" s="1086" t="s">
        <v>686</v>
      </c>
      <c r="J79" s="1434" t="s">
        <v>691</v>
      </c>
      <c r="K79">
        <v>0</v>
      </c>
      <c r="L79" s="1450"/>
      <c r="M79" s="847"/>
      <c r="N79" s="900">
        <v>36586</v>
      </c>
      <c r="O79" s="901">
        <v>99.997600000000006</v>
      </c>
      <c r="P79" s="902">
        <v>9.5100000000002183E-2</v>
      </c>
      <c r="Q79" s="907">
        <v>1.01</v>
      </c>
      <c r="R79" s="904">
        <v>99.903226666666683</v>
      </c>
      <c r="S79" s="905">
        <v>9.3310000000016657E-2</v>
      </c>
      <c r="T79" s="895">
        <v>99.718345714285718</v>
      </c>
      <c r="U79" s="896">
        <v>9.2897142857140125E-2</v>
      </c>
      <c r="V79" s="888" t="s">
        <v>691</v>
      </c>
      <c r="W79" s="889">
        <v>0</v>
      </c>
      <c r="X79" s="1502"/>
      <c r="Y79" s="1078"/>
    </row>
    <row r="80" spans="1:25">
      <c r="A80" s="900">
        <v>36617</v>
      </c>
      <c r="B80" s="1428">
        <v>100.2125934503965</v>
      </c>
      <c r="C80" s="893">
        <v>0.181581914853993</v>
      </c>
      <c r="D80" s="1091">
        <v>1.4</v>
      </c>
      <c r="E80" s="895">
        <v>100.0346907957091</v>
      </c>
      <c r="F80" s="896">
        <v>0.16958350778708109</v>
      </c>
      <c r="G80" s="923">
        <v>99.745227798720776</v>
      </c>
      <c r="H80" s="924">
        <v>0.13089056013488687</v>
      </c>
      <c r="I80" s="1086" t="s">
        <v>686</v>
      </c>
      <c r="J80" s="1434" t="s">
        <v>691</v>
      </c>
      <c r="K80">
        <v>0</v>
      </c>
      <c r="L80" s="1450"/>
      <c r="M80" s="847"/>
      <c r="N80" s="925">
        <v>36617</v>
      </c>
      <c r="O80" s="962">
        <v>100.0955</v>
      </c>
      <c r="P80" s="963">
        <v>9.7899999999995657E-2</v>
      </c>
      <c r="Q80" s="928">
        <v>1.08</v>
      </c>
      <c r="R80" s="929">
        <v>99.998533333333341</v>
      </c>
      <c r="S80" s="930">
        <v>9.5306666666658657E-2</v>
      </c>
      <c r="T80" s="903">
        <v>99.811820000000012</v>
      </c>
      <c r="U80" s="928">
        <v>9.3474285714293615E-2</v>
      </c>
      <c r="V80" s="920" t="s">
        <v>892</v>
      </c>
      <c r="W80" s="921">
        <v>1</v>
      </c>
      <c r="X80" s="1502"/>
      <c r="Y80" s="1078"/>
    </row>
    <row r="81" spans="1:25">
      <c r="A81" s="900">
        <v>36647</v>
      </c>
      <c r="B81" s="1428">
        <v>100.35450041403966</v>
      </c>
      <c r="C81" s="893">
        <v>0.1419069636431658</v>
      </c>
      <c r="D81" s="1091">
        <v>1.4</v>
      </c>
      <c r="E81" s="895">
        <v>100.19936846665955</v>
      </c>
      <c r="F81" s="896">
        <v>0.1646776709504536</v>
      </c>
      <c r="G81" s="923">
        <v>99.884811972023755</v>
      </c>
      <c r="H81" s="924">
        <v>0.13958417330297834</v>
      </c>
      <c r="I81" s="1086" t="s">
        <v>686</v>
      </c>
      <c r="J81" s="1434" t="s">
        <v>691</v>
      </c>
      <c r="K81">
        <v>0</v>
      </c>
      <c r="L81" s="1450"/>
      <c r="M81" s="847"/>
      <c r="N81" s="900">
        <v>36647</v>
      </c>
      <c r="O81" s="901">
        <v>100.1931</v>
      </c>
      <c r="P81" s="902">
        <v>9.7599999999999909E-2</v>
      </c>
      <c r="Q81" s="907">
        <v>1.1200000000000001</v>
      </c>
      <c r="R81" s="904">
        <v>100.0954</v>
      </c>
      <c r="S81" s="905">
        <v>9.6866666666656442E-2</v>
      </c>
      <c r="T81" s="895">
        <v>99.90598571428572</v>
      </c>
      <c r="U81" s="896">
        <v>9.4165714285708191E-2</v>
      </c>
      <c r="V81" s="888" t="s">
        <v>691</v>
      </c>
      <c r="W81" s="889">
        <v>0</v>
      </c>
      <c r="X81" s="1502"/>
      <c r="Y81" s="1078"/>
    </row>
    <row r="82" spans="1:25">
      <c r="A82" s="900">
        <v>36678</v>
      </c>
      <c r="B82" s="1428">
        <v>100.44300854438934</v>
      </c>
      <c r="C82" s="893">
        <v>8.8508130349680414E-2</v>
      </c>
      <c r="D82" s="1091">
        <v>1.5</v>
      </c>
      <c r="E82" s="895">
        <v>100.33670080294183</v>
      </c>
      <c r="F82" s="896">
        <v>0.13733233628228447</v>
      </c>
      <c r="G82" s="923">
        <v>100.02430641920436</v>
      </c>
      <c r="H82" s="924">
        <v>0.13949444718060988</v>
      </c>
      <c r="I82" s="1086" t="s">
        <v>686</v>
      </c>
      <c r="J82" s="1434" t="s">
        <v>691</v>
      </c>
      <c r="K82">
        <v>0</v>
      </c>
      <c r="L82" s="1450"/>
      <c r="M82" s="847"/>
      <c r="N82" s="900">
        <v>36678</v>
      </c>
      <c r="O82" s="901">
        <v>100.27760000000001</v>
      </c>
      <c r="P82" s="902">
        <v>8.4500000000005571E-2</v>
      </c>
      <c r="Q82" s="907">
        <v>1.1299999999999999</v>
      </c>
      <c r="R82" s="904">
        <v>100.18873333333333</v>
      </c>
      <c r="S82" s="905">
        <v>9.3333333333333712E-2</v>
      </c>
      <c r="T82" s="895">
        <v>99.999078571428569</v>
      </c>
      <c r="U82" s="896">
        <v>9.3092857142849539E-2</v>
      </c>
      <c r="V82" s="888" t="s">
        <v>691</v>
      </c>
      <c r="W82" s="889">
        <v>0</v>
      </c>
      <c r="X82" s="1502"/>
      <c r="Y82" s="1078"/>
    </row>
    <row r="83" spans="1:25">
      <c r="A83" s="1101">
        <v>36708</v>
      </c>
      <c r="B83" s="1428">
        <v>100.49038842493692</v>
      </c>
      <c r="C83" s="893">
        <v>4.737988054758091E-2</v>
      </c>
      <c r="D83" s="1102">
        <v>1.4</v>
      </c>
      <c r="E83" s="1103">
        <v>100.42929912778864</v>
      </c>
      <c r="F83" s="1104">
        <v>9.2598324846804303E-2</v>
      </c>
      <c r="G83" s="1105">
        <v>100.15654467107549</v>
      </c>
      <c r="H83" s="1106">
        <v>0.13223825187112936</v>
      </c>
      <c r="I83" s="1107" t="s">
        <v>686</v>
      </c>
      <c r="J83" s="1434" t="s">
        <v>892</v>
      </c>
      <c r="K83">
        <v>1</v>
      </c>
      <c r="L83" s="1450"/>
      <c r="M83" s="847"/>
      <c r="N83" s="900">
        <v>36708</v>
      </c>
      <c r="O83" s="901">
        <v>100.321</v>
      </c>
      <c r="P83" s="902">
        <v>4.3399999999991223E-2</v>
      </c>
      <c r="Q83" s="907">
        <v>1.08</v>
      </c>
      <c r="R83" s="904">
        <v>100.26389999999999</v>
      </c>
      <c r="S83" s="905">
        <v>7.5166666666660831E-2</v>
      </c>
      <c r="T83" s="895">
        <v>100.0852685714286</v>
      </c>
      <c r="U83" s="896">
        <v>8.6190000000030409E-2</v>
      </c>
      <c r="V83" s="888" t="s">
        <v>691</v>
      </c>
      <c r="W83" s="889">
        <v>0</v>
      </c>
      <c r="X83" s="1502"/>
      <c r="Y83" s="1078"/>
    </row>
    <row r="84" spans="1:25">
      <c r="A84" s="925">
        <v>36739</v>
      </c>
      <c r="B84" s="1497">
        <v>100.4769088381144</v>
      </c>
      <c r="C84" s="963">
        <v>-1.3479586822526812E-2</v>
      </c>
      <c r="D84" s="1099">
        <v>1.3</v>
      </c>
      <c r="E84" s="903">
        <v>100.47010193581356</v>
      </c>
      <c r="F84" s="928">
        <v>4.0802808024920978E-2</v>
      </c>
      <c r="G84" s="929">
        <v>100.26698265837251</v>
      </c>
      <c r="H84" s="930">
        <v>0.11043798729701848</v>
      </c>
      <c r="I84" s="1100" t="s">
        <v>686</v>
      </c>
      <c r="J84" s="1486" t="s">
        <v>691</v>
      </c>
      <c r="K84">
        <v>0</v>
      </c>
      <c r="L84" s="1450"/>
      <c r="M84" s="847"/>
      <c r="N84" s="900">
        <v>36739</v>
      </c>
      <c r="O84" s="901">
        <v>100.2876</v>
      </c>
      <c r="P84" s="902">
        <v>-3.3400000000000318E-2</v>
      </c>
      <c r="Q84" s="907">
        <v>0.95</v>
      </c>
      <c r="R84" s="904">
        <v>100.29540000000001</v>
      </c>
      <c r="S84" s="905">
        <v>3.150000000002251E-2</v>
      </c>
      <c r="T84" s="906">
        <v>100.15355714285715</v>
      </c>
      <c r="U84" s="907">
        <v>6.8288571428553269E-2</v>
      </c>
      <c r="V84" s="888" t="s">
        <v>691</v>
      </c>
      <c r="W84" s="889">
        <v>0</v>
      </c>
      <c r="X84" s="1502"/>
      <c r="Y84" s="1078"/>
    </row>
    <row r="85" spans="1:25">
      <c r="A85" s="900">
        <v>36770</v>
      </c>
      <c r="B85" s="1428">
        <v>100.4250793667117</v>
      </c>
      <c r="C85" s="893">
        <v>-5.1829471402697891E-2</v>
      </c>
      <c r="D85" s="1091">
        <v>1.1000000000000001</v>
      </c>
      <c r="E85" s="895">
        <v>100.46412554325434</v>
      </c>
      <c r="F85" s="896">
        <v>-5.9763925592193345E-3</v>
      </c>
      <c r="G85" s="923">
        <v>100.34764151059014</v>
      </c>
      <c r="H85" s="924">
        <v>8.0658852217624144E-2</v>
      </c>
      <c r="I85" s="1086" t="s">
        <v>686</v>
      </c>
      <c r="J85" s="1434" t="s">
        <v>691</v>
      </c>
      <c r="K85">
        <v>0</v>
      </c>
      <c r="L85" s="1450"/>
      <c r="M85" s="847"/>
      <c r="N85" s="900">
        <v>36770</v>
      </c>
      <c r="O85" s="901">
        <v>100.18219999999999</v>
      </c>
      <c r="P85" s="902">
        <v>-0.10540000000000305</v>
      </c>
      <c r="Q85" s="907">
        <v>0.75</v>
      </c>
      <c r="R85" s="904">
        <v>100.2636</v>
      </c>
      <c r="S85" s="905">
        <v>-3.1800000000018258E-2</v>
      </c>
      <c r="T85" s="895">
        <v>100.19351428571429</v>
      </c>
      <c r="U85" s="896">
        <v>3.9957142857133476E-2</v>
      </c>
      <c r="V85" s="888" t="s">
        <v>691</v>
      </c>
      <c r="W85" s="889">
        <v>0</v>
      </c>
      <c r="X85" s="1502"/>
      <c r="Y85" s="1078"/>
    </row>
    <row r="86" spans="1:25">
      <c r="A86" s="900">
        <v>36800</v>
      </c>
      <c r="B86" s="1428">
        <v>100.35974644981985</v>
      </c>
      <c r="C86" s="893">
        <v>-6.5332916891847503E-2</v>
      </c>
      <c r="D86" s="1091">
        <v>1</v>
      </c>
      <c r="E86" s="895">
        <v>100.42057821821531</v>
      </c>
      <c r="F86" s="896">
        <v>-4.3547325039028806E-2</v>
      </c>
      <c r="G86" s="923">
        <v>100.3946036412012</v>
      </c>
      <c r="H86" s="924">
        <v>4.6962130611063913E-2</v>
      </c>
      <c r="I86" s="1086" t="s">
        <v>846</v>
      </c>
      <c r="J86" s="1434" t="s">
        <v>691</v>
      </c>
      <c r="K86">
        <v>0</v>
      </c>
      <c r="L86" s="1450"/>
      <c r="M86" s="847"/>
      <c r="N86" s="900">
        <v>36800</v>
      </c>
      <c r="O86" s="901">
        <v>99.991950000000003</v>
      </c>
      <c r="P86" s="902">
        <v>-0.19024999999999181</v>
      </c>
      <c r="Q86" s="907">
        <v>0.46</v>
      </c>
      <c r="R86" s="904">
        <v>100.15391666666666</v>
      </c>
      <c r="S86" s="905">
        <v>-0.10968333333333646</v>
      </c>
      <c r="T86" s="895">
        <v>100.19270714285713</v>
      </c>
      <c r="U86" s="896">
        <v>-8.0714285715544065E-4</v>
      </c>
      <c r="V86" s="888" t="s">
        <v>691</v>
      </c>
      <c r="W86" s="889">
        <v>0</v>
      </c>
      <c r="X86" s="1502"/>
      <c r="Y86" s="1078"/>
    </row>
    <row r="87" spans="1:25">
      <c r="A87" s="900">
        <v>36831</v>
      </c>
      <c r="B87" s="1428">
        <v>100.27462165481286</v>
      </c>
      <c r="C87" s="893">
        <v>-8.5124795006990439E-2</v>
      </c>
      <c r="D87" s="1091">
        <v>0.8</v>
      </c>
      <c r="E87" s="895">
        <v>100.3531491571148</v>
      </c>
      <c r="F87" s="896">
        <v>-6.7429061100511944E-2</v>
      </c>
      <c r="G87" s="923">
        <v>100.40346481326068</v>
      </c>
      <c r="H87" s="924">
        <v>8.8611720594826693E-3</v>
      </c>
      <c r="I87" s="1086" t="s">
        <v>846</v>
      </c>
      <c r="J87" s="1434" t="s">
        <v>691</v>
      </c>
      <c r="K87">
        <v>0</v>
      </c>
      <c r="L87" s="1450"/>
      <c r="M87" s="847"/>
      <c r="N87" s="900">
        <v>36831</v>
      </c>
      <c r="O87" s="901">
        <v>99.699590000000001</v>
      </c>
      <c r="P87" s="902">
        <v>-0.29236000000000217</v>
      </c>
      <c r="Q87" s="907">
        <v>7.0000000000000007E-2</v>
      </c>
      <c r="R87" s="904">
        <v>99.957913333333337</v>
      </c>
      <c r="S87" s="905">
        <v>-0.19600333333332287</v>
      </c>
      <c r="T87" s="895">
        <v>100.13614857142855</v>
      </c>
      <c r="U87" s="896">
        <v>-5.6558571428581672E-2</v>
      </c>
      <c r="V87" s="888" t="s">
        <v>691</v>
      </c>
      <c r="W87" s="889">
        <v>0</v>
      </c>
      <c r="X87" s="1502"/>
      <c r="Y87" s="1078"/>
    </row>
    <row r="88" spans="1:25">
      <c r="A88" s="900">
        <v>36861</v>
      </c>
      <c r="B88" s="1429">
        <v>100.17168707074649</v>
      </c>
      <c r="C88" s="893">
        <v>-0.10293458406637512</v>
      </c>
      <c r="D88" s="1091">
        <v>0.6</v>
      </c>
      <c r="E88" s="895">
        <v>100.26868505845972</v>
      </c>
      <c r="F88" s="896">
        <v>-8.4464098655075759E-2</v>
      </c>
      <c r="G88" s="923">
        <v>100.37734862136166</v>
      </c>
      <c r="H88" s="924">
        <v>-2.6116191899021146E-2</v>
      </c>
      <c r="I88" s="1086" t="s">
        <v>687</v>
      </c>
      <c r="J88" s="1434" t="s">
        <v>691</v>
      </c>
      <c r="K88" s="1446">
        <v>0</v>
      </c>
      <c r="L88" s="1451"/>
      <c r="M88" s="847"/>
      <c r="N88" s="900">
        <v>36861</v>
      </c>
      <c r="O88" s="950">
        <v>99.381780000000006</v>
      </c>
      <c r="P88" s="951">
        <v>-0.31780999999999437</v>
      </c>
      <c r="Q88" s="942">
        <v>-0.34</v>
      </c>
      <c r="R88" s="952">
        <v>99.69110666666667</v>
      </c>
      <c r="S88" s="953">
        <v>-0.26680666666666752</v>
      </c>
      <c r="T88" s="895">
        <v>100.02024571428571</v>
      </c>
      <c r="U88" s="896">
        <v>-0.11590285714284221</v>
      </c>
      <c r="V88" s="888" t="s">
        <v>691</v>
      </c>
      <c r="W88" s="889">
        <v>0</v>
      </c>
      <c r="X88" s="1502"/>
      <c r="Y88" s="1078"/>
    </row>
    <row r="89" spans="1:25">
      <c r="A89" s="882">
        <v>36892</v>
      </c>
      <c r="B89" s="1428">
        <v>100.01289779803525</v>
      </c>
      <c r="C89" s="1092">
        <v>-0.15878927271123189</v>
      </c>
      <c r="D89" s="1093">
        <v>0.3</v>
      </c>
      <c r="E89" s="886">
        <v>100.15306884119821</v>
      </c>
      <c r="F89" s="976">
        <v>-0.11561621726151827</v>
      </c>
      <c r="G89" s="1094">
        <v>100.31590422902536</v>
      </c>
      <c r="H89" s="1095">
        <v>-6.1444392336298392E-2</v>
      </c>
      <c r="I89" s="1096" t="s">
        <v>687</v>
      </c>
      <c r="J89" s="1433" t="s">
        <v>691</v>
      </c>
      <c r="K89">
        <v>0</v>
      </c>
      <c r="L89" s="1450"/>
      <c r="M89" s="847"/>
      <c r="N89" s="882">
        <v>36892</v>
      </c>
      <c r="O89" s="901">
        <v>99.133539999999996</v>
      </c>
      <c r="P89" s="902">
        <v>-0.24824000000000979</v>
      </c>
      <c r="Q89" s="907">
        <v>-0.68</v>
      </c>
      <c r="R89" s="904">
        <v>99.404969999999992</v>
      </c>
      <c r="S89" s="905">
        <v>-0.28613666666667825</v>
      </c>
      <c r="T89" s="886">
        <v>99.856808571428573</v>
      </c>
      <c r="U89" s="976">
        <v>-0.16343714285713418</v>
      </c>
      <c r="V89" s="888" t="s">
        <v>691</v>
      </c>
      <c r="W89" s="889">
        <v>0</v>
      </c>
      <c r="X89" s="1502"/>
      <c r="Y89" s="1078"/>
    </row>
    <row r="90" spans="1:25">
      <c r="A90" s="900">
        <v>36923</v>
      </c>
      <c r="B90" s="1428">
        <v>99.813727040763325</v>
      </c>
      <c r="C90" s="893">
        <v>-0.19917075727192923</v>
      </c>
      <c r="D90" s="1091">
        <v>0</v>
      </c>
      <c r="E90" s="895">
        <v>99.999437303181693</v>
      </c>
      <c r="F90" s="896">
        <v>-0.15363153801651208</v>
      </c>
      <c r="G90" s="923">
        <v>100.21923831700055</v>
      </c>
      <c r="H90" s="924">
        <v>-9.6665912024818113E-2</v>
      </c>
      <c r="I90" s="1086" t="s">
        <v>687</v>
      </c>
      <c r="J90" s="1434" t="s">
        <v>691</v>
      </c>
      <c r="K90">
        <v>0</v>
      </c>
      <c r="L90" s="1450"/>
      <c r="M90" s="847"/>
      <c r="N90" s="900">
        <v>36923</v>
      </c>
      <c r="O90" s="901">
        <v>99.018219999999999</v>
      </c>
      <c r="P90" s="902">
        <v>-0.11531999999999698</v>
      </c>
      <c r="Q90" s="907">
        <v>-0.89</v>
      </c>
      <c r="R90" s="904">
        <v>99.177846666666667</v>
      </c>
      <c r="S90" s="905">
        <v>-0.22712333333332424</v>
      </c>
      <c r="T90" s="895">
        <v>99.670697142857151</v>
      </c>
      <c r="U90" s="896">
        <v>-0.18611142857142227</v>
      </c>
      <c r="V90" s="888" t="s">
        <v>691</v>
      </c>
      <c r="W90" s="889">
        <v>0</v>
      </c>
      <c r="X90" s="1502"/>
      <c r="Y90" s="1078"/>
    </row>
    <row r="91" spans="1:25">
      <c r="A91" s="900">
        <v>36951</v>
      </c>
      <c r="B91" s="1428">
        <v>99.597320637491123</v>
      </c>
      <c r="C91" s="893">
        <v>-0.2164064032722024</v>
      </c>
      <c r="D91" s="1091">
        <v>-0.4</v>
      </c>
      <c r="E91" s="895">
        <v>99.807981825429906</v>
      </c>
      <c r="F91" s="896">
        <v>-0.19145547775178784</v>
      </c>
      <c r="G91" s="923">
        <v>100.09358285976866</v>
      </c>
      <c r="H91" s="924">
        <v>-0.1256554572318862</v>
      </c>
      <c r="I91" s="1086" t="s">
        <v>687</v>
      </c>
      <c r="J91" s="1434" t="s">
        <v>691</v>
      </c>
      <c r="K91">
        <v>0</v>
      </c>
      <c r="L91" s="1450"/>
      <c r="M91" s="847"/>
      <c r="N91" s="900">
        <v>36951</v>
      </c>
      <c r="O91" s="901">
        <v>98.947829999999996</v>
      </c>
      <c r="P91" s="902">
        <v>-7.0390000000003283E-2</v>
      </c>
      <c r="Q91" s="907">
        <v>-1.05</v>
      </c>
      <c r="R91" s="904">
        <v>99.033196666666655</v>
      </c>
      <c r="S91" s="905">
        <v>-0.14465000000001282</v>
      </c>
      <c r="T91" s="895">
        <v>99.479301428571418</v>
      </c>
      <c r="U91" s="896">
        <v>-0.19139571428573277</v>
      </c>
      <c r="V91" s="888" t="s">
        <v>691</v>
      </c>
      <c r="W91" s="889">
        <v>0</v>
      </c>
      <c r="X91" s="1502"/>
      <c r="Y91" s="1078"/>
    </row>
    <row r="92" spans="1:25">
      <c r="A92" s="900">
        <v>36982</v>
      </c>
      <c r="B92" s="1428">
        <v>99.406390888303932</v>
      </c>
      <c r="C92" s="893">
        <v>-0.19092974918719108</v>
      </c>
      <c r="D92" s="1091">
        <v>-0.8</v>
      </c>
      <c r="E92" s="895">
        <v>99.60581285551946</v>
      </c>
      <c r="F92" s="896">
        <v>-0.20216896991044564</v>
      </c>
      <c r="G92" s="923">
        <v>99.948055934281825</v>
      </c>
      <c r="H92" s="924">
        <v>-0.1455269254868341</v>
      </c>
      <c r="I92" s="1086" t="s">
        <v>687</v>
      </c>
      <c r="J92" s="1434" t="s">
        <v>691</v>
      </c>
      <c r="K92">
        <v>0</v>
      </c>
      <c r="L92" s="1450"/>
      <c r="M92" s="847"/>
      <c r="N92" s="900">
        <v>36982</v>
      </c>
      <c r="O92" s="901">
        <v>98.798389999999998</v>
      </c>
      <c r="P92" s="902">
        <v>-0.14943999999999846</v>
      </c>
      <c r="Q92" s="907">
        <v>-1.3</v>
      </c>
      <c r="R92" s="904">
        <v>98.921479999999988</v>
      </c>
      <c r="S92" s="905">
        <v>-0.11171666666666624</v>
      </c>
      <c r="T92" s="895">
        <v>99.281614285714298</v>
      </c>
      <c r="U92" s="896">
        <v>-0.19768714285712008</v>
      </c>
      <c r="V92" s="888" t="s">
        <v>691</v>
      </c>
      <c r="W92" s="889">
        <v>0</v>
      </c>
      <c r="X92" s="1502"/>
      <c r="Y92" s="1078"/>
    </row>
    <row r="93" spans="1:25">
      <c r="A93" s="900">
        <v>37012</v>
      </c>
      <c r="B93" s="1428">
        <v>99.23053138319321</v>
      </c>
      <c r="C93" s="893">
        <v>-0.17585950511072213</v>
      </c>
      <c r="D93" s="1091">
        <v>-1.1000000000000001</v>
      </c>
      <c r="E93" s="895">
        <v>99.411414302996079</v>
      </c>
      <c r="F93" s="896">
        <v>-0.19439855252338134</v>
      </c>
      <c r="G93" s="923">
        <v>99.786739496192325</v>
      </c>
      <c r="H93" s="924">
        <v>-0.16131643808950002</v>
      </c>
      <c r="I93" s="1086" t="s">
        <v>687</v>
      </c>
      <c r="J93" s="1434" t="s">
        <v>691</v>
      </c>
      <c r="K93">
        <v>0</v>
      </c>
      <c r="L93" s="1450"/>
      <c r="M93" s="847"/>
      <c r="N93" s="900">
        <v>37012</v>
      </c>
      <c r="O93" s="901">
        <v>98.480270000000004</v>
      </c>
      <c r="P93" s="902">
        <v>-0.3181199999999933</v>
      </c>
      <c r="Q93" s="907">
        <v>-1.71</v>
      </c>
      <c r="R93" s="904">
        <v>98.742163333333338</v>
      </c>
      <c r="S93" s="905">
        <v>-0.1793166666666508</v>
      </c>
      <c r="T93" s="895">
        <v>99.065659999999994</v>
      </c>
      <c r="U93" s="896">
        <v>-0.21595428571430375</v>
      </c>
      <c r="V93" s="888" t="s">
        <v>691</v>
      </c>
      <c r="W93" s="889">
        <v>0</v>
      </c>
      <c r="X93" s="1502"/>
      <c r="Y93" s="1078"/>
    </row>
    <row r="94" spans="1:25">
      <c r="A94" s="900">
        <v>37043</v>
      </c>
      <c r="B94" s="1428">
        <v>99.040360369611633</v>
      </c>
      <c r="C94" s="893">
        <v>-0.19017101358157618</v>
      </c>
      <c r="D94" s="1091">
        <v>-1.4</v>
      </c>
      <c r="E94" s="895">
        <v>99.225760880369592</v>
      </c>
      <c r="F94" s="896">
        <v>-0.18565342262648699</v>
      </c>
      <c r="G94" s="923">
        <v>99.610416455449283</v>
      </c>
      <c r="H94" s="924">
        <v>-0.17632304074304272</v>
      </c>
      <c r="I94" s="1086" t="s">
        <v>687</v>
      </c>
      <c r="J94" s="1434" t="s">
        <v>691</v>
      </c>
      <c r="K94">
        <v>0</v>
      </c>
      <c r="L94" s="1450"/>
      <c r="M94" s="847"/>
      <c r="N94" s="900">
        <v>37043</v>
      </c>
      <c r="O94" s="901">
        <v>98.087720000000004</v>
      </c>
      <c r="P94" s="902">
        <v>-0.39254999999999995</v>
      </c>
      <c r="Q94" s="907">
        <v>-2.1800000000000002</v>
      </c>
      <c r="R94" s="904">
        <v>98.455460000000002</v>
      </c>
      <c r="S94" s="905">
        <v>-0.28670333333333531</v>
      </c>
      <c r="T94" s="895">
        <v>98.835392857142864</v>
      </c>
      <c r="U94" s="896">
        <v>-0.23026714285713012</v>
      </c>
      <c r="V94" s="888" t="s">
        <v>691</v>
      </c>
      <c r="W94" s="889">
        <v>0</v>
      </c>
      <c r="X94" s="1502"/>
      <c r="Y94" s="1078"/>
    </row>
    <row r="95" spans="1:25">
      <c r="A95" s="900">
        <v>37073</v>
      </c>
      <c r="B95" s="1428">
        <v>98.807748645401105</v>
      </c>
      <c r="C95" s="893">
        <v>-0.23261172421052834</v>
      </c>
      <c r="D95" s="1091">
        <v>-1.7</v>
      </c>
      <c r="E95" s="895">
        <v>99.026213466068654</v>
      </c>
      <c r="F95" s="896">
        <v>-0.19954741430093748</v>
      </c>
      <c r="G95" s="923">
        <v>99.415568108971371</v>
      </c>
      <c r="H95" s="924">
        <v>-0.1948483464779116</v>
      </c>
      <c r="I95" s="1086" t="s">
        <v>687</v>
      </c>
      <c r="J95" s="1434" t="s">
        <v>691</v>
      </c>
      <c r="K95">
        <v>0</v>
      </c>
      <c r="L95" s="1450"/>
      <c r="M95" s="847"/>
      <c r="N95" s="900">
        <v>37073</v>
      </c>
      <c r="O95" s="901">
        <v>97.757040000000003</v>
      </c>
      <c r="P95" s="902">
        <v>-0.33068000000000097</v>
      </c>
      <c r="Q95" s="907">
        <v>-2.56</v>
      </c>
      <c r="R95" s="904">
        <v>98.108343333333337</v>
      </c>
      <c r="S95" s="905">
        <v>-0.34711666666666474</v>
      </c>
      <c r="T95" s="895">
        <v>98.603287142857127</v>
      </c>
      <c r="U95" s="896">
        <v>-0.23210571428573701</v>
      </c>
      <c r="V95" s="888" t="s">
        <v>691</v>
      </c>
      <c r="W95" s="889">
        <v>0</v>
      </c>
      <c r="X95" s="1502"/>
      <c r="Y95" s="1078"/>
    </row>
    <row r="96" spans="1:25">
      <c r="A96" s="900">
        <v>37104</v>
      </c>
      <c r="B96" s="1428">
        <v>98.541638825412875</v>
      </c>
      <c r="C96" s="893">
        <v>-0.26610981998823036</v>
      </c>
      <c r="D96" s="1091">
        <v>-1.9</v>
      </c>
      <c r="E96" s="895">
        <v>98.796582613475209</v>
      </c>
      <c r="F96" s="896">
        <v>-0.22963085259344496</v>
      </c>
      <c r="G96" s="923">
        <v>99.205388255739607</v>
      </c>
      <c r="H96" s="924">
        <v>-0.21017985323176447</v>
      </c>
      <c r="I96" s="1086" t="s">
        <v>687</v>
      </c>
      <c r="J96" s="1434" t="s">
        <v>691</v>
      </c>
      <c r="K96">
        <v>0</v>
      </c>
      <c r="L96" s="1450"/>
      <c r="M96" s="847"/>
      <c r="N96" s="900">
        <v>37104</v>
      </c>
      <c r="O96" s="901">
        <v>97.599329999999995</v>
      </c>
      <c r="P96" s="902">
        <v>-0.15771000000000868</v>
      </c>
      <c r="Q96" s="907">
        <v>-2.68</v>
      </c>
      <c r="R96" s="904">
        <v>97.814696666666677</v>
      </c>
      <c r="S96" s="905">
        <v>-0.29364666666666039</v>
      </c>
      <c r="T96" s="895">
        <v>98.38411428571429</v>
      </c>
      <c r="U96" s="896">
        <v>-0.21917285714283707</v>
      </c>
      <c r="V96" s="888" t="s">
        <v>691</v>
      </c>
      <c r="W96" s="889">
        <v>0</v>
      </c>
      <c r="X96" s="1502"/>
      <c r="Y96" s="1078"/>
    </row>
    <row r="97" spans="1:25">
      <c r="A97" s="900">
        <v>37135</v>
      </c>
      <c r="B97" s="1428">
        <v>98.32823999640101</v>
      </c>
      <c r="C97" s="893">
        <v>-0.21339882901186513</v>
      </c>
      <c r="D97" s="1091">
        <v>-2.1</v>
      </c>
      <c r="E97" s="895">
        <v>98.559209155738316</v>
      </c>
      <c r="F97" s="896">
        <v>-0.23737345773689356</v>
      </c>
      <c r="G97" s="923">
        <v>98.9931758208307</v>
      </c>
      <c r="H97" s="924">
        <v>-0.21221243490890629</v>
      </c>
      <c r="I97" s="1086" t="s">
        <v>687</v>
      </c>
      <c r="J97" s="1434" t="s">
        <v>691</v>
      </c>
      <c r="K97">
        <v>0</v>
      </c>
      <c r="L97" s="1450"/>
      <c r="M97" s="847"/>
      <c r="N97" s="900">
        <v>37135</v>
      </c>
      <c r="O97" s="901">
        <v>97.571290000000005</v>
      </c>
      <c r="P97" s="902">
        <v>-2.8039999999990073E-2</v>
      </c>
      <c r="Q97" s="907">
        <v>-2.61</v>
      </c>
      <c r="R97" s="904">
        <v>97.642553333333339</v>
      </c>
      <c r="S97" s="905">
        <v>-0.17214333333333798</v>
      </c>
      <c r="T97" s="895">
        <v>98.177409999999995</v>
      </c>
      <c r="U97" s="896">
        <v>-0.20670428571429511</v>
      </c>
      <c r="V97" s="888" t="s">
        <v>691</v>
      </c>
      <c r="W97" s="889">
        <v>0</v>
      </c>
      <c r="X97" s="1502"/>
      <c r="Y97" s="1078"/>
    </row>
    <row r="98" spans="1:25">
      <c r="A98" s="900">
        <v>37165</v>
      </c>
      <c r="B98" s="1428">
        <v>98.177575222821034</v>
      </c>
      <c r="C98" s="893">
        <v>-0.15066477357997599</v>
      </c>
      <c r="D98" s="1091">
        <v>-2.2000000000000002</v>
      </c>
      <c r="E98" s="895">
        <v>98.349151348211635</v>
      </c>
      <c r="F98" s="896">
        <v>-0.21005780752668102</v>
      </c>
      <c r="G98" s="923">
        <v>98.790355047306406</v>
      </c>
      <c r="H98" s="924">
        <v>-0.2028207735242944</v>
      </c>
      <c r="I98" s="1086" t="s">
        <v>687</v>
      </c>
      <c r="J98" s="1434" t="s">
        <v>691</v>
      </c>
      <c r="K98">
        <v>0</v>
      </c>
      <c r="L98" s="1450"/>
      <c r="M98" s="847"/>
      <c r="N98" s="900">
        <v>37165</v>
      </c>
      <c r="O98" s="901">
        <v>97.632949999999994</v>
      </c>
      <c r="P98" s="902">
        <v>6.1659999999989168E-2</v>
      </c>
      <c r="Q98" s="907">
        <v>-2.36</v>
      </c>
      <c r="R98" s="904">
        <v>97.601189999999988</v>
      </c>
      <c r="S98" s="905">
        <v>-4.1363333333350738E-2</v>
      </c>
      <c r="T98" s="895">
        <v>97.989569999999986</v>
      </c>
      <c r="U98" s="896">
        <v>-0.18784000000000844</v>
      </c>
      <c r="V98" s="888" t="s">
        <v>691</v>
      </c>
      <c r="W98" s="889">
        <v>0</v>
      </c>
      <c r="X98" s="1502"/>
      <c r="Y98" s="1078"/>
    </row>
    <row r="99" spans="1:25">
      <c r="A99" s="1101">
        <v>37196</v>
      </c>
      <c r="B99" s="1428">
        <v>98.129437132725855</v>
      </c>
      <c r="C99" s="893">
        <v>-4.8138090095179109E-2</v>
      </c>
      <c r="D99" s="1102">
        <v>-2.1</v>
      </c>
      <c r="E99" s="1103">
        <v>98.211750783982623</v>
      </c>
      <c r="F99" s="1104">
        <v>-0.13740056422901148</v>
      </c>
      <c r="G99" s="1105">
        <v>98.607933082223809</v>
      </c>
      <c r="H99" s="1106">
        <v>-0.18242196508259667</v>
      </c>
      <c r="I99" s="1107" t="s">
        <v>687</v>
      </c>
      <c r="J99" s="1434" t="s">
        <v>893</v>
      </c>
      <c r="K99">
        <v>-1</v>
      </c>
      <c r="L99" s="1450"/>
      <c r="M99" s="847"/>
      <c r="N99" s="925">
        <v>37196</v>
      </c>
      <c r="O99" s="962">
        <v>97.775700000000001</v>
      </c>
      <c r="P99" s="963">
        <v>0.14275000000000659</v>
      </c>
      <c r="Q99" s="928">
        <v>-1.93</v>
      </c>
      <c r="R99" s="929">
        <v>97.659980000000004</v>
      </c>
      <c r="S99" s="930">
        <v>5.8790000000016107E-2</v>
      </c>
      <c r="T99" s="903">
        <v>97.843471428571434</v>
      </c>
      <c r="U99" s="928">
        <v>-0.14609857142855276</v>
      </c>
      <c r="V99" s="920" t="s">
        <v>893</v>
      </c>
      <c r="W99" s="921">
        <v>-1</v>
      </c>
      <c r="X99" s="1502"/>
      <c r="Y99" s="1078"/>
    </row>
    <row r="100" spans="1:25">
      <c r="A100" s="917">
        <v>37226</v>
      </c>
      <c r="B100" s="1498">
        <v>98.148770508274382</v>
      </c>
      <c r="C100" s="910">
        <v>1.9333375548526988E-2</v>
      </c>
      <c r="D100" s="1110">
        <v>-2</v>
      </c>
      <c r="E100" s="912">
        <v>98.151927621273742</v>
      </c>
      <c r="F100" s="913">
        <v>-5.9823162708880773E-2</v>
      </c>
      <c r="G100" s="1111">
        <v>98.453395814378268</v>
      </c>
      <c r="H100" s="919">
        <v>-0.15453726784554078</v>
      </c>
      <c r="I100" s="1112" t="s">
        <v>687</v>
      </c>
      <c r="J100" s="1490" t="s">
        <v>691</v>
      </c>
      <c r="K100" s="1446">
        <v>0</v>
      </c>
      <c r="L100" s="1451"/>
      <c r="M100" s="847"/>
      <c r="N100" s="949">
        <v>37226</v>
      </c>
      <c r="O100" s="901">
        <v>97.960660000000004</v>
      </c>
      <c r="P100" s="902">
        <v>0.18496000000000379</v>
      </c>
      <c r="Q100" s="942">
        <v>-1.43</v>
      </c>
      <c r="R100" s="904">
        <v>97.78976999999999</v>
      </c>
      <c r="S100" s="905">
        <v>0.12978999999998564</v>
      </c>
      <c r="T100" s="943">
        <v>97.769241428571419</v>
      </c>
      <c r="U100" s="938">
        <v>-7.4230000000014229E-2</v>
      </c>
      <c r="V100" s="888" t="s">
        <v>691</v>
      </c>
      <c r="W100" s="889">
        <v>0</v>
      </c>
      <c r="X100" s="1502"/>
      <c r="Y100" s="1078"/>
    </row>
    <row r="101" spans="1:25">
      <c r="A101" s="900">
        <v>37257</v>
      </c>
      <c r="B101" s="1428">
        <v>98.207642381506034</v>
      </c>
      <c r="C101" s="893">
        <v>5.8871873231652216E-2</v>
      </c>
      <c r="D101" s="1091">
        <v>-1.8</v>
      </c>
      <c r="E101" s="895">
        <v>98.161950007502085</v>
      </c>
      <c r="F101" s="896">
        <v>1.0022386228342839E-2</v>
      </c>
      <c r="G101" s="923">
        <v>98.334436101791752</v>
      </c>
      <c r="H101" s="924">
        <v>-0.11895971258651628</v>
      </c>
      <c r="I101" s="1086" t="s">
        <v>844</v>
      </c>
      <c r="J101" s="1434" t="s">
        <v>691</v>
      </c>
      <c r="K101">
        <v>0</v>
      </c>
      <c r="L101" s="1450"/>
      <c r="M101" s="847"/>
      <c r="N101" s="900">
        <v>37257</v>
      </c>
      <c r="O101" s="955">
        <v>98.159800000000004</v>
      </c>
      <c r="P101" s="956">
        <v>0.19913999999999987</v>
      </c>
      <c r="Q101" s="907">
        <v>-0.98</v>
      </c>
      <c r="R101" s="884">
        <v>97.965386666666674</v>
      </c>
      <c r="S101" s="946">
        <v>0.1756166666666843</v>
      </c>
      <c r="T101" s="895">
        <v>97.779538571428574</v>
      </c>
      <c r="U101" s="896">
        <v>1.0297142857154995E-2</v>
      </c>
      <c r="V101" s="888" t="s">
        <v>691</v>
      </c>
      <c r="W101" s="889">
        <v>0</v>
      </c>
      <c r="X101" s="1502"/>
      <c r="Y101" s="1078"/>
    </row>
    <row r="102" spans="1:25">
      <c r="A102" s="900">
        <v>37288</v>
      </c>
      <c r="B102" s="1428">
        <v>98.299384330237899</v>
      </c>
      <c r="C102" s="893">
        <v>9.1741948731865364E-2</v>
      </c>
      <c r="D102" s="1091">
        <v>-1.5</v>
      </c>
      <c r="E102" s="895">
        <v>98.218599073339433</v>
      </c>
      <c r="F102" s="896">
        <v>5.6649065837348189E-2</v>
      </c>
      <c r="G102" s="923">
        <v>98.261812628197006</v>
      </c>
      <c r="H102" s="924">
        <v>-7.2623473594745747E-2</v>
      </c>
      <c r="I102" s="1086" t="s">
        <v>844</v>
      </c>
      <c r="J102" s="1434" t="s">
        <v>691</v>
      </c>
      <c r="K102">
        <v>0</v>
      </c>
      <c r="L102" s="1450"/>
      <c r="M102" s="847"/>
      <c r="N102" s="900">
        <v>37288</v>
      </c>
      <c r="O102" s="901">
        <v>98.355000000000004</v>
      </c>
      <c r="P102" s="902">
        <v>0.19519999999999982</v>
      </c>
      <c r="Q102" s="907">
        <v>-0.67</v>
      </c>
      <c r="R102" s="904">
        <v>98.158486666666661</v>
      </c>
      <c r="S102" s="905">
        <v>0.19309999999998695</v>
      </c>
      <c r="T102" s="895">
        <v>97.864961428571419</v>
      </c>
      <c r="U102" s="896">
        <v>8.5422857142845032E-2</v>
      </c>
      <c r="V102" s="888" t="s">
        <v>691</v>
      </c>
      <c r="W102" s="889">
        <v>0</v>
      </c>
      <c r="X102" s="1502"/>
      <c r="Y102" s="1078"/>
    </row>
    <row r="103" spans="1:25">
      <c r="A103" s="900">
        <v>37316</v>
      </c>
      <c r="B103" s="1428">
        <v>98.429004793317247</v>
      </c>
      <c r="C103" s="893">
        <v>0.12962046307934827</v>
      </c>
      <c r="D103" s="1091">
        <v>-1.2</v>
      </c>
      <c r="E103" s="895">
        <v>98.312010501687055</v>
      </c>
      <c r="F103" s="896">
        <v>9.341142834762195E-2</v>
      </c>
      <c r="G103" s="923">
        <v>98.245722052183353</v>
      </c>
      <c r="H103" s="924">
        <v>-1.6090576013652935E-2</v>
      </c>
      <c r="I103" s="1086" t="s">
        <v>686</v>
      </c>
      <c r="J103" s="1434" t="s">
        <v>691</v>
      </c>
      <c r="K103">
        <v>0</v>
      </c>
      <c r="L103" s="1450"/>
      <c r="M103" s="847"/>
      <c r="N103" s="900">
        <v>37316</v>
      </c>
      <c r="O103" s="901">
        <v>98.522850000000005</v>
      </c>
      <c r="P103" s="902">
        <v>0.16785000000000139</v>
      </c>
      <c r="Q103" s="907">
        <v>-0.43</v>
      </c>
      <c r="R103" s="904">
        <v>98.345883333333333</v>
      </c>
      <c r="S103" s="905">
        <v>0.18739666666667176</v>
      </c>
      <c r="T103" s="895">
        <v>97.996892857142868</v>
      </c>
      <c r="U103" s="896">
        <v>0.13193142857144835</v>
      </c>
      <c r="V103" s="888" t="s">
        <v>691</v>
      </c>
      <c r="W103" s="889">
        <v>0</v>
      </c>
      <c r="X103" s="1502"/>
      <c r="Y103" s="1078"/>
    </row>
    <row r="104" spans="1:25">
      <c r="A104" s="900">
        <v>37347</v>
      </c>
      <c r="B104" s="1428">
        <v>98.590203438369258</v>
      </c>
      <c r="C104" s="893">
        <v>0.16119864505201065</v>
      </c>
      <c r="D104" s="1091">
        <v>-0.8</v>
      </c>
      <c r="E104" s="895">
        <v>98.439530853974802</v>
      </c>
      <c r="F104" s="896">
        <v>0.12752035228774616</v>
      </c>
      <c r="G104" s="923">
        <v>98.283145401035966</v>
      </c>
      <c r="H104" s="924">
        <v>3.7423348852613003E-2</v>
      </c>
      <c r="I104" s="1086" t="s">
        <v>686</v>
      </c>
      <c r="J104" s="1434" t="s">
        <v>691</v>
      </c>
      <c r="K104">
        <v>0</v>
      </c>
      <c r="L104" s="1450"/>
      <c r="M104" s="847"/>
      <c r="N104" s="900">
        <v>37347</v>
      </c>
      <c r="O104" s="901">
        <v>98.623289999999997</v>
      </c>
      <c r="P104" s="902">
        <v>0.10043999999999187</v>
      </c>
      <c r="Q104" s="907">
        <v>-0.18</v>
      </c>
      <c r="R104" s="904">
        <v>98.500380000000007</v>
      </c>
      <c r="S104" s="905">
        <v>0.15449666666667383</v>
      </c>
      <c r="T104" s="895">
        <v>98.147178571428569</v>
      </c>
      <c r="U104" s="896">
        <v>0.15028571428570103</v>
      </c>
      <c r="V104" s="888" t="s">
        <v>691</v>
      </c>
      <c r="W104" s="889">
        <v>0</v>
      </c>
      <c r="X104" s="1502"/>
      <c r="Y104" s="1078"/>
    </row>
    <row r="105" spans="1:25">
      <c r="A105" s="900">
        <v>37377</v>
      </c>
      <c r="B105" s="1428">
        <v>98.755906632578473</v>
      </c>
      <c r="C105" s="893">
        <v>0.16570319420921464</v>
      </c>
      <c r="D105" s="1091">
        <v>-0.5</v>
      </c>
      <c r="E105" s="895">
        <v>98.591704954755002</v>
      </c>
      <c r="F105" s="896">
        <v>0.15217410078020066</v>
      </c>
      <c r="G105" s="923">
        <v>98.365764173858452</v>
      </c>
      <c r="H105" s="924">
        <v>8.2618772822485198E-2</v>
      </c>
      <c r="I105" s="1086" t="s">
        <v>686</v>
      </c>
      <c r="J105" s="1434" t="s">
        <v>691</v>
      </c>
      <c r="K105">
        <v>0</v>
      </c>
      <c r="L105" s="1450"/>
      <c r="M105" s="847"/>
      <c r="N105" s="900">
        <v>37377</v>
      </c>
      <c r="O105" s="901">
        <v>98.615830000000003</v>
      </c>
      <c r="P105" s="902">
        <v>-7.4599999999946931E-3</v>
      </c>
      <c r="Q105" s="907">
        <v>0.14000000000000001</v>
      </c>
      <c r="R105" s="904">
        <v>98.587323333333345</v>
      </c>
      <c r="S105" s="905">
        <v>8.6943333333337591E-2</v>
      </c>
      <c r="T105" s="895">
        <v>98.287590000000009</v>
      </c>
      <c r="U105" s="896">
        <v>0.14041142857143996</v>
      </c>
      <c r="V105" s="888" t="s">
        <v>691</v>
      </c>
      <c r="W105" s="889">
        <v>0</v>
      </c>
      <c r="X105" s="1502"/>
      <c r="Y105" s="1078"/>
    </row>
    <row r="106" spans="1:25">
      <c r="A106" s="900">
        <v>37408</v>
      </c>
      <c r="B106" s="1428">
        <v>98.924213837623824</v>
      </c>
      <c r="C106" s="893">
        <v>0.16830720504535179</v>
      </c>
      <c r="D106" s="1091">
        <v>-0.1</v>
      </c>
      <c r="E106" s="895">
        <v>98.756774636190514</v>
      </c>
      <c r="F106" s="896">
        <v>0.16506968143551148</v>
      </c>
      <c r="G106" s="923">
        <v>98.479303703129588</v>
      </c>
      <c r="H106" s="924">
        <v>0.11353952927113653</v>
      </c>
      <c r="I106" s="1086" t="s">
        <v>686</v>
      </c>
      <c r="J106" s="1434" t="s">
        <v>691</v>
      </c>
      <c r="K106">
        <v>0</v>
      </c>
      <c r="L106" s="1450"/>
      <c r="M106" s="847"/>
      <c r="N106" s="900">
        <v>37408</v>
      </c>
      <c r="O106" s="901">
        <v>98.542950000000005</v>
      </c>
      <c r="P106" s="902">
        <v>-7.2879999999997835E-2</v>
      </c>
      <c r="Q106" s="907">
        <v>0.46</v>
      </c>
      <c r="R106" s="904">
        <v>98.59402333333334</v>
      </c>
      <c r="S106" s="905">
        <v>6.6999999999950433E-3</v>
      </c>
      <c r="T106" s="895">
        <v>98.397197142857152</v>
      </c>
      <c r="U106" s="896">
        <v>0.10960714285714346</v>
      </c>
      <c r="V106" s="888" t="s">
        <v>691</v>
      </c>
      <c r="W106" s="889">
        <v>0</v>
      </c>
      <c r="X106" s="1502"/>
      <c r="Y106" s="1078"/>
    </row>
    <row r="107" spans="1:25">
      <c r="A107" s="900">
        <v>37438</v>
      </c>
      <c r="B107" s="1428">
        <v>99.098052314733494</v>
      </c>
      <c r="C107" s="893">
        <v>0.17383847710966904</v>
      </c>
      <c r="D107" s="1091">
        <v>0.3</v>
      </c>
      <c r="E107" s="895">
        <v>98.926057594978602</v>
      </c>
      <c r="F107" s="896">
        <v>0.16928295878808797</v>
      </c>
      <c r="G107" s="923">
        <v>98.614915389766608</v>
      </c>
      <c r="H107" s="924">
        <v>0.13561168663702006</v>
      </c>
      <c r="I107" s="1086" t="s">
        <v>686</v>
      </c>
      <c r="J107" s="1434" t="s">
        <v>691</v>
      </c>
      <c r="K107">
        <v>0</v>
      </c>
      <c r="L107" s="1450"/>
      <c r="M107" s="847"/>
      <c r="N107" s="900">
        <v>37438</v>
      </c>
      <c r="O107" s="901">
        <v>98.445639999999997</v>
      </c>
      <c r="P107" s="902">
        <v>-9.7310000000007335E-2</v>
      </c>
      <c r="Q107" s="907">
        <v>0.7</v>
      </c>
      <c r="R107" s="904">
        <v>98.534806666666668</v>
      </c>
      <c r="S107" s="905">
        <v>-5.9216666666671358E-2</v>
      </c>
      <c r="T107" s="895">
        <v>98.466480000000004</v>
      </c>
      <c r="U107" s="896">
        <v>6.9282857142852095E-2</v>
      </c>
      <c r="V107" s="888" t="s">
        <v>691</v>
      </c>
      <c r="W107" s="889">
        <v>0</v>
      </c>
      <c r="X107" s="1502"/>
      <c r="Y107" s="1078"/>
    </row>
    <row r="108" spans="1:25">
      <c r="A108" s="900">
        <v>37469</v>
      </c>
      <c r="B108" s="1428">
        <v>99.279096002804039</v>
      </c>
      <c r="C108" s="893">
        <v>0.18104368807054527</v>
      </c>
      <c r="D108" s="1091">
        <v>0.7</v>
      </c>
      <c r="E108" s="895">
        <v>99.100454051720433</v>
      </c>
      <c r="F108" s="896">
        <v>0.17439645674183168</v>
      </c>
      <c r="G108" s="923">
        <v>98.76798019280919</v>
      </c>
      <c r="H108" s="924">
        <v>0.1530648030425823</v>
      </c>
      <c r="I108" s="1086" t="s">
        <v>686</v>
      </c>
      <c r="J108" s="1434" t="s">
        <v>691</v>
      </c>
      <c r="K108">
        <v>0</v>
      </c>
      <c r="L108" s="1450"/>
      <c r="M108" s="847"/>
      <c r="N108" s="900">
        <v>37469</v>
      </c>
      <c r="O108" s="901">
        <v>98.344329999999999</v>
      </c>
      <c r="P108" s="902">
        <v>-0.10130999999999801</v>
      </c>
      <c r="Q108" s="907">
        <v>0.76</v>
      </c>
      <c r="R108" s="904">
        <v>98.444306666666662</v>
      </c>
      <c r="S108" s="905">
        <v>-9.0500000000005798E-2</v>
      </c>
      <c r="T108" s="895">
        <v>98.492841428571438</v>
      </c>
      <c r="U108" s="896">
        <v>2.6361428571433976E-2</v>
      </c>
      <c r="V108" s="888" t="s">
        <v>691</v>
      </c>
      <c r="W108" s="889">
        <v>0</v>
      </c>
      <c r="X108" s="1502"/>
      <c r="Y108" s="1078"/>
    </row>
    <row r="109" spans="1:25">
      <c r="A109" s="900">
        <v>37500</v>
      </c>
      <c r="B109" s="1428">
        <v>99.445398846971443</v>
      </c>
      <c r="C109" s="893">
        <v>0.16630284416740437</v>
      </c>
      <c r="D109" s="1091">
        <v>1.1000000000000001</v>
      </c>
      <c r="E109" s="895">
        <v>99.274182388169663</v>
      </c>
      <c r="F109" s="896">
        <v>0.17372833644922991</v>
      </c>
      <c r="G109" s="923">
        <v>98.93169655234253</v>
      </c>
      <c r="H109" s="924">
        <v>0.16371635953333907</v>
      </c>
      <c r="I109" s="1086" t="s">
        <v>686</v>
      </c>
      <c r="J109" s="1434" t="s">
        <v>691</v>
      </c>
      <c r="K109">
        <v>0</v>
      </c>
      <c r="L109" s="1450"/>
      <c r="M109" s="847"/>
      <c r="N109" s="900">
        <v>37500</v>
      </c>
      <c r="O109" s="901">
        <v>98.244169999999997</v>
      </c>
      <c r="P109" s="902">
        <v>-0.10016000000000247</v>
      </c>
      <c r="Q109" s="907">
        <v>0.69</v>
      </c>
      <c r="R109" s="904">
        <v>98.344713333333331</v>
      </c>
      <c r="S109" s="905">
        <v>-9.9593333333331202E-2</v>
      </c>
      <c r="T109" s="895">
        <v>98.47700857142857</v>
      </c>
      <c r="U109" s="896">
        <v>-1.5832857142868306E-2</v>
      </c>
      <c r="V109" s="888" t="s">
        <v>691</v>
      </c>
      <c r="W109" s="889">
        <v>0</v>
      </c>
      <c r="X109" s="1502"/>
      <c r="Y109" s="1078"/>
    </row>
    <row r="110" spans="1:25">
      <c r="A110" s="900">
        <v>37530</v>
      </c>
      <c r="B110" s="1428">
        <v>99.577387482549227</v>
      </c>
      <c r="C110" s="893">
        <v>0.13198863557778395</v>
      </c>
      <c r="D110" s="1091">
        <v>1.4</v>
      </c>
      <c r="E110" s="895">
        <v>99.433960777441555</v>
      </c>
      <c r="F110" s="896">
        <v>0.15977838927189225</v>
      </c>
      <c r="G110" s="923">
        <v>99.095751222232821</v>
      </c>
      <c r="H110" s="924">
        <v>0.16405466989029094</v>
      </c>
      <c r="I110" s="1086" t="s">
        <v>686</v>
      </c>
      <c r="J110" s="1434" t="s">
        <v>691</v>
      </c>
      <c r="K110">
        <v>0</v>
      </c>
      <c r="L110" s="1450"/>
      <c r="M110" s="847"/>
      <c r="N110" s="900">
        <v>37530</v>
      </c>
      <c r="O110" s="901">
        <v>98.144419999999997</v>
      </c>
      <c r="P110" s="902">
        <v>-9.9750000000000227E-2</v>
      </c>
      <c r="Q110" s="907">
        <v>0.52</v>
      </c>
      <c r="R110" s="904">
        <v>98.244306666666674</v>
      </c>
      <c r="S110" s="905">
        <v>-0.10040666666665743</v>
      </c>
      <c r="T110" s="895">
        <v>98.422947142857126</v>
      </c>
      <c r="U110" s="896">
        <v>-5.4061428571444026E-2</v>
      </c>
      <c r="V110" s="888" t="s">
        <v>691</v>
      </c>
      <c r="W110" s="889">
        <v>0</v>
      </c>
      <c r="X110" s="1502"/>
      <c r="Y110" s="1078"/>
    </row>
    <row r="111" spans="1:25">
      <c r="A111" s="900">
        <v>37561</v>
      </c>
      <c r="B111" s="1428">
        <v>99.650925571710303</v>
      </c>
      <c r="C111" s="893">
        <v>7.3538089161075959E-2</v>
      </c>
      <c r="D111" s="1091">
        <v>1.6</v>
      </c>
      <c r="E111" s="895">
        <v>99.557903967076982</v>
      </c>
      <c r="F111" s="896">
        <v>0.12394318963542617</v>
      </c>
      <c r="G111" s="923">
        <v>99.247282955567272</v>
      </c>
      <c r="H111" s="924">
        <v>0.15153173333445125</v>
      </c>
      <c r="I111" s="1086" t="s">
        <v>686</v>
      </c>
      <c r="J111" s="1434" t="s">
        <v>691</v>
      </c>
      <c r="K111">
        <v>0</v>
      </c>
      <c r="L111" s="1450"/>
      <c r="M111" s="847"/>
      <c r="N111" s="900">
        <v>37561</v>
      </c>
      <c r="O111" s="901">
        <v>98.046620000000004</v>
      </c>
      <c r="P111" s="902">
        <v>-9.7799999999992338E-2</v>
      </c>
      <c r="Q111" s="907">
        <v>0.28000000000000003</v>
      </c>
      <c r="R111" s="904">
        <v>98.14506999999999</v>
      </c>
      <c r="S111" s="905">
        <v>-9.9236666666683959E-2</v>
      </c>
      <c r="T111" s="895">
        <v>98.340565714285717</v>
      </c>
      <c r="U111" s="896">
        <v>-8.2381428571409288E-2</v>
      </c>
      <c r="V111" s="888" t="s">
        <v>691</v>
      </c>
      <c r="W111" s="889">
        <v>0</v>
      </c>
      <c r="X111" s="1502"/>
      <c r="Y111" s="1078"/>
    </row>
    <row r="112" spans="1:25">
      <c r="A112" s="900">
        <v>37591</v>
      </c>
      <c r="B112" s="1429">
        <v>99.676833992449673</v>
      </c>
      <c r="C112" s="893">
        <v>2.5908420739369831E-2</v>
      </c>
      <c r="D112" s="1091">
        <v>1.6</v>
      </c>
      <c r="E112" s="895">
        <v>99.635049015569734</v>
      </c>
      <c r="F112" s="896">
        <v>7.7145048492752721E-2</v>
      </c>
      <c r="G112" s="923">
        <v>99.378844006977417</v>
      </c>
      <c r="H112" s="924">
        <v>0.13156105141014507</v>
      </c>
      <c r="I112" s="1086" t="s">
        <v>686</v>
      </c>
      <c r="J112" s="1489" t="s">
        <v>691</v>
      </c>
      <c r="K112" s="1446">
        <v>0</v>
      </c>
      <c r="L112" s="1451"/>
      <c r="M112" s="847"/>
      <c r="N112" s="900">
        <v>37591</v>
      </c>
      <c r="O112" s="950">
        <v>97.962329999999994</v>
      </c>
      <c r="P112" s="951">
        <v>-8.4290000000009968E-2</v>
      </c>
      <c r="Q112" s="942">
        <v>0</v>
      </c>
      <c r="R112" s="952">
        <v>98.051123333333337</v>
      </c>
      <c r="S112" s="953">
        <v>-9.39466666666533E-2</v>
      </c>
      <c r="T112" s="895">
        <v>98.247208571428558</v>
      </c>
      <c r="U112" s="896">
        <v>-9.3357142857158237E-2</v>
      </c>
      <c r="V112" s="888" t="s">
        <v>691</v>
      </c>
      <c r="W112" s="889">
        <v>0</v>
      </c>
      <c r="X112" s="1502"/>
      <c r="Y112" s="1078"/>
    </row>
    <row r="113" spans="1:25">
      <c r="A113" s="882">
        <v>37622</v>
      </c>
      <c r="B113" s="1428">
        <v>99.652583766329869</v>
      </c>
      <c r="C113" s="1092">
        <v>-2.4250226119804097E-2</v>
      </c>
      <c r="D113" s="1093">
        <v>1.5</v>
      </c>
      <c r="E113" s="886">
        <v>99.660114443496624</v>
      </c>
      <c r="F113" s="976">
        <v>2.5065427926890038E-2</v>
      </c>
      <c r="G113" s="1094">
        <v>99.482896853935443</v>
      </c>
      <c r="H113" s="1095">
        <v>0.10405284695802663</v>
      </c>
      <c r="I113" s="1096" t="s">
        <v>846</v>
      </c>
      <c r="J113" s="1434" t="s">
        <v>691</v>
      </c>
      <c r="K113">
        <v>0</v>
      </c>
      <c r="L113" s="1450"/>
      <c r="M113" s="847"/>
      <c r="N113" s="882">
        <v>37622</v>
      </c>
      <c r="O113" s="901">
        <v>97.919039999999995</v>
      </c>
      <c r="P113" s="902">
        <v>-4.328999999999894E-2</v>
      </c>
      <c r="Q113" s="907">
        <v>-0.25</v>
      </c>
      <c r="R113" s="904">
        <v>97.975996666666674</v>
      </c>
      <c r="S113" s="905">
        <v>-7.5126666666662345E-2</v>
      </c>
      <c r="T113" s="886">
        <v>98.158078571428561</v>
      </c>
      <c r="U113" s="976">
        <v>-8.9129999999997267E-2</v>
      </c>
      <c r="V113" s="888" t="s">
        <v>691</v>
      </c>
      <c r="W113" s="889">
        <v>0</v>
      </c>
      <c r="X113" s="1502"/>
      <c r="Y113" s="1078"/>
    </row>
    <row r="114" spans="1:25">
      <c r="A114" s="900">
        <v>37653</v>
      </c>
      <c r="B114" s="1428">
        <v>99.61322871242524</v>
      </c>
      <c r="C114" s="893">
        <v>-3.9355053904628789E-2</v>
      </c>
      <c r="D114" s="1091">
        <v>1.3</v>
      </c>
      <c r="E114" s="895">
        <v>99.647548823734908</v>
      </c>
      <c r="F114" s="896">
        <v>-1.2565619761716107E-2</v>
      </c>
      <c r="G114" s="923">
        <v>99.556493482177103</v>
      </c>
      <c r="H114" s="924">
        <v>7.3596628241659801E-2</v>
      </c>
      <c r="I114" s="1086" t="s">
        <v>846</v>
      </c>
      <c r="J114" s="1434" t="s">
        <v>691</v>
      </c>
      <c r="K114">
        <v>0</v>
      </c>
      <c r="L114" s="1450"/>
      <c r="M114" s="847"/>
      <c r="N114" s="900">
        <v>37653</v>
      </c>
      <c r="O114" s="901">
        <v>97.952420000000004</v>
      </c>
      <c r="P114" s="902">
        <v>3.3380000000008181E-2</v>
      </c>
      <c r="Q114" s="907">
        <v>-0.41</v>
      </c>
      <c r="R114" s="904">
        <v>97.944596666666669</v>
      </c>
      <c r="S114" s="905">
        <v>-3.1400000000004979E-2</v>
      </c>
      <c r="T114" s="895">
        <v>98.087618571428578</v>
      </c>
      <c r="U114" s="896">
        <v>-7.045999999998287E-2</v>
      </c>
      <c r="V114" s="888" t="s">
        <v>691</v>
      </c>
      <c r="W114" s="889">
        <v>0</v>
      </c>
      <c r="X114" s="1502"/>
      <c r="Y114" s="1078"/>
    </row>
    <row r="115" spans="1:25">
      <c r="A115" s="900">
        <v>37681</v>
      </c>
      <c r="B115" s="1428">
        <v>99.555510045531648</v>
      </c>
      <c r="C115" s="893">
        <v>-5.7718666893592285E-2</v>
      </c>
      <c r="D115" s="1091">
        <v>1.1000000000000001</v>
      </c>
      <c r="E115" s="895">
        <v>99.607107508095581</v>
      </c>
      <c r="F115" s="896">
        <v>-4.0441315639327513E-2</v>
      </c>
      <c r="G115" s="923">
        <v>99.595981202566776</v>
      </c>
      <c r="H115" s="924">
        <v>3.9487720389672631E-2</v>
      </c>
      <c r="I115" s="1086" t="s">
        <v>687</v>
      </c>
      <c r="J115" s="1434" t="s">
        <v>691</v>
      </c>
      <c r="K115">
        <v>0</v>
      </c>
      <c r="L115" s="1450"/>
      <c r="M115" s="847"/>
      <c r="N115" s="900">
        <v>37681</v>
      </c>
      <c r="O115" s="901">
        <v>98.057699999999997</v>
      </c>
      <c r="P115" s="902">
        <v>0.10527999999999338</v>
      </c>
      <c r="Q115" s="907">
        <v>-0.47</v>
      </c>
      <c r="R115" s="904">
        <v>97.97638666666667</v>
      </c>
      <c r="S115" s="905">
        <v>3.1790000000000873E-2</v>
      </c>
      <c r="T115" s="895">
        <v>98.046671428571429</v>
      </c>
      <c r="U115" s="896">
        <v>-4.0947142857149288E-2</v>
      </c>
      <c r="V115" s="888" t="s">
        <v>691</v>
      </c>
      <c r="W115" s="889">
        <v>0</v>
      </c>
      <c r="X115" s="1502"/>
      <c r="Y115" s="1078"/>
    </row>
    <row r="116" spans="1:25">
      <c r="A116" s="900">
        <v>37712</v>
      </c>
      <c r="B116" s="1428">
        <v>99.480767281268768</v>
      </c>
      <c r="C116" s="893">
        <v>-7.4742764262879291E-2</v>
      </c>
      <c r="D116" s="1091">
        <v>0.9</v>
      </c>
      <c r="E116" s="895">
        <v>99.549835346408543</v>
      </c>
      <c r="F116" s="896">
        <v>-5.7272161687038192E-2</v>
      </c>
      <c r="G116" s="923">
        <v>99.601033836037814</v>
      </c>
      <c r="H116" s="924">
        <v>5.052633471038348E-3</v>
      </c>
      <c r="I116" s="1086" t="s">
        <v>687</v>
      </c>
      <c r="J116" s="1434" t="s">
        <v>691</v>
      </c>
      <c r="K116">
        <v>0</v>
      </c>
      <c r="L116" s="1450"/>
      <c r="M116" s="847"/>
      <c r="N116" s="900">
        <v>37712</v>
      </c>
      <c r="O116" s="901">
        <v>98.248189999999994</v>
      </c>
      <c r="P116" s="902">
        <v>0.19048999999999694</v>
      </c>
      <c r="Q116" s="907">
        <v>-0.38</v>
      </c>
      <c r="R116" s="904">
        <v>98.086103333333327</v>
      </c>
      <c r="S116" s="905">
        <v>0.10971666666665669</v>
      </c>
      <c r="T116" s="895">
        <v>98.047245714285722</v>
      </c>
      <c r="U116" s="896">
        <v>5.7428571429340991E-4</v>
      </c>
      <c r="V116" s="888" t="s">
        <v>691</v>
      </c>
      <c r="W116" s="889">
        <v>0</v>
      </c>
      <c r="X116" s="1502"/>
      <c r="Y116" s="1078"/>
    </row>
    <row r="117" spans="1:25">
      <c r="A117" s="900">
        <v>37742</v>
      </c>
      <c r="B117" s="1428">
        <v>99.434341231842865</v>
      </c>
      <c r="C117" s="893">
        <v>-4.642604942590367E-2</v>
      </c>
      <c r="D117" s="1091">
        <v>0.7</v>
      </c>
      <c r="E117" s="895">
        <v>99.490206186214436</v>
      </c>
      <c r="F117" s="896">
        <v>-5.9629160194106134E-2</v>
      </c>
      <c r="G117" s="923">
        <v>99.580598657365485</v>
      </c>
      <c r="H117" s="924">
        <v>-2.0435178672329357E-2</v>
      </c>
      <c r="I117" s="1086" t="s">
        <v>687</v>
      </c>
      <c r="J117" s="1434" t="s">
        <v>691</v>
      </c>
      <c r="K117">
        <v>0</v>
      </c>
      <c r="L117" s="1450"/>
      <c r="M117" s="847"/>
      <c r="N117" s="900">
        <v>37742</v>
      </c>
      <c r="O117" s="901">
        <v>98.542010000000005</v>
      </c>
      <c r="P117" s="902">
        <v>0.29382000000001085</v>
      </c>
      <c r="Q117" s="907">
        <v>-7.0000000000000007E-2</v>
      </c>
      <c r="R117" s="904">
        <v>98.282633333333322</v>
      </c>
      <c r="S117" s="905">
        <v>0.19652999999999565</v>
      </c>
      <c r="T117" s="895">
        <v>98.104044285714295</v>
      </c>
      <c r="U117" s="896">
        <v>5.6798571428572586E-2</v>
      </c>
      <c r="V117" s="888" t="s">
        <v>691</v>
      </c>
      <c r="W117" s="889">
        <v>0</v>
      </c>
      <c r="X117" s="1502"/>
      <c r="Y117" s="1078"/>
    </row>
    <row r="118" spans="1:25">
      <c r="A118" s="900">
        <v>37773</v>
      </c>
      <c r="B118" s="1428">
        <v>99.424826376626228</v>
      </c>
      <c r="C118" s="893">
        <v>-9.5148552166364198E-3</v>
      </c>
      <c r="D118" s="1091">
        <v>0.5</v>
      </c>
      <c r="E118" s="895">
        <v>99.446644963245959</v>
      </c>
      <c r="F118" s="896">
        <v>-4.3561222968477864E-2</v>
      </c>
      <c r="G118" s="923">
        <v>99.548298772353476</v>
      </c>
      <c r="H118" s="924">
        <v>-3.2299885012008644E-2</v>
      </c>
      <c r="I118" s="1086" t="s">
        <v>687</v>
      </c>
      <c r="J118" s="1434" t="s">
        <v>691</v>
      </c>
      <c r="K118">
        <v>0</v>
      </c>
      <c r="L118" s="1450"/>
      <c r="M118" s="847"/>
      <c r="N118" s="900">
        <v>37773</v>
      </c>
      <c r="O118" s="901">
        <v>98.863590000000002</v>
      </c>
      <c r="P118" s="902">
        <v>0.32157999999999731</v>
      </c>
      <c r="Q118" s="907">
        <v>0.33</v>
      </c>
      <c r="R118" s="904">
        <v>98.551263333333338</v>
      </c>
      <c r="S118" s="905">
        <v>0.26863000000001591</v>
      </c>
      <c r="T118" s="895">
        <v>98.220754285714293</v>
      </c>
      <c r="U118" s="896">
        <v>0.11670999999999765</v>
      </c>
      <c r="V118" s="888" t="s">
        <v>691</v>
      </c>
      <c r="W118" s="889">
        <v>0</v>
      </c>
      <c r="X118" s="1502"/>
      <c r="Y118" s="1078"/>
    </row>
    <row r="119" spans="1:25">
      <c r="A119" s="900">
        <v>37803</v>
      </c>
      <c r="B119" s="1428">
        <v>99.455023136980557</v>
      </c>
      <c r="C119" s="893">
        <v>3.0196760354328944E-2</v>
      </c>
      <c r="D119" s="1091">
        <v>0.4</v>
      </c>
      <c r="E119" s="895">
        <v>99.43806358181655</v>
      </c>
      <c r="F119" s="896">
        <v>-8.5813814294084523E-3</v>
      </c>
      <c r="G119" s="923">
        <v>99.516611507286456</v>
      </c>
      <c r="H119" s="924">
        <v>-3.1687265067020576E-2</v>
      </c>
      <c r="I119" s="1086" t="s">
        <v>844</v>
      </c>
      <c r="J119" s="1434" t="s">
        <v>691</v>
      </c>
      <c r="K119">
        <v>0</v>
      </c>
      <c r="L119" s="1450"/>
      <c r="M119" s="847"/>
      <c r="N119" s="900">
        <v>37803</v>
      </c>
      <c r="O119" s="901">
        <v>99.117670000000004</v>
      </c>
      <c r="P119" s="902">
        <v>0.25408000000000186</v>
      </c>
      <c r="Q119" s="907">
        <v>0.68</v>
      </c>
      <c r="R119" s="904">
        <v>98.841090000000008</v>
      </c>
      <c r="S119" s="905">
        <v>0.28982666666667001</v>
      </c>
      <c r="T119" s="895">
        <v>98.385802857142863</v>
      </c>
      <c r="U119" s="896">
        <v>0.16504857142857077</v>
      </c>
      <c r="V119" s="888" t="s">
        <v>691</v>
      </c>
      <c r="W119" s="889">
        <v>0</v>
      </c>
      <c r="X119" s="1502"/>
      <c r="Y119" s="1078"/>
    </row>
    <row r="120" spans="1:25">
      <c r="A120" s="900">
        <v>37834</v>
      </c>
      <c r="B120" s="1428">
        <v>99.524168149146718</v>
      </c>
      <c r="C120" s="893">
        <v>6.9145012166160313E-2</v>
      </c>
      <c r="D120" s="1091">
        <v>0.2</v>
      </c>
      <c r="E120" s="895">
        <v>99.468005887584511</v>
      </c>
      <c r="F120" s="896">
        <v>2.994230576796042E-2</v>
      </c>
      <c r="G120" s="923">
        <v>99.498266419117428</v>
      </c>
      <c r="H120" s="924">
        <v>-1.834508816902769E-2</v>
      </c>
      <c r="I120" s="1086" t="s">
        <v>844</v>
      </c>
      <c r="J120" s="1434" t="s">
        <v>691</v>
      </c>
      <c r="K120">
        <v>0</v>
      </c>
      <c r="L120" s="1450"/>
      <c r="M120" s="847"/>
      <c r="N120" s="900">
        <v>37834</v>
      </c>
      <c r="O120" s="901">
        <v>99.235690000000005</v>
      </c>
      <c r="P120" s="902">
        <v>0.11802000000000135</v>
      </c>
      <c r="Q120" s="907">
        <v>0.91</v>
      </c>
      <c r="R120" s="904">
        <v>99.072316666666666</v>
      </c>
      <c r="S120" s="905">
        <v>0.23122666666665737</v>
      </c>
      <c r="T120" s="895">
        <v>98.573895714285712</v>
      </c>
      <c r="U120" s="896">
        <v>0.1880928571428484</v>
      </c>
      <c r="V120" s="888" t="s">
        <v>691</v>
      </c>
      <c r="W120" s="889">
        <v>0</v>
      </c>
      <c r="X120" s="1502"/>
      <c r="Y120" s="1078"/>
    </row>
    <row r="121" spans="1:25">
      <c r="A121" s="900">
        <v>37865</v>
      </c>
      <c r="B121" s="1428">
        <v>99.640335004314238</v>
      </c>
      <c r="C121" s="893">
        <v>0.11616685516752057</v>
      </c>
      <c r="D121" s="1091">
        <v>0.2</v>
      </c>
      <c r="E121" s="895">
        <v>99.539842096813842</v>
      </c>
      <c r="F121" s="896">
        <v>7.1836209229331871E-2</v>
      </c>
      <c r="G121" s="923">
        <v>99.50213874653015</v>
      </c>
      <c r="H121" s="924">
        <v>3.872327412722143E-3</v>
      </c>
      <c r="I121" s="1086" t="s">
        <v>686</v>
      </c>
      <c r="J121" s="1434" t="s">
        <v>691</v>
      </c>
      <c r="K121">
        <v>0</v>
      </c>
      <c r="L121" s="1450"/>
      <c r="M121" s="847"/>
      <c r="N121" s="900">
        <v>37865</v>
      </c>
      <c r="O121" s="901">
        <v>99.289519999999996</v>
      </c>
      <c r="P121" s="902">
        <v>5.3829999999990719E-2</v>
      </c>
      <c r="Q121" s="907">
        <v>1.06</v>
      </c>
      <c r="R121" s="904">
        <v>99.21429333333333</v>
      </c>
      <c r="S121" s="905">
        <v>0.14197666666666464</v>
      </c>
      <c r="T121" s="895">
        <v>98.76491</v>
      </c>
      <c r="U121" s="896">
        <v>0.19101428571428869</v>
      </c>
      <c r="V121" s="888" t="s">
        <v>691</v>
      </c>
      <c r="W121" s="889">
        <v>0</v>
      </c>
      <c r="X121" s="1502"/>
      <c r="Y121" s="1078"/>
    </row>
    <row r="122" spans="1:25">
      <c r="A122" s="900">
        <v>37895</v>
      </c>
      <c r="B122" s="1428">
        <v>99.773439366580661</v>
      </c>
      <c r="C122" s="893">
        <v>0.13310436226642253</v>
      </c>
      <c r="D122" s="1091">
        <v>0.2</v>
      </c>
      <c r="E122" s="895">
        <v>99.645980840013863</v>
      </c>
      <c r="F122" s="896">
        <v>0.10613874320002026</v>
      </c>
      <c r="G122" s="923">
        <v>99.533271506680009</v>
      </c>
      <c r="H122" s="924">
        <v>3.1132760149858996E-2</v>
      </c>
      <c r="I122" s="1086" t="s">
        <v>686</v>
      </c>
      <c r="J122" s="1434" t="s">
        <v>691</v>
      </c>
      <c r="K122">
        <v>0</v>
      </c>
      <c r="L122" s="1450"/>
      <c r="M122" s="847"/>
      <c r="N122" s="900">
        <v>37895</v>
      </c>
      <c r="O122" s="901">
        <v>99.373469999999998</v>
      </c>
      <c r="P122" s="902">
        <v>8.3950000000001523E-2</v>
      </c>
      <c r="Q122" s="907">
        <v>1.25</v>
      </c>
      <c r="R122" s="904">
        <v>99.29956</v>
      </c>
      <c r="S122" s="905">
        <v>8.5266666666669266E-2</v>
      </c>
      <c r="T122" s="895">
        <v>98.952877142857147</v>
      </c>
      <c r="U122" s="896">
        <v>0.187967142857147</v>
      </c>
      <c r="V122" s="888" t="s">
        <v>691</v>
      </c>
      <c r="W122" s="889">
        <v>0</v>
      </c>
      <c r="X122" s="1502"/>
      <c r="Y122" s="1078"/>
    </row>
    <row r="123" spans="1:25">
      <c r="A123" s="900">
        <v>37926</v>
      </c>
      <c r="B123" s="1428">
        <v>99.875656252780942</v>
      </c>
      <c r="C123" s="893">
        <v>0.10221688620028146</v>
      </c>
      <c r="D123" s="1091">
        <v>0.2</v>
      </c>
      <c r="E123" s="895">
        <v>99.763143541225261</v>
      </c>
      <c r="F123" s="896">
        <v>0.11716270121139871</v>
      </c>
      <c r="G123" s="923">
        <v>99.589684216896018</v>
      </c>
      <c r="H123" s="924">
        <v>5.6412710216008577E-2</v>
      </c>
      <c r="I123" s="1086" t="s">
        <v>686</v>
      </c>
      <c r="J123" s="1434" t="s">
        <v>691</v>
      </c>
      <c r="K123">
        <v>0</v>
      </c>
      <c r="L123" s="1450"/>
      <c r="M123" s="847"/>
      <c r="N123" s="900">
        <v>37926</v>
      </c>
      <c r="O123" s="901">
        <v>99.550420000000003</v>
      </c>
      <c r="P123" s="902">
        <v>0.17695000000000505</v>
      </c>
      <c r="Q123" s="907">
        <v>1.53</v>
      </c>
      <c r="R123" s="904">
        <v>99.404469999999989</v>
      </c>
      <c r="S123" s="905">
        <v>0.10490999999998962</v>
      </c>
      <c r="T123" s="895">
        <v>99.138909999999996</v>
      </c>
      <c r="U123" s="896">
        <v>0.18603285714284823</v>
      </c>
      <c r="V123" s="888" t="s">
        <v>691</v>
      </c>
      <c r="W123" s="889">
        <v>0</v>
      </c>
      <c r="X123" s="1502"/>
      <c r="Y123" s="1078"/>
    </row>
    <row r="124" spans="1:25">
      <c r="A124" s="949">
        <v>37956</v>
      </c>
      <c r="B124" s="1499">
        <v>99.970874798158576</v>
      </c>
      <c r="C124" s="935">
        <v>9.5218545377633745E-2</v>
      </c>
      <c r="D124" s="1108">
        <v>0.3</v>
      </c>
      <c r="E124" s="943">
        <v>99.87332347250674</v>
      </c>
      <c r="F124" s="938">
        <v>0.11017993128147907</v>
      </c>
      <c r="G124" s="939">
        <v>99.666331869226838</v>
      </c>
      <c r="H124" s="940">
        <v>7.6647652330819938E-2</v>
      </c>
      <c r="I124" s="1088" t="s">
        <v>686</v>
      </c>
      <c r="J124" s="1489" t="s">
        <v>691</v>
      </c>
      <c r="K124" s="916">
        <v>0</v>
      </c>
      <c r="L124" s="1451"/>
      <c r="M124" s="847"/>
      <c r="N124" s="949">
        <v>37956</v>
      </c>
      <c r="O124" s="901">
        <v>99.767960000000002</v>
      </c>
      <c r="P124" s="902">
        <v>0.21753999999999962</v>
      </c>
      <c r="Q124" s="942">
        <v>1.84</v>
      </c>
      <c r="R124" s="904">
        <v>99.563949999999991</v>
      </c>
      <c r="S124" s="905">
        <v>0.15948000000000206</v>
      </c>
      <c r="T124" s="943">
        <v>99.314045714285712</v>
      </c>
      <c r="U124" s="938">
        <v>0.17513571428571595</v>
      </c>
      <c r="V124" s="888" t="s">
        <v>691</v>
      </c>
      <c r="W124" s="889">
        <v>0</v>
      </c>
      <c r="X124" s="1502"/>
      <c r="Y124" s="1078"/>
    </row>
    <row r="125" spans="1:25">
      <c r="A125" s="900">
        <v>37987</v>
      </c>
      <c r="B125" s="1428">
        <v>100.06398300942081</v>
      </c>
      <c r="C125" s="893">
        <v>9.3108211262233453E-2</v>
      </c>
      <c r="D125" s="1091">
        <v>0.4</v>
      </c>
      <c r="E125" s="895">
        <v>99.970171353453452</v>
      </c>
      <c r="F125" s="896">
        <v>9.6847880946711484E-2</v>
      </c>
      <c r="G125" s="923">
        <v>99.757639959626061</v>
      </c>
      <c r="H125" s="924">
        <v>9.1308090399223829E-2</v>
      </c>
      <c r="I125" s="1086" t="s">
        <v>686</v>
      </c>
      <c r="J125" s="1433" t="s">
        <v>691</v>
      </c>
      <c r="K125">
        <v>0</v>
      </c>
      <c r="L125" s="1450"/>
      <c r="M125" s="847"/>
      <c r="N125" s="900">
        <v>37987</v>
      </c>
      <c r="O125" s="955">
        <v>99.957239999999999</v>
      </c>
      <c r="P125" s="956">
        <v>0.18927999999999656</v>
      </c>
      <c r="Q125" s="907">
        <v>2.08</v>
      </c>
      <c r="R125" s="884">
        <v>99.758539999999996</v>
      </c>
      <c r="S125" s="946">
        <v>0.19459000000000515</v>
      </c>
      <c r="T125" s="895">
        <v>99.470281428571425</v>
      </c>
      <c r="U125" s="896">
        <v>0.15623571428571381</v>
      </c>
      <c r="V125" s="888" t="s">
        <v>691</v>
      </c>
      <c r="W125" s="889">
        <v>0</v>
      </c>
      <c r="X125" s="1502"/>
      <c r="Y125" s="1078"/>
    </row>
    <row r="126" spans="1:25">
      <c r="A126" s="900">
        <v>38018</v>
      </c>
      <c r="B126" s="1428">
        <v>100.16372942723706</v>
      </c>
      <c r="C126" s="893">
        <v>9.9746417816248822E-2</v>
      </c>
      <c r="D126" s="1091">
        <v>0.6</v>
      </c>
      <c r="E126" s="895">
        <v>100.06619574493881</v>
      </c>
      <c r="F126" s="896">
        <v>9.6024391485357796E-2</v>
      </c>
      <c r="G126" s="923">
        <v>99.85888371537699</v>
      </c>
      <c r="H126" s="924">
        <v>0.1012437557509287</v>
      </c>
      <c r="I126" s="1086" t="s">
        <v>686</v>
      </c>
      <c r="J126" s="1434" t="s">
        <v>691</v>
      </c>
      <c r="K126">
        <v>0</v>
      </c>
      <c r="L126" s="1450"/>
      <c r="M126" s="847"/>
      <c r="N126" s="900">
        <v>38018</v>
      </c>
      <c r="O126" s="901">
        <v>100.0915</v>
      </c>
      <c r="P126" s="902">
        <v>0.1342599999999976</v>
      </c>
      <c r="Q126" s="907">
        <v>2.1800000000000002</v>
      </c>
      <c r="R126" s="904">
        <v>99.93889999999999</v>
      </c>
      <c r="S126" s="905">
        <v>0.18035999999999319</v>
      </c>
      <c r="T126" s="895">
        <v>99.609400000000008</v>
      </c>
      <c r="U126" s="896">
        <v>0.13911857142858253</v>
      </c>
      <c r="V126" s="888" t="s">
        <v>691</v>
      </c>
      <c r="W126" s="889">
        <v>0</v>
      </c>
      <c r="X126" s="1502"/>
      <c r="Y126" s="1078"/>
    </row>
    <row r="127" spans="1:25">
      <c r="A127" s="900">
        <v>38047</v>
      </c>
      <c r="B127" s="1428">
        <v>100.28696230929751</v>
      </c>
      <c r="C127" s="893">
        <v>0.12323288206044936</v>
      </c>
      <c r="D127" s="1091">
        <v>0.7</v>
      </c>
      <c r="E127" s="895">
        <v>100.17155824865181</v>
      </c>
      <c r="F127" s="896">
        <v>0.10536250371299616</v>
      </c>
      <c r="G127" s="923">
        <v>99.967854309684228</v>
      </c>
      <c r="H127" s="924">
        <v>0.10897059430723743</v>
      </c>
      <c r="I127" s="1086" t="s">
        <v>686</v>
      </c>
      <c r="J127" s="1434" t="s">
        <v>691</v>
      </c>
      <c r="K127">
        <v>0</v>
      </c>
      <c r="L127" s="1450"/>
      <c r="M127" s="847"/>
      <c r="N127" s="900">
        <v>38047</v>
      </c>
      <c r="O127" s="901">
        <v>100.2724</v>
      </c>
      <c r="P127" s="902">
        <v>0.18090000000000828</v>
      </c>
      <c r="Q127" s="907">
        <v>2.2599999999999998</v>
      </c>
      <c r="R127" s="904">
        <v>100.10704666666668</v>
      </c>
      <c r="S127" s="905">
        <v>0.16814666666668643</v>
      </c>
      <c r="T127" s="895">
        <v>99.75750142857143</v>
      </c>
      <c r="U127" s="896">
        <v>0.14810142857142239</v>
      </c>
      <c r="V127" s="888" t="s">
        <v>691</v>
      </c>
      <c r="W127" s="889">
        <v>0</v>
      </c>
      <c r="X127" s="1502"/>
      <c r="Y127" s="1078"/>
    </row>
    <row r="128" spans="1:25">
      <c r="A128" s="900">
        <v>38078</v>
      </c>
      <c r="B128" s="1428">
        <v>100.41092113331332</v>
      </c>
      <c r="C128" s="893">
        <v>0.12395882401581559</v>
      </c>
      <c r="D128" s="1091">
        <v>0.9</v>
      </c>
      <c r="E128" s="895">
        <v>100.28720428994929</v>
      </c>
      <c r="F128" s="896">
        <v>0.11564604129748091</v>
      </c>
      <c r="G128" s="923">
        <v>100.07793804239842</v>
      </c>
      <c r="H128" s="924">
        <v>0.11008373271418748</v>
      </c>
      <c r="I128" s="1086" t="s">
        <v>686</v>
      </c>
      <c r="J128" s="1434" t="s">
        <v>691</v>
      </c>
      <c r="K128">
        <v>0</v>
      </c>
      <c r="L128" s="1450"/>
      <c r="M128" s="847"/>
      <c r="N128" s="900">
        <v>38078</v>
      </c>
      <c r="O128" s="901">
        <v>100.59610000000001</v>
      </c>
      <c r="P128" s="902">
        <v>0.32370000000000232</v>
      </c>
      <c r="Q128" s="907">
        <v>2.39</v>
      </c>
      <c r="R128" s="904">
        <v>100.32000000000001</v>
      </c>
      <c r="S128" s="905">
        <v>0.21295333333333133</v>
      </c>
      <c r="T128" s="895">
        <v>99.944155714285699</v>
      </c>
      <c r="U128" s="896">
        <v>0.18665428571426901</v>
      </c>
      <c r="V128" s="888" t="s">
        <v>691</v>
      </c>
      <c r="W128" s="889">
        <v>0</v>
      </c>
      <c r="X128" s="1502"/>
      <c r="Y128" s="1078"/>
    </row>
    <row r="129" spans="1:25">
      <c r="A129" s="900">
        <v>38108</v>
      </c>
      <c r="B129" s="1428">
        <v>100.55334335653164</v>
      </c>
      <c r="C129" s="893">
        <v>0.14242222321831832</v>
      </c>
      <c r="D129" s="1091">
        <v>1.1000000000000001</v>
      </c>
      <c r="E129" s="895">
        <v>100.41707559971415</v>
      </c>
      <c r="F129" s="896">
        <v>0.12987130976486583</v>
      </c>
      <c r="G129" s="923">
        <v>100.1893528981057</v>
      </c>
      <c r="H129" s="924">
        <v>0.11141485570728094</v>
      </c>
      <c r="I129" s="1086" t="s">
        <v>686</v>
      </c>
      <c r="J129" s="1434" t="s">
        <v>691</v>
      </c>
      <c r="K129">
        <v>0</v>
      </c>
      <c r="L129" s="1450"/>
      <c r="M129" s="847"/>
      <c r="N129" s="900">
        <v>38108</v>
      </c>
      <c r="O129" s="901">
        <v>100.8897</v>
      </c>
      <c r="P129" s="902">
        <v>0.29359999999999786</v>
      </c>
      <c r="Q129" s="907">
        <v>2.38</v>
      </c>
      <c r="R129" s="904">
        <v>100.58606666666667</v>
      </c>
      <c r="S129" s="905">
        <v>0.26606666666666001</v>
      </c>
      <c r="T129" s="895">
        <v>100.16076000000001</v>
      </c>
      <c r="U129" s="896">
        <v>0.21660428571431112</v>
      </c>
      <c r="V129" s="888" t="s">
        <v>691</v>
      </c>
      <c r="W129" s="889">
        <v>0</v>
      </c>
      <c r="X129" s="1502"/>
      <c r="Y129" s="1078"/>
    </row>
    <row r="130" spans="1:25">
      <c r="A130" s="900">
        <v>38139</v>
      </c>
      <c r="B130" s="1428">
        <v>100.68316879686047</v>
      </c>
      <c r="C130" s="893">
        <v>0.1298254403288297</v>
      </c>
      <c r="D130" s="1091">
        <v>1.3</v>
      </c>
      <c r="E130" s="895">
        <v>100.54914442890181</v>
      </c>
      <c r="F130" s="896">
        <v>0.13206882918765928</v>
      </c>
      <c r="G130" s="923">
        <v>100.30471183297421</v>
      </c>
      <c r="H130" s="924">
        <v>0.11535893486851023</v>
      </c>
      <c r="I130" s="1086" t="s">
        <v>686</v>
      </c>
      <c r="J130" s="1434" t="s">
        <v>691</v>
      </c>
      <c r="K130">
        <v>0</v>
      </c>
      <c r="L130" s="1450"/>
      <c r="M130" s="847"/>
      <c r="N130" s="925">
        <v>38139</v>
      </c>
      <c r="O130" s="962">
        <v>101.0491</v>
      </c>
      <c r="P130" s="963">
        <v>0.15939999999999088</v>
      </c>
      <c r="Q130" s="928">
        <v>2.21</v>
      </c>
      <c r="R130" s="929">
        <v>100.84496666666666</v>
      </c>
      <c r="S130" s="930">
        <v>0.25889999999999702</v>
      </c>
      <c r="T130" s="903">
        <v>100.37485714285715</v>
      </c>
      <c r="U130" s="928">
        <v>0.21409714285714188</v>
      </c>
      <c r="V130" s="920" t="s">
        <v>892</v>
      </c>
      <c r="W130" s="921">
        <v>1</v>
      </c>
      <c r="X130" s="1502"/>
      <c r="Y130" s="1078"/>
    </row>
    <row r="131" spans="1:25">
      <c r="A131" s="900">
        <v>38169</v>
      </c>
      <c r="B131" s="1428">
        <v>100.79311050739184</v>
      </c>
      <c r="C131" s="893">
        <v>0.10994171053137336</v>
      </c>
      <c r="D131" s="1091">
        <v>1.3</v>
      </c>
      <c r="E131" s="895">
        <v>100.67654088692798</v>
      </c>
      <c r="F131" s="896">
        <v>0.12739645802616906</v>
      </c>
      <c r="G131" s="923">
        <v>100.42217407715039</v>
      </c>
      <c r="H131" s="924">
        <v>0.11746224417618123</v>
      </c>
      <c r="I131" s="1086" t="s">
        <v>686</v>
      </c>
      <c r="J131" s="1434" t="s">
        <v>691</v>
      </c>
      <c r="K131">
        <v>0</v>
      </c>
      <c r="L131" s="1450"/>
      <c r="M131" s="847"/>
      <c r="N131" s="900">
        <v>38169</v>
      </c>
      <c r="O131" s="901">
        <v>101.35290000000001</v>
      </c>
      <c r="P131" s="902">
        <v>0.30380000000000962</v>
      </c>
      <c r="Q131" s="907">
        <v>2.2599999999999998</v>
      </c>
      <c r="R131" s="904">
        <v>101.09723333333334</v>
      </c>
      <c r="S131" s="905">
        <v>0.25226666666667086</v>
      </c>
      <c r="T131" s="895">
        <v>100.60127714285714</v>
      </c>
      <c r="U131" s="896">
        <v>0.2264199999999903</v>
      </c>
      <c r="V131" s="888" t="s">
        <v>691</v>
      </c>
      <c r="W131" s="889">
        <v>0</v>
      </c>
      <c r="X131" s="1502"/>
      <c r="Y131" s="1078"/>
    </row>
    <row r="132" spans="1:25">
      <c r="A132" s="900">
        <v>38200</v>
      </c>
      <c r="B132" s="1428">
        <v>100.91088498579003</v>
      </c>
      <c r="C132" s="893">
        <v>0.11777447839818933</v>
      </c>
      <c r="D132" s="1091">
        <v>1.4</v>
      </c>
      <c r="E132" s="895">
        <v>100.79572143001413</v>
      </c>
      <c r="F132" s="896">
        <v>0.11918054308614501</v>
      </c>
      <c r="G132" s="923">
        <v>100.54316007377454</v>
      </c>
      <c r="H132" s="924">
        <v>0.12098599662415666</v>
      </c>
      <c r="I132" s="1086" t="s">
        <v>686</v>
      </c>
      <c r="J132" s="1434" t="s">
        <v>691</v>
      </c>
      <c r="K132">
        <v>0</v>
      </c>
      <c r="L132" s="1450"/>
      <c r="M132" s="847"/>
      <c r="N132" s="900">
        <v>38200</v>
      </c>
      <c r="O132" s="901">
        <v>101.4751</v>
      </c>
      <c r="P132" s="902">
        <v>0.12219999999999231</v>
      </c>
      <c r="Q132" s="907">
        <v>2.2599999999999998</v>
      </c>
      <c r="R132" s="904">
        <v>101.29236666666667</v>
      </c>
      <c r="S132" s="905">
        <v>0.19513333333333094</v>
      </c>
      <c r="T132" s="895">
        <v>100.81811428571429</v>
      </c>
      <c r="U132" s="896">
        <v>0.21683714285714473</v>
      </c>
      <c r="V132" s="888" t="s">
        <v>691</v>
      </c>
      <c r="W132" s="889">
        <v>0</v>
      </c>
      <c r="X132" s="1502"/>
      <c r="Y132" s="1078"/>
    </row>
    <row r="133" spans="1:25">
      <c r="A133" s="900">
        <v>38231</v>
      </c>
      <c r="B133" s="1428">
        <v>101.05778234981433</v>
      </c>
      <c r="C133" s="893">
        <v>0.14689736402429787</v>
      </c>
      <c r="D133" s="1091">
        <v>1.4</v>
      </c>
      <c r="E133" s="895">
        <v>100.92059261433207</v>
      </c>
      <c r="F133" s="896">
        <v>0.12487118431793931</v>
      </c>
      <c r="G133" s="923">
        <v>100.67088191985702</v>
      </c>
      <c r="H133" s="924">
        <v>0.12772184608247983</v>
      </c>
      <c r="I133" s="1086" t="s">
        <v>686</v>
      </c>
      <c r="J133" s="1434" t="s">
        <v>691</v>
      </c>
      <c r="K133">
        <v>0</v>
      </c>
      <c r="L133" s="1450"/>
      <c r="M133" s="847"/>
      <c r="N133" s="900">
        <v>38231</v>
      </c>
      <c r="O133" s="901">
        <v>101.39570000000001</v>
      </c>
      <c r="P133" s="902">
        <v>-7.9399999999992588E-2</v>
      </c>
      <c r="Q133" s="907">
        <v>2.12</v>
      </c>
      <c r="R133" s="904">
        <v>101.4079</v>
      </c>
      <c r="S133" s="905">
        <v>0.11553333333333171</v>
      </c>
      <c r="T133" s="895">
        <v>101.00442857142858</v>
      </c>
      <c r="U133" s="896">
        <v>0.18631428571428899</v>
      </c>
      <c r="V133" s="888" t="s">
        <v>691</v>
      </c>
      <c r="W133" s="889">
        <v>0</v>
      </c>
      <c r="X133" s="1502"/>
      <c r="Y133" s="1078"/>
    </row>
    <row r="134" spans="1:25">
      <c r="A134" s="900">
        <v>38261</v>
      </c>
      <c r="B134" s="1428">
        <v>101.19292917834626</v>
      </c>
      <c r="C134" s="893">
        <v>0.13514682853192994</v>
      </c>
      <c r="D134" s="1091">
        <v>1.4</v>
      </c>
      <c r="E134" s="895">
        <v>101.05386550465022</v>
      </c>
      <c r="F134" s="896">
        <v>0.13327289031815326</v>
      </c>
      <c r="G134" s="923">
        <v>100.80030575829257</v>
      </c>
      <c r="H134" s="924">
        <v>0.12942383843554239</v>
      </c>
      <c r="I134" s="1086" t="s">
        <v>686</v>
      </c>
      <c r="J134" s="1434" t="s">
        <v>691</v>
      </c>
      <c r="K134">
        <v>0</v>
      </c>
      <c r="L134" s="1450"/>
      <c r="M134" s="847"/>
      <c r="N134" s="900">
        <v>38261</v>
      </c>
      <c r="O134" s="901">
        <v>101.38809999999999</v>
      </c>
      <c r="P134" s="902">
        <v>-7.6000000000107093E-3</v>
      </c>
      <c r="Q134" s="907">
        <v>2.0299999999999998</v>
      </c>
      <c r="R134" s="904">
        <v>101.41963333333332</v>
      </c>
      <c r="S134" s="905">
        <v>1.1733333333324936E-2</v>
      </c>
      <c r="T134" s="895">
        <v>101.16381428571428</v>
      </c>
      <c r="U134" s="896">
        <v>0.15938571428570469</v>
      </c>
      <c r="V134" s="888" t="s">
        <v>691</v>
      </c>
      <c r="W134" s="889">
        <v>0</v>
      </c>
      <c r="X134" s="1502"/>
      <c r="Y134" s="1078"/>
    </row>
    <row r="135" spans="1:25">
      <c r="A135" s="900">
        <v>38292</v>
      </c>
      <c r="B135" s="1428">
        <v>101.28538509049478</v>
      </c>
      <c r="C135" s="902">
        <v>9.2455912148523112E-2</v>
      </c>
      <c r="D135" s="1113">
        <v>1.4</v>
      </c>
      <c r="E135" s="906">
        <v>101.17869887288514</v>
      </c>
      <c r="F135" s="907">
        <v>0.12483336823491697</v>
      </c>
      <c r="G135" s="904">
        <v>100.92522918074704</v>
      </c>
      <c r="H135" s="905">
        <v>0.12492342245447219</v>
      </c>
      <c r="I135" s="1114" t="s">
        <v>686</v>
      </c>
      <c r="J135" s="1436" t="s">
        <v>691</v>
      </c>
      <c r="K135">
        <v>0</v>
      </c>
      <c r="L135" s="1450"/>
      <c r="M135" s="847"/>
      <c r="N135" s="900">
        <v>38292</v>
      </c>
      <c r="O135" s="901">
        <v>101.29900000000001</v>
      </c>
      <c r="P135" s="902">
        <v>-8.9099999999987745E-2</v>
      </c>
      <c r="Q135" s="907">
        <v>1.76</v>
      </c>
      <c r="R135" s="904">
        <v>101.36093333333334</v>
      </c>
      <c r="S135" s="905">
        <v>-5.869999999998754E-2</v>
      </c>
      <c r="T135" s="906">
        <v>101.26422857142857</v>
      </c>
      <c r="U135" s="907">
        <v>0.10041428571429378</v>
      </c>
      <c r="V135" s="888" t="s">
        <v>691</v>
      </c>
      <c r="W135" s="889">
        <v>0</v>
      </c>
      <c r="X135" s="1502"/>
      <c r="Y135" s="1078"/>
    </row>
    <row r="136" spans="1:25">
      <c r="A136" s="925">
        <v>38322</v>
      </c>
      <c r="B136" s="1500">
        <v>101.30852652426486</v>
      </c>
      <c r="C136" s="963">
        <v>2.3141433770078379E-2</v>
      </c>
      <c r="D136" s="1099">
        <v>1.3</v>
      </c>
      <c r="E136" s="903">
        <v>101.26228026436864</v>
      </c>
      <c r="F136" s="928">
        <v>8.358139148350574E-2</v>
      </c>
      <c r="G136" s="929">
        <v>101.03311249042324</v>
      </c>
      <c r="H136" s="930">
        <v>0.10788330967619686</v>
      </c>
      <c r="I136" s="1100" t="s">
        <v>686</v>
      </c>
      <c r="J136" s="1486" t="s">
        <v>892</v>
      </c>
      <c r="K136" s="916">
        <v>1</v>
      </c>
      <c r="L136" s="1450"/>
      <c r="M136" s="847"/>
      <c r="N136" s="900">
        <v>38322</v>
      </c>
      <c r="O136" s="950">
        <v>101.1353</v>
      </c>
      <c r="P136" s="951">
        <v>-0.16370000000000573</v>
      </c>
      <c r="Q136" s="942">
        <v>1.37</v>
      </c>
      <c r="R136" s="952">
        <v>101.27413333333334</v>
      </c>
      <c r="S136" s="953">
        <v>-8.6799999999996658E-2</v>
      </c>
      <c r="T136" s="895">
        <v>101.29931428571429</v>
      </c>
      <c r="U136" s="896">
        <v>3.5085714285713721E-2</v>
      </c>
      <c r="V136" s="888" t="s">
        <v>691</v>
      </c>
      <c r="W136" s="889">
        <v>0</v>
      </c>
      <c r="X136" s="1502"/>
      <c r="Y136" s="1078"/>
    </row>
    <row r="137" spans="1:25">
      <c r="A137" s="882">
        <v>38353</v>
      </c>
      <c r="B137" s="1428">
        <v>101.2443592322891</v>
      </c>
      <c r="C137" s="1092">
        <v>-6.4167291975763874E-2</v>
      </c>
      <c r="D137" s="1093">
        <v>1.2</v>
      </c>
      <c r="E137" s="886">
        <v>101.27942361568292</v>
      </c>
      <c r="F137" s="976">
        <v>1.7143351314274469E-2</v>
      </c>
      <c r="G137" s="1094">
        <v>101.11328255262731</v>
      </c>
      <c r="H137" s="1095">
        <v>8.0170062204075521E-2</v>
      </c>
      <c r="I137" s="1096" t="s">
        <v>846</v>
      </c>
      <c r="J137" s="1433" t="s">
        <v>691</v>
      </c>
      <c r="K137">
        <v>0</v>
      </c>
      <c r="L137" s="1452"/>
      <c r="M137" s="847"/>
      <c r="N137" s="882">
        <v>38353</v>
      </c>
      <c r="O137" s="901">
        <v>101.15300000000001</v>
      </c>
      <c r="P137" s="902">
        <v>1.7700000000004934E-2</v>
      </c>
      <c r="Q137" s="907">
        <v>1.2</v>
      </c>
      <c r="R137" s="904">
        <v>101.19576666666667</v>
      </c>
      <c r="S137" s="905">
        <v>-7.8366666666667584E-2</v>
      </c>
      <c r="T137" s="886">
        <v>101.31415714285716</v>
      </c>
      <c r="U137" s="976">
        <v>1.4842857142866706E-2</v>
      </c>
      <c r="V137" s="888" t="s">
        <v>691</v>
      </c>
      <c r="W137" s="889">
        <v>0</v>
      </c>
      <c r="X137" s="1502"/>
      <c r="Y137" s="1078"/>
    </row>
    <row r="138" spans="1:25">
      <c r="A138" s="900">
        <v>38384</v>
      </c>
      <c r="B138" s="1428">
        <v>101.13344476900366</v>
      </c>
      <c r="C138" s="893">
        <v>-0.11091446328543952</v>
      </c>
      <c r="D138" s="1091">
        <v>1</v>
      </c>
      <c r="E138" s="895">
        <v>101.22877684185255</v>
      </c>
      <c r="F138" s="896">
        <v>-5.0646773830365532E-2</v>
      </c>
      <c r="G138" s="923">
        <v>101.16190173285757</v>
      </c>
      <c r="H138" s="924">
        <v>4.861918023026135E-2</v>
      </c>
      <c r="I138" s="1086" t="s">
        <v>846</v>
      </c>
      <c r="J138" s="1434" t="s">
        <v>691</v>
      </c>
      <c r="K138">
        <v>0</v>
      </c>
      <c r="L138" s="1450"/>
      <c r="M138" s="847"/>
      <c r="N138" s="900">
        <v>38384</v>
      </c>
      <c r="O138" s="901">
        <v>101.11060000000001</v>
      </c>
      <c r="P138" s="902">
        <v>-4.2400000000000659E-2</v>
      </c>
      <c r="Q138" s="907">
        <v>1.02</v>
      </c>
      <c r="R138" s="904">
        <v>101.13296666666668</v>
      </c>
      <c r="S138" s="905">
        <v>-6.2799999999995748E-2</v>
      </c>
      <c r="T138" s="895">
        <v>101.27954285714286</v>
      </c>
      <c r="U138" s="896">
        <v>-3.4614285714297921E-2</v>
      </c>
      <c r="V138" s="888" t="s">
        <v>691</v>
      </c>
      <c r="W138" s="889">
        <v>0</v>
      </c>
      <c r="X138" s="1502"/>
      <c r="Y138" s="1078"/>
    </row>
    <row r="139" spans="1:25">
      <c r="A139" s="900">
        <v>38412</v>
      </c>
      <c r="B139" s="1428">
        <v>101.02319281051116</v>
      </c>
      <c r="C139" s="893">
        <v>-0.11025195849249769</v>
      </c>
      <c r="D139" s="1091">
        <v>0.7</v>
      </c>
      <c r="E139" s="895">
        <v>101.13366560393463</v>
      </c>
      <c r="F139" s="896">
        <v>-9.5111237917919311E-2</v>
      </c>
      <c r="G139" s="923">
        <v>101.17794570781773</v>
      </c>
      <c r="H139" s="924">
        <v>1.6043974960155083E-2</v>
      </c>
      <c r="I139" s="1086" t="s">
        <v>687</v>
      </c>
      <c r="J139" s="1434" t="s">
        <v>691</v>
      </c>
      <c r="K139">
        <v>0</v>
      </c>
      <c r="L139" s="1450"/>
      <c r="M139" s="847"/>
      <c r="N139" s="900">
        <v>38412</v>
      </c>
      <c r="O139" s="901">
        <v>100.996</v>
      </c>
      <c r="P139" s="902">
        <v>-0.11460000000001003</v>
      </c>
      <c r="Q139" s="907">
        <v>0.72</v>
      </c>
      <c r="R139" s="904">
        <v>101.08653333333332</v>
      </c>
      <c r="S139" s="905">
        <v>-4.6433333333354199E-2</v>
      </c>
      <c r="T139" s="895">
        <v>101.2111</v>
      </c>
      <c r="U139" s="896">
        <v>-6.8442857142855473E-2</v>
      </c>
      <c r="V139" s="888" t="s">
        <v>691</v>
      </c>
      <c r="W139" s="889">
        <v>0</v>
      </c>
      <c r="X139" s="1502"/>
      <c r="Y139" s="1078"/>
    </row>
    <row r="140" spans="1:25">
      <c r="A140" s="900">
        <v>38443</v>
      </c>
      <c r="B140" s="1428">
        <v>100.9310400359204</v>
      </c>
      <c r="C140" s="893">
        <v>-9.2152774590758213E-2</v>
      </c>
      <c r="D140" s="1091">
        <v>0.5</v>
      </c>
      <c r="E140" s="895">
        <v>101.02922587181176</v>
      </c>
      <c r="F140" s="896">
        <v>-0.10443973212287005</v>
      </c>
      <c r="G140" s="923">
        <v>101.15983966297576</v>
      </c>
      <c r="H140" s="924">
        <v>-1.8106044841971425E-2</v>
      </c>
      <c r="I140" s="1086" t="s">
        <v>687</v>
      </c>
      <c r="J140" s="1434" t="s">
        <v>691</v>
      </c>
      <c r="K140">
        <v>0</v>
      </c>
      <c r="L140" s="1450"/>
      <c r="M140" s="847"/>
      <c r="N140" s="925">
        <v>38443</v>
      </c>
      <c r="O140" s="962">
        <v>101.0694</v>
      </c>
      <c r="P140" s="963">
        <v>7.3400000000006571E-2</v>
      </c>
      <c r="Q140" s="928">
        <v>0.47</v>
      </c>
      <c r="R140" s="929">
        <v>101.05866666666668</v>
      </c>
      <c r="S140" s="930">
        <v>-2.7866666666639617E-2</v>
      </c>
      <c r="T140" s="903">
        <v>101.1644857142857</v>
      </c>
      <c r="U140" s="928">
        <v>-4.6614285714298376E-2</v>
      </c>
      <c r="V140" s="920" t="s">
        <v>893</v>
      </c>
      <c r="W140" s="921">
        <v>-1</v>
      </c>
      <c r="X140" s="1502"/>
      <c r="Y140" s="1078"/>
    </row>
    <row r="141" spans="1:25">
      <c r="A141" s="900">
        <v>38473</v>
      </c>
      <c r="B141" s="1428">
        <v>100.83985264402017</v>
      </c>
      <c r="C141" s="893">
        <v>-9.1187391900234616E-2</v>
      </c>
      <c r="D141" s="1091">
        <v>0.3</v>
      </c>
      <c r="E141" s="895">
        <v>100.93136183015058</v>
      </c>
      <c r="F141" s="896">
        <v>-9.7864041661182455E-2</v>
      </c>
      <c r="G141" s="923">
        <v>101.10940015807202</v>
      </c>
      <c r="H141" s="924">
        <v>-5.043950490373561E-2</v>
      </c>
      <c r="I141" s="1086" t="s">
        <v>687</v>
      </c>
      <c r="J141" s="1434" t="s">
        <v>691</v>
      </c>
      <c r="K141">
        <v>0</v>
      </c>
      <c r="L141" s="1450"/>
      <c r="M141" s="847"/>
      <c r="N141" s="900">
        <v>38473</v>
      </c>
      <c r="O141" s="901">
        <v>101.1498</v>
      </c>
      <c r="P141" s="902">
        <v>8.0399999999997362E-2</v>
      </c>
      <c r="Q141" s="907">
        <v>0.26</v>
      </c>
      <c r="R141" s="904">
        <v>101.07173333333333</v>
      </c>
      <c r="S141" s="905">
        <v>1.3066666666645688E-2</v>
      </c>
      <c r="T141" s="895">
        <v>101.13044285714285</v>
      </c>
      <c r="U141" s="896">
        <v>-3.404285714285038E-2</v>
      </c>
      <c r="V141" s="888" t="s">
        <v>691</v>
      </c>
      <c r="W141" s="889">
        <v>0</v>
      </c>
      <c r="X141" s="1502"/>
      <c r="Y141" s="1078"/>
    </row>
    <row r="142" spans="1:25">
      <c r="A142" s="900">
        <v>38504</v>
      </c>
      <c r="B142" s="1428">
        <v>100.73287246667616</v>
      </c>
      <c r="C142" s="893">
        <v>-0.10698017734401333</v>
      </c>
      <c r="D142" s="1091">
        <v>0</v>
      </c>
      <c r="E142" s="895">
        <v>100.83458838220558</v>
      </c>
      <c r="F142" s="896">
        <v>-9.6773447944997315E-2</v>
      </c>
      <c r="G142" s="923">
        <v>101.0304697832408</v>
      </c>
      <c r="H142" s="924">
        <v>-7.8930374831216454E-2</v>
      </c>
      <c r="I142" s="1086" t="s">
        <v>687</v>
      </c>
      <c r="J142" s="1434" t="s">
        <v>691</v>
      </c>
      <c r="K142">
        <v>0</v>
      </c>
      <c r="L142" s="1450"/>
      <c r="M142" s="847"/>
      <c r="N142" s="900">
        <v>38504</v>
      </c>
      <c r="O142" s="901">
        <v>101.2038</v>
      </c>
      <c r="P142" s="902">
        <v>5.4000000000002046E-2</v>
      </c>
      <c r="Q142" s="907">
        <v>0.15</v>
      </c>
      <c r="R142" s="904">
        <v>101.14100000000001</v>
      </c>
      <c r="S142" s="905">
        <v>6.9266666666678134E-2</v>
      </c>
      <c r="T142" s="895">
        <v>101.11684285714286</v>
      </c>
      <c r="U142" s="896">
        <v>-1.3599999999996726E-2</v>
      </c>
      <c r="V142" s="888" t="s">
        <v>691</v>
      </c>
      <c r="W142" s="889">
        <v>0</v>
      </c>
      <c r="X142" s="1502"/>
      <c r="Y142" s="1078"/>
    </row>
    <row r="143" spans="1:25">
      <c r="A143" s="900">
        <v>38534</v>
      </c>
      <c r="B143" s="1428">
        <v>100.62188721908227</v>
      </c>
      <c r="C143" s="893">
        <v>-0.11098524759388795</v>
      </c>
      <c r="D143" s="1091">
        <v>-0.2</v>
      </c>
      <c r="E143" s="895">
        <v>100.73153744325953</v>
      </c>
      <c r="F143" s="896">
        <v>-0.10305093894605477</v>
      </c>
      <c r="G143" s="923">
        <v>100.932378453929</v>
      </c>
      <c r="H143" s="924">
        <v>-9.8091329311799313E-2</v>
      </c>
      <c r="I143" s="1086" t="s">
        <v>687</v>
      </c>
      <c r="J143" s="1434" t="s">
        <v>691</v>
      </c>
      <c r="K143">
        <v>0</v>
      </c>
      <c r="L143" s="1450"/>
      <c r="M143" s="847"/>
      <c r="N143" s="900">
        <v>38534</v>
      </c>
      <c r="O143" s="901">
        <v>101.3207</v>
      </c>
      <c r="P143" s="902">
        <v>0.11690000000000111</v>
      </c>
      <c r="Q143" s="907">
        <v>-0.03</v>
      </c>
      <c r="R143" s="904">
        <v>101.22476666666667</v>
      </c>
      <c r="S143" s="905">
        <v>8.3766666666662104E-2</v>
      </c>
      <c r="T143" s="895">
        <v>101.14332857142857</v>
      </c>
      <c r="U143" s="896">
        <v>2.6485714285712447E-2</v>
      </c>
      <c r="V143" s="888" t="s">
        <v>691</v>
      </c>
      <c r="W143" s="889">
        <v>0</v>
      </c>
      <c r="X143" s="1502"/>
      <c r="Y143" s="1078"/>
    </row>
    <row r="144" spans="1:25">
      <c r="A144" s="900">
        <v>38565</v>
      </c>
      <c r="B144" s="1428">
        <v>100.52758901468242</v>
      </c>
      <c r="C144" s="893">
        <v>-9.4298204399848373E-2</v>
      </c>
      <c r="D144" s="1091">
        <v>-0.4</v>
      </c>
      <c r="E144" s="895">
        <v>100.62744956681361</v>
      </c>
      <c r="F144" s="896">
        <v>-0.10408787644591655</v>
      </c>
      <c r="G144" s="923">
        <v>100.82998270855661</v>
      </c>
      <c r="H144" s="924">
        <v>-0.10239574537239093</v>
      </c>
      <c r="I144" s="1086" t="s">
        <v>687</v>
      </c>
      <c r="J144" s="1434" t="s">
        <v>691</v>
      </c>
      <c r="K144">
        <v>0</v>
      </c>
      <c r="L144" s="1450"/>
      <c r="M144" s="847"/>
      <c r="N144" s="900">
        <v>38565</v>
      </c>
      <c r="O144" s="901">
        <v>101.327</v>
      </c>
      <c r="P144" s="902">
        <v>6.2999999999959755E-3</v>
      </c>
      <c r="Q144" s="907">
        <v>-0.15</v>
      </c>
      <c r="R144" s="904">
        <v>101.28383333333333</v>
      </c>
      <c r="S144" s="905">
        <v>5.9066666666666379E-2</v>
      </c>
      <c r="T144" s="895">
        <v>101.16818571428573</v>
      </c>
      <c r="U144" s="896">
        <v>2.485714285715801E-2</v>
      </c>
      <c r="V144" s="888" t="s">
        <v>691</v>
      </c>
      <c r="W144" s="889">
        <v>0</v>
      </c>
      <c r="X144" s="1502"/>
      <c r="Y144" s="1078"/>
    </row>
    <row r="145" spans="1:25">
      <c r="A145" s="900">
        <v>38596</v>
      </c>
      <c r="B145" s="1428">
        <v>100.46805464517566</v>
      </c>
      <c r="C145" s="893">
        <v>-5.9534369506764051E-2</v>
      </c>
      <c r="D145" s="1091">
        <v>-0.6</v>
      </c>
      <c r="E145" s="895">
        <v>100.53917695964678</v>
      </c>
      <c r="F145" s="896">
        <v>-8.827260716682872E-2</v>
      </c>
      <c r="G145" s="923">
        <v>100.73492697658118</v>
      </c>
      <c r="H145" s="924">
        <v>-9.5055731975435265E-2</v>
      </c>
      <c r="I145" s="1086" t="s">
        <v>687</v>
      </c>
      <c r="J145" s="1434" t="s">
        <v>893</v>
      </c>
      <c r="K145">
        <v>-1</v>
      </c>
      <c r="L145" s="1450"/>
      <c r="M145" s="847"/>
      <c r="N145" s="900">
        <v>38596</v>
      </c>
      <c r="O145" s="901">
        <v>101.24930000000001</v>
      </c>
      <c r="P145" s="902">
        <v>-7.7699999999992997E-2</v>
      </c>
      <c r="Q145" s="907">
        <v>-0.14000000000000001</v>
      </c>
      <c r="R145" s="904">
        <v>101.29899999999999</v>
      </c>
      <c r="S145" s="905">
        <v>1.5166666666658557E-2</v>
      </c>
      <c r="T145" s="895">
        <v>101.188</v>
      </c>
      <c r="U145" s="896">
        <v>1.981428571427557E-2</v>
      </c>
      <c r="V145" s="888" t="s">
        <v>691</v>
      </c>
      <c r="W145" s="889">
        <v>0</v>
      </c>
      <c r="X145" s="1502"/>
      <c r="Y145" s="1078"/>
    </row>
    <row r="146" spans="1:25">
      <c r="A146" s="900">
        <v>38626</v>
      </c>
      <c r="B146" s="1428">
        <v>100.48121494139664</v>
      </c>
      <c r="C146" s="893">
        <v>1.3160296220988243E-2</v>
      </c>
      <c r="D146" s="1091">
        <v>-0.7</v>
      </c>
      <c r="E146" s="895">
        <v>100.49228620041823</v>
      </c>
      <c r="F146" s="896">
        <v>-4.6890759228546131E-2</v>
      </c>
      <c r="G146" s="923">
        <v>100.65750156670767</v>
      </c>
      <c r="H146" s="924">
        <v>-7.7425409873512763E-2</v>
      </c>
      <c r="I146" s="1086" t="s">
        <v>687</v>
      </c>
      <c r="J146" s="1434" t="s">
        <v>691</v>
      </c>
      <c r="K146">
        <v>0</v>
      </c>
      <c r="L146" s="1450"/>
      <c r="M146" s="847"/>
      <c r="N146" s="900">
        <v>38626</v>
      </c>
      <c r="O146" s="901">
        <v>101.363</v>
      </c>
      <c r="P146" s="902">
        <v>0.11369999999999436</v>
      </c>
      <c r="Q146" s="907">
        <v>-0.02</v>
      </c>
      <c r="R146" s="904">
        <v>101.31310000000001</v>
      </c>
      <c r="S146" s="905">
        <v>1.4100000000013324E-2</v>
      </c>
      <c r="T146" s="895">
        <v>101.24042857142857</v>
      </c>
      <c r="U146" s="896">
        <v>5.2428571428563941E-2</v>
      </c>
      <c r="V146" s="888" t="s">
        <v>691</v>
      </c>
      <c r="W146" s="889">
        <v>0</v>
      </c>
      <c r="X146" s="1502"/>
      <c r="Y146" s="1078"/>
    </row>
    <row r="147" spans="1:25">
      <c r="A147" s="900">
        <v>38657</v>
      </c>
      <c r="B147" s="1428">
        <v>100.58482340609326</v>
      </c>
      <c r="C147" s="893">
        <v>0.10360846469662022</v>
      </c>
      <c r="D147" s="1091">
        <v>-0.7</v>
      </c>
      <c r="E147" s="895">
        <v>100.51136433088853</v>
      </c>
      <c r="F147" s="896">
        <v>1.9078130470290944E-2</v>
      </c>
      <c r="G147" s="923">
        <v>100.60804204816093</v>
      </c>
      <c r="H147" s="924">
        <v>-4.9459518546740355E-2</v>
      </c>
      <c r="I147" s="1086" t="s">
        <v>844</v>
      </c>
      <c r="J147" s="1434" t="s">
        <v>691</v>
      </c>
      <c r="K147">
        <v>0</v>
      </c>
      <c r="L147" s="1450"/>
      <c r="M147" s="847"/>
      <c r="N147" s="900">
        <v>38657</v>
      </c>
      <c r="O147" s="901">
        <v>101.4971</v>
      </c>
      <c r="P147" s="902">
        <v>0.13410000000000366</v>
      </c>
      <c r="Q147" s="907">
        <v>0.2</v>
      </c>
      <c r="R147" s="904">
        <v>101.3698</v>
      </c>
      <c r="S147" s="905">
        <v>5.6699999999992201E-2</v>
      </c>
      <c r="T147" s="895">
        <v>101.30152857142858</v>
      </c>
      <c r="U147" s="896">
        <v>6.1100000000010368E-2</v>
      </c>
      <c r="V147" s="888" t="s">
        <v>691</v>
      </c>
      <c r="W147" s="889">
        <v>0</v>
      </c>
      <c r="X147" s="1502"/>
      <c r="Y147" s="1078"/>
    </row>
    <row r="148" spans="1:25">
      <c r="A148" s="949">
        <v>38687</v>
      </c>
      <c r="B148" s="1499">
        <v>100.75331687717512</v>
      </c>
      <c r="C148" s="935">
        <v>0.16849347108185952</v>
      </c>
      <c r="D148" s="1108">
        <v>-0.5</v>
      </c>
      <c r="E148" s="943">
        <v>100.60645174155501</v>
      </c>
      <c r="F148" s="938">
        <v>9.5087410666479855E-2</v>
      </c>
      <c r="G148" s="939">
        <v>100.59567979575452</v>
      </c>
      <c r="H148" s="940">
        <v>-1.236225240640465E-2</v>
      </c>
      <c r="I148" s="1088" t="s">
        <v>844</v>
      </c>
      <c r="J148" s="1489" t="s">
        <v>691</v>
      </c>
      <c r="K148" s="916">
        <v>0</v>
      </c>
      <c r="L148" s="1451"/>
      <c r="M148" s="847"/>
      <c r="N148" s="949">
        <v>38687</v>
      </c>
      <c r="O148" s="901">
        <v>101.611</v>
      </c>
      <c r="P148" s="902">
        <v>0.113900000000001</v>
      </c>
      <c r="Q148" s="942">
        <v>0.47</v>
      </c>
      <c r="R148" s="904">
        <v>101.49036666666666</v>
      </c>
      <c r="S148" s="905">
        <v>0.1205666666666616</v>
      </c>
      <c r="T148" s="943">
        <v>101.36741428571429</v>
      </c>
      <c r="U148" s="938">
        <v>6.5885714285712993E-2</v>
      </c>
      <c r="V148" s="888" t="s">
        <v>691</v>
      </c>
      <c r="W148" s="889">
        <v>0</v>
      </c>
      <c r="X148" s="1502"/>
      <c r="Y148" s="1078"/>
    </row>
    <row r="149" spans="1:25">
      <c r="A149" s="900">
        <v>38718</v>
      </c>
      <c r="B149" s="1428">
        <v>101.00589903053536</v>
      </c>
      <c r="C149" s="893">
        <v>0.25258215336023682</v>
      </c>
      <c r="D149" s="1091">
        <v>-0.2</v>
      </c>
      <c r="E149" s="895">
        <v>100.78134643793459</v>
      </c>
      <c r="F149" s="896">
        <v>0.17489469637958166</v>
      </c>
      <c r="G149" s="923">
        <v>100.63468359059154</v>
      </c>
      <c r="H149" s="924">
        <v>3.9003794837014993E-2</v>
      </c>
      <c r="I149" s="1086" t="s">
        <v>686</v>
      </c>
      <c r="J149" s="1434" t="s">
        <v>691</v>
      </c>
      <c r="K149">
        <v>0</v>
      </c>
      <c r="L149" s="1450"/>
      <c r="M149" s="847"/>
      <c r="N149" s="900">
        <v>38718</v>
      </c>
      <c r="O149" s="955">
        <v>101.7978</v>
      </c>
      <c r="P149" s="956">
        <v>0.18679999999999097</v>
      </c>
      <c r="Q149" s="907">
        <v>0.64</v>
      </c>
      <c r="R149" s="884">
        <v>101.63529999999999</v>
      </c>
      <c r="S149" s="946">
        <v>0.14493333333332714</v>
      </c>
      <c r="T149" s="895">
        <v>101.45227142857142</v>
      </c>
      <c r="U149" s="896">
        <v>8.4857142857131862E-2</v>
      </c>
      <c r="V149" s="888" t="s">
        <v>691</v>
      </c>
      <c r="W149" s="889">
        <v>0</v>
      </c>
      <c r="X149" s="1502"/>
      <c r="Y149" s="1078"/>
    </row>
    <row r="150" spans="1:25">
      <c r="A150" s="900">
        <v>38749</v>
      </c>
      <c r="B150" s="1428">
        <v>101.28640612863795</v>
      </c>
      <c r="C150" s="893">
        <v>0.28050709810258923</v>
      </c>
      <c r="D150" s="1091">
        <v>0.2</v>
      </c>
      <c r="E150" s="895">
        <v>101.01520734544948</v>
      </c>
      <c r="F150" s="896">
        <v>0.23386090751489519</v>
      </c>
      <c r="G150" s="923">
        <v>100.72961486338521</v>
      </c>
      <c r="H150" s="924">
        <v>9.4931272793672861E-2</v>
      </c>
      <c r="I150" s="1086" t="s">
        <v>686</v>
      </c>
      <c r="J150" s="1434" t="s">
        <v>691</v>
      </c>
      <c r="K150">
        <v>0</v>
      </c>
      <c r="L150" s="1450"/>
      <c r="M150" s="847"/>
      <c r="N150" s="900">
        <v>38749</v>
      </c>
      <c r="O150" s="901">
        <v>101.83929999999999</v>
      </c>
      <c r="P150" s="902">
        <v>4.1499999999999204E-2</v>
      </c>
      <c r="Q150" s="907">
        <v>0.72</v>
      </c>
      <c r="R150" s="904">
        <v>101.74936666666666</v>
      </c>
      <c r="S150" s="905">
        <v>0.1140666666666732</v>
      </c>
      <c r="T150" s="895">
        <v>101.52635714285714</v>
      </c>
      <c r="U150" s="896">
        <v>7.4085714285715198E-2</v>
      </c>
      <c r="V150" s="888" t="s">
        <v>691</v>
      </c>
      <c r="W150" s="889">
        <v>0</v>
      </c>
      <c r="X150" s="1502"/>
      <c r="Y150" s="1078"/>
    </row>
    <row r="151" spans="1:25">
      <c r="A151" s="900">
        <v>38777</v>
      </c>
      <c r="B151" s="1428">
        <v>101.55263343622218</v>
      </c>
      <c r="C151" s="893">
        <v>0.26622730758423074</v>
      </c>
      <c r="D151" s="1091">
        <v>0.5</v>
      </c>
      <c r="E151" s="895">
        <v>101.28164619846517</v>
      </c>
      <c r="F151" s="896">
        <v>0.26643885301568559</v>
      </c>
      <c r="G151" s="923">
        <v>100.87604978074803</v>
      </c>
      <c r="H151" s="924">
        <v>0.14643491736282499</v>
      </c>
      <c r="I151" s="1086" t="s">
        <v>686</v>
      </c>
      <c r="J151" s="1434" t="s">
        <v>691</v>
      </c>
      <c r="K151">
        <v>0</v>
      </c>
      <c r="L151" s="1450"/>
      <c r="M151" s="847"/>
      <c r="N151" s="900">
        <v>38777</v>
      </c>
      <c r="O151" s="901">
        <v>101.73690000000001</v>
      </c>
      <c r="P151" s="902">
        <v>-0.10239999999998872</v>
      </c>
      <c r="Q151" s="907">
        <v>0.73</v>
      </c>
      <c r="R151" s="904">
        <v>101.79133333333333</v>
      </c>
      <c r="S151" s="905">
        <v>4.1966666666667152E-2</v>
      </c>
      <c r="T151" s="895">
        <v>101.58491428571428</v>
      </c>
      <c r="U151" s="896">
        <v>5.8557142857139866E-2</v>
      </c>
      <c r="V151" s="888" t="s">
        <v>691</v>
      </c>
      <c r="W151" s="889">
        <v>0</v>
      </c>
      <c r="X151" s="1502"/>
      <c r="Y151" s="1078"/>
    </row>
    <row r="152" spans="1:25">
      <c r="A152" s="900">
        <v>38808</v>
      </c>
      <c r="B152" s="1428">
        <v>101.80328048021418</v>
      </c>
      <c r="C152" s="893">
        <v>0.25064704399200366</v>
      </c>
      <c r="D152" s="1091">
        <v>0.9</v>
      </c>
      <c r="E152" s="895">
        <v>101.54744001502478</v>
      </c>
      <c r="F152" s="896">
        <v>0.26579381655960788</v>
      </c>
      <c r="G152" s="923">
        <v>101.06679632861066</v>
      </c>
      <c r="H152" s="924">
        <v>0.19074654786263068</v>
      </c>
      <c r="I152" s="1086" t="s">
        <v>686</v>
      </c>
      <c r="J152" s="1434" t="s">
        <v>691</v>
      </c>
      <c r="K152">
        <v>0</v>
      </c>
      <c r="L152" s="1450"/>
      <c r="M152" s="847"/>
      <c r="N152" s="900">
        <v>38808</v>
      </c>
      <c r="O152" s="901">
        <v>101.6977</v>
      </c>
      <c r="P152" s="902">
        <v>-3.9200000000008117E-2</v>
      </c>
      <c r="Q152" s="907">
        <v>0.62</v>
      </c>
      <c r="R152" s="904">
        <v>101.75796666666668</v>
      </c>
      <c r="S152" s="905">
        <v>-3.3366666666651668E-2</v>
      </c>
      <c r="T152" s="895">
        <v>101.64897142857141</v>
      </c>
      <c r="U152" s="896">
        <v>6.4057142857137706E-2</v>
      </c>
      <c r="V152" s="888" t="s">
        <v>691</v>
      </c>
      <c r="W152" s="889">
        <v>0</v>
      </c>
      <c r="X152" s="1502"/>
      <c r="Y152" s="1078"/>
    </row>
    <row r="153" spans="1:25">
      <c r="A153" s="900">
        <v>38838</v>
      </c>
      <c r="B153" s="1428">
        <v>102.02748550543323</v>
      </c>
      <c r="C153" s="893">
        <v>0.2242050252190495</v>
      </c>
      <c r="D153" s="1091">
        <v>1.2</v>
      </c>
      <c r="E153" s="895">
        <v>101.79446647395652</v>
      </c>
      <c r="F153" s="896">
        <v>0.24702645893174235</v>
      </c>
      <c r="G153" s="923">
        <v>101.28769212347304</v>
      </c>
      <c r="H153" s="924">
        <v>0.22089579486237199</v>
      </c>
      <c r="I153" s="1086" t="s">
        <v>686</v>
      </c>
      <c r="J153" s="1434" t="s">
        <v>691</v>
      </c>
      <c r="K153">
        <v>0</v>
      </c>
      <c r="L153" s="1450"/>
      <c r="M153" s="847"/>
      <c r="N153" s="900">
        <v>38838</v>
      </c>
      <c r="O153" s="901">
        <v>101.5744</v>
      </c>
      <c r="P153" s="902">
        <v>-0.12330000000000041</v>
      </c>
      <c r="Q153" s="907">
        <v>0.42</v>
      </c>
      <c r="R153" s="904">
        <v>101.66966666666667</v>
      </c>
      <c r="S153" s="905">
        <v>-8.830000000000382E-2</v>
      </c>
      <c r="T153" s="895">
        <v>101.67917142857141</v>
      </c>
      <c r="U153" s="896">
        <v>3.0199999999993565E-2</v>
      </c>
      <c r="V153" s="888" t="s">
        <v>691</v>
      </c>
      <c r="W153" s="889">
        <v>0</v>
      </c>
      <c r="X153" s="1502"/>
      <c r="Y153" s="1078"/>
    </row>
    <row r="154" spans="1:25">
      <c r="A154" s="900">
        <v>38869</v>
      </c>
      <c r="B154" s="1428">
        <v>102.20758053269027</v>
      </c>
      <c r="C154" s="893">
        <v>0.18009502725703896</v>
      </c>
      <c r="D154" s="1091">
        <v>1.5</v>
      </c>
      <c r="E154" s="895">
        <v>102.01278217277923</v>
      </c>
      <c r="F154" s="896">
        <v>0.21831569882270685</v>
      </c>
      <c r="G154" s="923">
        <v>101.51951457012976</v>
      </c>
      <c r="H154" s="924">
        <v>0.23182244665672158</v>
      </c>
      <c r="I154" s="1086" t="s">
        <v>686</v>
      </c>
      <c r="J154" s="1434" t="s">
        <v>691</v>
      </c>
      <c r="K154">
        <v>0</v>
      </c>
      <c r="L154" s="1450"/>
      <c r="M154" s="847"/>
      <c r="N154" s="900">
        <v>38869</v>
      </c>
      <c r="O154" s="901">
        <v>101.4011</v>
      </c>
      <c r="P154" s="902">
        <v>-0.17329999999999757</v>
      </c>
      <c r="Q154" s="907">
        <v>0.19</v>
      </c>
      <c r="R154" s="904">
        <v>101.55773333333333</v>
      </c>
      <c r="S154" s="905">
        <v>-0.1119333333333401</v>
      </c>
      <c r="T154" s="895">
        <v>101.66545714285714</v>
      </c>
      <c r="U154" s="896">
        <v>-1.3714285714272023E-2</v>
      </c>
      <c r="V154" s="888" t="s">
        <v>691</v>
      </c>
      <c r="W154" s="889">
        <v>0</v>
      </c>
      <c r="X154" s="1502"/>
      <c r="Y154" s="1078"/>
    </row>
    <row r="155" spans="1:25">
      <c r="A155" s="900">
        <v>38899</v>
      </c>
      <c r="B155" s="1428">
        <v>102.32860195909281</v>
      </c>
      <c r="C155" s="893">
        <v>0.12102142640253533</v>
      </c>
      <c r="D155" s="1091">
        <v>1.7</v>
      </c>
      <c r="E155" s="895">
        <v>102.18788933240545</v>
      </c>
      <c r="F155" s="896">
        <v>0.17510715962622214</v>
      </c>
      <c r="G155" s="923">
        <v>101.74455529611801</v>
      </c>
      <c r="H155" s="924">
        <v>0.22504072598825076</v>
      </c>
      <c r="I155" s="1086" t="s">
        <v>686</v>
      </c>
      <c r="J155" s="1434" t="s">
        <v>691</v>
      </c>
      <c r="K155">
        <v>0</v>
      </c>
      <c r="L155" s="1450"/>
      <c r="M155" s="847"/>
      <c r="N155" s="900">
        <v>38899</v>
      </c>
      <c r="O155" s="901">
        <v>101.3514</v>
      </c>
      <c r="P155" s="902">
        <v>-4.970000000000141E-2</v>
      </c>
      <c r="Q155" s="907">
        <v>0.03</v>
      </c>
      <c r="R155" s="904">
        <v>101.4423</v>
      </c>
      <c r="S155" s="905">
        <v>-0.11543333333332839</v>
      </c>
      <c r="T155" s="895">
        <v>101.62837142857143</v>
      </c>
      <c r="U155" s="896">
        <v>-3.7085714285709059E-2</v>
      </c>
      <c r="V155" s="888" t="s">
        <v>691</v>
      </c>
      <c r="W155" s="889">
        <v>0</v>
      </c>
      <c r="X155" s="1502"/>
      <c r="Y155" s="1078"/>
    </row>
    <row r="156" spans="1:25">
      <c r="A156" s="900">
        <v>38930</v>
      </c>
      <c r="B156" s="1428">
        <v>102.39602222379588</v>
      </c>
      <c r="C156" s="893">
        <v>6.742026470307394E-2</v>
      </c>
      <c r="D156" s="1091">
        <v>1.9</v>
      </c>
      <c r="E156" s="895">
        <v>102.31073490519299</v>
      </c>
      <c r="F156" s="896">
        <v>0.12284557278753994</v>
      </c>
      <c r="G156" s="923">
        <v>101.94314432372664</v>
      </c>
      <c r="H156" s="924">
        <v>0.19858902760863373</v>
      </c>
      <c r="I156" s="1086" t="s">
        <v>686</v>
      </c>
      <c r="J156" s="1434" t="s">
        <v>691</v>
      </c>
      <c r="K156">
        <v>0</v>
      </c>
      <c r="L156" s="1450"/>
      <c r="M156" s="847"/>
      <c r="N156" s="900">
        <v>38930</v>
      </c>
      <c r="O156" s="901">
        <v>101.2771</v>
      </c>
      <c r="P156" s="902">
        <v>-7.4299999999993815E-2</v>
      </c>
      <c r="Q156" s="907">
        <v>-0.05</v>
      </c>
      <c r="R156" s="904">
        <v>101.34320000000001</v>
      </c>
      <c r="S156" s="905">
        <v>-9.909999999999286E-2</v>
      </c>
      <c r="T156" s="895">
        <v>101.5539857142857</v>
      </c>
      <c r="U156" s="896">
        <v>-7.4385714285725157E-2</v>
      </c>
      <c r="V156" s="888" t="s">
        <v>691</v>
      </c>
      <c r="W156" s="889">
        <v>0</v>
      </c>
      <c r="X156" s="1502"/>
      <c r="Y156" s="1078"/>
    </row>
    <row r="157" spans="1:25">
      <c r="A157" s="900">
        <v>38961</v>
      </c>
      <c r="B157" s="1428">
        <v>102.3960860637213</v>
      </c>
      <c r="C157" s="893">
        <v>6.3839925417141785E-5</v>
      </c>
      <c r="D157" s="1091">
        <v>1.9</v>
      </c>
      <c r="E157" s="895">
        <v>102.37357008220333</v>
      </c>
      <c r="F157" s="896">
        <v>6.2835177010342136E-2</v>
      </c>
      <c r="G157" s="923">
        <v>102.10167002873855</v>
      </c>
      <c r="H157" s="924">
        <v>0.1585257050119111</v>
      </c>
      <c r="I157" s="1086" t="s">
        <v>686</v>
      </c>
      <c r="J157" s="1434" t="s">
        <v>691</v>
      </c>
      <c r="K157">
        <v>0</v>
      </c>
      <c r="L157" s="1450"/>
      <c r="M157" s="847"/>
      <c r="N157" s="900">
        <v>38961</v>
      </c>
      <c r="O157" s="901">
        <v>101.25409999999999</v>
      </c>
      <c r="P157" s="902">
        <v>-2.3000000000010346E-2</v>
      </c>
      <c r="Q157" s="907">
        <v>0</v>
      </c>
      <c r="R157" s="904">
        <v>101.2942</v>
      </c>
      <c r="S157" s="905">
        <v>-4.9000000000006594E-2</v>
      </c>
      <c r="T157" s="895">
        <v>101.47038571428571</v>
      </c>
      <c r="U157" s="896">
        <v>-8.3599999999989905E-2</v>
      </c>
      <c r="V157" s="888" t="s">
        <v>691</v>
      </c>
      <c r="W157" s="889">
        <v>0</v>
      </c>
      <c r="X157" s="1502"/>
      <c r="Y157" s="1078"/>
    </row>
    <row r="158" spans="1:25">
      <c r="A158" s="900">
        <v>38991</v>
      </c>
      <c r="B158" s="1428">
        <v>102.31760492075355</v>
      </c>
      <c r="C158" s="893">
        <v>-7.8481142967746109E-2</v>
      </c>
      <c r="D158" s="1091">
        <v>1.8</v>
      </c>
      <c r="E158" s="895">
        <v>102.3699044027569</v>
      </c>
      <c r="F158" s="896">
        <v>-3.6656794464278164E-3</v>
      </c>
      <c r="G158" s="923">
        <v>102.21095166938588</v>
      </c>
      <c r="H158" s="924">
        <v>0.10928164064732471</v>
      </c>
      <c r="I158" s="1086" t="s">
        <v>844</v>
      </c>
      <c r="J158" s="1434" t="s">
        <v>691</v>
      </c>
      <c r="K158">
        <v>0</v>
      </c>
      <c r="L158" s="1450"/>
      <c r="M158" s="847"/>
      <c r="N158" s="900">
        <v>38991</v>
      </c>
      <c r="O158" s="901">
        <v>101.4087</v>
      </c>
      <c r="P158" s="902">
        <v>0.15460000000000207</v>
      </c>
      <c r="Q158" s="907">
        <v>0.05</v>
      </c>
      <c r="R158" s="904">
        <v>101.31330000000001</v>
      </c>
      <c r="S158" s="905">
        <v>1.9100000000008777E-2</v>
      </c>
      <c r="T158" s="895">
        <v>101.4235</v>
      </c>
      <c r="U158" s="896">
        <v>-4.6885714285707536E-2</v>
      </c>
      <c r="V158" s="888" t="s">
        <v>691</v>
      </c>
      <c r="W158" s="889">
        <v>0</v>
      </c>
      <c r="X158" s="1502"/>
      <c r="Y158" s="1078"/>
    </row>
    <row r="159" spans="1:25">
      <c r="A159" s="900">
        <v>39022</v>
      </c>
      <c r="B159" s="1428">
        <v>102.18571320206897</v>
      </c>
      <c r="C159" s="893">
        <v>-0.13189171868458516</v>
      </c>
      <c r="D159" s="1091">
        <v>1.6</v>
      </c>
      <c r="E159" s="895">
        <v>102.29980139551462</v>
      </c>
      <c r="F159" s="896">
        <v>-7.0103007242281024E-2</v>
      </c>
      <c r="G159" s="923">
        <v>102.26558491536515</v>
      </c>
      <c r="H159" s="924">
        <v>5.4633245979275102E-2</v>
      </c>
      <c r="I159" s="1086" t="s">
        <v>844</v>
      </c>
      <c r="J159" s="1434" t="s">
        <v>691</v>
      </c>
      <c r="K159">
        <v>0</v>
      </c>
      <c r="L159" s="1450"/>
      <c r="M159" s="847"/>
      <c r="N159" s="900">
        <v>39022</v>
      </c>
      <c r="O159" s="901">
        <v>101.527</v>
      </c>
      <c r="P159" s="902">
        <v>0.11830000000000496</v>
      </c>
      <c r="Q159" s="907">
        <v>0.03</v>
      </c>
      <c r="R159" s="904">
        <v>101.39659999999999</v>
      </c>
      <c r="S159" s="905">
        <v>8.3299999999979946E-2</v>
      </c>
      <c r="T159" s="895">
        <v>101.39911428571429</v>
      </c>
      <c r="U159" s="896">
        <v>-2.4385714285713789E-2</v>
      </c>
      <c r="V159" s="888" t="s">
        <v>691</v>
      </c>
      <c r="W159" s="889">
        <v>0</v>
      </c>
      <c r="X159" s="1502"/>
      <c r="Y159" s="1078"/>
    </row>
    <row r="160" spans="1:25">
      <c r="A160" s="900">
        <v>39052</v>
      </c>
      <c r="B160" s="1499">
        <v>102.01467342069054</v>
      </c>
      <c r="C160" s="893">
        <v>-0.17103978137842546</v>
      </c>
      <c r="D160" s="1091">
        <v>1.3</v>
      </c>
      <c r="E160" s="895">
        <v>102.17266384783768</v>
      </c>
      <c r="F160" s="896">
        <v>-0.12713754767693786</v>
      </c>
      <c r="G160" s="923">
        <v>102.26375461754476</v>
      </c>
      <c r="H160" s="924">
        <v>-1.8302978203905695E-3</v>
      </c>
      <c r="I160" s="1086" t="s">
        <v>687</v>
      </c>
      <c r="J160" s="1434" t="s">
        <v>691</v>
      </c>
      <c r="K160" s="916">
        <v>0</v>
      </c>
      <c r="L160" s="1450"/>
      <c r="M160" s="847"/>
      <c r="N160" s="925">
        <v>39052</v>
      </c>
      <c r="O160" s="918">
        <v>101.5343</v>
      </c>
      <c r="P160" s="910">
        <v>7.3000000000007503E-3</v>
      </c>
      <c r="Q160" s="913">
        <v>-0.08</v>
      </c>
      <c r="R160" s="1111">
        <v>101.49000000000001</v>
      </c>
      <c r="S160" s="919">
        <v>9.3400000000016803E-2</v>
      </c>
      <c r="T160" s="903">
        <v>101.39338571428573</v>
      </c>
      <c r="U160" s="928">
        <v>-5.7285714285626455E-3</v>
      </c>
      <c r="V160" s="920" t="s">
        <v>892</v>
      </c>
      <c r="W160" s="921">
        <v>1</v>
      </c>
      <c r="X160" s="1502"/>
      <c r="Y160" s="1078"/>
    </row>
    <row r="161" spans="1:25">
      <c r="A161" s="882">
        <v>39083</v>
      </c>
      <c r="B161" s="1428">
        <v>101.83483880131476</v>
      </c>
      <c r="C161" s="1092">
        <v>-0.17983461937578227</v>
      </c>
      <c r="D161" s="1093">
        <v>0.8</v>
      </c>
      <c r="E161" s="886">
        <v>102.01174180802475</v>
      </c>
      <c r="F161" s="976">
        <v>-0.16092203981293096</v>
      </c>
      <c r="G161" s="1094">
        <v>102.21050579877682</v>
      </c>
      <c r="H161" s="1095">
        <v>-5.324881876794052E-2</v>
      </c>
      <c r="I161" s="1096" t="s">
        <v>687</v>
      </c>
      <c r="J161" s="1433" t="s">
        <v>691</v>
      </c>
      <c r="K161">
        <v>0</v>
      </c>
      <c r="L161" s="1452"/>
      <c r="M161" s="847"/>
      <c r="N161" s="882">
        <v>39083</v>
      </c>
      <c r="O161" s="955">
        <v>101.59780000000001</v>
      </c>
      <c r="P161" s="956">
        <v>6.3500000000004775E-2</v>
      </c>
      <c r="Q161" s="907">
        <v>-0.2</v>
      </c>
      <c r="R161" s="884">
        <v>101.55303333333335</v>
      </c>
      <c r="S161" s="946">
        <v>6.3033333333336827E-2</v>
      </c>
      <c r="T161" s="886">
        <v>101.42148571428572</v>
      </c>
      <c r="U161" s="976">
        <v>2.8099999999994907E-2</v>
      </c>
      <c r="V161" s="888" t="s">
        <v>691</v>
      </c>
      <c r="W161" s="889">
        <v>0</v>
      </c>
      <c r="X161" s="1502"/>
      <c r="Y161" s="1078"/>
    </row>
    <row r="162" spans="1:25">
      <c r="A162" s="900">
        <v>39114</v>
      </c>
      <c r="B162" s="1428">
        <v>101.6833694836921</v>
      </c>
      <c r="C162" s="893">
        <v>-0.15146931762265581</v>
      </c>
      <c r="D162" s="1091">
        <v>0.4</v>
      </c>
      <c r="E162" s="895">
        <v>101.84429390189912</v>
      </c>
      <c r="F162" s="896">
        <v>-0.16744790612563065</v>
      </c>
      <c r="G162" s="923">
        <v>102.11832973086244</v>
      </c>
      <c r="H162" s="924">
        <v>-9.2176067914380155E-2</v>
      </c>
      <c r="I162" s="1086" t="s">
        <v>687</v>
      </c>
      <c r="J162" s="1434" t="s">
        <v>691</v>
      </c>
      <c r="K162">
        <v>0</v>
      </c>
      <c r="L162" s="1450"/>
      <c r="M162" s="847"/>
      <c r="N162" s="900">
        <v>39114</v>
      </c>
      <c r="O162" s="901">
        <v>101.5399</v>
      </c>
      <c r="P162" s="902">
        <v>-5.7900000000003615E-2</v>
      </c>
      <c r="Q162" s="907">
        <v>-0.28999999999999998</v>
      </c>
      <c r="R162" s="904">
        <v>101.55733333333335</v>
      </c>
      <c r="S162" s="905">
        <v>4.3000000000006366E-3</v>
      </c>
      <c r="T162" s="895">
        <v>101.44841428571429</v>
      </c>
      <c r="U162" s="896">
        <v>2.6928571428570081E-2</v>
      </c>
      <c r="V162" s="888" t="s">
        <v>691</v>
      </c>
      <c r="W162" s="889">
        <v>0</v>
      </c>
      <c r="X162" s="1502"/>
      <c r="Y162" s="1078"/>
    </row>
    <row r="163" spans="1:25">
      <c r="A163" s="900">
        <v>39142</v>
      </c>
      <c r="B163" s="1428">
        <v>101.52548919506738</v>
      </c>
      <c r="C163" s="893">
        <v>-0.15788028862472459</v>
      </c>
      <c r="D163" s="1091">
        <v>0</v>
      </c>
      <c r="E163" s="895">
        <v>101.68123249335808</v>
      </c>
      <c r="F163" s="896">
        <v>-0.16306140854104001</v>
      </c>
      <c r="G163" s="923">
        <v>101.99396786961552</v>
      </c>
      <c r="H163" s="924">
        <v>-0.12436186124692483</v>
      </c>
      <c r="I163" s="1086" t="s">
        <v>687</v>
      </c>
      <c r="J163" s="1434" t="s">
        <v>691</v>
      </c>
      <c r="K163">
        <v>0</v>
      </c>
      <c r="L163" s="1450"/>
      <c r="M163" s="847"/>
      <c r="N163" s="900">
        <v>39142</v>
      </c>
      <c r="O163" s="901">
        <v>101.3267</v>
      </c>
      <c r="P163" s="902">
        <v>-0.2132000000000005</v>
      </c>
      <c r="Q163" s="907">
        <v>-0.4</v>
      </c>
      <c r="R163" s="904">
        <v>101.48813333333334</v>
      </c>
      <c r="S163" s="905">
        <v>-6.9200000000009254E-2</v>
      </c>
      <c r="T163" s="895">
        <v>101.4555</v>
      </c>
      <c r="U163" s="896">
        <v>7.0857142857079225E-3</v>
      </c>
      <c r="V163" s="888" t="s">
        <v>691</v>
      </c>
      <c r="W163" s="889">
        <v>0</v>
      </c>
      <c r="X163" s="1502"/>
      <c r="Y163" s="1078"/>
    </row>
    <row r="164" spans="1:25">
      <c r="A164" s="900">
        <v>39173</v>
      </c>
      <c r="B164" s="1428">
        <v>101.3605845266508</v>
      </c>
      <c r="C164" s="893">
        <v>-0.16490466841658247</v>
      </c>
      <c r="D164" s="1091">
        <v>-0.4</v>
      </c>
      <c r="E164" s="895">
        <v>101.52314773513676</v>
      </c>
      <c r="F164" s="896">
        <v>-0.15808475822132095</v>
      </c>
      <c r="G164" s="923">
        <v>101.84603907860544</v>
      </c>
      <c r="H164" s="924">
        <v>-0.14792879101007372</v>
      </c>
      <c r="I164" s="1086" t="s">
        <v>687</v>
      </c>
      <c r="J164" s="1434" t="s">
        <v>691</v>
      </c>
      <c r="K164">
        <v>0</v>
      </c>
      <c r="L164" s="1450"/>
      <c r="M164" s="847"/>
      <c r="N164" s="900">
        <v>39173</v>
      </c>
      <c r="O164" s="901">
        <v>101.1255</v>
      </c>
      <c r="P164" s="902">
        <v>-0.20120000000000005</v>
      </c>
      <c r="Q164" s="907">
        <v>-0.56000000000000005</v>
      </c>
      <c r="R164" s="904">
        <v>101.33069999999999</v>
      </c>
      <c r="S164" s="905">
        <v>-0.15743333333334419</v>
      </c>
      <c r="T164" s="895">
        <v>101.43712857142857</v>
      </c>
      <c r="U164" s="896">
        <v>-1.8371428571427373E-2</v>
      </c>
      <c r="V164" s="888" t="s">
        <v>691</v>
      </c>
      <c r="W164" s="889">
        <v>0</v>
      </c>
      <c r="X164" s="1502"/>
      <c r="Y164" s="1078"/>
    </row>
    <row r="165" spans="1:25">
      <c r="A165" s="900">
        <v>39203</v>
      </c>
      <c r="B165" s="1428">
        <v>101.18300274712412</v>
      </c>
      <c r="C165" s="893">
        <v>-0.17758177952667609</v>
      </c>
      <c r="D165" s="1091">
        <v>-0.8</v>
      </c>
      <c r="E165" s="895">
        <v>101.35635882294743</v>
      </c>
      <c r="F165" s="896">
        <v>-0.16678891218933245</v>
      </c>
      <c r="G165" s="923">
        <v>101.68395305380123</v>
      </c>
      <c r="H165" s="924">
        <v>-0.16208602480421064</v>
      </c>
      <c r="I165" s="1086" t="s">
        <v>687</v>
      </c>
      <c r="J165" s="1434" t="s">
        <v>691</v>
      </c>
      <c r="K165">
        <v>0</v>
      </c>
      <c r="L165" s="1450"/>
      <c r="M165" s="847"/>
      <c r="N165" s="900">
        <v>39203</v>
      </c>
      <c r="O165" s="901">
        <v>100.8839</v>
      </c>
      <c r="P165" s="902">
        <v>-0.24160000000000537</v>
      </c>
      <c r="Q165" s="907">
        <v>-0.68</v>
      </c>
      <c r="R165" s="904">
        <v>101.11203333333333</v>
      </c>
      <c r="S165" s="905">
        <v>-0.2186666666666639</v>
      </c>
      <c r="T165" s="895">
        <v>101.36215714285716</v>
      </c>
      <c r="U165" s="896">
        <v>-7.4971428571416254E-2</v>
      </c>
      <c r="V165" s="888" t="s">
        <v>691</v>
      </c>
      <c r="W165" s="889">
        <v>0</v>
      </c>
      <c r="X165" s="1502"/>
      <c r="Y165" s="1078"/>
    </row>
    <row r="166" spans="1:25">
      <c r="A166" s="900">
        <v>39234</v>
      </c>
      <c r="B166" s="1428">
        <v>100.97965597890527</v>
      </c>
      <c r="C166" s="893">
        <v>-0.20334676821885012</v>
      </c>
      <c r="D166" s="1091">
        <v>-1.2</v>
      </c>
      <c r="E166" s="895">
        <v>101.17441441756006</v>
      </c>
      <c r="F166" s="896">
        <v>-0.18194440538736956</v>
      </c>
      <c r="G166" s="923">
        <v>101.51165916477784</v>
      </c>
      <c r="H166" s="924">
        <v>-0.17229388902339338</v>
      </c>
      <c r="I166" s="1086" t="s">
        <v>687</v>
      </c>
      <c r="J166" s="1434" t="s">
        <v>691</v>
      </c>
      <c r="K166">
        <v>0</v>
      </c>
      <c r="L166" s="1450"/>
      <c r="M166" s="847"/>
      <c r="N166" s="900">
        <v>39234</v>
      </c>
      <c r="O166" s="901">
        <v>100.6134</v>
      </c>
      <c r="P166" s="902">
        <v>-0.27049999999999841</v>
      </c>
      <c r="Q166" s="907">
        <v>-0.78</v>
      </c>
      <c r="R166" s="904">
        <v>100.87426666666666</v>
      </c>
      <c r="S166" s="905">
        <v>-0.23776666666667268</v>
      </c>
      <c r="T166" s="895">
        <v>101.23164285714286</v>
      </c>
      <c r="U166" s="896">
        <v>-0.13051428571429824</v>
      </c>
      <c r="V166" s="888" t="s">
        <v>691</v>
      </c>
      <c r="W166" s="889">
        <v>0</v>
      </c>
      <c r="X166" s="1502"/>
      <c r="Y166" s="1078"/>
    </row>
    <row r="167" spans="1:25">
      <c r="A167" s="900">
        <v>39264</v>
      </c>
      <c r="B167" s="1428">
        <v>100.80384059983747</v>
      </c>
      <c r="C167" s="893">
        <v>-0.17581537906779943</v>
      </c>
      <c r="D167" s="1091">
        <v>-1.5</v>
      </c>
      <c r="E167" s="895">
        <v>100.9888331086223</v>
      </c>
      <c r="F167" s="896">
        <v>-0.18558130893775626</v>
      </c>
      <c r="G167" s="923">
        <v>101.33868304751311</v>
      </c>
      <c r="H167" s="924">
        <v>-0.17297611726472439</v>
      </c>
      <c r="I167" s="1086" t="s">
        <v>687</v>
      </c>
      <c r="J167" s="1434" t="s">
        <v>691</v>
      </c>
      <c r="K167">
        <v>0</v>
      </c>
      <c r="L167" s="1450"/>
      <c r="M167" s="847"/>
      <c r="N167" s="900">
        <v>39264</v>
      </c>
      <c r="O167" s="901">
        <v>100.438</v>
      </c>
      <c r="P167" s="902">
        <v>-0.17539999999999623</v>
      </c>
      <c r="Q167" s="907">
        <v>-0.9</v>
      </c>
      <c r="R167" s="904">
        <v>100.6451</v>
      </c>
      <c r="S167" s="905">
        <v>-0.22916666666665719</v>
      </c>
      <c r="T167" s="895">
        <v>101.07502857142856</v>
      </c>
      <c r="U167" s="896">
        <v>-0.15661428571429781</v>
      </c>
      <c r="V167" s="888" t="s">
        <v>691</v>
      </c>
      <c r="W167" s="889">
        <v>0</v>
      </c>
      <c r="X167" s="1502"/>
      <c r="Y167" s="1078"/>
    </row>
    <row r="168" spans="1:25">
      <c r="A168" s="900">
        <v>39295</v>
      </c>
      <c r="B168" s="1428">
        <v>100.65296577357144</v>
      </c>
      <c r="C168" s="893">
        <v>-0.15087482626603332</v>
      </c>
      <c r="D168" s="1091">
        <v>-1.7</v>
      </c>
      <c r="E168" s="895">
        <v>100.81215411743807</v>
      </c>
      <c r="F168" s="896">
        <v>-0.17667899118423236</v>
      </c>
      <c r="G168" s="923">
        <v>101.16984404354979</v>
      </c>
      <c r="H168" s="924">
        <v>-0.16883900396332763</v>
      </c>
      <c r="I168" s="1086" t="s">
        <v>687</v>
      </c>
      <c r="J168" s="1434" t="s">
        <v>691</v>
      </c>
      <c r="K168">
        <v>0</v>
      </c>
      <c r="L168" s="1450"/>
      <c r="M168" s="847"/>
      <c r="N168" s="900">
        <v>39295</v>
      </c>
      <c r="O168" s="901">
        <v>100.3126</v>
      </c>
      <c r="P168" s="902">
        <v>-0.12539999999999907</v>
      </c>
      <c r="Q168" s="907">
        <v>-0.95</v>
      </c>
      <c r="R168" s="904">
        <v>100.45466666666668</v>
      </c>
      <c r="S168" s="905">
        <v>-0.19043333333331702</v>
      </c>
      <c r="T168" s="895">
        <v>100.89142857142858</v>
      </c>
      <c r="U168" s="896">
        <v>-0.18359999999998422</v>
      </c>
      <c r="V168" s="888" t="s">
        <v>691</v>
      </c>
      <c r="W168" s="889">
        <v>0</v>
      </c>
      <c r="X168" s="1502"/>
      <c r="Y168" s="1078"/>
    </row>
    <row r="169" spans="1:25">
      <c r="A169" s="900">
        <v>39326</v>
      </c>
      <c r="B169" s="1428">
        <v>100.56526067205907</v>
      </c>
      <c r="C169" s="893">
        <v>-8.7705101512369765E-2</v>
      </c>
      <c r="D169" s="1091">
        <v>-1.8</v>
      </c>
      <c r="E169" s="895">
        <v>100.67402234848932</v>
      </c>
      <c r="F169" s="896">
        <v>-0.13813176894875312</v>
      </c>
      <c r="G169" s="923">
        <v>101.0101142133165</v>
      </c>
      <c r="H169" s="924">
        <v>-0.15972983023328879</v>
      </c>
      <c r="I169" s="1086" t="s">
        <v>687</v>
      </c>
      <c r="J169" s="1434" t="s">
        <v>691</v>
      </c>
      <c r="K169">
        <v>0</v>
      </c>
      <c r="L169" s="1450"/>
      <c r="M169" s="847"/>
      <c r="N169" s="900">
        <v>39326</v>
      </c>
      <c r="O169" s="901">
        <v>100.1438</v>
      </c>
      <c r="P169" s="902">
        <v>-0.1688000000000045</v>
      </c>
      <c r="Q169" s="907">
        <v>-1.1000000000000001</v>
      </c>
      <c r="R169" s="904">
        <v>100.29813333333334</v>
      </c>
      <c r="S169" s="905">
        <v>-0.15653333333334274</v>
      </c>
      <c r="T169" s="895">
        <v>100.69198571428572</v>
      </c>
      <c r="U169" s="896">
        <v>-0.1994428571428557</v>
      </c>
      <c r="V169" s="888" t="s">
        <v>691</v>
      </c>
      <c r="W169" s="889">
        <v>0</v>
      </c>
      <c r="X169" s="1502"/>
      <c r="Y169" s="1078"/>
    </row>
    <row r="170" spans="1:25">
      <c r="A170" s="900">
        <v>39356</v>
      </c>
      <c r="B170" s="1428">
        <v>100.56674599757551</v>
      </c>
      <c r="C170" s="893">
        <v>1.4853255164410939E-3</v>
      </c>
      <c r="D170" s="1091">
        <v>-1.7</v>
      </c>
      <c r="E170" s="895">
        <v>100.59499081440201</v>
      </c>
      <c r="F170" s="896">
        <v>-7.9031534087306454E-2</v>
      </c>
      <c r="G170" s="923">
        <v>100.87315089938909</v>
      </c>
      <c r="H170" s="924">
        <v>-0.13696331392741001</v>
      </c>
      <c r="I170" s="1086" t="s">
        <v>687</v>
      </c>
      <c r="J170" s="1434" t="s">
        <v>691</v>
      </c>
      <c r="K170">
        <v>0</v>
      </c>
      <c r="L170" s="1450"/>
      <c r="M170" s="847"/>
      <c r="N170" s="900">
        <v>39356</v>
      </c>
      <c r="O170" s="901">
        <v>99.859679999999997</v>
      </c>
      <c r="P170" s="902">
        <v>-0.28412000000000148</v>
      </c>
      <c r="Q170" s="907">
        <v>-1.53</v>
      </c>
      <c r="R170" s="904">
        <v>100.10536</v>
      </c>
      <c r="S170" s="905">
        <v>-0.19277333333333502</v>
      </c>
      <c r="T170" s="895">
        <v>100.48241142857144</v>
      </c>
      <c r="U170" s="896">
        <v>-0.20957428571428238</v>
      </c>
      <c r="V170" s="888" t="s">
        <v>691</v>
      </c>
      <c r="W170" s="889">
        <v>0</v>
      </c>
      <c r="X170" s="1502"/>
      <c r="Y170" s="1078"/>
    </row>
    <row r="171" spans="1:25">
      <c r="A171" s="900">
        <v>39387</v>
      </c>
      <c r="B171" s="1428">
        <v>100.63232935611852</v>
      </c>
      <c r="C171" s="893">
        <v>6.5583358543008785E-2</v>
      </c>
      <c r="D171" s="1091">
        <v>-1.5</v>
      </c>
      <c r="E171" s="895">
        <v>100.58811200858436</v>
      </c>
      <c r="F171" s="896">
        <v>-6.878805817649436E-3</v>
      </c>
      <c r="G171" s="923">
        <v>100.76911444645592</v>
      </c>
      <c r="H171" s="924">
        <v>-0.10403645293317254</v>
      </c>
      <c r="I171" s="1086" t="s">
        <v>846</v>
      </c>
      <c r="J171" s="1434" t="s">
        <v>691</v>
      </c>
      <c r="K171">
        <v>0</v>
      </c>
      <c r="L171" s="1450"/>
      <c r="M171" s="847"/>
      <c r="N171" s="900">
        <v>39387</v>
      </c>
      <c r="O171" s="901">
        <v>99.468190000000007</v>
      </c>
      <c r="P171" s="902">
        <v>-0.39148999999999035</v>
      </c>
      <c r="Q171" s="907">
        <v>-2.0299999999999998</v>
      </c>
      <c r="R171" s="904">
        <v>99.823890000000006</v>
      </c>
      <c r="S171" s="905">
        <v>-0.28146999999999878</v>
      </c>
      <c r="T171" s="895">
        <v>100.24565285714286</v>
      </c>
      <c r="U171" s="896">
        <v>-0.23675857142858092</v>
      </c>
      <c r="V171" s="888" t="s">
        <v>691</v>
      </c>
      <c r="W171" s="889">
        <v>0</v>
      </c>
      <c r="X171" s="1502"/>
      <c r="Y171" s="1078"/>
    </row>
    <row r="172" spans="1:25">
      <c r="A172" s="949">
        <v>39417</v>
      </c>
      <c r="B172" s="1499">
        <v>100.75810703770237</v>
      </c>
      <c r="C172" s="935">
        <v>0.12577768158385538</v>
      </c>
      <c r="D172" s="1108">
        <v>-1.2</v>
      </c>
      <c r="E172" s="943">
        <v>100.65239413046545</v>
      </c>
      <c r="F172" s="938">
        <v>6.428212188109228E-2</v>
      </c>
      <c r="G172" s="939">
        <v>100.70841505939566</v>
      </c>
      <c r="H172" s="940">
        <v>-6.0699387060253684E-2</v>
      </c>
      <c r="I172" s="1088" t="s">
        <v>846</v>
      </c>
      <c r="J172" s="1489" t="s">
        <v>691</v>
      </c>
      <c r="K172" s="916">
        <v>0</v>
      </c>
      <c r="L172" s="1451"/>
      <c r="M172" s="847"/>
      <c r="N172" s="949">
        <v>39417</v>
      </c>
      <c r="O172" s="950">
        <v>99.120800000000003</v>
      </c>
      <c r="P172" s="951">
        <v>-0.34739000000000431</v>
      </c>
      <c r="Q172" s="942">
        <v>-2.38</v>
      </c>
      <c r="R172" s="952">
        <v>99.482889999999998</v>
      </c>
      <c r="S172" s="953">
        <v>-0.34100000000000819</v>
      </c>
      <c r="T172" s="943">
        <v>99.993781428571438</v>
      </c>
      <c r="U172" s="938">
        <v>-0.25187142857141964</v>
      </c>
      <c r="V172" s="888" t="s">
        <v>691</v>
      </c>
      <c r="W172" s="889">
        <v>0</v>
      </c>
      <c r="X172" s="1502"/>
      <c r="Y172" s="1078"/>
    </row>
    <row r="173" spans="1:25">
      <c r="A173" s="900">
        <v>39448</v>
      </c>
      <c r="B173" s="1428">
        <v>100.94412787264264</v>
      </c>
      <c r="C173" s="893">
        <v>0.18602083494026544</v>
      </c>
      <c r="D173" s="1091">
        <v>-0.9</v>
      </c>
      <c r="E173" s="895">
        <v>100.77818808882118</v>
      </c>
      <c r="F173" s="896">
        <v>0.12579395835572882</v>
      </c>
      <c r="G173" s="923">
        <v>100.70333961564386</v>
      </c>
      <c r="H173" s="924">
        <v>-5.0754437518065743E-3</v>
      </c>
      <c r="I173" s="1086" t="s">
        <v>686</v>
      </c>
      <c r="J173" s="1434" t="s">
        <v>691</v>
      </c>
      <c r="K173">
        <v>0</v>
      </c>
      <c r="L173" s="1450"/>
      <c r="M173" s="847"/>
      <c r="N173" s="900">
        <v>39448</v>
      </c>
      <c r="O173" s="901">
        <v>98.841650000000001</v>
      </c>
      <c r="P173" s="902">
        <v>-0.27915000000000134</v>
      </c>
      <c r="Q173" s="907">
        <v>-2.71</v>
      </c>
      <c r="R173" s="904">
        <v>99.14354666666668</v>
      </c>
      <c r="S173" s="905">
        <v>-0.33934333333331779</v>
      </c>
      <c r="T173" s="895">
        <v>99.740674285714277</v>
      </c>
      <c r="U173" s="896">
        <v>-0.25310714285716074</v>
      </c>
      <c r="V173" s="888" t="s">
        <v>691</v>
      </c>
      <c r="W173" s="889">
        <v>0</v>
      </c>
      <c r="X173" s="1502"/>
      <c r="Y173" s="1078"/>
    </row>
    <row r="174" spans="1:25">
      <c r="A174" s="900">
        <v>39479</v>
      </c>
      <c r="B174" s="1428">
        <v>101.17165859891793</v>
      </c>
      <c r="C174" s="893">
        <v>0.22753072627529036</v>
      </c>
      <c r="D174" s="1091">
        <v>-0.5</v>
      </c>
      <c r="E174" s="895">
        <v>100.95796450308764</v>
      </c>
      <c r="F174" s="896">
        <v>0.17977641426645619</v>
      </c>
      <c r="G174" s="923">
        <v>100.75588504408393</v>
      </c>
      <c r="H174" s="924">
        <v>5.2545428440069486E-2</v>
      </c>
      <c r="I174" s="1086" t="s">
        <v>686</v>
      </c>
      <c r="J174" s="1434" t="s">
        <v>691</v>
      </c>
      <c r="K174">
        <v>0</v>
      </c>
      <c r="L174" s="1450"/>
      <c r="M174" s="847"/>
      <c r="N174" s="900">
        <v>39479</v>
      </c>
      <c r="O174" s="901">
        <v>98.571460000000002</v>
      </c>
      <c r="P174" s="902">
        <v>-0.27018999999999949</v>
      </c>
      <c r="Q174" s="907">
        <v>-2.92</v>
      </c>
      <c r="R174" s="904">
        <v>98.844636666666659</v>
      </c>
      <c r="S174" s="905">
        <v>-0.29891000000002066</v>
      </c>
      <c r="T174" s="895">
        <v>99.474025714285716</v>
      </c>
      <c r="U174" s="896">
        <v>-0.26664857142856135</v>
      </c>
      <c r="V174" s="888" t="s">
        <v>691</v>
      </c>
      <c r="W174" s="889">
        <v>0</v>
      </c>
      <c r="X174" s="1502"/>
      <c r="Y174" s="1078"/>
    </row>
    <row r="175" spans="1:25">
      <c r="A175" s="900">
        <v>39508</v>
      </c>
      <c r="B175" s="1428">
        <v>101.38412512268089</v>
      </c>
      <c r="C175" s="893">
        <v>0.21246652376295572</v>
      </c>
      <c r="D175" s="1091">
        <v>-0.1</v>
      </c>
      <c r="E175" s="895">
        <v>101.16663719808048</v>
      </c>
      <c r="F175" s="896">
        <v>0.20867269499284191</v>
      </c>
      <c r="G175" s="923">
        <v>100.860336379671</v>
      </c>
      <c r="H175" s="924">
        <v>0.10445133558707198</v>
      </c>
      <c r="I175" s="1086" t="s">
        <v>686</v>
      </c>
      <c r="J175" s="1434" t="s">
        <v>691</v>
      </c>
      <c r="K175">
        <v>0</v>
      </c>
      <c r="L175" s="1450"/>
      <c r="M175" s="847"/>
      <c r="N175" s="900">
        <v>39508</v>
      </c>
      <c r="O175" s="901">
        <v>98.253579999999999</v>
      </c>
      <c r="P175" s="902">
        <v>-0.31788000000000238</v>
      </c>
      <c r="Q175" s="907">
        <v>-3.03</v>
      </c>
      <c r="R175" s="904">
        <v>98.555563333333339</v>
      </c>
      <c r="S175" s="905">
        <v>-0.28907333333332019</v>
      </c>
      <c r="T175" s="895">
        <v>99.179880000000011</v>
      </c>
      <c r="U175" s="896">
        <v>-0.29414571428570468</v>
      </c>
      <c r="V175" s="888" t="s">
        <v>691</v>
      </c>
      <c r="W175" s="889">
        <v>0</v>
      </c>
      <c r="X175" s="1502"/>
      <c r="Y175" s="1078"/>
    </row>
    <row r="176" spans="1:25">
      <c r="A176" s="900">
        <v>39539</v>
      </c>
      <c r="B176" s="1428">
        <v>101.53209652221999</v>
      </c>
      <c r="C176" s="893">
        <v>0.14797139953910232</v>
      </c>
      <c r="D176" s="1091">
        <v>0.2</v>
      </c>
      <c r="E176" s="895">
        <v>101.3626267479396</v>
      </c>
      <c r="F176" s="896">
        <v>0.19598954985912087</v>
      </c>
      <c r="G176" s="923">
        <v>100.99845578683683</v>
      </c>
      <c r="H176" s="924">
        <v>0.13811940716583138</v>
      </c>
      <c r="I176" s="1086" t="s">
        <v>686</v>
      </c>
      <c r="J176" s="1434" t="s">
        <v>892</v>
      </c>
      <c r="K176">
        <v>1</v>
      </c>
      <c r="L176" s="1450"/>
      <c r="M176" s="847"/>
      <c r="N176" s="900">
        <v>39539</v>
      </c>
      <c r="O176" s="901">
        <v>97.828199999999995</v>
      </c>
      <c r="P176" s="902">
        <v>-0.42538000000000409</v>
      </c>
      <c r="Q176" s="907">
        <v>-3.26</v>
      </c>
      <c r="R176" s="904">
        <v>98.217746666666656</v>
      </c>
      <c r="S176" s="905">
        <v>-0.33781666666668286</v>
      </c>
      <c r="T176" s="895">
        <v>98.849080000000001</v>
      </c>
      <c r="U176" s="896">
        <v>-0.33080000000001064</v>
      </c>
      <c r="V176" s="888" t="s">
        <v>691</v>
      </c>
      <c r="W176" s="889">
        <v>0</v>
      </c>
      <c r="X176" s="1502"/>
      <c r="Y176" s="1078"/>
    </row>
    <row r="177" spans="1:25">
      <c r="A177" s="900">
        <v>39569</v>
      </c>
      <c r="B177" s="1428">
        <v>101.51994227875713</v>
      </c>
      <c r="C177" s="893">
        <v>-1.2154243462859426E-2</v>
      </c>
      <c r="D177" s="1091">
        <v>0.3</v>
      </c>
      <c r="E177" s="895">
        <v>101.478721307886</v>
      </c>
      <c r="F177" s="896">
        <v>0.11609455994640427</v>
      </c>
      <c r="G177" s="923">
        <v>101.13462668414847</v>
      </c>
      <c r="H177" s="924">
        <v>0.13617089731164356</v>
      </c>
      <c r="I177" s="1086" t="s">
        <v>686</v>
      </c>
      <c r="J177" s="1434" t="s">
        <v>691</v>
      </c>
      <c r="K177">
        <v>0</v>
      </c>
      <c r="L177" s="1450"/>
      <c r="M177" s="847"/>
      <c r="N177" s="900">
        <v>39569</v>
      </c>
      <c r="O177" s="901">
        <v>97.384749999999997</v>
      </c>
      <c r="P177" s="902">
        <v>-0.44344999999999857</v>
      </c>
      <c r="Q177" s="907">
        <v>-3.47</v>
      </c>
      <c r="R177" s="904">
        <v>97.822176666666664</v>
      </c>
      <c r="S177" s="905">
        <v>-0.39556999999999221</v>
      </c>
      <c r="T177" s="895">
        <v>98.495518571428576</v>
      </c>
      <c r="U177" s="896">
        <v>-0.35356142857142459</v>
      </c>
      <c r="V177" s="888" t="s">
        <v>691</v>
      </c>
      <c r="W177" s="889">
        <v>0</v>
      </c>
      <c r="X177" s="1502"/>
      <c r="Y177" s="1078"/>
    </row>
    <row r="178" spans="1:25">
      <c r="A178" s="900">
        <v>39600</v>
      </c>
      <c r="B178" s="1428">
        <v>101.30912841674704</v>
      </c>
      <c r="C178" s="893">
        <v>-0.21081386201008456</v>
      </c>
      <c r="D178" s="1091">
        <v>0.3</v>
      </c>
      <c r="E178" s="895">
        <v>101.45372240590807</v>
      </c>
      <c r="F178" s="896">
        <v>-2.4998901977937749E-2</v>
      </c>
      <c r="G178" s="923">
        <v>101.2313122642383</v>
      </c>
      <c r="H178" s="924">
        <v>9.6685580089825862E-2</v>
      </c>
      <c r="I178" s="1086" t="s">
        <v>846</v>
      </c>
      <c r="J178" s="1434" t="s">
        <v>691</v>
      </c>
      <c r="K178">
        <v>0</v>
      </c>
      <c r="L178" s="1450"/>
      <c r="M178" s="847"/>
      <c r="N178" s="900">
        <v>39600</v>
      </c>
      <c r="O178" s="901">
        <v>97.007840000000002</v>
      </c>
      <c r="P178" s="902">
        <v>-0.37690999999999519</v>
      </c>
      <c r="Q178" s="907">
        <v>-3.58</v>
      </c>
      <c r="R178" s="904">
        <v>97.406929999999988</v>
      </c>
      <c r="S178" s="905">
        <v>-0.41524666666667542</v>
      </c>
      <c r="T178" s="895">
        <v>98.144040000000004</v>
      </c>
      <c r="U178" s="896">
        <v>-0.3514785714285722</v>
      </c>
      <c r="V178" s="888" t="s">
        <v>691</v>
      </c>
      <c r="W178" s="889">
        <v>0</v>
      </c>
      <c r="X178" s="1502"/>
      <c r="Y178" s="1078"/>
    </row>
    <row r="179" spans="1:25">
      <c r="A179" s="900">
        <v>39630</v>
      </c>
      <c r="B179" s="1428">
        <v>100.89380280519985</v>
      </c>
      <c r="C179" s="893">
        <v>-0.41532561154718906</v>
      </c>
      <c r="D179" s="1091">
        <v>0.1</v>
      </c>
      <c r="E179" s="895">
        <v>101.24095783356802</v>
      </c>
      <c r="F179" s="896">
        <v>-0.21276457234004909</v>
      </c>
      <c r="G179" s="923">
        <v>101.25069737388078</v>
      </c>
      <c r="H179" s="924">
        <v>1.9385109642485077E-2</v>
      </c>
      <c r="I179" s="1086" t="s">
        <v>846</v>
      </c>
      <c r="J179" s="1434" t="s">
        <v>691</v>
      </c>
      <c r="K179">
        <v>0</v>
      </c>
      <c r="L179" s="1450"/>
      <c r="M179" s="847"/>
      <c r="N179" s="900">
        <v>39630</v>
      </c>
      <c r="O179" s="901">
        <v>96.724080000000001</v>
      </c>
      <c r="P179" s="902">
        <v>-0.2837600000000009</v>
      </c>
      <c r="Q179" s="907">
        <v>-3.7</v>
      </c>
      <c r="R179" s="904">
        <v>97.038889999999995</v>
      </c>
      <c r="S179" s="905">
        <v>-0.36803999999999348</v>
      </c>
      <c r="T179" s="895">
        <v>97.801651428571418</v>
      </c>
      <c r="U179" s="896">
        <v>-0.34238857142858592</v>
      </c>
      <c r="V179" s="888" t="s">
        <v>691</v>
      </c>
      <c r="W179" s="889">
        <v>0</v>
      </c>
      <c r="X179" s="1502"/>
      <c r="Y179" s="1078"/>
    </row>
    <row r="180" spans="1:25">
      <c r="A180" s="900">
        <v>39661</v>
      </c>
      <c r="B180" s="1428">
        <v>100.28838494661093</v>
      </c>
      <c r="C180" s="893">
        <v>-0.60541785858892183</v>
      </c>
      <c r="D180" s="1091">
        <v>-0.4</v>
      </c>
      <c r="E180" s="895">
        <v>100.83043872285261</v>
      </c>
      <c r="F180" s="896">
        <v>-0.41051911071541269</v>
      </c>
      <c r="G180" s="923">
        <v>101.1570198130191</v>
      </c>
      <c r="H180" s="924">
        <v>-9.3677560861678444E-2</v>
      </c>
      <c r="I180" s="1086" t="s">
        <v>687</v>
      </c>
      <c r="J180" s="1434" t="s">
        <v>691</v>
      </c>
      <c r="K180">
        <v>0</v>
      </c>
      <c r="L180" s="1450"/>
      <c r="M180" s="847"/>
      <c r="N180" s="900">
        <v>39661</v>
      </c>
      <c r="O180" s="901">
        <v>96.547839999999994</v>
      </c>
      <c r="P180" s="902">
        <v>-0.17624000000000706</v>
      </c>
      <c r="Q180" s="907">
        <v>-3.75</v>
      </c>
      <c r="R180" s="904">
        <v>96.759920000000008</v>
      </c>
      <c r="S180" s="905">
        <v>-0.27896999999998684</v>
      </c>
      <c r="T180" s="895">
        <v>97.473964285714274</v>
      </c>
      <c r="U180" s="896">
        <v>-0.32768714285714395</v>
      </c>
      <c r="V180" s="888" t="s">
        <v>691</v>
      </c>
      <c r="W180" s="889">
        <v>0</v>
      </c>
      <c r="X180" s="1502"/>
      <c r="Y180" s="1078"/>
    </row>
    <row r="181" spans="1:25">
      <c r="A181" s="900">
        <v>39692</v>
      </c>
      <c r="B181" s="1428">
        <v>99.507014751628105</v>
      </c>
      <c r="C181" s="893">
        <v>-0.78137019498282712</v>
      </c>
      <c r="D181" s="1091">
        <v>-1.1000000000000001</v>
      </c>
      <c r="E181" s="895">
        <v>100.22973416781296</v>
      </c>
      <c r="F181" s="896">
        <v>-0.60070455503964126</v>
      </c>
      <c r="G181" s="923">
        <v>100.91921354912058</v>
      </c>
      <c r="H181" s="924">
        <v>-0.23780626389851989</v>
      </c>
      <c r="I181" s="1086" t="s">
        <v>687</v>
      </c>
      <c r="J181" s="1434" t="s">
        <v>691</v>
      </c>
      <c r="K181">
        <v>0</v>
      </c>
      <c r="L181" s="1450"/>
      <c r="M181" s="847"/>
      <c r="N181" s="900">
        <v>39692</v>
      </c>
      <c r="O181" s="901">
        <v>96.461650000000006</v>
      </c>
      <c r="P181" s="902">
        <v>-8.6189999999987776E-2</v>
      </c>
      <c r="Q181" s="907">
        <v>-3.68</v>
      </c>
      <c r="R181" s="904">
        <v>96.577856666666662</v>
      </c>
      <c r="S181" s="905">
        <v>-0.18206333333334612</v>
      </c>
      <c r="T181" s="895">
        <v>97.172562857142836</v>
      </c>
      <c r="U181" s="896">
        <v>-0.30140142857143815</v>
      </c>
      <c r="V181" s="888" t="s">
        <v>691</v>
      </c>
      <c r="W181" s="889">
        <v>0</v>
      </c>
      <c r="X181" s="1502"/>
      <c r="Y181" s="1078"/>
    </row>
    <row r="182" spans="1:25">
      <c r="A182" s="900">
        <v>39722</v>
      </c>
      <c r="B182" s="1428">
        <v>98.567594421602806</v>
      </c>
      <c r="C182" s="893">
        <v>-0.93942033002529968</v>
      </c>
      <c r="D182" s="1091">
        <v>-2</v>
      </c>
      <c r="E182" s="895">
        <v>99.454331373280624</v>
      </c>
      <c r="F182" s="896">
        <v>-0.77540279453234007</v>
      </c>
      <c r="G182" s="923">
        <v>100.51685202039515</v>
      </c>
      <c r="H182" s="924">
        <v>-0.40236152872543585</v>
      </c>
      <c r="I182" s="1086" t="s">
        <v>687</v>
      </c>
      <c r="J182" s="1434" t="s">
        <v>691</v>
      </c>
      <c r="K182">
        <v>0</v>
      </c>
      <c r="L182" s="1450"/>
      <c r="M182" s="847"/>
      <c r="N182" s="900">
        <v>39722</v>
      </c>
      <c r="O182" s="901">
        <v>96.288730000000001</v>
      </c>
      <c r="P182" s="902">
        <v>-0.17292000000000485</v>
      </c>
      <c r="Q182" s="907">
        <v>-3.58</v>
      </c>
      <c r="R182" s="904">
        <v>96.43274000000001</v>
      </c>
      <c r="S182" s="905">
        <v>-0.14511666666665235</v>
      </c>
      <c r="T182" s="895">
        <v>96.891869999999997</v>
      </c>
      <c r="U182" s="896">
        <v>-0.28069285714283865</v>
      </c>
      <c r="V182" s="888" t="s">
        <v>691</v>
      </c>
      <c r="W182" s="889">
        <v>0</v>
      </c>
      <c r="X182" s="1502"/>
      <c r="Y182" s="1078"/>
    </row>
    <row r="183" spans="1:25">
      <c r="A183" s="900">
        <v>39753</v>
      </c>
      <c r="B183" s="1428">
        <v>97.531049641971322</v>
      </c>
      <c r="C183" s="893">
        <v>-1.0365447796314839</v>
      </c>
      <c r="D183" s="1091">
        <v>-3.1</v>
      </c>
      <c r="E183" s="895">
        <v>98.535219605067411</v>
      </c>
      <c r="F183" s="896">
        <v>-0.91911176821321305</v>
      </c>
      <c r="G183" s="923">
        <v>99.945273894645311</v>
      </c>
      <c r="H183" s="924">
        <v>-0.5715781257498378</v>
      </c>
      <c r="I183" s="1086" t="s">
        <v>687</v>
      </c>
      <c r="J183" s="1434" t="s">
        <v>691</v>
      </c>
      <c r="K183">
        <v>0</v>
      </c>
      <c r="L183" s="1450"/>
      <c r="M183" s="847"/>
      <c r="N183" s="900">
        <v>39753</v>
      </c>
      <c r="O183" s="901">
        <v>96.082890000000006</v>
      </c>
      <c r="P183" s="902">
        <v>-0.20583999999999492</v>
      </c>
      <c r="Q183" s="907">
        <v>-3.4</v>
      </c>
      <c r="R183" s="904">
        <v>96.277756666666676</v>
      </c>
      <c r="S183" s="905">
        <v>-0.15498333333333392</v>
      </c>
      <c r="T183" s="895">
        <v>96.642540000000011</v>
      </c>
      <c r="U183" s="896">
        <v>-0.24932999999998628</v>
      </c>
      <c r="V183" s="888" t="s">
        <v>691</v>
      </c>
      <c r="W183" s="889">
        <v>0</v>
      </c>
      <c r="X183" s="1502"/>
      <c r="Y183" s="1078"/>
    </row>
    <row r="184" spans="1:25">
      <c r="A184" s="900">
        <v>39783</v>
      </c>
      <c r="B184" s="1499">
        <v>96.507428824091505</v>
      </c>
      <c r="C184" s="893">
        <v>-1.0236208178798165</v>
      </c>
      <c r="D184" s="1091">
        <v>-4.2</v>
      </c>
      <c r="E184" s="895">
        <v>97.535357629221878</v>
      </c>
      <c r="F184" s="896">
        <v>-0.99986197584553338</v>
      </c>
      <c r="G184" s="923">
        <v>99.229200543978777</v>
      </c>
      <c r="H184" s="924">
        <v>-0.71607335066653377</v>
      </c>
      <c r="I184" s="1086" t="s">
        <v>687</v>
      </c>
      <c r="J184" s="1489" t="s">
        <v>691</v>
      </c>
      <c r="K184" s="916">
        <v>0</v>
      </c>
      <c r="L184" s="1450"/>
      <c r="M184" s="847"/>
      <c r="N184" s="900">
        <v>39783</v>
      </c>
      <c r="O184" s="901">
        <v>95.887439999999998</v>
      </c>
      <c r="P184" s="902">
        <v>-0.19545000000000812</v>
      </c>
      <c r="Q184" s="942">
        <v>-3.26</v>
      </c>
      <c r="R184" s="904">
        <v>96.086353333333321</v>
      </c>
      <c r="S184" s="905">
        <v>-0.19140333333335491</v>
      </c>
      <c r="T184" s="895">
        <v>96.428638571428564</v>
      </c>
      <c r="U184" s="896">
        <v>-0.21390142857144667</v>
      </c>
      <c r="V184" s="888" t="s">
        <v>691</v>
      </c>
      <c r="W184" s="889">
        <v>0</v>
      </c>
      <c r="X184" s="1502"/>
      <c r="Y184" s="1078"/>
    </row>
    <row r="185" spans="1:25">
      <c r="A185" s="882">
        <v>39814</v>
      </c>
      <c r="B185" s="1428">
        <v>95.601703828085178</v>
      </c>
      <c r="C185" s="1092">
        <v>-0.90572499600632739</v>
      </c>
      <c r="D185" s="1093">
        <v>-5.3</v>
      </c>
      <c r="E185" s="886">
        <v>96.546727431382678</v>
      </c>
      <c r="F185" s="976">
        <v>-0.98863019783919981</v>
      </c>
      <c r="G185" s="1094">
        <v>98.413854174169956</v>
      </c>
      <c r="H185" s="1095">
        <v>-0.81534636980882169</v>
      </c>
      <c r="I185" s="1096" t="s">
        <v>687</v>
      </c>
      <c r="J185" s="1433" t="s">
        <v>691</v>
      </c>
      <c r="K185">
        <v>0</v>
      </c>
      <c r="L185" s="1452"/>
      <c r="M185" s="847"/>
      <c r="N185" s="882">
        <v>39814</v>
      </c>
      <c r="O185" s="955">
        <v>95.830680000000001</v>
      </c>
      <c r="P185" s="956">
        <v>-5.6759999999997035E-2</v>
      </c>
      <c r="Q185" s="907">
        <v>-3.05</v>
      </c>
      <c r="R185" s="884">
        <v>95.933670000000006</v>
      </c>
      <c r="S185" s="946">
        <v>-0.15268333333331441</v>
      </c>
      <c r="T185" s="886">
        <v>96.260472857142858</v>
      </c>
      <c r="U185" s="976">
        <v>-0.16816571428570626</v>
      </c>
      <c r="V185" s="888" t="s">
        <v>691</v>
      </c>
      <c r="W185" s="889">
        <v>0</v>
      </c>
      <c r="X185" s="1502"/>
      <c r="Y185" s="1078"/>
    </row>
    <row r="186" spans="1:25">
      <c r="A186" s="900">
        <v>39845</v>
      </c>
      <c r="B186" s="1428">
        <v>94.957552912568772</v>
      </c>
      <c r="C186" s="893">
        <v>-0.64415091551640558</v>
      </c>
      <c r="D186" s="1091">
        <v>-6.1</v>
      </c>
      <c r="E186" s="895">
        <v>95.68889518824848</v>
      </c>
      <c r="F186" s="896">
        <v>-0.85783224313419737</v>
      </c>
      <c r="G186" s="923">
        <v>97.565818475222656</v>
      </c>
      <c r="H186" s="924">
        <v>-0.84803569894729947</v>
      </c>
      <c r="I186" s="1086" t="s">
        <v>687</v>
      </c>
      <c r="J186" s="1434" t="s">
        <v>691</v>
      </c>
      <c r="K186">
        <v>0</v>
      </c>
      <c r="L186" s="1450"/>
      <c r="M186" s="847"/>
      <c r="N186" s="900">
        <v>39845</v>
      </c>
      <c r="O186" s="901">
        <v>95.990350000000007</v>
      </c>
      <c r="P186" s="902">
        <v>0.15967000000000553</v>
      </c>
      <c r="Q186" s="907">
        <v>-2.62</v>
      </c>
      <c r="R186" s="904">
        <v>95.902823333333345</v>
      </c>
      <c r="S186" s="905">
        <v>-3.0846666666661804E-2</v>
      </c>
      <c r="T186" s="895">
        <v>96.155654285714292</v>
      </c>
      <c r="U186" s="896">
        <v>-0.10481857142856654</v>
      </c>
      <c r="V186" s="888" t="s">
        <v>691</v>
      </c>
      <c r="W186" s="889">
        <v>0</v>
      </c>
      <c r="X186" s="1502"/>
      <c r="Y186" s="1078"/>
    </row>
    <row r="187" spans="1:25">
      <c r="A187" s="900">
        <v>39873</v>
      </c>
      <c r="B187" s="1428">
        <v>94.650049177615159</v>
      </c>
      <c r="C187" s="893">
        <v>-0.30750373495361316</v>
      </c>
      <c r="D187" s="1091">
        <v>-6.6</v>
      </c>
      <c r="E187" s="895">
        <v>95.069768639423046</v>
      </c>
      <c r="F187" s="896">
        <v>-0.6191265488254345</v>
      </c>
      <c r="G187" s="923">
        <v>96.760341936794703</v>
      </c>
      <c r="H187" s="924">
        <v>-0.80547653842795341</v>
      </c>
      <c r="I187" s="1086" t="s">
        <v>687</v>
      </c>
      <c r="J187" s="1434" t="s">
        <v>691</v>
      </c>
      <c r="K187">
        <v>0</v>
      </c>
      <c r="L187" s="1450"/>
      <c r="M187" s="847"/>
      <c r="N187" s="925">
        <v>39873</v>
      </c>
      <c r="O187" s="962">
        <v>96.422709999999995</v>
      </c>
      <c r="P187" s="963">
        <v>0.43235999999998853</v>
      </c>
      <c r="Q187" s="928">
        <v>-1.86</v>
      </c>
      <c r="R187" s="929">
        <v>96.081246666666672</v>
      </c>
      <c r="S187" s="930">
        <v>0.17842333333332761</v>
      </c>
      <c r="T187" s="903">
        <v>96.137778571428598</v>
      </c>
      <c r="U187" s="928">
        <v>-1.7875714285693789E-2</v>
      </c>
      <c r="V187" s="920" t="s">
        <v>893</v>
      </c>
      <c r="W187" s="921">
        <v>-1</v>
      </c>
      <c r="X187" s="1502"/>
      <c r="Y187" s="1078"/>
    </row>
    <row r="188" spans="1:25">
      <c r="A188" s="925">
        <v>39904</v>
      </c>
      <c r="B188" s="1497">
        <v>94.616851238580537</v>
      </c>
      <c r="C188" s="963">
        <v>-3.3197939034621982E-2</v>
      </c>
      <c r="D188" s="1099">
        <v>-6.8</v>
      </c>
      <c r="E188" s="903">
        <v>94.74148444292149</v>
      </c>
      <c r="F188" s="928">
        <v>-0.32828419650155638</v>
      </c>
      <c r="G188" s="929">
        <v>96.061747149216473</v>
      </c>
      <c r="H188" s="930">
        <v>-0.69859478757823013</v>
      </c>
      <c r="I188" s="1100" t="s">
        <v>687</v>
      </c>
      <c r="J188" s="1486" t="s">
        <v>893</v>
      </c>
      <c r="K188">
        <v>-1</v>
      </c>
      <c r="L188" s="1450"/>
      <c r="M188" s="847"/>
      <c r="N188" s="900">
        <v>39904</v>
      </c>
      <c r="O188" s="901">
        <v>97.058059999999998</v>
      </c>
      <c r="P188" s="902">
        <v>0.63535000000000252</v>
      </c>
      <c r="Q188" s="907">
        <v>-0.79</v>
      </c>
      <c r="R188" s="904">
        <v>96.490373333333324</v>
      </c>
      <c r="S188" s="905">
        <v>0.40912666666665132</v>
      </c>
      <c r="T188" s="906">
        <v>96.222979999999993</v>
      </c>
      <c r="U188" s="907">
        <v>8.5201428571394899E-2</v>
      </c>
      <c r="V188" s="888" t="s">
        <v>691</v>
      </c>
      <c r="W188" s="889">
        <v>0</v>
      </c>
      <c r="X188" s="1502"/>
      <c r="Y188" s="1078"/>
    </row>
    <row r="189" spans="1:25">
      <c r="A189" s="900">
        <v>39934</v>
      </c>
      <c r="B189" s="1428">
        <v>94.829763442289533</v>
      </c>
      <c r="C189" s="893">
        <v>0.21291220370899566</v>
      </c>
      <c r="D189" s="1091">
        <v>-6.6</v>
      </c>
      <c r="E189" s="895">
        <v>94.698887952828429</v>
      </c>
      <c r="F189" s="896">
        <v>-4.2596490093060879E-2</v>
      </c>
      <c r="G189" s="923">
        <v>95.527771295028856</v>
      </c>
      <c r="H189" s="924">
        <v>-0.53397585418761651</v>
      </c>
      <c r="I189" s="1086" t="s">
        <v>687</v>
      </c>
      <c r="J189" s="1434" t="s">
        <v>691</v>
      </c>
      <c r="K189">
        <v>0</v>
      </c>
      <c r="L189" s="1450"/>
      <c r="M189" s="847"/>
      <c r="N189" s="900">
        <v>39934</v>
      </c>
      <c r="O189" s="901">
        <v>97.737480000000005</v>
      </c>
      <c r="P189" s="902">
        <v>0.67942000000000746</v>
      </c>
      <c r="Q189" s="907">
        <v>0.36</v>
      </c>
      <c r="R189" s="904">
        <v>97.072749999999999</v>
      </c>
      <c r="S189" s="905">
        <v>0.58237666666667565</v>
      </c>
      <c r="T189" s="895">
        <v>96.429944285714299</v>
      </c>
      <c r="U189" s="896">
        <v>0.20696428571430658</v>
      </c>
      <c r="V189" s="888" t="s">
        <v>691</v>
      </c>
      <c r="W189" s="889">
        <v>0</v>
      </c>
      <c r="X189" s="1502"/>
      <c r="Y189" s="1078"/>
    </row>
    <row r="190" spans="1:25">
      <c r="A190" s="900">
        <v>39965</v>
      </c>
      <c r="B190" s="1428">
        <v>95.276021537412717</v>
      </c>
      <c r="C190" s="893">
        <v>0.44625809512318426</v>
      </c>
      <c r="D190" s="1091">
        <v>-6</v>
      </c>
      <c r="E190" s="895">
        <v>94.907545406094258</v>
      </c>
      <c r="F190" s="896">
        <v>0.20865745326582896</v>
      </c>
      <c r="G190" s="923">
        <v>95.205624422949057</v>
      </c>
      <c r="H190" s="924">
        <v>-0.32214687207979864</v>
      </c>
      <c r="I190" s="1086" t="s">
        <v>844</v>
      </c>
      <c r="J190" s="1434" t="s">
        <v>691</v>
      </c>
      <c r="K190">
        <v>0</v>
      </c>
      <c r="L190" s="1450"/>
      <c r="M190" s="847"/>
      <c r="N190" s="900">
        <v>39965</v>
      </c>
      <c r="O190" s="901">
        <v>98.322410000000005</v>
      </c>
      <c r="P190" s="902">
        <v>0.58492999999999995</v>
      </c>
      <c r="Q190" s="907">
        <v>1.36</v>
      </c>
      <c r="R190" s="904">
        <v>97.705983333333336</v>
      </c>
      <c r="S190" s="905">
        <v>0.63323333333333665</v>
      </c>
      <c r="T190" s="895">
        <v>96.749875714285722</v>
      </c>
      <c r="U190" s="896">
        <v>0.31993142857142232</v>
      </c>
      <c r="V190" s="888" t="s">
        <v>691</v>
      </c>
      <c r="W190" s="889">
        <v>0</v>
      </c>
      <c r="X190" s="1502"/>
      <c r="Y190" s="1078"/>
    </row>
    <row r="191" spans="1:25">
      <c r="A191" s="900">
        <v>39995</v>
      </c>
      <c r="B191" s="1428">
        <v>95.89225558471361</v>
      </c>
      <c r="C191" s="893">
        <v>0.61623404730089248</v>
      </c>
      <c r="D191" s="1091">
        <v>-5</v>
      </c>
      <c r="E191" s="895">
        <v>95.332680188138625</v>
      </c>
      <c r="F191" s="896">
        <v>0.42513478204436694</v>
      </c>
      <c r="G191" s="923">
        <v>95.117742531609366</v>
      </c>
      <c r="H191" s="924">
        <v>-8.7881891339691265E-2</v>
      </c>
      <c r="I191" s="1086" t="s">
        <v>844</v>
      </c>
      <c r="J191" s="1434" t="s">
        <v>691</v>
      </c>
      <c r="K191">
        <v>0</v>
      </c>
      <c r="L191" s="1450"/>
      <c r="M191" s="847"/>
      <c r="N191" s="900">
        <v>39995</v>
      </c>
      <c r="O191" s="901">
        <v>98.787779999999998</v>
      </c>
      <c r="P191" s="902">
        <v>0.46536999999999296</v>
      </c>
      <c r="Q191" s="907">
        <v>2.13</v>
      </c>
      <c r="R191" s="904">
        <v>98.282556666666665</v>
      </c>
      <c r="S191" s="905">
        <v>0.57657333333332872</v>
      </c>
      <c r="T191" s="895">
        <v>97.164210000000011</v>
      </c>
      <c r="U191" s="896">
        <v>0.41433428571428976</v>
      </c>
      <c r="V191" s="888" t="s">
        <v>691</v>
      </c>
      <c r="W191" s="889">
        <v>0</v>
      </c>
      <c r="X191" s="1502"/>
      <c r="Y191" s="1078"/>
    </row>
    <row r="192" spans="1:25">
      <c r="A192" s="900">
        <v>40026</v>
      </c>
      <c r="B192" s="1428">
        <v>96.618470335924101</v>
      </c>
      <c r="C192" s="893">
        <v>0.72621475121049173</v>
      </c>
      <c r="D192" s="1091">
        <v>-3.7</v>
      </c>
      <c r="E192" s="895">
        <v>95.928915819350138</v>
      </c>
      <c r="F192" s="896">
        <v>0.59623563121151335</v>
      </c>
      <c r="G192" s="923">
        <v>95.262994889872076</v>
      </c>
      <c r="H192" s="924">
        <v>0.14525235826270944</v>
      </c>
      <c r="I192" s="1086" t="s">
        <v>686</v>
      </c>
      <c r="J192" s="1434" t="s">
        <v>691</v>
      </c>
      <c r="K192">
        <v>0</v>
      </c>
      <c r="L192" s="1450"/>
      <c r="M192" s="847"/>
      <c r="N192" s="900">
        <v>40026</v>
      </c>
      <c r="O192" s="901">
        <v>99.078540000000004</v>
      </c>
      <c r="P192" s="902">
        <v>0.2907600000000059</v>
      </c>
      <c r="Q192" s="907">
        <v>2.62</v>
      </c>
      <c r="R192" s="904">
        <v>98.729576666666659</v>
      </c>
      <c r="S192" s="905">
        <v>0.44701999999999487</v>
      </c>
      <c r="T192" s="895">
        <v>97.628190000000004</v>
      </c>
      <c r="U192" s="896">
        <v>0.46397999999999229</v>
      </c>
      <c r="V192" s="888" t="s">
        <v>691</v>
      </c>
      <c r="W192" s="889">
        <v>0</v>
      </c>
      <c r="X192" s="1502"/>
      <c r="Y192" s="1078"/>
    </row>
    <row r="193" spans="1:25">
      <c r="A193" s="900">
        <v>40057</v>
      </c>
      <c r="B193" s="1428">
        <v>97.422725699747005</v>
      </c>
      <c r="C193" s="893">
        <v>0.80425536382290375</v>
      </c>
      <c r="D193" s="1091">
        <v>-2.1</v>
      </c>
      <c r="E193" s="895">
        <v>96.644483873461567</v>
      </c>
      <c r="F193" s="896">
        <v>0.71556805411142932</v>
      </c>
      <c r="G193" s="923">
        <v>95.615162430897527</v>
      </c>
      <c r="H193" s="924">
        <v>0.35216754102545167</v>
      </c>
      <c r="I193" s="1086" t="s">
        <v>686</v>
      </c>
      <c r="J193" s="1434" t="s">
        <v>691</v>
      </c>
      <c r="K193">
        <v>0</v>
      </c>
      <c r="L193" s="1450"/>
      <c r="M193" s="847"/>
      <c r="N193" s="900">
        <v>40057</v>
      </c>
      <c r="O193" s="901">
        <v>99.223709999999997</v>
      </c>
      <c r="P193" s="902">
        <v>0.14516999999999314</v>
      </c>
      <c r="Q193" s="907">
        <v>2.86</v>
      </c>
      <c r="R193" s="904">
        <v>99.030010000000004</v>
      </c>
      <c r="S193" s="905">
        <v>0.30043333333334488</v>
      </c>
      <c r="T193" s="895">
        <v>98.09009857142857</v>
      </c>
      <c r="U193" s="896">
        <v>0.46190857142856601</v>
      </c>
      <c r="V193" s="888" t="s">
        <v>691</v>
      </c>
      <c r="W193" s="889">
        <v>0</v>
      </c>
      <c r="X193" s="1502"/>
      <c r="Y193" s="1078"/>
    </row>
    <row r="194" spans="1:25">
      <c r="A194" s="900">
        <v>40087</v>
      </c>
      <c r="B194" s="1428">
        <v>98.211880014149571</v>
      </c>
      <c r="C194" s="893">
        <v>0.78915431440256611</v>
      </c>
      <c r="D194" s="1091">
        <v>-0.4</v>
      </c>
      <c r="E194" s="895">
        <v>97.417692016606892</v>
      </c>
      <c r="F194" s="896">
        <v>0.77320814314532527</v>
      </c>
      <c r="G194" s="923">
        <v>96.123995407545294</v>
      </c>
      <c r="H194" s="924">
        <v>0.50883297664776705</v>
      </c>
      <c r="I194" s="1086" t="s">
        <v>686</v>
      </c>
      <c r="J194" s="1434" t="s">
        <v>691</v>
      </c>
      <c r="K194">
        <v>0</v>
      </c>
      <c r="L194" s="1450"/>
      <c r="M194" s="847"/>
      <c r="N194" s="900">
        <v>40087</v>
      </c>
      <c r="O194" s="901">
        <v>99.266329999999996</v>
      </c>
      <c r="P194" s="902">
        <v>4.2619999999999436E-2</v>
      </c>
      <c r="Q194" s="907">
        <v>3.09</v>
      </c>
      <c r="R194" s="904">
        <v>99.189526666666666</v>
      </c>
      <c r="S194" s="905">
        <v>0.15951666666666142</v>
      </c>
      <c r="T194" s="895">
        <v>98.496330000000015</v>
      </c>
      <c r="U194" s="896">
        <v>0.40623142857144501</v>
      </c>
      <c r="V194" s="888" t="s">
        <v>691</v>
      </c>
      <c r="W194" s="889">
        <v>0</v>
      </c>
      <c r="X194" s="1502"/>
      <c r="Y194" s="1078"/>
    </row>
    <row r="195" spans="1:25">
      <c r="A195" s="900">
        <v>40118</v>
      </c>
      <c r="B195" s="1428">
        <v>98.920840599321252</v>
      </c>
      <c r="C195" s="893">
        <v>0.70896058517168115</v>
      </c>
      <c r="D195" s="1091">
        <v>1.4</v>
      </c>
      <c r="E195" s="895">
        <v>98.185148771072605</v>
      </c>
      <c r="F195" s="896">
        <v>0.76745675446571227</v>
      </c>
      <c r="G195" s="923">
        <v>96.738851030508258</v>
      </c>
      <c r="H195" s="924">
        <v>0.61485562296296337</v>
      </c>
      <c r="I195" s="1086" t="s">
        <v>686</v>
      </c>
      <c r="J195" s="1434" t="s">
        <v>691</v>
      </c>
      <c r="K195">
        <v>0</v>
      </c>
      <c r="L195" s="1450"/>
      <c r="M195" s="847"/>
      <c r="N195" s="900">
        <v>40118</v>
      </c>
      <c r="O195" s="901">
        <v>99.228679999999997</v>
      </c>
      <c r="P195" s="902">
        <v>-3.7649999999999295E-2</v>
      </c>
      <c r="Q195" s="907">
        <v>3.27</v>
      </c>
      <c r="R195" s="904">
        <v>99.239573333333325</v>
      </c>
      <c r="S195" s="905">
        <v>5.0046666666659689E-2</v>
      </c>
      <c r="T195" s="895">
        <v>98.806418571428566</v>
      </c>
      <c r="U195" s="896">
        <v>0.31008857142855106</v>
      </c>
      <c r="V195" s="888" t="s">
        <v>691</v>
      </c>
      <c r="W195" s="889">
        <v>0</v>
      </c>
      <c r="X195" s="1502"/>
      <c r="Y195" s="1078"/>
    </row>
    <row r="196" spans="1:25">
      <c r="A196" s="949">
        <v>40148</v>
      </c>
      <c r="B196" s="1499">
        <v>99.50806338201437</v>
      </c>
      <c r="C196" s="935">
        <v>0.58722278269311801</v>
      </c>
      <c r="D196" s="1108">
        <v>3.1</v>
      </c>
      <c r="E196" s="943">
        <v>98.880261331828407</v>
      </c>
      <c r="F196" s="938">
        <v>0.69511256075580263</v>
      </c>
      <c r="G196" s="939">
        <v>97.407179593326092</v>
      </c>
      <c r="H196" s="940">
        <v>0.66832856281783393</v>
      </c>
      <c r="I196" s="1088" t="s">
        <v>686</v>
      </c>
      <c r="J196" s="1434" t="s">
        <v>691</v>
      </c>
      <c r="K196" s="916">
        <v>0</v>
      </c>
      <c r="L196" s="1451"/>
      <c r="M196" s="847"/>
      <c r="N196" s="949">
        <v>40148</v>
      </c>
      <c r="O196" s="950">
        <v>99.180009999999996</v>
      </c>
      <c r="P196" s="951">
        <v>-4.8670000000001323E-2</v>
      </c>
      <c r="Q196" s="942">
        <v>3.43</v>
      </c>
      <c r="R196" s="952">
        <v>99.225006666666658</v>
      </c>
      <c r="S196" s="953">
        <v>-1.4566666666667061E-2</v>
      </c>
      <c r="T196" s="943">
        <v>99.012494285714283</v>
      </c>
      <c r="U196" s="938">
        <v>0.20607571428571703</v>
      </c>
      <c r="V196" s="888" t="s">
        <v>691</v>
      </c>
      <c r="W196" s="889">
        <v>0</v>
      </c>
      <c r="X196" s="1502"/>
      <c r="Y196" s="1078"/>
    </row>
    <row r="197" spans="1:25">
      <c r="A197" s="900">
        <v>40179</v>
      </c>
      <c r="B197" s="1428">
        <v>99.991242997878999</v>
      </c>
      <c r="C197" s="893">
        <v>0.48317961586462843</v>
      </c>
      <c r="D197" s="1091">
        <v>4.5999999999999996</v>
      </c>
      <c r="E197" s="895">
        <v>99.473382326404874</v>
      </c>
      <c r="F197" s="896">
        <v>0.59312099457646639</v>
      </c>
      <c r="G197" s="923">
        <v>98.080782659106973</v>
      </c>
      <c r="H197" s="924">
        <v>0.67360306578088114</v>
      </c>
      <c r="I197" s="1086" t="s">
        <v>686</v>
      </c>
      <c r="J197" s="1433" t="s">
        <v>691</v>
      </c>
      <c r="K197">
        <v>0</v>
      </c>
      <c r="L197" s="1450"/>
      <c r="M197" s="847"/>
      <c r="N197" s="900">
        <v>40179</v>
      </c>
      <c r="O197" s="901">
        <v>99.274209999999997</v>
      </c>
      <c r="P197" s="902">
        <v>9.4200000000000728E-2</v>
      </c>
      <c r="Q197" s="907">
        <v>3.59</v>
      </c>
      <c r="R197" s="904">
        <v>99.227633333333316</v>
      </c>
      <c r="S197" s="905">
        <v>2.6266666666572291E-3</v>
      </c>
      <c r="T197" s="895">
        <v>99.14846571428572</v>
      </c>
      <c r="U197" s="896">
        <v>0.13597142857143751</v>
      </c>
      <c r="V197" s="888" t="s">
        <v>691</v>
      </c>
      <c r="W197" s="889">
        <v>0</v>
      </c>
      <c r="X197" s="1502"/>
      <c r="Y197" s="1078"/>
    </row>
    <row r="198" spans="1:25">
      <c r="A198" s="900">
        <v>40210</v>
      </c>
      <c r="B198" s="1428">
        <v>100.32926270761025</v>
      </c>
      <c r="C198" s="893">
        <v>0.33801970973125606</v>
      </c>
      <c r="D198" s="1091">
        <v>5.7</v>
      </c>
      <c r="E198" s="895">
        <v>99.942856362501217</v>
      </c>
      <c r="F198" s="896">
        <v>0.46947403609634364</v>
      </c>
      <c r="G198" s="923">
        <v>98.714640819520795</v>
      </c>
      <c r="H198" s="924">
        <v>0.6338581604138227</v>
      </c>
      <c r="I198" s="1086" t="s">
        <v>686</v>
      </c>
      <c r="J198" s="1434" t="s">
        <v>691</v>
      </c>
      <c r="K198">
        <v>0</v>
      </c>
      <c r="L198" s="1450"/>
      <c r="M198" s="847"/>
      <c r="N198" s="900">
        <v>40210</v>
      </c>
      <c r="O198" s="901">
        <v>99.439790000000002</v>
      </c>
      <c r="P198" s="902">
        <v>0.16558000000000561</v>
      </c>
      <c r="Q198" s="907">
        <v>3.59</v>
      </c>
      <c r="R198" s="904">
        <v>99.298003333333327</v>
      </c>
      <c r="S198" s="905">
        <v>7.0370000000011146E-2</v>
      </c>
      <c r="T198" s="895">
        <v>99.241610000000009</v>
      </c>
      <c r="U198" s="896">
        <v>9.3144285714288344E-2</v>
      </c>
      <c r="V198" s="888" t="s">
        <v>691</v>
      </c>
      <c r="W198" s="889">
        <v>0</v>
      </c>
      <c r="X198" s="1502"/>
      <c r="Y198" s="1078"/>
    </row>
    <row r="199" spans="1:25">
      <c r="A199" s="900">
        <v>40238</v>
      </c>
      <c r="B199" s="1428">
        <v>100.50276338654956</v>
      </c>
      <c r="C199" s="893">
        <v>0.17350067893930543</v>
      </c>
      <c r="D199" s="1091">
        <v>6.2</v>
      </c>
      <c r="E199" s="895">
        <v>100.2744230306796</v>
      </c>
      <c r="F199" s="896">
        <v>0.33156666817838243</v>
      </c>
      <c r="G199" s="923">
        <v>99.26953982675299</v>
      </c>
      <c r="H199" s="924">
        <v>0.55489900723219421</v>
      </c>
      <c r="I199" s="1086" t="s">
        <v>686</v>
      </c>
      <c r="J199" s="1434" t="s">
        <v>691</v>
      </c>
      <c r="K199">
        <v>0</v>
      </c>
      <c r="L199" s="1450"/>
      <c r="M199" s="847"/>
      <c r="N199" s="900">
        <v>40238</v>
      </c>
      <c r="O199" s="901">
        <v>99.616739999999993</v>
      </c>
      <c r="P199" s="902">
        <v>0.17694999999999084</v>
      </c>
      <c r="Q199" s="907">
        <v>3.31</v>
      </c>
      <c r="R199" s="904">
        <v>99.443579999999997</v>
      </c>
      <c r="S199" s="905">
        <v>0.14557666666667046</v>
      </c>
      <c r="T199" s="895">
        <v>99.318495714285717</v>
      </c>
      <c r="U199" s="896">
        <v>7.6885714285708673E-2</v>
      </c>
      <c r="V199" s="888" t="s">
        <v>691</v>
      </c>
      <c r="W199" s="889">
        <v>0</v>
      </c>
      <c r="X199" s="1502"/>
      <c r="Y199" s="1078"/>
    </row>
    <row r="200" spans="1:25">
      <c r="A200" s="925">
        <v>40269</v>
      </c>
      <c r="B200" s="1497">
        <v>100.55244552317977</v>
      </c>
      <c r="C200" s="963">
        <v>4.9682136630210039E-2</v>
      </c>
      <c r="D200" s="1099">
        <v>6.3</v>
      </c>
      <c r="E200" s="903">
        <v>100.46149053911319</v>
      </c>
      <c r="F200" s="928">
        <v>0.18706750843358577</v>
      </c>
      <c r="G200" s="929">
        <v>99.716642658671972</v>
      </c>
      <c r="H200" s="930">
        <v>0.4471028319189827</v>
      </c>
      <c r="I200" s="1100" t="s">
        <v>686</v>
      </c>
      <c r="J200" s="1486" t="s">
        <v>691</v>
      </c>
      <c r="K200">
        <v>0</v>
      </c>
      <c r="L200" s="1450"/>
      <c r="M200" s="847"/>
      <c r="N200" s="900">
        <v>40269</v>
      </c>
      <c r="O200" s="901">
        <v>99.756559999999993</v>
      </c>
      <c r="P200" s="902">
        <v>0.13982000000000028</v>
      </c>
      <c r="Q200" s="907">
        <v>2.78</v>
      </c>
      <c r="R200" s="904">
        <v>99.604363333333325</v>
      </c>
      <c r="S200" s="905">
        <v>0.1607833333333275</v>
      </c>
      <c r="T200" s="906">
        <v>99.394617142857143</v>
      </c>
      <c r="U200" s="907">
        <v>7.6121428571426009E-2</v>
      </c>
      <c r="V200" s="888" t="s">
        <v>691</v>
      </c>
      <c r="W200" s="889">
        <v>0</v>
      </c>
      <c r="X200" s="1502"/>
      <c r="Y200" s="1078"/>
    </row>
    <row r="201" spans="1:25">
      <c r="A201" s="900">
        <v>40299</v>
      </c>
      <c r="B201" s="1428">
        <v>100.52697297824972</v>
      </c>
      <c r="C201" s="893">
        <v>-2.5472544930053687E-2</v>
      </c>
      <c r="D201" s="1091">
        <v>6</v>
      </c>
      <c r="E201" s="895">
        <v>100.52739396265969</v>
      </c>
      <c r="F201" s="896">
        <v>6.5903423546501472E-2</v>
      </c>
      <c r="G201" s="923">
        <v>100.047370224972</v>
      </c>
      <c r="H201" s="924">
        <v>0.33072756630002687</v>
      </c>
      <c r="I201" s="1086" t="s">
        <v>686</v>
      </c>
      <c r="J201" s="1434" t="s">
        <v>691</v>
      </c>
      <c r="K201">
        <v>0</v>
      </c>
      <c r="L201" s="1450"/>
      <c r="M201" s="847"/>
      <c r="N201" s="900">
        <v>40299</v>
      </c>
      <c r="O201" s="901">
        <v>99.838390000000004</v>
      </c>
      <c r="P201" s="902">
        <v>8.1830000000010727E-2</v>
      </c>
      <c r="Q201" s="907">
        <v>2.15</v>
      </c>
      <c r="R201" s="904">
        <v>99.737229999999997</v>
      </c>
      <c r="S201" s="905">
        <v>0.13286666666667202</v>
      </c>
      <c r="T201" s="895">
        <v>99.476340000000008</v>
      </c>
      <c r="U201" s="896">
        <v>8.1722857142864314E-2</v>
      </c>
      <c r="V201" s="888" t="s">
        <v>691</v>
      </c>
      <c r="W201" s="889">
        <v>0</v>
      </c>
      <c r="X201" s="1502"/>
      <c r="Y201" s="1078"/>
    </row>
    <row r="202" spans="1:25">
      <c r="A202" s="900">
        <v>40330</v>
      </c>
      <c r="B202" s="1428">
        <v>100.45396193718661</v>
      </c>
      <c r="C202" s="893">
        <v>-7.3011041063111293E-2</v>
      </c>
      <c r="D202" s="1091">
        <v>5.4</v>
      </c>
      <c r="E202" s="895">
        <v>100.51112681287202</v>
      </c>
      <c r="F202" s="896">
        <v>-1.6267149787665858E-2</v>
      </c>
      <c r="G202" s="923">
        <v>100.26638755895274</v>
      </c>
      <c r="H202" s="924">
        <v>0.21901733398074441</v>
      </c>
      <c r="I202" s="1086" t="s">
        <v>846</v>
      </c>
      <c r="J202" s="1434" t="s">
        <v>691</v>
      </c>
      <c r="K202">
        <v>0</v>
      </c>
      <c r="L202" s="1450"/>
      <c r="M202" s="847"/>
      <c r="N202" s="900">
        <v>40330</v>
      </c>
      <c r="O202" s="901">
        <v>99.867149999999995</v>
      </c>
      <c r="P202" s="902">
        <v>2.8759999999991237E-2</v>
      </c>
      <c r="Q202" s="907">
        <v>1.57</v>
      </c>
      <c r="R202" s="904">
        <v>99.820699999999988</v>
      </c>
      <c r="S202" s="905">
        <v>8.3469999999991273E-2</v>
      </c>
      <c r="T202" s="895">
        <v>99.567549999999997</v>
      </c>
      <c r="U202" s="896">
        <v>9.1209999999989577E-2</v>
      </c>
      <c r="V202" s="888" t="s">
        <v>691</v>
      </c>
      <c r="W202" s="889">
        <v>0</v>
      </c>
      <c r="X202" s="1502"/>
      <c r="Y202" s="1078"/>
    </row>
    <row r="203" spans="1:25">
      <c r="A203" s="900">
        <v>40360</v>
      </c>
      <c r="B203" s="1428">
        <v>100.364276976349</v>
      </c>
      <c r="C203" s="893">
        <v>-8.9684960837601579E-2</v>
      </c>
      <c r="D203" s="1091">
        <v>4.7</v>
      </c>
      <c r="E203" s="895">
        <v>100.44840396392844</v>
      </c>
      <c r="F203" s="896">
        <v>-6.2722848943579379E-2</v>
      </c>
      <c r="G203" s="923">
        <v>100.38870378671484</v>
      </c>
      <c r="H203" s="924">
        <v>0.12231622776209861</v>
      </c>
      <c r="I203" s="1086" t="s">
        <v>846</v>
      </c>
      <c r="J203" s="1434" t="s">
        <v>691</v>
      </c>
      <c r="K203">
        <v>0</v>
      </c>
      <c r="L203" s="1450"/>
      <c r="M203" s="847"/>
      <c r="N203" s="900">
        <v>40360</v>
      </c>
      <c r="O203" s="901">
        <v>99.819360000000003</v>
      </c>
      <c r="P203" s="902">
        <v>-4.7789999999992006E-2</v>
      </c>
      <c r="Q203" s="907">
        <v>1.04</v>
      </c>
      <c r="R203" s="904">
        <v>99.841633333333334</v>
      </c>
      <c r="S203" s="905">
        <v>2.0933333333346127E-2</v>
      </c>
      <c r="T203" s="895">
        <v>99.658885714285702</v>
      </c>
      <c r="U203" s="896">
        <v>9.1335714285705194E-2</v>
      </c>
      <c r="V203" s="888" t="s">
        <v>691</v>
      </c>
      <c r="W203" s="889">
        <v>0</v>
      </c>
      <c r="X203" s="1502"/>
      <c r="Y203" s="1078"/>
    </row>
    <row r="204" spans="1:25">
      <c r="A204" s="900">
        <v>40391</v>
      </c>
      <c r="B204" s="1428">
        <v>100.2428080056991</v>
      </c>
      <c r="C204" s="893">
        <v>-0.12146897064990014</v>
      </c>
      <c r="D204" s="1091">
        <v>3.8</v>
      </c>
      <c r="E204" s="895">
        <v>100.35368230641156</v>
      </c>
      <c r="F204" s="896">
        <v>-9.4721657516885216E-2</v>
      </c>
      <c r="G204" s="923">
        <v>100.42464164497486</v>
      </c>
      <c r="H204" s="924">
        <v>3.5937858260012945E-2</v>
      </c>
      <c r="I204" s="1086" t="s">
        <v>687</v>
      </c>
      <c r="J204" s="1434" t="s">
        <v>691</v>
      </c>
      <c r="K204">
        <v>0</v>
      </c>
      <c r="L204" s="1450"/>
      <c r="M204" s="847"/>
      <c r="N204" s="900">
        <v>40391</v>
      </c>
      <c r="O204" s="901">
        <v>99.697069999999997</v>
      </c>
      <c r="P204" s="902">
        <v>-0.12229000000000667</v>
      </c>
      <c r="Q204" s="907">
        <v>0.62</v>
      </c>
      <c r="R204" s="904">
        <v>99.79452666666667</v>
      </c>
      <c r="S204" s="905">
        <v>-4.710666666666441E-2</v>
      </c>
      <c r="T204" s="895">
        <v>99.71929428571427</v>
      </c>
      <c r="U204" s="896">
        <v>6.040857142856737E-2</v>
      </c>
      <c r="V204" s="888" t="s">
        <v>691</v>
      </c>
      <c r="W204" s="889">
        <v>0</v>
      </c>
      <c r="X204" s="1502"/>
      <c r="Y204" s="1078"/>
    </row>
    <row r="205" spans="1:25">
      <c r="A205" s="900">
        <v>40422</v>
      </c>
      <c r="B205" s="1428">
        <v>100.12945676882754</v>
      </c>
      <c r="C205" s="893">
        <v>-0.11335123687156567</v>
      </c>
      <c r="D205" s="1091">
        <v>2.8</v>
      </c>
      <c r="E205" s="895">
        <v>100.24551391695854</v>
      </c>
      <c r="F205" s="896">
        <v>-0.10816838945301299</v>
      </c>
      <c r="G205" s="923">
        <v>100.39609793943448</v>
      </c>
      <c r="H205" s="924">
        <v>-2.8543705540371889E-2</v>
      </c>
      <c r="I205" s="1086" t="s">
        <v>687</v>
      </c>
      <c r="J205" s="1434" t="s">
        <v>691</v>
      </c>
      <c r="K205">
        <v>0</v>
      </c>
      <c r="L205" s="1450"/>
      <c r="M205" s="847"/>
      <c r="N205" s="900">
        <v>40422</v>
      </c>
      <c r="O205" s="901">
        <v>99.575710000000001</v>
      </c>
      <c r="P205" s="902">
        <v>-0.12135999999999569</v>
      </c>
      <c r="Q205" s="907">
        <v>0.35</v>
      </c>
      <c r="R205" s="904">
        <v>99.69738000000001</v>
      </c>
      <c r="S205" s="905">
        <v>-9.7146666666660053E-2</v>
      </c>
      <c r="T205" s="895">
        <v>99.73871142857142</v>
      </c>
      <c r="U205" s="896">
        <v>1.9417142857150793E-2</v>
      </c>
      <c r="V205" s="888" t="s">
        <v>691</v>
      </c>
      <c r="W205" s="889">
        <v>0</v>
      </c>
      <c r="X205" s="1502"/>
      <c r="Y205" s="1078"/>
    </row>
    <row r="206" spans="1:25">
      <c r="A206" s="900">
        <v>40452</v>
      </c>
      <c r="B206" s="1428">
        <v>100.04588322024831</v>
      </c>
      <c r="C206" s="893">
        <v>-8.3573548579224166E-2</v>
      </c>
      <c r="D206" s="1091">
        <v>1.9</v>
      </c>
      <c r="E206" s="895">
        <v>100.13938266492498</v>
      </c>
      <c r="F206" s="896">
        <v>-0.10613125203356333</v>
      </c>
      <c r="G206" s="923">
        <v>100.33082934424858</v>
      </c>
      <c r="H206" s="924">
        <v>-6.5268595185898448E-2</v>
      </c>
      <c r="I206" s="1086" t="s">
        <v>687</v>
      </c>
      <c r="J206" s="1434" t="s">
        <v>691</v>
      </c>
      <c r="K206">
        <v>0</v>
      </c>
      <c r="L206" s="1450"/>
      <c r="M206" s="847"/>
      <c r="N206" s="900">
        <v>40452</v>
      </c>
      <c r="O206" s="901">
        <v>99.560829999999996</v>
      </c>
      <c r="P206" s="902">
        <v>-1.4880000000005111E-2</v>
      </c>
      <c r="Q206" s="907">
        <v>0.3</v>
      </c>
      <c r="R206" s="904">
        <v>99.611203333333336</v>
      </c>
      <c r="S206" s="905">
        <v>-8.6176666666673896E-2</v>
      </c>
      <c r="T206" s="895">
        <v>99.730724285714274</v>
      </c>
      <c r="U206" s="896">
        <v>-7.9871428571465231E-3</v>
      </c>
      <c r="V206" s="888" t="s">
        <v>691</v>
      </c>
      <c r="W206" s="889">
        <v>0</v>
      </c>
      <c r="X206" s="1502"/>
      <c r="Y206" s="1078"/>
    </row>
    <row r="207" spans="1:25">
      <c r="A207" s="900">
        <v>40483</v>
      </c>
      <c r="B207" s="1428">
        <v>100.06085541104557</v>
      </c>
      <c r="C207" s="893">
        <v>1.4972190797251983E-2</v>
      </c>
      <c r="D207" s="1091">
        <v>1.2</v>
      </c>
      <c r="E207" s="895">
        <v>100.07873180004047</v>
      </c>
      <c r="F207" s="896">
        <v>-6.0650864884507882E-2</v>
      </c>
      <c r="G207" s="923">
        <v>100.26060218537226</v>
      </c>
      <c r="H207" s="924">
        <v>-7.0227158876321027E-2</v>
      </c>
      <c r="I207" s="1086" t="s">
        <v>687</v>
      </c>
      <c r="J207" s="1434" t="s">
        <v>691</v>
      </c>
      <c r="K207">
        <v>0</v>
      </c>
      <c r="L207" s="1450"/>
      <c r="M207" s="847"/>
      <c r="N207" s="900">
        <v>40483</v>
      </c>
      <c r="O207" s="901">
        <v>99.633489999999995</v>
      </c>
      <c r="P207" s="902">
        <v>7.2659999999999059E-2</v>
      </c>
      <c r="Q207" s="907">
        <v>0.41</v>
      </c>
      <c r="R207" s="904">
        <v>99.590010000000007</v>
      </c>
      <c r="S207" s="905">
        <v>-2.1193333333329178E-2</v>
      </c>
      <c r="T207" s="895">
        <v>99.713142857142856</v>
      </c>
      <c r="U207" s="896">
        <v>-1.7581428571418201E-2</v>
      </c>
      <c r="V207" s="888" t="s">
        <v>691</v>
      </c>
      <c r="W207" s="889">
        <v>0</v>
      </c>
      <c r="X207" s="1502"/>
      <c r="Y207" s="1078"/>
    </row>
    <row r="208" spans="1:25">
      <c r="A208" s="900">
        <v>40513</v>
      </c>
      <c r="B208" s="1499">
        <v>100.16947402830368</v>
      </c>
      <c r="C208" s="893">
        <v>0.1086186172581165</v>
      </c>
      <c r="D208" s="1091">
        <v>0.7</v>
      </c>
      <c r="E208" s="895">
        <v>100.09207088653251</v>
      </c>
      <c r="F208" s="896">
        <v>1.3339086492038632E-2</v>
      </c>
      <c r="G208" s="923">
        <v>100.20953090680852</v>
      </c>
      <c r="H208" s="924">
        <v>-5.1071278563739497E-2</v>
      </c>
      <c r="I208" s="1086" t="s">
        <v>844</v>
      </c>
      <c r="J208" s="1489" t="s">
        <v>691</v>
      </c>
      <c r="K208" s="916">
        <v>0</v>
      </c>
      <c r="L208" s="1450"/>
      <c r="M208" s="847"/>
      <c r="N208" s="925">
        <v>40513</v>
      </c>
      <c r="O208" s="962">
        <v>99.692809999999994</v>
      </c>
      <c r="P208" s="963">
        <v>5.9319999999999595E-2</v>
      </c>
      <c r="Q208" s="913">
        <v>0.52</v>
      </c>
      <c r="R208" s="929">
        <v>99.629043333333343</v>
      </c>
      <c r="S208" s="930">
        <v>3.9033333333335918E-2</v>
      </c>
      <c r="T208" s="903">
        <v>99.692345714285722</v>
      </c>
      <c r="U208" s="928">
        <v>-2.0797142857134077E-2</v>
      </c>
      <c r="V208" s="920" t="s">
        <v>892</v>
      </c>
      <c r="W208" s="921">
        <v>1</v>
      </c>
      <c r="X208" s="1502"/>
      <c r="Y208" s="1078"/>
    </row>
    <row r="209" spans="1:25">
      <c r="A209" s="882">
        <v>40544</v>
      </c>
      <c r="B209" s="1428">
        <v>100.28202241497739</v>
      </c>
      <c r="C209" s="1092">
        <v>0.11254838667370848</v>
      </c>
      <c r="D209" s="1093">
        <v>0.3</v>
      </c>
      <c r="E209" s="886">
        <v>100.17078395144222</v>
      </c>
      <c r="F209" s="976">
        <v>7.8713064909706532E-2</v>
      </c>
      <c r="G209" s="1094">
        <v>100.18496811792151</v>
      </c>
      <c r="H209" s="1095">
        <v>-2.4562788887010356E-2</v>
      </c>
      <c r="I209" s="1096" t="s">
        <v>844</v>
      </c>
      <c r="J209" s="1434" t="s">
        <v>691</v>
      </c>
      <c r="K209">
        <v>0</v>
      </c>
      <c r="L209" s="1452"/>
      <c r="M209" s="847"/>
      <c r="N209" s="882">
        <v>40544</v>
      </c>
      <c r="O209" s="955">
        <v>99.621189999999999</v>
      </c>
      <c r="P209" s="956">
        <v>-7.1619999999995798E-2</v>
      </c>
      <c r="Q209" s="907">
        <v>0.35</v>
      </c>
      <c r="R209" s="884">
        <v>99.649163333333334</v>
      </c>
      <c r="S209" s="946">
        <v>2.0119999999991478E-2</v>
      </c>
      <c r="T209" s="886">
        <v>99.657208571428569</v>
      </c>
      <c r="U209" s="976">
        <v>-3.5137142857152526E-2</v>
      </c>
      <c r="V209" s="888" t="s">
        <v>691</v>
      </c>
      <c r="W209" s="889">
        <v>0</v>
      </c>
      <c r="X209" s="1502"/>
      <c r="Y209" s="1078"/>
    </row>
    <row r="210" spans="1:25">
      <c r="A210" s="900">
        <v>40575</v>
      </c>
      <c r="B210" s="1428">
        <v>100.33469233073383</v>
      </c>
      <c r="C210" s="893">
        <v>5.2669915756439423E-2</v>
      </c>
      <c r="D210" s="1091">
        <v>0</v>
      </c>
      <c r="E210" s="895">
        <v>100.26206292467164</v>
      </c>
      <c r="F210" s="896">
        <v>9.1278973229421467E-2</v>
      </c>
      <c r="G210" s="923">
        <v>100.18074173997648</v>
      </c>
      <c r="H210" s="924">
        <v>-4.2263779450308903E-3</v>
      </c>
      <c r="I210" s="1086" t="s">
        <v>686</v>
      </c>
      <c r="J210" s="1434" t="s">
        <v>691</v>
      </c>
      <c r="K210">
        <v>0</v>
      </c>
      <c r="L210" s="1450"/>
      <c r="M210" s="847"/>
      <c r="N210" s="900">
        <v>40575</v>
      </c>
      <c r="O210" s="901">
        <v>99.280230000000003</v>
      </c>
      <c r="P210" s="902">
        <v>-0.34095999999999549</v>
      </c>
      <c r="Q210" s="907">
        <v>-0.16</v>
      </c>
      <c r="R210" s="904">
        <v>99.531409999999994</v>
      </c>
      <c r="S210" s="905">
        <v>-0.11775333333334004</v>
      </c>
      <c r="T210" s="895">
        <v>99.580190000000002</v>
      </c>
      <c r="U210" s="896">
        <v>-7.7018571428567384E-2</v>
      </c>
      <c r="V210" s="888" t="s">
        <v>691</v>
      </c>
      <c r="W210" s="889">
        <v>0</v>
      </c>
      <c r="X210" s="1502"/>
      <c r="Y210" s="1078"/>
    </row>
    <row r="211" spans="1:25">
      <c r="A211" s="900">
        <v>40603</v>
      </c>
      <c r="B211" s="1428">
        <v>100.32072552351146</v>
      </c>
      <c r="C211" s="893">
        <v>-1.39668072223742E-2</v>
      </c>
      <c r="D211" s="1091">
        <v>-0.2</v>
      </c>
      <c r="E211" s="895">
        <v>100.3124800897409</v>
      </c>
      <c r="F211" s="896">
        <v>5.0417165069262637E-2</v>
      </c>
      <c r="G211" s="923">
        <v>100.19187281394967</v>
      </c>
      <c r="H211" s="924">
        <v>1.1131073973189132E-2</v>
      </c>
      <c r="I211" s="1086" t="s">
        <v>686</v>
      </c>
      <c r="J211" s="1434" t="s">
        <v>691</v>
      </c>
      <c r="K211">
        <v>0</v>
      </c>
      <c r="L211" s="1450"/>
      <c r="M211" s="847"/>
      <c r="N211" s="900">
        <v>40603</v>
      </c>
      <c r="O211" s="901">
        <v>98.637529999999998</v>
      </c>
      <c r="P211" s="902">
        <v>-0.64270000000000493</v>
      </c>
      <c r="Q211" s="907">
        <v>-0.98</v>
      </c>
      <c r="R211" s="904">
        <v>99.179649999999995</v>
      </c>
      <c r="S211" s="905">
        <v>-0.35175999999999874</v>
      </c>
      <c r="T211" s="895">
        <v>99.428827142857145</v>
      </c>
      <c r="U211" s="896">
        <v>-0.15136285714285691</v>
      </c>
      <c r="V211" s="888" t="s">
        <v>691</v>
      </c>
      <c r="W211" s="889">
        <v>0</v>
      </c>
      <c r="X211" s="1502"/>
      <c r="Y211" s="1078"/>
    </row>
    <row r="212" spans="1:25">
      <c r="A212" s="900">
        <v>40634</v>
      </c>
      <c r="B212" s="1428">
        <v>100.28475493890315</v>
      </c>
      <c r="C212" s="893">
        <v>-3.5970584608307377E-2</v>
      </c>
      <c r="D212" s="1091">
        <v>-0.3</v>
      </c>
      <c r="E212" s="895">
        <v>100.31339093104948</v>
      </c>
      <c r="F212" s="896">
        <v>9.1084130858121171E-4</v>
      </c>
      <c r="G212" s="923">
        <v>100.21405826681762</v>
      </c>
      <c r="H212" s="924">
        <v>2.2185452867944377E-2</v>
      </c>
      <c r="I212" s="1086" t="s">
        <v>846</v>
      </c>
      <c r="J212" s="1434" t="s">
        <v>691</v>
      </c>
      <c r="K212">
        <v>0</v>
      </c>
      <c r="L212" s="1450"/>
      <c r="M212" s="847"/>
      <c r="N212" s="900">
        <v>40634</v>
      </c>
      <c r="O212" s="901">
        <v>97.969660000000005</v>
      </c>
      <c r="P212" s="902">
        <v>-0.66786999999999352</v>
      </c>
      <c r="Q212" s="907">
        <v>-1.79</v>
      </c>
      <c r="R212" s="904">
        <v>98.629140000000007</v>
      </c>
      <c r="S212" s="905">
        <v>-0.55050999999998851</v>
      </c>
      <c r="T212" s="895">
        <v>99.199391428571431</v>
      </c>
      <c r="U212" s="896">
        <v>-0.22943571428571374</v>
      </c>
      <c r="V212" s="888" t="s">
        <v>691</v>
      </c>
      <c r="W212" s="889">
        <v>0</v>
      </c>
      <c r="X212" s="1502"/>
      <c r="Y212" s="1078"/>
    </row>
    <row r="213" spans="1:25">
      <c r="A213" s="900">
        <v>40664</v>
      </c>
      <c r="B213" s="1428">
        <v>100.27953606392973</v>
      </c>
      <c r="C213" s="893">
        <v>-5.2188749734227713E-3</v>
      </c>
      <c r="D213" s="1091">
        <v>-0.2</v>
      </c>
      <c r="E213" s="895">
        <v>100.29500550878144</v>
      </c>
      <c r="F213" s="896">
        <v>-1.838542226803952E-2</v>
      </c>
      <c r="G213" s="923">
        <v>100.24743724448641</v>
      </c>
      <c r="H213" s="924">
        <v>3.3378977668789389E-2</v>
      </c>
      <c r="I213" s="1086" t="s">
        <v>846</v>
      </c>
      <c r="J213" s="1434" t="s">
        <v>691</v>
      </c>
      <c r="K213">
        <v>0</v>
      </c>
      <c r="L213" s="1450"/>
      <c r="M213" s="847"/>
      <c r="N213" s="900">
        <v>40664</v>
      </c>
      <c r="O213" s="901">
        <v>97.759919999999994</v>
      </c>
      <c r="P213" s="902">
        <v>-0.2097400000000107</v>
      </c>
      <c r="Q213" s="907">
        <v>-2.08</v>
      </c>
      <c r="R213" s="904">
        <v>98.122370000000004</v>
      </c>
      <c r="S213" s="905">
        <v>-0.50677000000000305</v>
      </c>
      <c r="T213" s="895">
        <v>98.942118571428566</v>
      </c>
      <c r="U213" s="896">
        <v>-0.25727285714286552</v>
      </c>
      <c r="V213" s="888" t="s">
        <v>691</v>
      </c>
      <c r="W213" s="889">
        <v>0</v>
      </c>
      <c r="X213" s="1502"/>
      <c r="Y213" s="1078"/>
    </row>
    <row r="214" spans="1:25">
      <c r="A214" s="900">
        <v>40695</v>
      </c>
      <c r="B214" s="1428">
        <v>100.3180275485439</v>
      </c>
      <c r="C214" s="893">
        <v>3.8491484614169735E-2</v>
      </c>
      <c r="D214" s="1091">
        <v>-0.1</v>
      </c>
      <c r="E214" s="895">
        <v>100.29410618379227</v>
      </c>
      <c r="F214" s="896">
        <v>-8.9932498917733028E-4</v>
      </c>
      <c r="G214" s="923">
        <v>100.28417612127188</v>
      </c>
      <c r="H214" s="924">
        <v>3.6738876785477714E-2</v>
      </c>
      <c r="I214" s="1086" t="s">
        <v>687</v>
      </c>
      <c r="J214" s="1434" t="s">
        <v>691</v>
      </c>
      <c r="K214">
        <v>0</v>
      </c>
      <c r="L214" s="1450"/>
      <c r="M214" s="847"/>
      <c r="N214" s="900">
        <v>40695</v>
      </c>
      <c r="O214" s="901">
        <v>97.903880000000001</v>
      </c>
      <c r="P214" s="902">
        <v>0.14396000000000697</v>
      </c>
      <c r="Q214" s="907">
        <v>-1.97</v>
      </c>
      <c r="R214" s="904">
        <v>97.87782</v>
      </c>
      <c r="S214" s="905">
        <v>-0.24455000000000382</v>
      </c>
      <c r="T214" s="895">
        <v>98.695031428571411</v>
      </c>
      <c r="U214" s="896">
        <v>-0.24708714285715416</v>
      </c>
      <c r="V214" s="888" t="s">
        <v>691</v>
      </c>
      <c r="W214" s="889">
        <v>0</v>
      </c>
      <c r="X214" s="1502"/>
      <c r="Y214" s="1078"/>
    </row>
    <row r="215" spans="1:25">
      <c r="A215" s="900">
        <v>40725</v>
      </c>
      <c r="B215" s="1428">
        <v>100.38291397239981</v>
      </c>
      <c r="C215" s="893">
        <v>6.4886423855909925E-2</v>
      </c>
      <c r="D215" s="1091">
        <v>0</v>
      </c>
      <c r="E215" s="895">
        <v>100.32682586162447</v>
      </c>
      <c r="F215" s="896">
        <v>3.2719677832204752E-2</v>
      </c>
      <c r="G215" s="923">
        <v>100.31466754185705</v>
      </c>
      <c r="H215" s="924">
        <v>3.0491420585164519E-2</v>
      </c>
      <c r="I215" s="1086" t="s">
        <v>687</v>
      </c>
      <c r="J215" s="1434" t="s">
        <v>691</v>
      </c>
      <c r="K215">
        <v>0</v>
      </c>
      <c r="L215" s="1450"/>
      <c r="M215" s="847"/>
      <c r="N215" s="900">
        <v>40725</v>
      </c>
      <c r="O215" s="901">
        <v>98.195040000000006</v>
      </c>
      <c r="P215" s="902">
        <v>0.29116000000000497</v>
      </c>
      <c r="Q215" s="907">
        <v>-1.63</v>
      </c>
      <c r="R215" s="904">
        <v>97.952946666666662</v>
      </c>
      <c r="S215" s="905">
        <v>7.5126666666662345E-2</v>
      </c>
      <c r="T215" s="895">
        <v>98.481064285714282</v>
      </c>
      <c r="U215" s="896">
        <v>-0.21396714285712903</v>
      </c>
      <c r="V215" s="888" t="s">
        <v>691</v>
      </c>
      <c r="W215" s="889">
        <v>0</v>
      </c>
      <c r="X215" s="1502"/>
      <c r="Y215" s="1078"/>
    </row>
    <row r="216" spans="1:25">
      <c r="A216" s="900">
        <v>40756</v>
      </c>
      <c r="B216" s="1428">
        <v>100.45651250112151</v>
      </c>
      <c r="C216" s="893">
        <v>7.359852872170336E-2</v>
      </c>
      <c r="D216" s="1091">
        <v>0.2</v>
      </c>
      <c r="E216" s="895">
        <v>100.38581800735507</v>
      </c>
      <c r="F216" s="896">
        <v>5.8992145730599077E-2</v>
      </c>
      <c r="G216" s="923">
        <v>100.3395946970205</v>
      </c>
      <c r="H216" s="924">
        <v>2.4927155163453563E-2</v>
      </c>
      <c r="I216" s="1086" t="s">
        <v>844</v>
      </c>
      <c r="J216" s="1434" t="s">
        <v>691</v>
      </c>
      <c r="K216">
        <v>0</v>
      </c>
      <c r="L216" s="1450"/>
      <c r="M216" s="847"/>
      <c r="N216" s="900">
        <v>40756</v>
      </c>
      <c r="O216" s="901">
        <v>98.456760000000003</v>
      </c>
      <c r="P216" s="902">
        <v>0.26171999999999684</v>
      </c>
      <c r="Q216" s="907">
        <v>-1.24</v>
      </c>
      <c r="R216" s="904">
        <v>98.185226666666679</v>
      </c>
      <c r="S216" s="905">
        <v>0.23228000000001714</v>
      </c>
      <c r="T216" s="895">
        <v>98.314717142857148</v>
      </c>
      <c r="U216" s="896">
        <v>-0.16634714285713414</v>
      </c>
      <c r="V216" s="888" t="s">
        <v>691</v>
      </c>
      <c r="W216" s="889">
        <v>0</v>
      </c>
      <c r="X216" s="1502"/>
      <c r="Y216" s="1078"/>
    </row>
    <row r="217" spans="1:25">
      <c r="A217" s="900">
        <v>40787</v>
      </c>
      <c r="B217" s="1428">
        <v>100.50109339227562</v>
      </c>
      <c r="C217" s="893">
        <v>4.4580891154112123E-2</v>
      </c>
      <c r="D217" s="1091">
        <v>0.4</v>
      </c>
      <c r="E217" s="895">
        <v>100.44683995526565</v>
      </c>
      <c r="F217" s="896">
        <v>6.1021947910575136E-2</v>
      </c>
      <c r="G217" s="923">
        <v>100.36336627724074</v>
      </c>
      <c r="H217" s="924">
        <v>2.3771580220241617E-2</v>
      </c>
      <c r="I217" s="1086" t="s">
        <v>844</v>
      </c>
      <c r="J217" s="1434" t="s">
        <v>691</v>
      </c>
      <c r="K217">
        <v>0</v>
      </c>
      <c r="L217" s="1450"/>
      <c r="M217" s="847"/>
      <c r="N217" s="900">
        <v>40787</v>
      </c>
      <c r="O217" s="901">
        <v>98.69256</v>
      </c>
      <c r="P217" s="902">
        <v>0.23579999999999757</v>
      </c>
      <c r="Q217" s="907">
        <v>-0.89</v>
      </c>
      <c r="R217" s="904">
        <v>98.448120000000003</v>
      </c>
      <c r="S217" s="905">
        <v>0.26289333333332365</v>
      </c>
      <c r="T217" s="895">
        <v>98.230764285714287</v>
      </c>
      <c r="U217" s="896">
        <v>-8.3952857142861603E-2</v>
      </c>
      <c r="V217" s="888" t="s">
        <v>691</v>
      </c>
      <c r="W217" s="889">
        <v>0</v>
      </c>
      <c r="X217" s="1502"/>
      <c r="Y217" s="1078"/>
    </row>
    <row r="218" spans="1:25">
      <c r="A218" s="900">
        <v>40817</v>
      </c>
      <c r="B218" s="1428">
        <v>100.5485964567121</v>
      </c>
      <c r="C218" s="893">
        <v>4.7503064436483555E-2</v>
      </c>
      <c r="D218" s="1091">
        <v>0.5</v>
      </c>
      <c r="E218" s="895">
        <v>100.50206745003641</v>
      </c>
      <c r="F218" s="896">
        <v>5.5227494770761609E-2</v>
      </c>
      <c r="G218" s="923">
        <v>100.39591926769798</v>
      </c>
      <c r="H218" s="924">
        <v>3.2552990457233477E-2</v>
      </c>
      <c r="I218" s="1086" t="s">
        <v>844</v>
      </c>
      <c r="J218" s="1434" t="s">
        <v>691</v>
      </c>
      <c r="K218">
        <v>0</v>
      </c>
      <c r="L218" s="1450"/>
      <c r="M218" s="847"/>
      <c r="N218" s="900">
        <v>40817</v>
      </c>
      <c r="O218" s="901">
        <v>98.852029999999999</v>
      </c>
      <c r="P218" s="902">
        <v>0.15946999999999889</v>
      </c>
      <c r="Q218" s="907">
        <v>-0.71</v>
      </c>
      <c r="R218" s="904">
        <v>98.667116666666672</v>
      </c>
      <c r="S218" s="905">
        <v>0.21899666666666917</v>
      </c>
      <c r="T218" s="895">
        <v>98.261407142857138</v>
      </c>
      <c r="U218" s="896">
        <v>3.0642857142851199E-2</v>
      </c>
      <c r="V218" s="888" t="s">
        <v>691</v>
      </c>
      <c r="W218" s="889">
        <v>0</v>
      </c>
      <c r="X218" s="1502"/>
      <c r="Y218" s="1078"/>
    </row>
    <row r="219" spans="1:25">
      <c r="A219" s="900">
        <v>40848</v>
      </c>
      <c r="B219" s="1428">
        <v>100.61047235243358</v>
      </c>
      <c r="C219" s="893">
        <v>6.1875895721470897E-2</v>
      </c>
      <c r="D219" s="1091">
        <v>0.5</v>
      </c>
      <c r="E219" s="895">
        <v>100.55338740047377</v>
      </c>
      <c r="F219" s="896">
        <v>5.1319950437360262E-2</v>
      </c>
      <c r="G219" s="923">
        <v>100.44245032677374</v>
      </c>
      <c r="H219" s="924">
        <v>4.653105907576105E-2</v>
      </c>
      <c r="I219" s="1086" t="s">
        <v>844</v>
      </c>
      <c r="J219" s="1434" t="s">
        <v>691</v>
      </c>
      <c r="K219">
        <v>0</v>
      </c>
      <c r="L219" s="1450"/>
      <c r="M219" s="847"/>
      <c r="N219" s="900">
        <v>40848</v>
      </c>
      <c r="O219" s="901">
        <v>98.953649999999996</v>
      </c>
      <c r="P219" s="902">
        <v>0.10161999999999694</v>
      </c>
      <c r="Q219" s="907">
        <v>-0.68</v>
      </c>
      <c r="R219" s="904">
        <v>98.832746666666665</v>
      </c>
      <c r="S219" s="905">
        <v>0.16562999999999306</v>
      </c>
      <c r="T219" s="895">
        <v>98.401977142857149</v>
      </c>
      <c r="U219" s="896">
        <v>0.14057000000001096</v>
      </c>
      <c r="V219" s="888" t="s">
        <v>691</v>
      </c>
      <c r="W219" s="889">
        <v>0</v>
      </c>
      <c r="X219" s="1502"/>
      <c r="Y219" s="1078"/>
    </row>
    <row r="220" spans="1:25">
      <c r="A220" s="949">
        <v>40878</v>
      </c>
      <c r="B220" s="1499">
        <v>100.67557251045812</v>
      </c>
      <c r="C220" s="935">
        <v>6.510015802454916E-2</v>
      </c>
      <c r="D220" s="1108">
        <v>0.5</v>
      </c>
      <c r="E220" s="943">
        <v>100.6115471065346</v>
      </c>
      <c r="F220" s="938">
        <v>5.8159706060834537E-2</v>
      </c>
      <c r="G220" s="939">
        <v>100.49902696199209</v>
      </c>
      <c r="H220" s="940">
        <v>5.657663521834877E-2</v>
      </c>
      <c r="I220" s="1088" t="s">
        <v>847</v>
      </c>
      <c r="J220" s="1434" t="s">
        <v>691</v>
      </c>
      <c r="K220" s="916">
        <v>0</v>
      </c>
      <c r="L220" s="1451"/>
      <c r="M220" s="847"/>
      <c r="N220" s="949">
        <v>40878</v>
      </c>
      <c r="O220" s="950">
        <v>99.06335</v>
      </c>
      <c r="P220" s="951">
        <v>0.10970000000000368</v>
      </c>
      <c r="Q220" s="942">
        <v>-0.63</v>
      </c>
      <c r="R220" s="952">
        <v>98.956343333333336</v>
      </c>
      <c r="S220" s="953">
        <v>0.12359666666667124</v>
      </c>
      <c r="T220" s="943">
        <v>98.588181428571446</v>
      </c>
      <c r="U220" s="938">
        <v>0.1862042857142967</v>
      </c>
      <c r="V220" s="888" t="s">
        <v>691</v>
      </c>
      <c r="W220" s="889">
        <v>0</v>
      </c>
      <c r="X220" s="1502"/>
      <c r="Y220" s="1078"/>
    </row>
    <row r="221" spans="1:25">
      <c r="A221" s="900">
        <v>40909</v>
      </c>
      <c r="B221" s="1428">
        <v>100.72871988058837</v>
      </c>
      <c r="C221" s="893">
        <v>5.3147370130247396E-2</v>
      </c>
      <c r="D221" s="898">
        <v>0.45</v>
      </c>
      <c r="E221" s="895">
        <v>100.67158824782668</v>
      </c>
      <c r="F221" s="896">
        <v>6.004114129207494E-2</v>
      </c>
      <c r="G221" s="923">
        <v>100.55769729514131</v>
      </c>
      <c r="H221" s="924">
        <v>5.8670333149223097E-2</v>
      </c>
      <c r="I221" s="1086" t="s">
        <v>847</v>
      </c>
      <c r="J221" s="1433" t="s">
        <v>691</v>
      </c>
      <c r="K221">
        <v>0</v>
      </c>
      <c r="L221" s="1450"/>
      <c r="M221" s="847"/>
      <c r="N221" s="900">
        <v>40909</v>
      </c>
      <c r="O221" s="901">
        <v>99.165239999999997</v>
      </c>
      <c r="P221" s="902">
        <v>0.10188999999999737</v>
      </c>
      <c r="Q221" s="907">
        <v>-0.46</v>
      </c>
      <c r="R221" s="904">
        <v>99.06074666666666</v>
      </c>
      <c r="S221" s="905">
        <v>0.10440333333332319</v>
      </c>
      <c r="T221" s="895">
        <v>98.768375714285725</v>
      </c>
      <c r="U221" s="896">
        <v>0.18019428571427909</v>
      </c>
      <c r="V221" s="888" t="s">
        <v>691</v>
      </c>
      <c r="W221" s="889">
        <v>0</v>
      </c>
      <c r="X221" s="1502"/>
      <c r="Y221" s="1078"/>
    </row>
    <row r="222" spans="1:25">
      <c r="A222" s="900">
        <v>40940</v>
      </c>
      <c r="B222" s="1428">
        <v>100.75175089560953</v>
      </c>
      <c r="C222" s="893">
        <v>2.3031015021160783E-2</v>
      </c>
      <c r="D222" s="898">
        <v>0.42</v>
      </c>
      <c r="E222" s="895">
        <v>100.71868109555201</v>
      </c>
      <c r="F222" s="896">
        <v>4.7092847725338061E-2</v>
      </c>
      <c r="G222" s="923">
        <v>100.61038828417126</v>
      </c>
      <c r="H222" s="924">
        <v>5.2690989029954949E-2</v>
      </c>
      <c r="I222" s="1086" t="s">
        <v>847</v>
      </c>
      <c r="J222" s="1434" t="s">
        <v>892</v>
      </c>
      <c r="K222">
        <v>1</v>
      </c>
      <c r="L222" s="1450"/>
      <c r="M222" s="847"/>
      <c r="N222" s="900">
        <v>40940</v>
      </c>
      <c r="O222" s="901">
        <v>99.217449999999999</v>
      </c>
      <c r="P222" s="902">
        <v>5.221000000000231E-2</v>
      </c>
      <c r="Q222" s="907">
        <v>-0.06</v>
      </c>
      <c r="R222" s="904">
        <v>99.148679999999999</v>
      </c>
      <c r="S222" s="905">
        <v>8.7933333333339192E-2</v>
      </c>
      <c r="T222" s="895">
        <v>98.914434285714279</v>
      </c>
      <c r="U222" s="896">
        <v>0.14605857142855427</v>
      </c>
      <c r="V222" s="888" t="s">
        <v>691</v>
      </c>
      <c r="W222" s="889">
        <v>0</v>
      </c>
      <c r="X222" s="1502"/>
      <c r="Y222" s="1078"/>
    </row>
    <row r="223" spans="1:25">
      <c r="A223" s="900">
        <v>40969</v>
      </c>
      <c r="B223" s="1428">
        <v>100.73536373182644</v>
      </c>
      <c r="C223" s="893">
        <v>-1.6387163783093683E-2</v>
      </c>
      <c r="D223" s="898">
        <v>0.41</v>
      </c>
      <c r="E223" s="895">
        <v>100.73861150267477</v>
      </c>
      <c r="F223" s="896">
        <v>1.9930407122757288E-2</v>
      </c>
      <c r="G223" s="923">
        <v>100.65022417427197</v>
      </c>
      <c r="H223" s="924">
        <v>3.9835890100704319E-2</v>
      </c>
      <c r="I223" s="1086" t="s">
        <v>847</v>
      </c>
      <c r="J223" s="1434" t="s">
        <v>691</v>
      </c>
      <c r="K223">
        <v>0</v>
      </c>
      <c r="L223" s="1450"/>
      <c r="M223" s="847"/>
      <c r="N223" s="900">
        <v>40969</v>
      </c>
      <c r="O223" s="901">
        <v>99.243449999999996</v>
      </c>
      <c r="P223" s="902">
        <v>2.5999999999996248E-2</v>
      </c>
      <c r="Q223" s="907">
        <v>0.61</v>
      </c>
      <c r="R223" s="904">
        <v>99.208713333333321</v>
      </c>
      <c r="S223" s="905">
        <v>6.0033333333322503E-2</v>
      </c>
      <c r="T223" s="895">
        <v>99.026818571428592</v>
      </c>
      <c r="U223" s="896">
        <v>0.11238428571431314</v>
      </c>
      <c r="V223" s="888" t="s">
        <v>691</v>
      </c>
      <c r="W223" s="889">
        <v>0</v>
      </c>
      <c r="X223" s="1502"/>
      <c r="Y223" s="1078"/>
    </row>
    <row r="224" spans="1:25">
      <c r="A224" s="900">
        <v>41000</v>
      </c>
      <c r="B224" s="1428">
        <v>100.65147699048779</v>
      </c>
      <c r="C224" s="893">
        <v>-8.3886741338645265E-2</v>
      </c>
      <c r="D224" s="898">
        <v>0.37</v>
      </c>
      <c r="E224" s="895">
        <v>100.71286387264126</v>
      </c>
      <c r="F224" s="896">
        <v>-2.5747630033507107E-2</v>
      </c>
      <c r="G224" s="923">
        <v>100.67170754544513</v>
      </c>
      <c r="H224" s="924">
        <v>2.1483371173161459E-2</v>
      </c>
      <c r="I224" s="1086" t="s">
        <v>847</v>
      </c>
      <c r="J224" s="1434" t="s">
        <v>691</v>
      </c>
      <c r="K224">
        <v>0</v>
      </c>
      <c r="L224" s="1450"/>
      <c r="M224" s="847"/>
      <c r="N224" s="900">
        <v>41000</v>
      </c>
      <c r="O224" s="901">
        <v>99.25215</v>
      </c>
      <c r="P224" s="902">
        <v>8.7000000000045929E-3</v>
      </c>
      <c r="Q224" s="907">
        <v>1.31</v>
      </c>
      <c r="R224" s="904">
        <v>99.237683333333322</v>
      </c>
      <c r="S224" s="905">
        <v>2.897000000000105E-2</v>
      </c>
      <c r="T224" s="895">
        <v>99.106759999999994</v>
      </c>
      <c r="U224" s="896">
        <v>7.9941428571402184E-2</v>
      </c>
      <c r="V224" s="888" t="s">
        <v>691</v>
      </c>
      <c r="W224" s="889">
        <v>0</v>
      </c>
      <c r="X224" s="1502"/>
      <c r="Y224" s="1078"/>
    </row>
    <row r="225" spans="1:25">
      <c r="A225" s="900">
        <v>41030</v>
      </c>
      <c r="B225" s="1428">
        <v>100.50509923907673</v>
      </c>
      <c r="C225" s="893">
        <v>-0.14637775141106601</v>
      </c>
      <c r="D225" s="898">
        <v>0.22</v>
      </c>
      <c r="E225" s="895">
        <v>100.63064665379699</v>
      </c>
      <c r="F225" s="896">
        <v>-8.2217218844277795E-2</v>
      </c>
      <c r="G225" s="923">
        <v>100.6654936572115</v>
      </c>
      <c r="H225" s="924">
        <v>-6.2138882336313372E-3</v>
      </c>
      <c r="I225" s="1086" t="s">
        <v>847</v>
      </c>
      <c r="J225" s="1434" t="s">
        <v>691</v>
      </c>
      <c r="K225">
        <v>0</v>
      </c>
      <c r="L225" s="1450"/>
      <c r="M225" s="847"/>
      <c r="N225" s="900">
        <v>41030</v>
      </c>
      <c r="O225" s="901">
        <v>99.267200000000003</v>
      </c>
      <c r="P225" s="902">
        <v>1.5050000000002228E-2</v>
      </c>
      <c r="Q225" s="907">
        <v>1.54</v>
      </c>
      <c r="R225" s="904">
        <v>99.254266666666652</v>
      </c>
      <c r="S225" s="905">
        <v>1.658333333332962E-2</v>
      </c>
      <c r="T225" s="895">
        <v>99.166069999999991</v>
      </c>
      <c r="U225" s="896">
        <v>5.9309999999996421E-2</v>
      </c>
      <c r="V225" s="888" t="s">
        <v>691</v>
      </c>
      <c r="W225" s="889">
        <v>0</v>
      </c>
      <c r="X225" s="1502"/>
      <c r="Y225" s="1078"/>
    </row>
    <row r="226" spans="1:25">
      <c r="A226" s="900">
        <v>41061</v>
      </c>
      <c r="B226" s="1428">
        <v>100.2942361534304</v>
      </c>
      <c r="C226" s="893">
        <v>-0.21086308564632361</v>
      </c>
      <c r="D226" s="898">
        <v>-0.02</v>
      </c>
      <c r="E226" s="895">
        <v>100.48360412766498</v>
      </c>
      <c r="F226" s="896">
        <v>-0.14704252613201163</v>
      </c>
      <c r="G226" s="923">
        <v>100.62031705735392</v>
      </c>
      <c r="H226" s="924">
        <v>-4.517659985758371E-2</v>
      </c>
      <c r="I226" s="1086" t="s">
        <v>687</v>
      </c>
      <c r="J226" s="1434" t="s">
        <v>691</v>
      </c>
      <c r="K226">
        <v>0</v>
      </c>
      <c r="L226" s="1450"/>
      <c r="M226" s="847"/>
      <c r="N226" s="900">
        <v>41061</v>
      </c>
      <c r="O226" s="901">
        <v>99.262990000000002</v>
      </c>
      <c r="P226" s="902">
        <v>-4.2100000000004911E-3</v>
      </c>
      <c r="Q226" s="907">
        <v>1.39</v>
      </c>
      <c r="R226" s="904">
        <v>99.260779999999997</v>
      </c>
      <c r="S226" s="905">
        <v>6.5133333333449173E-3</v>
      </c>
      <c r="T226" s="895">
        <v>99.210261428571428</v>
      </c>
      <c r="U226" s="896">
        <v>4.4191428571437541E-2</v>
      </c>
      <c r="V226" s="888" t="s">
        <v>691</v>
      </c>
      <c r="W226" s="889">
        <v>0</v>
      </c>
      <c r="X226" s="1502"/>
      <c r="Y226" s="1078"/>
    </row>
    <row r="227" spans="1:25">
      <c r="A227" s="900">
        <v>41091</v>
      </c>
      <c r="B227" s="1428">
        <v>100.04258727656205</v>
      </c>
      <c r="C227" s="893">
        <v>-0.25164887686835868</v>
      </c>
      <c r="D227" s="898">
        <v>-0.34</v>
      </c>
      <c r="E227" s="895">
        <v>100.28064088968972</v>
      </c>
      <c r="F227" s="896">
        <v>-0.20296323797525417</v>
      </c>
      <c r="G227" s="923">
        <v>100.52989059536876</v>
      </c>
      <c r="H227" s="924">
        <v>-9.0426461985160245E-2</v>
      </c>
      <c r="I227" s="1086" t="s">
        <v>687</v>
      </c>
      <c r="J227" s="1434" t="s">
        <v>691</v>
      </c>
      <c r="K227">
        <v>0</v>
      </c>
      <c r="L227" s="1450"/>
      <c r="M227" s="847"/>
      <c r="N227" s="900">
        <v>41091</v>
      </c>
      <c r="O227" s="901">
        <v>99.260050000000007</v>
      </c>
      <c r="P227" s="902">
        <v>-2.9399999999952797E-3</v>
      </c>
      <c r="Q227" s="907">
        <v>1.08</v>
      </c>
      <c r="R227" s="904">
        <v>99.263413333333347</v>
      </c>
      <c r="S227" s="905">
        <v>2.6333333333496967E-3</v>
      </c>
      <c r="T227" s="895">
        <v>99.238361428571437</v>
      </c>
      <c r="U227" s="896">
        <v>2.8100000000009118E-2</v>
      </c>
      <c r="V227" s="888" t="s">
        <v>691</v>
      </c>
      <c r="W227" s="889">
        <v>0</v>
      </c>
      <c r="X227" s="1502"/>
      <c r="Y227" s="1078"/>
    </row>
    <row r="228" spans="1:25">
      <c r="A228" s="900">
        <v>41122</v>
      </c>
      <c r="B228" s="1428">
        <v>99.79575292249244</v>
      </c>
      <c r="C228" s="893">
        <v>-0.24683435406960541</v>
      </c>
      <c r="D228" s="898">
        <v>-0.66</v>
      </c>
      <c r="E228" s="895">
        <v>100.04419211749496</v>
      </c>
      <c r="F228" s="896">
        <v>-0.23644877219476257</v>
      </c>
      <c r="G228" s="923">
        <v>100.39660960135505</v>
      </c>
      <c r="H228" s="924">
        <v>-0.13328099401370253</v>
      </c>
      <c r="I228" s="1086" t="s">
        <v>687</v>
      </c>
      <c r="J228" s="1434" t="s">
        <v>691</v>
      </c>
      <c r="K228">
        <v>0</v>
      </c>
      <c r="L228" s="1450"/>
      <c r="M228" s="847"/>
      <c r="N228" s="900">
        <v>41122</v>
      </c>
      <c r="O228" s="901">
        <v>99.274019999999993</v>
      </c>
      <c r="P228" s="902">
        <v>1.3969999999986271E-2</v>
      </c>
      <c r="Q228" s="907">
        <v>0.83</v>
      </c>
      <c r="R228" s="904">
        <v>99.265686666666667</v>
      </c>
      <c r="S228" s="905">
        <v>2.2733333333206929E-3</v>
      </c>
      <c r="T228" s="895">
        <v>99.253901428571425</v>
      </c>
      <c r="U228" s="896">
        <v>1.5539999999987231E-2</v>
      </c>
      <c r="V228" s="888" t="s">
        <v>691</v>
      </c>
      <c r="W228" s="889">
        <v>0</v>
      </c>
      <c r="X228" s="1502"/>
      <c r="Y228" s="1078"/>
    </row>
    <row r="229" spans="1:25">
      <c r="A229" s="900">
        <v>41153</v>
      </c>
      <c r="B229" s="1428">
        <v>99.58799506445736</v>
      </c>
      <c r="C229" s="893">
        <v>-0.20775785803508029</v>
      </c>
      <c r="D229" s="898">
        <v>-0.91</v>
      </c>
      <c r="E229" s="895">
        <v>99.808778421170601</v>
      </c>
      <c r="F229" s="896">
        <v>-0.2354136963243576</v>
      </c>
      <c r="G229" s="923">
        <v>100.2303587683333</v>
      </c>
      <c r="H229" s="924">
        <v>-0.16625083302174914</v>
      </c>
      <c r="I229" s="1086" t="s">
        <v>687</v>
      </c>
      <c r="J229" s="1434" t="s">
        <v>691</v>
      </c>
      <c r="K229">
        <v>0</v>
      </c>
      <c r="L229" s="1450"/>
      <c r="M229" s="847"/>
      <c r="N229" s="900">
        <v>41153</v>
      </c>
      <c r="O229" s="901">
        <v>99.263440000000003</v>
      </c>
      <c r="P229" s="902">
        <v>-1.0579999999990264E-2</v>
      </c>
      <c r="Q229" s="907">
        <v>0.57999999999999996</v>
      </c>
      <c r="R229" s="904">
        <v>99.265836666666658</v>
      </c>
      <c r="S229" s="905">
        <v>1.4999999999076863E-4</v>
      </c>
      <c r="T229" s="895">
        <v>99.260471428571435</v>
      </c>
      <c r="U229" s="896">
        <v>6.5700000000106229E-3</v>
      </c>
      <c r="V229" s="888" t="s">
        <v>691</v>
      </c>
      <c r="W229" s="889">
        <v>0</v>
      </c>
      <c r="X229" s="1502"/>
      <c r="Y229" s="1078"/>
    </row>
    <row r="230" spans="1:25">
      <c r="A230" s="900">
        <v>41183</v>
      </c>
      <c r="B230" s="1428">
        <v>99.392382344888134</v>
      </c>
      <c r="C230" s="902">
        <v>-0.1956127195692261</v>
      </c>
      <c r="D230" s="957">
        <v>-1.1499999999999999</v>
      </c>
      <c r="E230" s="906">
        <v>99.592043443945968</v>
      </c>
      <c r="F230" s="907">
        <v>-0.21673497722463253</v>
      </c>
      <c r="G230" s="904">
        <v>100.038504284485</v>
      </c>
      <c r="H230" s="905">
        <v>-0.19185448384830295</v>
      </c>
      <c r="I230" s="1114" t="s">
        <v>687</v>
      </c>
      <c r="J230" s="1436" t="s">
        <v>691</v>
      </c>
      <c r="K230">
        <v>0</v>
      </c>
      <c r="L230" s="1450"/>
      <c r="M230" s="847"/>
      <c r="N230" s="925">
        <v>41183</v>
      </c>
      <c r="O230" s="962">
        <v>99.253749999999997</v>
      </c>
      <c r="P230" s="963">
        <v>-9.6900000000061937E-3</v>
      </c>
      <c r="Q230" s="928">
        <v>0.41</v>
      </c>
      <c r="R230" s="929">
        <v>99.263736666666659</v>
      </c>
      <c r="S230" s="930">
        <v>-2.0999999999986585E-3</v>
      </c>
      <c r="T230" s="903">
        <v>99.261942857142841</v>
      </c>
      <c r="U230" s="928">
        <v>1.4714285714063635E-3</v>
      </c>
      <c r="V230" s="920" t="s">
        <v>893</v>
      </c>
      <c r="W230" s="921">
        <v>-1</v>
      </c>
      <c r="X230" s="1502"/>
      <c r="Y230" s="1078"/>
    </row>
    <row r="231" spans="1:25">
      <c r="A231" s="925">
        <v>41214</v>
      </c>
      <c r="B231" s="1497">
        <v>99.224544937588348</v>
      </c>
      <c r="C231" s="963">
        <v>-0.16783740729978547</v>
      </c>
      <c r="D231" s="894">
        <v>-1.38</v>
      </c>
      <c r="E231" s="903">
        <v>99.401640782311276</v>
      </c>
      <c r="F231" s="928">
        <v>-0.19040266163469255</v>
      </c>
      <c r="G231" s="929">
        <v>99.834656848356502</v>
      </c>
      <c r="H231" s="930">
        <v>-0.20384743612849832</v>
      </c>
      <c r="I231" s="1100" t="s">
        <v>687</v>
      </c>
      <c r="J231" s="1486" t="s">
        <v>691</v>
      </c>
      <c r="K231">
        <v>0</v>
      </c>
      <c r="L231" s="1450"/>
      <c r="M231" s="847"/>
      <c r="N231" s="900">
        <v>41214</v>
      </c>
      <c r="O231" s="901">
        <v>99.3202</v>
      </c>
      <c r="P231" s="902">
        <v>6.6450000000003229E-2</v>
      </c>
      <c r="Q231" s="907">
        <v>0.37</v>
      </c>
      <c r="R231" s="904">
        <v>99.279130000000009</v>
      </c>
      <c r="S231" s="905">
        <v>1.5393333333349801E-2</v>
      </c>
      <c r="T231" s="895">
        <v>99.271664285714294</v>
      </c>
      <c r="U231" s="896">
        <v>9.7214285714528614E-3</v>
      </c>
      <c r="V231" s="888" t="s">
        <v>691</v>
      </c>
      <c r="W231" s="889">
        <v>0</v>
      </c>
      <c r="X231" s="1502"/>
      <c r="Y231" s="1078"/>
    </row>
    <row r="232" spans="1:25">
      <c r="A232" s="900">
        <v>41244</v>
      </c>
      <c r="B232" s="1499">
        <v>99.120057244211537</v>
      </c>
      <c r="C232" s="951">
        <v>-0.10448769337681085</v>
      </c>
      <c r="D232" s="1024">
        <v>-1.55</v>
      </c>
      <c r="E232" s="906">
        <v>99.245661508895992</v>
      </c>
      <c r="F232" s="907">
        <v>-0.15597927341528361</v>
      </c>
      <c r="G232" s="904">
        <v>99.636793706232893</v>
      </c>
      <c r="H232" s="905">
        <v>-0.19786314212360878</v>
      </c>
      <c r="I232" s="1114" t="s">
        <v>844</v>
      </c>
      <c r="J232" s="1437" t="s">
        <v>691</v>
      </c>
      <c r="K232" s="916">
        <v>0</v>
      </c>
      <c r="L232" s="1450"/>
      <c r="M232" s="847"/>
      <c r="N232" s="900">
        <v>41244</v>
      </c>
      <c r="O232" s="901">
        <v>99.542479999999998</v>
      </c>
      <c r="P232" s="902">
        <v>0.22227999999999781</v>
      </c>
      <c r="Q232" s="942">
        <v>0.48</v>
      </c>
      <c r="R232" s="904">
        <v>99.372143333333327</v>
      </c>
      <c r="S232" s="905">
        <v>9.3013333333317405E-2</v>
      </c>
      <c r="T232" s="906">
        <v>99.31098999999999</v>
      </c>
      <c r="U232" s="907">
        <v>3.9325714285695312E-2</v>
      </c>
      <c r="V232" s="888" t="s">
        <v>691</v>
      </c>
      <c r="W232" s="889">
        <v>0</v>
      </c>
      <c r="X232" s="1502"/>
      <c r="Y232" s="1078"/>
    </row>
    <row r="233" spans="1:25" ht="14.25" customHeight="1">
      <c r="A233" s="882">
        <v>41275</v>
      </c>
      <c r="B233" s="1428">
        <v>99.113171407614928</v>
      </c>
      <c r="C233" s="893">
        <v>-6.8858365966093515E-3</v>
      </c>
      <c r="D233" s="898">
        <v>-1.6</v>
      </c>
      <c r="E233" s="886">
        <v>99.15259119647159</v>
      </c>
      <c r="F233" s="976">
        <v>-9.3070312424401891E-2</v>
      </c>
      <c r="G233" s="1094">
        <v>99.468070171116395</v>
      </c>
      <c r="H233" s="1095">
        <v>-0.16872353511649862</v>
      </c>
      <c r="I233" s="1096" t="s">
        <v>844</v>
      </c>
      <c r="J233" s="1434" t="s">
        <v>893</v>
      </c>
      <c r="K233">
        <v>-1</v>
      </c>
      <c r="L233" s="1450"/>
      <c r="M233" s="847"/>
      <c r="N233" s="882">
        <v>41275</v>
      </c>
      <c r="O233" s="955">
        <v>99.965770000000006</v>
      </c>
      <c r="P233" s="956">
        <v>0.4232900000000086</v>
      </c>
      <c r="Q233" s="907">
        <v>0.81</v>
      </c>
      <c r="R233" s="884">
        <v>99.609483333333344</v>
      </c>
      <c r="S233" s="946">
        <v>0.23734000000001743</v>
      </c>
      <c r="T233" s="886">
        <v>99.411387142857137</v>
      </c>
      <c r="U233" s="976">
        <v>0.10039714285714751</v>
      </c>
      <c r="V233" s="888" t="s">
        <v>691</v>
      </c>
      <c r="W233" s="889">
        <v>0</v>
      </c>
      <c r="X233" s="1502"/>
      <c r="Y233" s="1078"/>
    </row>
    <row r="234" spans="1:25" ht="14.25" customHeight="1">
      <c r="A234" s="900">
        <v>41306</v>
      </c>
      <c r="B234" s="1428">
        <v>99.214579113459436</v>
      </c>
      <c r="C234" s="893">
        <v>0.1014077058445082</v>
      </c>
      <c r="D234" s="898">
        <v>-1.53</v>
      </c>
      <c r="E234" s="895">
        <v>99.149269255095305</v>
      </c>
      <c r="F234" s="896">
        <v>-3.3219413762850536E-3</v>
      </c>
      <c r="G234" s="923">
        <v>99.349783290673159</v>
      </c>
      <c r="H234" s="924">
        <v>-0.11828688044323599</v>
      </c>
      <c r="I234" s="1086" t="s">
        <v>845</v>
      </c>
      <c r="J234" s="1434" t="s">
        <v>691</v>
      </c>
      <c r="K234">
        <v>0</v>
      </c>
      <c r="L234" s="1450"/>
      <c r="M234" s="847"/>
      <c r="N234" s="900">
        <v>41306</v>
      </c>
      <c r="O234" s="901">
        <v>100.3233</v>
      </c>
      <c r="P234" s="902">
        <v>0.35752999999999702</v>
      </c>
      <c r="Q234" s="907">
        <v>1.1100000000000001</v>
      </c>
      <c r="R234" s="904">
        <v>99.943849999999998</v>
      </c>
      <c r="S234" s="905">
        <v>0.3343666666666536</v>
      </c>
      <c r="T234" s="895">
        <v>99.563279999999992</v>
      </c>
      <c r="U234" s="896">
        <v>0.15189285714285461</v>
      </c>
      <c r="V234" s="888" t="s">
        <v>691</v>
      </c>
      <c r="W234" s="889">
        <v>0</v>
      </c>
      <c r="X234" s="1502"/>
      <c r="Y234" s="1078"/>
    </row>
    <row r="235" spans="1:25" ht="14.25" customHeight="1">
      <c r="A235" s="900">
        <v>41334</v>
      </c>
      <c r="B235" s="1428">
        <v>99.380916446907605</v>
      </c>
      <c r="C235" s="893">
        <v>0.16633733344816903</v>
      </c>
      <c r="D235" s="898">
        <v>-1.34</v>
      </c>
      <c r="E235" s="895">
        <v>99.236222322660652</v>
      </c>
      <c r="F235" s="896">
        <v>8.6953067565346487E-2</v>
      </c>
      <c r="G235" s="923">
        <v>99.290520937018186</v>
      </c>
      <c r="H235" s="924">
        <v>-5.9262353654972344E-2</v>
      </c>
      <c r="I235" s="1086" t="s">
        <v>845</v>
      </c>
      <c r="J235" s="1434" t="s">
        <v>691</v>
      </c>
      <c r="K235">
        <v>0</v>
      </c>
      <c r="L235" s="1450"/>
      <c r="M235" s="847"/>
      <c r="N235" s="900">
        <v>41334</v>
      </c>
      <c r="O235" s="901">
        <v>100.5235</v>
      </c>
      <c r="P235" s="902">
        <v>0.20019999999999527</v>
      </c>
      <c r="Q235" s="907">
        <v>1.29</v>
      </c>
      <c r="R235" s="904">
        <v>100.27085666666666</v>
      </c>
      <c r="S235" s="905">
        <v>0.32700666666666223</v>
      </c>
      <c r="T235" s="895">
        <v>99.741777142857146</v>
      </c>
      <c r="U235" s="896">
        <v>0.17849714285715379</v>
      </c>
      <c r="V235" s="888" t="s">
        <v>691</v>
      </c>
      <c r="W235" s="889">
        <v>0</v>
      </c>
      <c r="X235" s="1502"/>
      <c r="Y235" s="1078"/>
    </row>
    <row r="236" spans="1:25" ht="14.25" customHeight="1">
      <c r="A236" s="900">
        <v>41365</v>
      </c>
      <c r="B236" s="1428">
        <v>99.576886310992506</v>
      </c>
      <c r="C236" s="893">
        <v>0.19596986408490125</v>
      </c>
      <c r="D236" s="898">
        <v>-1.07</v>
      </c>
      <c r="E236" s="895">
        <v>99.390793957119854</v>
      </c>
      <c r="F236" s="896">
        <v>0.1545716344592023</v>
      </c>
      <c r="G236" s="923">
        <v>99.288933972237501</v>
      </c>
      <c r="H236" s="924">
        <v>-1.5869647806852072E-3</v>
      </c>
      <c r="I236" s="1086" t="s">
        <v>686</v>
      </c>
      <c r="J236" s="1434" t="s">
        <v>691</v>
      </c>
      <c r="K236">
        <v>0</v>
      </c>
      <c r="L236" s="1450"/>
      <c r="M236" s="847"/>
      <c r="N236" s="900">
        <v>41365</v>
      </c>
      <c r="O236" s="901">
        <v>100.56870000000001</v>
      </c>
      <c r="P236" s="902">
        <v>4.5200000000008345E-2</v>
      </c>
      <c r="Q236" s="907">
        <v>1.33</v>
      </c>
      <c r="R236" s="904">
        <v>100.47183333333334</v>
      </c>
      <c r="S236" s="905">
        <v>0.20097666666667635</v>
      </c>
      <c r="T236" s="895">
        <v>99.928242857142862</v>
      </c>
      <c r="U236" s="896">
        <v>0.1864657142857169</v>
      </c>
      <c r="V236" s="888" t="s">
        <v>691</v>
      </c>
      <c r="W236" s="889">
        <v>0</v>
      </c>
      <c r="X236" s="1502"/>
      <c r="Y236" s="1078"/>
    </row>
    <row r="237" spans="1:25" ht="14.25" customHeight="1">
      <c r="A237" s="900">
        <v>41395</v>
      </c>
      <c r="B237" s="1428">
        <v>99.78788935031713</v>
      </c>
      <c r="C237" s="893">
        <v>0.21100303932462339</v>
      </c>
      <c r="D237" s="898">
        <v>-0.71</v>
      </c>
      <c r="E237" s="895">
        <v>99.581897369405738</v>
      </c>
      <c r="F237" s="896">
        <v>0.19110341228588368</v>
      </c>
      <c r="G237" s="923">
        <v>99.34543497301307</v>
      </c>
      <c r="H237" s="924">
        <v>5.6501000775568855E-2</v>
      </c>
      <c r="I237" s="1086" t="s">
        <v>686</v>
      </c>
      <c r="J237" s="1434" t="s">
        <v>691</v>
      </c>
      <c r="K237">
        <v>0</v>
      </c>
      <c r="L237" s="1450"/>
      <c r="M237" s="847"/>
      <c r="N237" s="900">
        <v>41395</v>
      </c>
      <c r="O237" s="901">
        <v>100.51990000000001</v>
      </c>
      <c r="P237" s="902">
        <v>-4.8799999999999955E-2</v>
      </c>
      <c r="Q237" s="907">
        <v>1.26</v>
      </c>
      <c r="R237" s="904">
        <v>100.53736666666667</v>
      </c>
      <c r="S237" s="905">
        <v>6.5533333333334554E-2</v>
      </c>
      <c r="T237" s="895">
        <v>100.10912142857144</v>
      </c>
      <c r="U237" s="896">
        <v>0.18087857142857899</v>
      </c>
      <c r="V237" s="888" t="s">
        <v>691</v>
      </c>
      <c r="W237" s="889">
        <v>0</v>
      </c>
      <c r="X237" s="1502"/>
      <c r="Y237" s="1078"/>
    </row>
    <row r="238" spans="1:25" ht="14.25" customHeight="1">
      <c r="A238" s="900">
        <v>41426</v>
      </c>
      <c r="B238" s="1428">
        <v>99.99881305255353</v>
      </c>
      <c r="C238" s="893">
        <v>0.21092370223639989</v>
      </c>
      <c r="D238" s="898">
        <v>-0.28999999999999998</v>
      </c>
      <c r="E238" s="895">
        <v>99.787862904621065</v>
      </c>
      <c r="F238" s="896">
        <v>0.20596553521532712</v>
      </c>
      <c r="G238" s="923">
        <v>99.45604470372237</v>
      </c>
      <c r="H238" s="924">
        <v>0.11060973070929947</v>
      </c>
      <c r="I238" s="1086" t="s">
        <v>686</v>
      </c>
      <c r="J238" s="1434" t="s">
        <v>691</v>
      </c>
      <c r="K238">
        <v>0</v>
      </c>
      <c r="L238" s="1450"/>
      <c r="M238" s="847"/>
      <c r="N238" s="900">
        <v>41426</v>
      </c>
      <c r="O238" s="901">
        <v>100.36920000000001</v>
      </c>
      <c r="P238" s="902">
        <v>-0.1507000000000005</v>
      </c>
      <c r="Q238" s="907">
        <v>1.1100000000000001</v>
      </c>
      <c r="R238" s="904">
        <v>100.48593333333334</v>
      </c>
      <c r="S238" s="905">
        <v>-5.143333333333544E-2</v>
      </c>
      <c r="T238" s="895">
        <v>100.25897857142857</v>
      </c>
      <c r="U238" s="896">
        <v>0.14985714285712959</v>
      </c>
      <c r="V238" s="888" t="s">
        <v>691</v>
      </c>
      <c r="W238" s="889">
        <v>0</v>
      </c>
      <c r="X238" s="1502"/>
      <c r="Y238" s="1078"/>
    </row>
    <row r="239" spans="1:25" ht="14.25" customHeight="1">
      <c r="A239" s="900">
        <v>41456</v>
      </c>
      <c r="B239" s="1428">
        <v>100.20261848386136</v>
      </c>
      <c r="C239" s="893">
        <v>0.20380543130782769</v>
      </c>
      <c r="D239" s="898">
        <v>0.16</v>
      </c>
      <c r="E239" s="895">
        <v>99.996440295577329</v>
      </c>
      <c r="F239" s="896">
        <v>0.20857739095626471</v>
      </c>
      <c r="G239" s="923">
        <v>99.61069630938664</v>
      </c>
      <c r="H239" s="924">
        <v>0.15465160566427016</v>
      </c>
      <c r="I239" s="1086" t="s">
        <v>686</v>
      </c>
      <c r="J239" s="1434" t="s">
        <v>691</v>
      </c>
      <c r="K239">
        <v>0</v>
      </c>
      <c r="L239" s="1450"/>
      <c r="M239" s="847"/>
      <c r="N239" s="900">
        <v>41456</v>
      </c>
      <c r="O239" s="901">
        <v>100.2543</v>
      </c>
      <c r="P239" s="902">
        <v>-0.11490000000000578</v>
      </c>
      <c r="Q239" s="907">
        <v>1</v>
      </c>
      <c r="R239" s="904">
        <v>100.38113333333335</v>
      </c>
      <c r="S239" s="905">
        <v>-0.10479999999998313</v>
      </c>
      <c r="T239" s="895">
        <v>100.36066714285714</v>
      </c>
      <c r="U239" s="896">
        <v>0.1016885714285678</v>
      </c>
      <c r="V239" s="888" t="s">
        <v>691</v>
      </c>
      <c r="W239" s="889">
        <v>0</v>
      </c>
      <c r="X239" s="1502"/>
      <c r="Y239" s="1078"/>
    </row>
    <row r="240" spans="1:25" ht="14.25" customHeight="1">
      <c r="A240" s="900">
        <v>41487</v>
      </c>
      <c r="B240" s="1428">
        <v>100.41837834047949</v>
      </c>
      <c r="C240" s="893">
        <v>0.2157598566181349</v>
      </c>
      <c r="D240" s="898">
        <v>0.62</v>
      </c>
      <c r="E240" s="895">
        <v>100.20660329229811</v>
      </c>
      <c r="F240" s="896">
        <v>0.21016299672078276</v>
      </c>
      <c r="G240" s="923">
        <v>99.79715444265301</v>
      </c>
      <c r="H240" s="924">
        <v>0.1864581332663704</v>
      </c>
      <c r="I240" s="1086" t="s">
        <v>686</v>
      </c>
      <c r="J240" s="1434" t="s">
        <v>691</v>
      </c>
      <c r="K240">
        <v>0</v>
      </c>
      <c r="L240" s="1450"/>
      <c r="M240" s="847"/>
      <c r="N240" s="900">
        <v>41487</v>
      </c>
      <c r="O240" s="901">
        <v>100.22239999999999</v>
      </c>
      <c r="P240" s="902">
        <v>-3.1900000000007367E-2</v>
      </c>
      <c r="Q240" s="907">
        <v>0.96</v>
      </c>
      <c r="R240" s="904">
        <v>100.28196666666668</v>
      </c>
      <c r="S240" s="905">
        <v>-9.9166666666675951E-2</v>
      </c>
      <c r="T240" s="895">
        <v>100.39732857142857</v>
      </c>
      <c r="U240" s="896">
        <v>3.666142857143484E-2</v>
      </c>
      <c r="V240" s="888" t="s">
        <v>691</v>
      </c>
      <c r="W240" s="889">
        <v>0</v>
      </c>
      <c r="X240" s="1502"/>
      <c r="Y240" s="1078"/>
    </row>
    <row r="241" spans="1:25" ht="14.25" customHeight="1">
      <c r="A241" s="900">
        <v>41518</v>
      </c>
      <c r="B241" s="1428">
        <v>100.66888636876055</v>
      </c>
      <c r="C241" s="893">
        <v>0.250508028281061</v>
      </c>
      <c r="D241" s="898">
        <v>1.0900000000000001</v>
      </c>
      <c r="E241" s="895">
        <v>100.42996106436715</v>
      </c>
      <c r="F241" s="896">
        <v>0.22335777206903629</v>
      </c>
      <c r="G241" s="923">
        <v>100.00491262198175</v>
      </c>
      <c r="H241" s="924">
        <v>0.20775817932873508</v>
      </c>
      <c r="I241" s="1086" t="s">
        <v>686</v>
      </c>
      <c r="J241" s="1434" t="s">
        <v>691</v>
      </c>
      <c r="K241">
        <v>0</v>
      </c>
      <c r="L241" s="1450"/>
      <c r="M241" s="847"/>
      <c r="N241" s="900">
        <v>41518</v>
      </c>
      <c r="O241" s="901">
        <v>100.2629</v>
      </c>
      <c r="P241" s="902">
        <v>4.050000000000864E-2</v>
      </c>
      <c r="Q241" s="907">
        <v>1.01</v>
      </c>
      <c r="R241" s="904">
        <v>100.24653333333333</v>
      </c>
      <c r="S241" s="905">
        <v>-3.5433333333344308E-2</v>
      </c>
      <c r="T241" s="895">
        <v>100.3887</v>
      </c>
      <c r="U241" s="896">
        <v>-8.6285714285736503E-3</v>
      </c>
      <c r="V241" s="888" t="s">
        <v>691</v>
      </c>
      <c r="W241" s="889">
        <v>0</v>
      </c>
      <c r="X241" s="1502"/>
      <c r="Y241" s="1078"/>
    </row>
    <row r="242" spans="1:25" ht="14.25" customHeight="1">
      <c r="A242" s="900">
        <v>41548</v>
      </c>
      <c r="B242" s="1428">
        <v>100.9301305415978</v>
      </c>
      <c r="C242" s="893">
        <v>0.26124417283725165</v>
      </c>
      <c r="D242" s="898">
        <v>1.55</v>
      </c>
      <c r="E242" s="895">
        <v>100.67246508361262</v>
      </c>
      <c r="F242" s="896">
        <v>0.24250401924547305</v>
      </c>
      <c r="G242" s="923">
        <v>100.2262289212232</v>
      </c>
      <c r="H242" s="924">
        <v>0.22131629924145102</v>
      </c>
      <c r="I242" s="1086" t="s">
        <v>686</v>
      </c>
      <c r="J242" s="1434" t="s">
        <v>691</v>
      </c>
      <c r="K242">
        <v>0</v>
      </c>
      <c r="L242" s="1450"/>
      <c r="M242" s="847"/>
      <c r="N242" s="900">
        <v>41548</v>
      </c>
      <c r="O242" s="901">
        <v>100.09050000000001</v>
      </c>
      <c r="P242" s="902">
        <v>-0.17239999999999611</v>
      </c>
      <c r="Q242" s="907">
        <v>0.84</v>
      </c>
      <c r="R242" s="904">
        <v>100.19193333333334</v>
      </c>
      <c r="S242" s="905">
        <v>-5.4599999999993543E-2</v>
      </c>
      <c r="T242" s="895">
        <v>100.32684285714286</v>
      </c>
      <c r="U242" s="896">
        <v>-6.1857142857135727E-2</v>
      </c>
      <c r="V242" s="888" t="s">
        <v>691</v>
      </c>
      <c r="W242" s="889">
        <v>0</v>
      </c>
      <c r="X242" s="1502"/>
      <c r="Y242" s="1078"/>
    </row>
    <row r="243" spans="1:25" ht="14.25" customHeight="1">
      <c r="A243" s="900">
        <v>41579</v>
      </c>
      <c r="B243" s="1428">
        <v>101.13694880234021</v>
      </c>
      <c r="C243" s="893">
        <v>0.20681826074240917</v>
      </c>
      <c r="D243" s="898">
        <v>1.93</v>
      </c>
      <c r="E243" s="895">
        <v>100.91198857089951</v>
      </c>
      <c r="F243" s="896">
        <v>0.23952348728688833</v>
      </c>
      <c r="G243" s="923">
        <v>100.44909499141571</v>
      </c>
      <c r="H243" s="924">
        <v>0.22286607019250937</v>
      </c>
      <c r="I243" s="1086" t="s">
        <v>686</v>
      </c>
      <c r="J243" s="1434" t="s">
        <v>691</v>
      </c>
      <c r="K243">
        <v>0</v>
      </c>
      <c r="L243" s="1450"/>
      <c r="M243" s="847"/>
      <c r="N243" s="900">
        <v>41579</v>
      </c>
      <c r="O243" s="901">
        <v>99.932689999999994</v>
      </c>
      <c r="P243" s="902">
        <v>-0.157810000000012</v>
      </c>
      <c r="Q243" s="907">
        <v>0.62</v>
      </c>
      <c r="R243" s="904">
        <v>100.09536333333334</v>
      </c>
      <c r="S243" s="905">
        <v>-9.6569999999999823E-2</v>
      </c>
      <c r="T243" s="906">
        <v>100.23598428571428</v>
      </c>
      <c r="U243" s="907">
        <v>-9.0858571428583446E-2</v>
      </c>
      <c r="V243" s="888" t="s">
        <v>691</v>
      </c>
      <c r="W243" s="889">
        <v>0</v>
      </c>
      <c r="X243" s="1502"/>
      <c r="Y243" s="1078"/>
    </row>
    <row r="244" spans="1:25" s="847" customFormat="1" ht="14.25" customHeight="1">
      <c r="A244" s="925">
        <v>41609</v>
      </c>
      <c r="B244" s="1500">
        <v>101.22961643291457</v>
      </c>
      <c r="C244" s="963">
        <v>9.2667630574354121E-2</v>
      </c>
      <c r="D244" s="894">
        <v>2.13</v>
      </c>
      <c r="E244" s="903">
        <v>101.09889859228419</v>
      </c>
      <c r="F244" s="928">
        <v>0.18691002138467638</v>
      </c>
      <c r="G244" s="929">
        <v>100.65505600321535</v>
      </c>
      <c r="H244" s="930">
        <v>0.20596101179964421</v>
      </c>
      <c r="I244" s="1100" t="s">
        <v>686</v>
      </c>
      <c r="J244" s="1490" t="s">
        <v>691</v>
      </c>
      <c r="K244" s="916">
        <v>0</v>
      </c>
      <c r="L244" s="1450"/>
      <c r="N244" s="917">
        <v>41609</v>
      </c>
      <c r="O244" s="918">
        <v>99.653829999999999</v>
      </c>
      <c r="P244" s="910">
        <v>-0.27885999999999456</v>
      </c>
      <c r="Q244" s="913">
        <v>0.11</v>
      </c>
      <c r="R244" s="1111">
        <v>99.89233999999999</v>
      </c>
      <c r="S244" s="919">
        <v>-0.20302333333334843</v>
      </c>
      <c r="T244" s="912">
        <v>100.11226000000001</v>
      </c>
      <c r="U244" s="913">
        <v>-0.12372428571427463</v>
      </c>
      <c r="V244" s="920" t="s">
        <v>892</v>
      </c>
      <c r="W244" s="921">
        <v>1</v>
      </c>
      <c r="X244" s="1502"/>
      <c r="Y244" s="890"/>
    </row>
    <row r="245" spans="1:25" ht="14.25" customHeight="1">
      <c r="A245" s="882">
        <v>41640</v>
      </c>
      <c r="B245" s="1428">
        <v>101.15701387180673</v>
      </c>
      <c r="C245" s="1092">
        <v>-7.2602561107842689E-2</v>
      </c>
      <c r="D245" s="1115">
        <v>2.06</v>
      </c>
      <c r="E245" s="886">
        <v>101.1745263690205</v>
      </c>
      <c r="F245" s="976">
        <v>7.5627776736311603E-2</v>
      </c>
      <c r="G245" s="1094">
        <v>100.82051326310868</v>
      </c>
      <c r="H245" s="1095">
        <v>0.16545725989332993</v>
      </c>
      <c r="I245" s="1096" t="s">
        <v>686</v>
      </c>
      <c r="J245" s="1433" t="s">
        <v>691</v>
      </c>
      <c r="K245">
        <v>0</v>
      </c>
      <c r="L245" s="1452"/>
      <c r="M245" s="847"/>
      <c r="N245" s="900">
        <v>41640</v>
      </c>
      <c r="O245" s="901">
        <v>99.298919999999995</v>
      </c>
      <c r="P245" s="902">
        <v>-0.35491000000000383</v>
      </c>
      <c r="Q245" s="907">
        <v>-0.67</v>
      </c>
      <c r="R245" s="904">
        <v>99.62848000000001</v>
      </c>
      <c r="S245" s="905">
        <v>-0.26385999999997978</v>
      </c>
      <c r="T245" s="895">
        <v>99.95936285714285</v>
      </c>
      <c r="U245" s="896">
        <v>-0.15289714285715661</v>
      </c>
      <c r="V245" s="888" t="s">
        <v>691</v>
      </c>
      <c r="W245" s="889">
        <v>0</v>
      </c>
      <c r="X245" s="1502"/>
      <c r="Y245" s="1078"/>
    </row>
    <row r="246" spans="1:25" ht="14.25" customHeight="1">
      <c r="A246" s="900">
        <v>41671</v>
      </c>
      <c r="B246" s="1428">
        <v>100.94095665451859</v>
      </c>
      <c r="C246" s="893">
        <v>-0.21605721728813876</v>
      </c>
      <c r="D246" s="898">
        <v>1.74</v>
      </c>
      <c r="E246" s="895">
        <v>101.10919565307995</v>
      </c>
      <c r="F246" s="896">
        <v>-6.5330715940547179E-2</v>
      </c>
      <c r="G246" s="923">
        <v>100.92599014463113</v>
      </c>
      <c r="H246" s="924">
        <v>0.10547688152244916</v>
      </c>
      <c r="I246" s="1086" t="s">
        <v>846</v>
      </c>
      <c r="J246" s="1434" t="s">
        <v>691</v>
      </c>
      <c r="K246">
        <v>0</v>
      </c>
      <c r="L246" s="1450"/>
      <c r="M246" s="847"/>
      <c r="N246" s="900">
        <v>41671</v>
      </c>
      <c r="O246" s="901">
        <v>98.931150000000002</v>
      </c>
      <c r="P246" s="902">
        <v>-0.36776999999999305</v>
      </c>
      <c r="Q246" s="907">
        <v>-1.39</v>
      </c>
      <c r="R246" s="904">
        <v>99.294633333333323</v>
      </c>
      <c r="S246" s="905">
        <v>-0.3338466666666875</v>
      </c>
      <c r="T246" s="895">
        <v>99.770341428571427</v>
      </c>
      <c r="U246" s="896">
        <v>-0.18902142857142223</v>
      </c>
      <c r="V246" s="888" t="s">
        <v>691</v>
      </c>
      <c r="W246" s="889">
        <v>0</v>
      </c>
      <c r="X246" s="1502"/>
      <c r="Y246" s="1078"/>
    </row>
    <row r="247" spans="1:25" ht="14.25" customHeight="1">
      <c r="A247" s="900">
        <v>41699</v>
      </c>
      <c r="B247" s="1428">
        <v>100.64024388452906</v>
      </c>
      <c r="C247" s="893">
        <v>-0.30071276998953067</v>
      </c>
      <c r="D247" s="898">
        <v>1.27</v>
      </c>
      <c r="E247" s="895">
        <v>100.91273813695146</v>
      </c>
      <c r="F247" s="896">
        <v>-0.19645751612848983</v>
      </c>
      <c r="G247" s="923">
        <v>100.95768522235248</v>
      </c>
      <c r="H247" s="924">
        <v>3.169507772135205E-2</v>
      </c>
      <c r="I247" s="1086" t="s">
        <v>846</v>
      </c>
      <c r="J247" s="1434" t="s">
        <v>691</v>
      </c>
      <c r="K247">
        <v>0</v>
      </c>
      <c r="L247" s="1450"/>
      <c r="M247" s="847"/>
      <c r="N247" s="900">
        <v>41699</v>
      </c>
      <c r="O247" s="901">
        <v>98.683279999999996</v>
      </c>
      <c r="P247" s="902">
        <v>-0.24787000000000603</v>
      </c>
      <c r="Q247" s="907">
        <v>-1.83</v>
      </c>
      <c r="R247" s="904">
        <v>98.971116666666674</v>
      </c>
      <c r="S247" s="905">
        <v>-0.32351666666664869</v>
      </c>
      <c r="T247" s="895">
        <v>99.550467142857158</v>
      </c>
      <c r="U247" s="896">
        <v>-0.21987428571426904</v>
      </c>
      <c r="V247" s="888" t="s">
        <v>691</v>
      </c>
      <c r="W247" s="889">
        <v>0</v>
      </c>
      <c r="X247" s="1502"/>
      <c r="Y247" s="1078"/>
    </row>
    <row r="248" spans="1:25" ht="14.25" customHeight="1">
      <c r="A248" s="900">
        <v>41730</v>
      </c>
      <c r="B248" s="1428">
        <v>100.33207674832714</v>
      </c>
      <c r="C248" s="893">
        <v>-0.30816713620191649</v>
      </c>
      <c r="D248" s="898">
        <v>0.76</v>
      </c>
      <c r="E248" s="895">
        <v>100.63775909579159</v>
      </c>
      <c r="F248" s="896">
        <v>-0.27497904115986671</v>
      </c>
      <c r="G248" s="923">
        <v>100.90956956229059</v>
      </c>
      <c r="H248" s="924">
        <v>-4.8115660061895937E-2</v>
      </c>
      <c r="I248" s="1086" t="s">
        <v>687</v>
      </c>
      <c r="J248" s="1434" t="s">
        <v>691</v>
      </c>
      <c r="K248">
        <v>0</v>
      </c>
      <c r="L248" s="1450"/>
      <c r="M248" s="847"/>
      <c r="N248" s="900">
        <v>41730</v>
      </c>
      <c r="O248" s="901">
        <v>98.683959999999999</v>
      </c>
      <c r="P248" s="902">
        <v>6.8000000000267846E-4</v>
      </c>
      <c r="Q248" s="907">
        <v>-1.87</v>
      </c>
      <c r="R248" s="904">
        <v>98.76612999999999</v>
      </c>
      <c r="S248" s="905">
        <v>-0.20498666666668441</v>
      </c>
      <c r="T248" s="895">
        <v>99.324904285714283</v>
      </c>
      <c r="U248" s="896">
        <v>-0.22556285714287583</v>
      </c>
      <c r="V248" s="888" t="s">
        <v>691</v>
      </c>
      <c r="W248" s="889">
        <v>0</v>
      </c>
      <c r="X248" s="1502"/>
      <c r="Y248" s="1078"/>
    </row>
    <row r="249" spans="1:25" ht="14.25" customHeight="1">
      <c r="A249" s="900">
        <v>41760</v>
      </c>
      <c r="B249" s="1428">
        <v>100.08313701846934</v>
      </c>
      <c r="C249" s="893">
        <v>-0.24893972985779556</v>
      </c>
      <c r="D249" s="898">
        <v>0.3</v>
      </c>
      <c r="E249" s="895">
        <v>100.35181921710851</v>
      </c>
      <c r="F249" s="896">
        <v>-0.28593987868308091</v>
      </c>
      <c r="G249" s="923">
        <v>100.78857048755795</v>
      </c>
      <c r="H249" s="924">
        <v>-0.12099907473263727</v>
      </c>
      <c r="I249" s="1086" t="s">
        <v>687</v>
      </c>
      <c r="J249" s="1434" t="s">
        <v>691</v>
      </c>
      <c r="K249">
        <v>0</v>
      </c>
      <c r="L249" s="1450"/>
      <c r="M249" s="847"/>
      <c r="N249" s="900">
        <v>41760</v>
      </c>
      <c r="O249" s="901">
        <v>98.946879999999993</v>
      </c>
      <c r="P249" s="902">
        <v>0.26291999999999405</v>
      </c>
      <c r="Q249" s="907">
        <v>-1.56</v>
      </c>
      <c r="R249" s="904">
        <v>98.771373333333329</v>
      </c>
      <c r="S249" s="905">
        <v>5.2433333333397059E-3</v>
      </c>
      <c r="T249" s="895">
        <v>99.161529999999985</v>
      </c>
      <c r="U249" s="896">
        <v>-0.16337428571429768</v>
      </c>
      <c r="V249" s="888" t="s">
        <v>691</v>
      </c>
      <c r="W249" s="889">
        <v>0</v>
      </c>
      <c r="X249" s="1502"/>
      <c r="Y249" s="1078"/>
    </row>
    <row r="250" spans="1:25" ht="14.25" customHeight="1">
      <c r="A250" s="900">
        <v>41791</v>
      </c>
      <c r="B250" s="1428">
        <v>99.917559117719193</v>
      </c>
      <c r="C250" s="893">
        <v>-0.16557790075015077</v>
      </c>
      <c r="D250" s="898">
        <v>-0.08</v>
      </c>
      <c r="E250" s="895">
        <v>100.11092429483857</v>
      </c>
      <c r="F250" s="896">
        <v>-0.2408949222699448</v>
      </c>
      <c r="G250" s="923">
        <v>100.61437196118352</v>
      </c>
      <c r="H250" s="924">
        <v>-0.17419852637442546</v>
      </c>
      <c r="I250" s="1086" t="s">
        <v>687</v>
      </c>
      <c r="J250" s="1434" t="s">
        <v>691</v>
      </c>
      <c r="K250">
        <v>0</v>
      </c>
      <c r="L250" s="1450"/>
      <c r="M250" s="847"/>
      <c r="N250" s="900">
        <v>41791</v>
      </c>
      <c r="O250" s="901">
        <v>99.259770000000003</v>
      </c>
      <c r="P250" s="902">
        <v>0.3128900000000101</v>
      </c>
      <c r="Q250" s="907">
        <v>-1.1100000000000001</v>
      </c>
      <c r="R250" s="904">
        <v>98.963536666666656</v>
      </c>
      <c r="S250" s="905">
        <v>0.19216333333332614</v>
      </c>
      <c r="T250" s="895">
        <v>99.065398571428574</v>
      </c>
      <c r="U250" s="896">
        <v>-9.6131428571410993E-2</v>
      </c>
      <c r="V250" s="888" t="s">
        <v>691</v>
      </c>
      <c r="W250" s="889">
        <v>0</v>
      </c>
      <c r="X250" s="1502"/>
      <c r="Y250" s="1078"/>
    </row>
    <row r="251" spans="1:25" ht="14.25" customHeight="1">
      <c r="A251" s="900">
        <v>41821</v>
      </c>
      <c r="B251" s="1428">
        <v>99.847408291105623</v>
      </c>
      <c r="C251" s="893">
        <v>-7.0150826613570416E-2</v>
      </c>
      <c r="D251" s="898">
        <v>-0.35</v>
      </c>
      <c r="E251" s="895">
        <v>99.949368142431396</v>
      </c>
      <c r="F251" s="896">
        <v>-0.16155615240717225</v>
      </c>
      <c r="G251" s="923">
        <v>100.41691365521081</v>
      </c>
      <c r="H251" s="924">
        <v>-0.19745830597271663</v>
      </c>
      <c r="I251" s="1086" t="s">
        <v>687</v>
      </c>
      <c r="J251" s="1434" t="s">
        <v>691</v>
      </c>
      <c r="K251">
        <v>0</v>
      </c>
      <c r="L251" s="1450"/>
      <c r="M251" s="847"/>
      <c r="N251" s="900">
        <v>41821</v>
      </c>
      <c r="O251" s="901">
        <v>99.445689999999999</v>
      </c>
      <c r="P251" s="902">
        <v>0.18591999999999587</v>
      </c>
      <c r="Q251" s="907">
        <v>-0.81</v>
      </c>
      <c r="R251" s="904">
        <v>99.21744666666666</v>
      </c>
      <c r="S251" s="905">
        <v>0.25391000000000474</v>
      </c>
      <c r="T251" s="895">
        <v>99.035664285714304</v>
      </c>
      <c r="U251" s="896">
        <v>-2.9734285714269504E-2</v>
      </c>
      <c r="V251" s="888" t="s">
        <v>691</v>
      </c>
      <c r="W251" s="889">
        <v>0</v>
      </c>
      <c r="X251" s="1502"/>
      <c r="Y251" s="1078"/>
    </row>
    <row r="252" spans="1:25" ht="14.25" customHeight="1">
      <c r="A252" s="900">
        <v>41852</v>
      </c>
      <c r="B252" s="1428">
        <v>99.855960653318505</v>
      </c>
      <c r="C252" s="893">
        <v>8.5523622128818033E-3</v>
      </c>
      <c r="D252" s="898">
        <v>-0.56000000000000005</v>
      </c>
      <c r="E252" s="895">
        <v>99.873642687381107</v>
      </c>
      <c r="F252" s="896">
        <v>-7.572545505028927E-2</v>
      </c>
      <c r="G252" s="923">
        <v>100.2310489097125</v>
      </c>
      <c r="H252" s="924">
        <v>-0.18586474549830712</v>
      </c>
      <c r="I252" s="1086" t="s">
        <v>687</v>
      </c>
      <c r="J252" s="1434" t="s">
        <v>691</v>
      </c>
      <c r="K252">
        <v>0</v>
      </c>
      <c r="L252" s="1450"/>
      <c r="M252" s="847"/>
      <c r="N252" s="900">
        <v>41852</v>
      </c>
      <c r="O252" s="901">
        <v>99.408839999999998</v>
      </c>
      <c r="P252" s="902">
        <v>-3.685000000000116E-2</v>
      </c>
      <c r="Q252" s="907">
        <v>-0.81</v>
      </c>
      <c r="R252" s="904">
        <v>99.371433333333343</v>
      </c>
      <c r="S252" s="905">
        <v>0.15398666666668248</v>
      </c>
      <c r="T252" s="895">
        <v>99.05136714285716</v>
      </c>
      <c r="U252" s="896">
        <v>1.5702857142855464E-2</v>
      </c>
      <c r="V252" s="888" t="s">
        <v>691</v>
      </c>
      <c r="W252" s="889">
        <v>0</v>
      </c>
      <c r="X252" s="1502"/>
      <c r="Y252" s="1078"/>
    </row>
    <row r="253" spans="1:25" ht="14.25" customHeight="1">
      <c r="A253" s="900">
        <v>41883</v>
      </c>
      <c r="B253" s="1428">
        <v>99.857321723727239</v>
      </c>
      <c r="C253" s="893">
        <v>1.3610704087341219E-3</v>
      </c>
      <c r="D253" s="898">
        <v>-0.81</v>
      </c>
      <c r="E253" s="895">
        <v>99.85356355605046</v>
      </c>
      <c r="F253" s="896">
        <v>-2.007913133064676E-2</v>
      </c>
      <c r="G253" s="923">
        <v>100.07624391959942</v>
      </c>
      <c r="H253" s="924">
        <v>-0.15480499011307813</v>
      </c>
      <c r="I253" s="1086" t="s">
        <v>687</v>
      </c>
      <c r="J253" s="1434" t="s">
        <v>691</v>
      </c>
      <c r="K253">
        <v>0</v>
      </c>
      <c r="L253" s="1450"/>
      <c r="M253" s="847"/>
      <c r="N253" s="900">
        <v>41883</v>
      </c>
      <c r="O253" s="901">
        <v>99.252120000000005</v>
      </c>
      <c r="P253" s="902">
        <v>-0.15671999999999287</v>
      </c>
      <c r="Q253" s="907">
        <v>-1.01</v>
      </c>
      <c r="R253" s="904">
        <v>99.368883333333329</v>
      </c>
      <c r="S253" s="905">
        <v>-2.5500000000135969E-3</v>
      </c>
      <c r="T253" s="895">
        <v>99.097219999999993</v>
      </c>
      <c r="U253" s="896">
        <v>4.5852857142833159E-2</v>
      </c>
      <c r="V253" s="888" t="s">
        <v>691</v>
      </c>
      <c r="W253" s="889">
        <v>0</v>
      </c>
      <c r="X253" s="1502"/>
      <c r="Y253" s="1078"/>
    </row>
    <row r="254" spans="1:25" ht="14.25" customHeight="1">
      <c r="A254" s="900">
        <v>41913</v>
      </c>
      <c r="B254" s="1428">
        <v>99.833235677744568</v>
      </c>
      <c r="C254" s="893">
        <v>-2.4086045982670612E-2</v>
      </c>
      <c r="D254" s="898">
        <v>-1.0900000000000001</v>
      </c>
      <c r="E254" s="895">
        <v>99.84883935159678</v>
      </c>
      <c r="F254" s="896">
        <v>-4.7242044536801586E-3</v>
      </c>
      <c r="G254" s="923">
        <v>99.960957032915957</v>
      </c>
      <c r="H254" s="924">
        <v>-0.11528688668346376</v>
      </c>
      <c r="I254" s="1086" t="s">
        <v>687</v>
      </c>
      <c r="J254" s="1434" t="s">
        <v>691</v>
      </c>
      <c r="K254">
        <v>0</v>
      </c>
      <c r="L254" s="1450"/>
      <c r="M254" s="847"/>
      <c r="N254" s="925">
        <v>41913</v>
      </c>
      <c r="O254" s="926">
        <v>99.065650000000005</v>
      </c>
      <c r="P254" s="927">
        <v>-0.18646999999999991</v>
      </c>
      <c r="Q254" s="928">
        <v>-1.02</v>
      </c>
      <c r="R254" s="929">
        <v>99.242203333333336</v>
      </c>
      <c r="S254" s="930">
        <v>-0.12667999999999324</v>
      </c>
      <c r="T254" s="903">
        <v>99.15184428571429</v>
      </c>
      <c r="U254" s="928">
        <v>5.4624285714297116E-2</v>
      </c>
      <c r="V254" s="920" t="s">
        <v>893</v>
      </c>
      <c r="W254" s="921">
        <v>-1</v>
      </c>
      <c r="X254" s="1502"/>
      <c r="Y254" s="1078"/>
    </row>
    <row r="255" spans="1:25" ht="14.25" customHeight="1">
      <c r="A255" s="900">
        <v>41944</v>
      </c>
      <c r="B255" s="1428">
        <v>99.776679276213912</v>
      </c>
      <c r="C255" s="893">
        <v>-5.6556401530656331E-2</v>
      </c>
      <c r="D255" s="898">
        <v>-1.34</v>
      </c>
      <c r="E255" s="895">
        <v>99.822412225895235</v>
      </c>
      <c r="F255" s="896">
        <v>-2.6427125701545151E-2</v>
      </c>
      <c r="G255" s="923">
        <v>99.881614536899775</v>
      </c>
      <c r="H255" s="924">
        <v>-7.9342496016181485E-2</v>
      </c>
      <c r="I255" s="1086" t="s">
        <v>687</v>
      </c>
      <c r="J255" s="1434" t="s">
        <v>691</v>
      </c>
      <c r="K255">
        <v>0</v>
      </c>
      <c r="L255" s="1450"/>
      <c r="M255" s="847"/>
      <c r="N255" s="900">
        <v>41944</v>
      </c>
      <c r="O255" s="931">
        <v>98.94556</v>
      </c>
      <c r="P255" s="932">
        <v>-0.12009000000000469</v>
      </c>
      <c r="Q255" s="907">
        <v>-0.99</v>
      </c>
      <c r="R255" s="904">
        <v>99.08777666666667</v>
      </c>
      <c r="S255" s="905">
        <v>-0.15442666666666582</v>
      </c>
      <c r="T255" s="895">
        <v>99.189215714285723</v>
      </c>
      <c r="U255" s="896">
        <v>3.737142857143283E-2</v>
      </c>
      <c r="V255" s="888" t="s">
        <v>691</v>
      </c>
      <c r="W255" s="889">
        <v>0</v>
      </c>
      <c r="X255" s="1502"/>
      <c r="Y255" s="1078"/>
    </row>
    <row r="256" spans="1:25" ht="14.25" customHeight="1">
      <c r="A256" s="949">
        <v>41974</v>
      </c>
      <c r="B256" s="1499">
        <v>99.699455215784454</v>
      </c>
      <c r="C256" s="935">
        <v>-7.7224060429458063E-2</v>
      </c>
      <c r="D256" s="936">
        <v>-1.51</v>
      </c>
      <c r="E256" s="937">
        <v>99.769790056580973</v>
      </c>
      <c r="F256" s="938">
        <v>-5.2622169314261669E-2</v>
      </c>
      <c r="G256" s="939">
        <v>99.82680285080194</v>
      </c>
      <c r="H256" s="940">
        <v>-5.4811686097835377E-2</v>
      </c>
      <c r="I256" s="1088" t="s">
        <v>687</v>
      </c>
      <c r="J256" s="1489" t="s">
        <v>691</v>
      </c>
      <c r="K256" s="916">
        <v>0</v>
      </c>
      <c r="L256" s="1451"/>
      <c r="M256" s="847"/>
      <c r="N256" s="900">
        <v>41974</v>
      </c>
      <c r="O256" s="931">
        <v>98.98733</v>
      </c>
      <c r="P256" s="932">
        <v>4.1769999999999641E-2</v>
      </c>
      <c r="Q256" s="942">
        <v>-0.67</v>
      </c>
      <c r="R256" s="904">
        <v>98.999513333333326</v>
      </c>
      <c r="S256" s="905">
        <v>-8.8263333333344463E-2</v>
      </c>
      <c r="T256" s="943">
        <v>99.194994285714287</v>
      </c>
      <c r="U256" s="938">
        <v>5.7785714285643053E-3</v>
      </c>
      <c r="V256" s="888" t="s">
        <v>691</v>
      </c>
      <c r="W256" s="889">
        <v>0</v>
      </c>
      <c r="X256" s="1502"/>
      <c r="Y256" s="1078"/>
    </row>
    <row r="257" spans="1:25" ht="14.25" customHeight="1">
      <c r="A257" s="900">
        <v>42005</v>
      </c>
      <c r="B257" s="1428">
        <v>99.62704220064154</v>
      </c>
      <c r="C257" s="893">
        <v>-7.241301514291365E-2</v>
      </c>
      <c r="D257" s="898">
        <v>-1.51</v>
      </c>
      <c r="E257" s="895">
        <v>99.701058897546645</v>
      </c>
      <c r="F257" s="896">
        <v>-6.8731159034328471E-2</v>
      </c>
      <c r="G257" s="923">
        <v>99.785300434076561</v>
      </c>
      <c r="H257" s="924">
        <v>-4.1502416725379021E-2</v>
      </c>
      <c r="I257" s="1086" t="s">
        <v>687</v>
      </c>
      <c r="J257" s="1433" t="s">
        <v>691</v>
      </c>
      <c r="K257">
        <v>0</v>
      </c>
      <c r="L257" s="1450"/>
      <c r="M257" s="847"/>
      <c r="N257" s="882">
        <v>42005</v>
      </c>
      <c r="O257" s="944">
        <v>99.157520000000005</v>
      </c>
      <c r="P257" s="945">
        <v>0.17019000000000517</v>
      </c>
      <c r="Q257" s="907">
        <v>-0.14000000000000001</v>
      </c>
      <c r="R257" s="884">
        <v>99.030136666666678</v>
      </c>
      <c r="S257" s="946">
        <v>3.0623333333352321E-2</v>
      </c>
      <c r="T257" s="895">
        <v>99.180387142857143</v>
      </c>
      <c r="U257" s="896">
        <v>-1.4607142857144595E-2</v>
      </c>
      <c r="V257" s="888" t="s">
        <v>691</v>
      </c>
      <c r="W257" s="889">
        <v>0</v>
      </c>
      <c r="X257" s="1502"/>
      <c r="Y257" s="1078"/>
    </row>
    <row r="258" spans="1:25" ht="14.25" customHeight="1">
      <c r="A258" s="900">
        <v>42036</v>
      </c>
      <c r="B258" s="1428">
        <v>99.55184482124254</v>
      </c>
      <c r="C258" s="893">
        <v>-7.5197379399000397E-2</v>
      </c>
      <c r="D258" s="898">
        <v>-1.38</v>
      </c>
      <c r="E258" s="895">
        <v>99.62611407922283</v>
      </c>
      <c r="F258" s="896">
        <v>-7.4944818323814388E-2</v>
      </c>
      <c r="G258" s="923">
        <v>99.743077081238965</v>
      </c>
      <c r="H258" s="924">
        <v>-4.2223352837595485E-2</v>
      </c>
      <c r="I258" s="1086" t="s">
        <v>687</v>
      </c>
      <c r="J258" s="1434" t="s">
        <v>691</v>
      </c>
      <c r="K258">
        <v>0</v>
      </c>
      <c r="L258" s="1450"/>
      <c r="M258" s="847"/>
      <c r="N258" s="900">
        <v>42036</v>
      </c>
      <c r="O258" s="931">
        <v>99.417609999999996</v>
      </c>
      <c r="P258" s="932">
        <v>0.26008999999999105</v>
      </c>
      <c r="Q258" s="907">
        <v>0.49</v>
      </c>
      <c r="R258" s="904">
        <v>99.187486666666658</v>
      </c>
      <c r="S258" s="905">
        <v>0.15734999999997967</v>
      </c>
      <c r="T258" s="895">
        <v>99.176375714285697</v>
      </c>
      <c r="U258" s="896">
        <v>-4.011428571445208E-3</v>
      </c>
      <c r="V258" s="888" t="s">
        <v>691</v>
      </c>
      <c r="W258" s="889">
        <v>0</v>
      </c>
      <c r="X258" s="1502"/>
      <c r="Y258" s="1078"/>
    </row>
    <row r="259" spans="1:25" ht="14.25" customHeight="1">
      <c r="A259" s="900">
        <v>42064</v>
      </c>
      <c r="B259" s="1428">
        <v>99.493686697505083</v>
      </c>
      <c r="C259" s="902">
        <v>-5.8158123737456435E-2</v>
      </c>
      <c r="D259" s="898">
        <v>-1.1399999999999999</v>
      </c>
      <c r="E259" s="906">
        <v>99.557524573129726</v>
      </c>
      <c r="F259" s="907">
        <v>-6.8589506093104546E-2</v>
      </c>
      <c r="G259" s="904">
        <v>99.691323658979897</v>
      </c>
      <c r="H259" s="905">
        <v>-5.1753422259068316E-2</v>
      </c>
      <c r="I259" s="1114" t="s">
        <v>687</v>
      </c>
      <c r="J259" s="1436" t="s">
        <v>691</v>
      </c>
      <c r="K259">
        <v>0</v>
      </c>
      <c r="L259" s="1450"/>
      <c r="M259" s="847"/>
      <c r="N259" s="900">
        <v>42064</v>
      </c>
      <c r="O259" s="931">
        <v>99.608919999999998</v>
      </c>
      <c r="P259" s="932">
        <v>0.19131000000000142</v>
      </c>
      <c r="Q259" s="907">
        <v>0.94</v>
      </c>
      <c r="R259" s="904">
        <v>99.394683333333333</v>
      </c>
      <c r="S259" s="905">
        <v>0.20719666666667536</v>
      </c>
      <c r="T259" s="895">
        <v>99.204958571428577</v>
      </c>
      <c r="U259" s="896">
        <v>2.8582857142879448E-2</v>
      </c>
      <c r="V259" s="888" t="s">
        <v>691</v>
      </c>
      <c r="W259" s="889">
        <v>0</v>
      </c>
      <c r="X259" s="1502"/>
      <c r="Y259" s="1078"/>
    </row>
    <row r="260" spans="1:25" ht="14.25" customHeight="1">
      <c r="A260" s="900">
        <v>42095</v>
      </c>
      <c r="B260" s="1428">
        <v>99.462733374728245</v>
      </c>
      <c r="C260" s="902">
        <v>-3.0953322776838377E-2</v>
      </c>
      <c r="D260" s="898">
        <v>-0.87</v>
      </c>
      <c r="E260" s="895">
        <v>99.502754964491956</v>
      </c>
      <c r="F260" s="896">
        <v>-5.4769608637769807E-2</v>
      </c>
      <c r="G260" s="923">
        <v>99.634953894837182</v>
      </c>
      <c r="H260" s="924">
        <v>-5.6369764142715439E-2</v>
      </c>
      <c r="I260" s="1086" t="s">
        <v>687</v>
      </c>
      <c r="J260" s="1434" t="s">
        <v>691</v>
      </c>
      <c r="K260">
        <v>0</v>
      </c>
      <c r="L260" s="1450"/>
      <c r="M260" s="847"/>
      <c r="N260" s="900">
        <v>42095</v>
      </c>
      <c r="O260" s="931">
        <v>99.689220000000006</v>
      </c>
      <c r="P260" s="932">
        <v>8.0300000000008254E-2</v>
      </c>
      <c r="Q260" s="907">
        <v>1.02</v>
      </c>
      <c r="R260" s="904">
        <v>99.571916666666652</v>
      </c>
      <c r="S260" s="905">
        <v>0.17723333333331937</v>
      </c>
      <c r="T260" s="895">
        <v>99.267401428571432</v>
      </c>
      <c r="U260" s="896">
        <v>6.2442857142855246E-2</v>
      </c>
      <c r="V260" s="888" t="s">
        <v>691</v>
      </c>
      <c r="W260" s="889">
        <v>0</v>
      </c>
      <c r="X260" s="1502"/>
      <c r="Y260" s="1078"/>
    </row>
    <row r="261" spans="1:25" ht="14.25" customHeight="1">
      <c r="A261" s="900">
        <v>42125</v>
      </c>
      <c r="B261" s="1428">
        <v>99.461261091265285</v>
      </c>
      <c r="C261" s="893">
        <v>-1.4722834629594672E-3</v>
      </c>
      <c r="D261" s="898">
        <v>-0.62</v>
      </c>
      <c r="E261" s="895">
        <v>99.472560387832871</v>
      </c>
      <c r="F261" s="896">
        <v>-3.019457665908476E-2</v>
      </c>
      <c r="G261" s="923">
        <v>99.58181466819731</v>
      </c>
      <c r="H261" s="924">
        <v>-5.313922663987114E-2</v>
      </c>
      <c r="I261" s="1086" t="s">
        <v>844</v>
      </c>
      <c r="J261" s="1434" t="s">
        <v>691</v>
      </c>
      <c r="K261">
        <v>0</v>
      </c>
      <c r="L261" s="1450"/>
      <c r="M261" s="847"/>
      <c r="N261" s="900">
        <v>42125</v>
      </c>
      <c r="O261" s="931">
        <v>99.679310000000001</v>
      </c>
      <c r="P261" s="932">
        <v>-9.9100000000049704E-3</v>
      </c>
      <c r="Q261" s="907">
        <v>0.74</v>
      </c>
      <c r="R261" s="904">
        <v>99.659149999999997</v>
      </c>
      <c r="S261" s="905">
        <v>8.7233333333344376E-2</v>
      </c>
      <c r="T261" s="895">
        <v>99.355067142857138</v>
      </c>
      <c r="U261" s="896">
        <v>8.7665714285705576E-2</v>
      </c>
      <c r="V261" s="888" t="s">
        <v>691</v>
      </c>
      <c r="W261" s="889">
        <v>0</v>
      </c>
      <c r="X261" s="1502"/>
      <c r="Y261" s="1078"/>
    </row>
    <row r="262" spans="1:25" ht="14.25" customHeight="1">
      <c r="A262" s="900">
        <v>42156</v>
      </c>
      <c r="B262" s="1428">
        <v>99.456513213527515</v>
      </c>
      <c r="C262" s="893">
        <v>-4.7478777377705228E-3</v>
      </c>
      <c r="D262" s="898">
        <v>-0.46</v>
      </c>
      <c r="E262" s="895">
        <v>99.460169226507006</v>
      </c>
      <c r="F262" s="896">
        <v>-1.2391161325865596E-2</v>
      </c>
      <c r="G262" s="923">
        <v>99.536076659242099</v>
      </c>
      <c r="H262" s="924">
        <v>-4.573800895521174E-2</v>
      </c>
      <c r="I262" s="1086" t="s">
        <v>844</v>
      </c>
      <c r="J262" s="1434" t="s">
        <v>691</v>
      </c>
      <c r="K262">
        <v>0</v>
      </c>
      <c r="L262" s="1450"/>
      <c r="M262" s="847"/>
      <c r="N262" s="925">
        <v>42156</v>
      </c>
      <c r="O262" s="926">
        <v>99.637990000000002</v>
      </c>
      <c r="P262" s="927">
        <v>-4.1319999999998913E-2</v>
      </c>
      <c r="Q262" s="928">
        <v>0.38</v>
      </c>
      <c r="R262" s="929">
        <v>99.668840000000003</v>
      </c>
      <c r="S262" s="930">
        <v>9.6900000000061937E-3</v>
      </c>
      <c r="T262" s="903">
        <v>99.453985714285707</v>
      </c>
      <c r="U262" s="928">
        <v>9.8918571428569635E-2</v>
      </c>
      <c r="V262" s="920" t="s">
        <v>892</v>
      </c>
      <c r="W262" s="921">
        <v>1</v>
      </c>
      <c r="X262" s="1502"/>
      <c r="Y262" s="1078"/>
    </row>
    <row r="263" spans="1:25" ht="14.25" customHeight="1">
      <c r="A263" s="900">
        <v>42186</v>
      </c>
      <c r="B263" s="1428">
        <v>99.431739986786965</v>
      </c>
      <c r="C263" s="893">
        <v>-2.4773226740549603E-2</v>
      </c>
      <c r="D263" s="898">
        <v>-0.42</v>
      </c>
      <c r="E263" s="895">
        <v>99.449838097193265</v>
      </c>
      <c r="F263" s="896">
        <v>-1.0331129313740917E-2</v>
      </c>
      <c r="G263" s="923">
        <v>99.497831626528168</v>
      </c>
      <c r="H263" s="924">
        <v>-3.8245032713930982E-2</v>
      </c>
      <c r="I263" s="1086" t="s">
        <v>686</v>
      </c>
      <c r="J263" s="1434" t="s">
        <v>691</v>
      </c>
      <c r="K263">
        <v>0</v>
      </c>
      <c r="L263" s="1450"/>
      <c r="M263" s="847"/>
      <c r="N263" s="900">
        <v>42186</v>
      </c>
      <c r="O263" s="931">
        <v>99.58914</v>
      </c>
      <c r="P263" s="932">
        <v>-4.8850000000001614E-2</v>
      </c>
      <c r="Q263" s="907">
        <v>0.14000000000000001</v>
      </c>
      <c r="R263" s="904">
        <v>99.635479999999987</v>
      </c>
      <c r="S263" s="905">
        <v>-3.3360000000016043E-2</v>
      </c>
      <c r="T263" s="895">
        <v>99.539958571428571</v>
      </c>
      <c r="U263" s="896">
        <v>8.597285714286329E-2</v>
      </c>
      <c r="V263" s="888" t="s">
        <v>691</v>
      </c>
      <c r="W263" s="889">
        <v>0</v>
      </c>
      <c r="X263" s="1502"/>
      <c r="Y263" s="1078"/>
    </row>
    <row r="264" spans="1:25" ht="14.25" customHeight="1">
      <c r="A264" s="900">
        <v>42217</v>
      </c>
      <c r="B264" s="1428">
        <v>99.391040027446778</v>
      </c>
      <c r="C264" s="893">
        <v>-4.0699959340187775E-2</v>
      </c>
      <c r="D264" s="898">
        <v>-0.47</v>
      </c>
      <c r="E264" s="895">
        <v>99.426431075920405</v>
      </c>
      <c r="F264" s="896">
        <v>-2.3407021272859652E-2</v>
      </c>
      <c r="G264" s="923">
        <v>99.464117030357485</v>
      </c>
      <c r="H264" s="924">
        <v>-3.3714596170682398E-2</v>
      </c>
      <c r="I264" s="1086" t="s">
        <v>686</v>
      </c>
      <c r="J264" s="1434" t="s">
        <v>691</v>
      </c>
      <c r="K264">
        <v>0</v>
      </c>
      <c r="L264" s="1450"/>
      <c r="M264" s="847"/>
      <c r="N264" s="900">
        <v>42217</v>
      </c>
      <c r="O264" s="901">
        <v>99.590639999999993</v>
      </c>
      <c r="P264" s="902">
        <v>1.4999999999929514E-3</v>
      </c>
      <c r="Q264" s="907">
        <v>0.18</v>
      </c>
      <c r="R264" s="904">
        <v>99.605923333333337</v>
      </c>
      <c r="S264" s="905">
        <v>-2.9556666666650244E-2</v>
      </c>
      <c r="T264" s="895">
        <v>99.601832857142853</v>
      </c>
      <c r="U264" s="896">
        <v>6.1874285714281996E-2</v>
      </c>
      <c r="V264" s="888" t="s">
        <v>691</v>
      </c>
      <c r="W264" s="889">
        <v>0</v>
      </c>
      <c r="X264" s="1502"/>
      <c r="Y264" s="1078"/>
    </row>
    <row r="265" spans="1:25" ht="14.25" customHeight="1">
      <c r="A265" s="900">
        <v>42248</v>
      </c>
      <c r="B265" s="1428">
        <v>99.329514321882201</v>
      </c>
      <c r="C265" s="893">
        <v>-6.1525705564577038E-2</v>
      </c>
      <c r="D265" s="898">
        <v>-0.53</v>
      </c>
      <c r="E265" s="895">
        <v>99.384098112038643</v>
      </c>
      <c r="F265" s="896">
        <v>-4.2332963881761998E-2</v>
      </c>
      <c r="G265" s="923">
        <v>99.432355530448874</v>
      </c>
      <c r="H265" s="924">
        <v>-3.1761499908611768E-2</v>
      </c>
      <c r="I265" s="1086" t="s">
        <v>846</v>
      </c>
      <c r="J265" s="1434" t="s">
        <v>691</v>
      </c>
      <c r="K265">
        <v>0</v>
      </c>
      <c r="L265" s="1450"/>
      <c r="M265" s="847"/>
      <c r="N265" s="900">
        <v>42248</v>
      </c>
      <c r="O265" s="901">
        <v>99.617649999999998</v>
      </c>
      <c r="P265" s="902">
        <v>2.7010000000004197E-2</v>
      </c>
      <c r="Q265" s="907">
        <v>0.37</v>
      </c>
      <c r="R265" s="904">
        <v>99.599143333333316</v>
      </c>
      <c r="S265" s="905">
        <v>-6.7800000000204363E-3</v>
      </c>
      <c r="T265" s="895">
        <v>99.630409999999998</v>
      </c>
      <c r="U265" s="896">
        <v>2.8577142857145077E-2</v>
      </c>
      <c r="V265" s="888" t="s">
        <v>691</v>
      </c>
      <c r="W265" s="889">
        <v>0</v>
      </c>
      <c r="X265" s="1502"/>
      <c r="Y265" s="1078"/>
    </row>
    <row r="266" spans="1:25" ht="14.25" customHeight="1">
      <c r="A266" s="900">
        <v>42278</v>
      </c>
      <c r="B266" s="1428">
        <v>99.269794522216785</v>
      </c>
      <c r="C266" s="893">
        <v>-5.9719799665415962E-2</v>
      </c>
      <c r="D266" s="898">
        <v>-0.56000000000000005</v>
      </c>
      <c r="E266" s="895">
        <v>99.330116290515249</v>
      </c>
      <c r="F266" s="896">
        <v>-5.3981821523393592E-2</v>
      </c>
      <c r="G266" s="923">
        <v>99.400370933979119</v>
      </c>
      <c r="H266" s="924">
        <v>-3.1984596469754933E-2</v>
      </c>
      <c r="I266" s="1086" t="s">
        <v>846</v>
      </c>
      <c r="J266" s="1434" t="s">
        <v>691</v>
      </c>
      <c r="K266">
        <v>0</v>
      </c>
      <c r="L266" s="1450"/>
      <c r="M266" s="847"/>
      <c r="N266" s="900">
        <v>42278</v>
      </c>
      <c r="O266" s="901">
        <v>99.726740000000007</v>
      </c>
      <c r="P266" s="902">
        <v>0.10909000000000901</v>
      </c>
      <c r="Q266" s="907">
        <v>0.67</v>
      </c>
      <c r="R266" s="904">
        <v>99.645009999999999</v>
      </c>
      <c r="S266" s="905">
        <v>4.5866666666682931E-2</v>
      </c>
      <c r="T266" s="895">
        <v>99.647241428571434</v>
      </c>
      <c r="U266" s="896">
        <v>1.6831428571435936E-2</v>
      </c>
      <c r="V266" s="888" t="s">
        <v>691</v>
      </c>
      <c r="W266" s="889">
        <v>0</v>
      </c>
      <c r="X266" s="1502"/>
      <c r="Y266" s="1078"/>
    </row>
    <row r="267" spans="1:25" ht="14.25" customHeight="1">
      <c r="A267" s="900">
        <v>42309</v>
      </c>
      <c r="B267" s="1428">
        <v>99.221207253632812</v>
      </c>
      <c r="C267" s="893">
        <v>-4.8587268583972332E-2</v>
      </c>
      <c r="D267" s="898">
        <v>-0.56000000000000005</v>
      </c>
      <c r="E267" s="895">
        <v>99.273505365910594</v>
      </c>
      <c r="F267" s="896">
        <v>-5.6610924604655111E-2</v>
      </c>
      <c r="G267" s="923">
        <v>99.365867202394043</v>
      </c>
      <c r="H267" s="924">
        <v>-3.4503731585076025E-2</v>
      </c>
      <c r="I267" s="1086" t="s">
        <v>687</v>
      </c>
      <c r="J267" s="1434" t="s">
        <v>691</v>
      </c>
      <c r="K267">
        <v>0</v>
      </c>
      <c r="L267" s="1450"/>
      <c r="M267" s="847"/>
      <c r="N267" s="900">
        <v>42309</v>
      </c>
      <c r="O267" s="901">
        <v>99.835620000000006</v>
      </c>
      <c r="P267" s="902">
        <v>0.1088799999999992</v>
      </c>
      <c r="Q267" s="907">
        <v>0.9</v>
      </c>
      <c r="R267" s="904">
        <v>99.726670000000013</v>
      </c>
      <c r="S267" s="905">
        <v>8.1660000000013611E-2</v>
      </c>
      <c r="T267" s="895">
        <v>99.668155714285732</v>
      </c>
      <c r="U267" s="896">
        <v>2.0914285714297876E-2</v>
      </c>
      <c r="V267" s="888" t="s">
        <v>691</v>
      </c>
      <c r="W267" s="889">
        <v>0</v>
      </c>
      <c r="X267" s="1502"/>
      <c r="Y267" s="1078"/>
    </row>
    <row r="268" spans="1:25" ht="14.25" customHeight="1">
      <c r="A268" s="900">
        <v>42339</v>
      </c>
      <c r="B268" s="1499">
        <v>99.201777201443974</v>
      </c>
      <c r="C268" s="893">
        <v>-1.9430052188837976E-2</v>
      </c>
      <c r="D268" s="898">
        <v>-0.5</v>
      </c>
      <c r="E268" s="1116">
        <v>99.230926325764528</v>
      </c>
      <c r="F268" s="896">
        <v>-4.257904014606595E-2</v>
      </c>
      <c r="G268" s="923">
        <v>99.328798075276708</v>
      </c>
      <c r="H268" s="924">
        <v>-3.7069127117334233E-2</v>
      </c>
      <c r="I268" s="1086" t="s">
        <v>687</v>
      </c>
      <c r="J268" s="1434" t="s">
        <v>691</v>
      </c>
      <c r="K268" s="916">
        <v>0</v>
      </c>
      <c r="L268" s="1450"/>
      <c r="M268" s="847"/>
      <c r="N268" s="949">
        <v>42339</v>
      </c>
      <c r="O268" s="950">
        <v>99.834909999999994</v>
      </c>
      <c r="P268" s="951">
        <v>-7.1000000001220087E-4</v>
      </c>
      <c r="Q268" s="942">
        <v>0.86</v>
      </c>
      <c r="R268" s="952">
        <v>99.799089999999993</v>
      </c>
      <c r="S268" s="953">
        <v>7.2419999999979723E-2</v>
      </c>
      <c r="T268" s="943">
        <v>99.690384285714302</v>
      </c>
      <c r="U268" s="938">
        <v>2.2228571428570376E-2</v>
      </c>
      <c r="V268" s="888" t="s">
        <v>691</v>
      </c>
      <c r="W268" s="889">
        <v>0</v>
      </c>
      <c r="X268" s="1502"/>
      <c r="Y268" s="1078"/>
    </row>
    <row r="269" spans="1:25" ht="14.25" customHeight="1">
      <c r="A269" s="882">
        <v>42370</v>
      </c>
      <c r="B269" s="1428">
        <v>99.198178554653367</v>
      </c>
      <c r="C269" s="1092">
        <v>-3.5986467906070629E-3</v>
      </c>
      <c r="D269" s="1115">
        <v>-0.43</v>
      </c>
      <c r="E269" s="886">
        <v>99.207054336576718</v>
      </c>
      <c r="F269" s="976">
        <v>-2.3871989187810527E-2</v>
      </c>
      <c r="G269" s="1117">
        <v>99.291893124008993</v>
      </c>
      <c r="H269" s="1115">
        <v>-3.6904951267715091E-2</v>
      </c>
      <c r="I269" s="1096" t="s">
        <v>687</v>
      </c>
      <c r="J269" s="1433" t="s">
        <v>691</v>
      </c>
      <c r="K269">
        <v>0</v>
      </c>
      <c r="L269" s="1452"/>
      <c r="M269" s="847"/>
      <c r="N269" s="882">
        <v>42370</v>
      </c>
      <c r="O269" s="955">
        <v>99.727450000000005</v>
      </c>
      <c r="P269" s="956">
        <v>-0.10745999999998901</v>
      </c>
      <c r="Q269" s="907">
        <v>0.56999999999999995</v>
      </c>
      <c r="R269" s="884">
        <v>99.799326666666659</v>
      </c>
      <c r="S269" s="946">
        <v>2.3666666666599667E-4</v>
      </c>
      <c r="T269" s="895">
        <v>99.70316428571428</v>
      </c>
      <c r="U269" s="896">
        <v>1.2779999999978031E-2</v>
      </c>
      <c r="V269" s="888" t="s">
        <v>691</v>
      </c>
      <c r="W269" s="889">
        <v>0</v>
      </c>
      <c r="X269" s="1502"/>
      <c r="Y269" s="1078"/>
    </row>
    <row r="270" spans="1:25" ht="14.25" customHeight="1">
      <c r="A270" s="900">
        <v>42401</v>
      </c>
      <c r="B270" s="1428">
        <v>99.172788486035913</v>
      </c>
      <c r="C270" s="902">
        <v>-2.5390068617454631E-2</v>
      </c>
      <c r="D270" s="957">
        <v>-0.38</v>
      </c>
      <c r="E270" s="906">
        <v>99.190914747377747</v>
      </c>
      <c r="F270" s="907">
        <v>-1.6139589198971294E-2</v>
      </c>
      <c r="G270" s="958">
        <v>99.254900052473104</v>
      </c>
      <c r="H270" s="957">
        <v>-3.6993071535889044E-2</v>
      </c>
      <c r="I270" s="1114" t="s">
        <v>687</v>
      </c>
      <c r="J270" s="1436" t="s">
        <v>691</v>
      </c>
      <c r="K270">
        <v>0</v>
      </c>
      <c r="L270" s="1450"/>
      <c r="M270" s="847"/>
      <c r="N270" s="900">
        <v>42401</v>
      </c>
      <c r="O270" s="901">
        <v>99.573909999999998</v>
      </c>
      <c r="P270" s="902">
        <v>-0.15354000000000667</v>
      </c>
      <c r="Q270" s="907">
        <v>0.16</v>
      </c>
      <c r="R270" s="904">
        <v>99.712090000000003</v>
      </c>
      <c r="S270" s="905">
        <v>-8.7236666666655083E-2</v>
      </c>
      <c r="T270" s="895">
        <v>99.700988571428553</v>
      </c>
      <c r="U270" s="896">
        <v>-2.1757142857268263E-3</v>
      </c>
      <c r="V270" s="888" t="s">
        <v>691</v>
      </c>
      <c r="W270" s="959">
        <v>0</v>
      </c>
      <c r="X270" s="1502"/>
      <c r="Y270" s="1078"/>
    </row>
    <row r="271" spans="1:25" ht="14.25" customHeight="1">
      <c r="A271" s="900">
        <v>42430</v>
      </c>
      <c r="B271" s="1428">
        <v>99.185290927557944</v>
      </c>
      <c r="C271" s="893">
        <v>1.2502441522030949E-2</v>
      </c>
      <c r="D271" s="898">
        <v>-0.31</v>
      </c>
      <c r="E271" s="895">
        <v>99.18541932274907</v>
      </c>
      <c r="F271" s="896">
        <v>-5.4954246286769148E-3</v>
      </c>
      <c r="G271" s="897">
        <v>99.225507323917569</v>
      </c>
      <c r="H271" s="898">
        <v>-2.9392728555535541E-2</v>
      </c>
      <c r="I271" s="1086" t="s">
        <v>844</v>
      </c>
      <c r="J271" s="1434" t="s">
        <v>691</v>
      </c>
      <c r="K271">
        <v>0</v>
      </c>
      <c r="L271" s="1450"/>
      <c r="M271" s="847"/>
      <c r="N271" s="900">
        <v>42430</v>
      </c>
      <c r="O271" s="901">
        <v>99.545079999999999</v>
      </c>
      <c r="P271" s="902">
        <v>-2.8829999999999245E-2</v>
      </c>
      <c r="Q271" s="907">
        <v>-0.06</v>
      </c>
      <c r="R271" s="904">
        <v>99.615479999999991</v>
      </c>
      <c r="S271" s="905">
        <v>-9.6610000000012519E-2</v>
      </c>
      <c r="T271" s="895">
        <v>99.694479999999999</v>
      </c>
      <c r="U271" s="896">
        <v>-6.5085714285544327E-3</v>
      </c>
      <c r="V271" s="888" t="s">
        <v>691</v>
      </c>
      <c r="W271" s="959">
        <v>0</v>
      </c>
      <c r="X271" s="1502"/>
      <c r="Y271" s="1078"/>
    </row>
    <row r="272" spans="1:25" ht="14.25" customHeight="1">
      <c r="A272" s="925">
        <v>42461</v>
      </c>
      <c r="B272" s="1497">
        <v>99.231257684025536</v>
      </c>
      <c r="C272" s="963">
        <v>4.5966756467592518E-2</v>
      </c>
      <c r="D272" s="894">
        <v>-0.23</v>
      </c>
      <c r="E272" s="903">
        <v>99.19644569920645</v>
      </c>
      <c r="F272" s="928">
        <v>1.1026376457380138E-2</v>
      </c>
      <c r="G272" s="1118">
        <v>99.211470661366619</v>
      </c>
      <c r="H272" s="894">
        <v>-1.4036662550950041E-2</v>
      </c>
      <c r="I272" s="1100" t="s">
        <v>844</v>
      </c>
      <c r="J272" s="1486" t="s">
        <v>691</v>
      </c>
      <c r="K272">
        <v>0</v>
      </c>
      <c r="L272" s="1450"/>
      <c r="M272" s="847"/>
      <c r="N272" s="900">
        <v>42461</v>
      </c>
      <c r="O272" s="901">
        <v>99.551100000000005</v>
      </c>
      <c r="P272" s="902">
        <v>6.0200000000065756E-3</v>
      </c>
      <c r="Q272" s="907">
        <v>-0.14000000000000001</v>
      </c>
      <c r="R272" s="904">
        <v>99.556696666666667</v>
      </c>
      <c r="S272" s="905">
        <v>-5.878333333332364E-2</v>
      </c>
      <c r="T272" s="895">
        <v>99.684972857142867</v>
      </c>
      <c r="U272" s="896">
        <v>-9.5071428571316119E-3</v>
      </c>
      <c r="V272" s="888" t="s">
        <v>691</v>
      </c>
      <c r="W272" s="959">
        <v>0</v>
      </c>
      <c r="X272" s="1502"/>
      <c r="Y272" s="1078"/>
    </row>
    <row r="273" spans="1:25" ht="14.25" customHeight="1">
      <c r="A273" s="900">
        <v>42491</v>
      </c>
      <c r="B273" s="1428">
        <v>99.319065583840384</v>
      </c>
      <c r="C273" s="893">
        <v>8.7807899814848156E-2</v>
      </c>
      <c r="D273" s="898">
        <v>-0.14000000000000001</v>
      </c>
      <c r="E273" s="895">
        <v>99.245204731807959</v>
      </c>
      <c r="F273" s="896">
        <v>4.8759032601509489E-2</v>
      </c>
      <c r="G273" s="897">
        <v>99.218509384455714</v>
      </c>
      <c r="H273" s="898">
        <v>7.0387230890958108E-3</v>
      </c>
      <c r="I273" s="1119" t="s">
        <v>686</v>
      </c>
      <c r="J273" s="1434" t="s">
        <v>691</v>
      </c>
      <c r="K273">
        <v>0</v>
      </c>
      <c r="L273" s="1450"/>
      <c r="M273" s="847"/>
      <c r="N273" s="925">
        <v>42491</v>
      </c>
      <c r="O273" s="962">
        <v>99.601439999999997</v>
      </c>
      <c r="P273" s="963">
        <v>5.0339999999991392E-2</v>
      </c>
      <c r="Q273" s="928">
        <v>-0.08</v>
      </c>
      <c r="R273" s="929">
        <v>99.565873333333343</v>
      </c>
      <c r="S273" s="930">
        <v>9.1766666666757146E-3</v>
      </c>
      <c r="T273" s="903">
        <v>99.667072857142855</v>
      </c>
      <c r="U273" s="928">
        <v>-1.7900000000011573E-2</v>
      </c>
      <c r="V273" s="920" t="s">
        <v>893</v>
      </c>
      <c r="W273" s="964">
        <v>-1</v>
      </c>
      <c r="X273" s="1502"/>
      <c r="Y273" s="1078"/>
    </row>
    <row r="274" spans="1:25" ht="14.25" customHeight="1">
      <c r="A274" s="900">
        <v>42522</v>
      </c>
      <c r="B274" s="1428">
        <v>99.451337627951517</v>
      </c>
      <c r="C274" s="893">
        <v>0.13227204411113291</v>
      </c>
      <c r="D274" s="898">
        <v>-0.01</v>
      </c>
      <c r="E274" s="895">
        <v>99.33388696527247</v>
      </c>
      <c r="F274" s="896">
        <v>8.8682233464510318E-2</v>
      </c>
      <c r="G274" s="897">
        <v>99.251385152215519</v>
      </c>
      <c r="H274" s="898">
        <v>3.287576775980483E-2</v>
      </c>
      <c r="I274" s="1119" t="s">
        <v>845</v>
      </c>
      <c r="J274" s="1434" t="s">
        <v>691</v>
      </c>
      <c r="K274">
        <v>0</v>
      </c>
      <c r="L274" s="1450"/>
      <c r="M274" s="847"/>
      <c r="N274" s="900">
        <v>42522</v>
      </c>
      <c r="O274" s="901">
        <v>99.688519999999997</v>
      </c>
      <c r="P274" s="902">
        <v>8.7080000000000268E-2</v>
      </c>
      <c r="Q274" s="907">
        <v>0.05</v>
      </c>
      <c r="R274" s="904">
        <v>99.613686666666652</v>
      </c>
      <c r="S274" s="905">
        <v>4.781333333330906E-2</v>
      </c>
      <c r="T274" s="906">
        <v>99.646058571428583</v>
      </c>
      <c r="U274" s="907">
        <v>-2.1014285714272773E-2</v>
      </c>
      <c r="V274" s="888" t="s">
        <v>691</v>
      </c>
      <c r="W274" s="959">
        <v>0</v>
      </c>
      <c r="X274" s="1502"/>
      <c r="Y274" s="1078"/>
    </row>
    <row r="275" spans="1:25" ht="14.25" customHeight="1">
      <c r="A275" s="900">
        <v>42552</v>
      </c>
      <c r="B275" s="1428">
        <v>99.634944929737074</v>
      </c>
      <c r="C275" s="893">
        <v>0.18360730178555684</v>
      </c>
      <c r="D275" s="898">
        <v>0.2</v>
      </c>
      <c r="E275" s="895">
        <v>99.468449380509654</v>
      </c>
      <c r="F275" s="896">
        <v>0.13456241523718404</v>
      </c>
      <c r="G275" s="897">
        <v>99.313266256257393</v>
      </c>
      <c r="H275" s="898">
        <v>6.1881104041873414E-2</v>
      </c>
      <c r="I275" s="1119" t="s">
        <v>845</v>
      </c>
      <c r="J275" s="1434" t="s">
        <v>691</v>
      </c>
      <c r="K275">
        <v>0</v>
      </c>
      <c r="L275" s="1450"/>
      <c r="M275" s="847"/>
      <c r="N275" s="900">
        <v>42552</v>
      </c>
      <c r="O275" s="901">
        <v>99.764939999999996</v>
      </c>
      <c r="P275" s="902">
        <v>7.6419999999998822E-2</v>
      </c>
      <c r="Q275" s="907">
        <v>0.18</v>
      </c>
      <c r="R275" s="904">
        <v>99.684966666666654</v>
      </c>
      <c r="S275" s="905">
        <v>7.1280000000001564E-2</v>
      </c>
      <c r="T275" s="895">
        <v>99.636062857142861</v>
      </c>
      <c r="U275" s="896">
        <v>-9.9957142857221015E-3</v>
      </c>
      <c r="V275" s="888" t="s">
        <v>691</v>
      </c>
      <c r="W275" s="959">
        <v>0</v>
      </c>
      <c r="X275" s="1502"/>
      <c r="Y275" s="1078"/>
    </row>
    <row r="276" spans="1:25" ht="14.25" customHeight="1">
      <c r="A276" s="900">
        <v>42583</v>
      </c>
      <c r="B276" s="1428">
        <v>99.841279028824445</v>
      </c>
      <c r="C276" s="893">
        <v>0.20633409908737121</v>
      </c>
      <c r="D276" s="898">
        <v>0.45</v>
      </c>
      <c r="E276" s="895">
        <v>99.642520528837679</v>
      </c>
      <c r="F276" s="896">
        <v>0.17407114832802506</v>
      </c>
      <c r="G276" s="897">
        <v>99.405137752567541</v>
      </c>
      <c r="H276" s="898">
        <v>9.1871496310147904E-2</v>
      </c>
      <c r="I276" s="1119" t="s">
        <v>845</v>
      </c>
      <c r="J276" s="1434" t="s">
        <v>691</v>
      </c>
      <c r="K276">
        <v>0</v>
      </c>
      <c r="L276" s="1450"/>
      <c r="M276" s="847"/>
      <c r="N276" s="900">
        <v>42583</v>
      </c>
      <c r="O276" s="901">
        <v>99.849540000000005</v>
      </c>
      <c r="P276" s="902">
        <v>8.460000000000889E-2</v>
      </c>
      <c r="Q276" s="907">
        <v>0.26</v>
      </c>
      <c r="R276" s="904">
        <v>99.76766666666667</v>
      </c>
      <c r="S276" s="905">
        <v>8.2700000000016871E-2</v>
      </c>
      <c r="T276" s="895">
        <v>99.653504285714277</v>
      </c>
      <c r="U276" s="896">
        <v>1.7441428571416395E-2</v>
      </c>
      <c r="V276" s="888" t="s">
        <v>691</v>
      </c>
      <c r="W276" s="959">
        <v>0</v>
      </c>
      <c r="X276" s="1502"/>
      <c r="Y276" s="1078"/>
    </row>
    <row r="277" spans="1:25" ht="14.25" customHeight="1">
      <c r="A277" s="900">
        <v>42614</v>
      </c>
      <c r="B277" s="1428">
        <v>100.06331168263647</v>
      </c>
      <c r="C277" s="893">
        <v>0.22203265381202186</v>
      </c>
      <c r="D277" s="898">
        <v>0.74</v>
      </c>
      <c r="E277" s="895">
        <v>99.846511880399319</v>
      </c>
      <c r="F277" s="896">
        <v>0.2039913515616405</v>
      </c>
      <c r="G277" s="897">
        <v>99.532355352081908</v>
      </c>
      <c r="H277" s="898">
        <v>0.12721759951436695</v>
      </c>
      <c r="I277" s="1119" t="s">
        <v>845</v>
      </c>
      <c r="J277" s="1434" t="s">
        <v>691</v>
      </c>
      <c r="K277">
        <v>0</v>
      </c>
      <c r="L277" s="1450"/>
      <c r="M277" s="847"/>
      <c r="N277" s="900">
        <v>42614</v>
      </c>
      <c r="O277" s="901">
        <v>99.895790000000005</v>
      </c>
      <c r="P277" s="902">
        <v>4.6250000000000568E-2</v>
      </c>
      <c r="Q277" s="907">
        <v>0.28000000000000003</v>
      </c>
      <c r="R277" s="904">
        <v>99.836756666666659</v>
      </c>
      <c r="S277" s="905">
        <v>6.9089999999988549E-2</v>
      </c>
      <c r="T277" s="895">
        <v>99.699487142857151</v>
      </c>
      <c r="U277" s="896">
        <v>4.5982857142874423E-2</v>
      </c>
      <c r="V277" s="888" t="s">
        <v>691</v>
      </c>
      <c r="W277" s="959">
        <v>0</v>
      </c>
      <c r="X277" s="1502"/>
      <c r="Y277" s="1078"/>
    </row>
    <row r="278" spans="1:25" ht="14.25" customHeight="1">
      <c r="A278" s="900">
        <v>42644</v>
      </c>
      <c r="B278" s="1428">
        <v>100.28658942568116</v>
      </c>
      <c r="C278" s="893">
        <v>0.22327774304469017</v>
      </c>
      <c r="D278" s="898">
        <v>1.02</v>
      </c>
      <c r="E278" s="895">
        <v>100.06372671238069</v>
      </c>
      <c r="F278" s="896">
        <v>0.21721483198136582</v>
      </c>
      <c r="G278" s="897">
        <v>99.68968370895665</v>
      </c>
      <c r="H278" s="898">
        <v>0.15732835687474278</v>
      </c>
      <c r="I278" s="1119" t="s">
        <v>845</v>
      </c>
      <c r="J278" s="1434" t="s">
        <v>691</v>
      </c>
      <c r="K278">
        <v>0</v>
      </c>
      <c r="L278" s="1831" t="s">
        <v>711</v>
      </c>
      <c r="M278" s="861"/>
      <c r="N278" s="900">
        <v>42644</v>
      </c>
      <c r="O278" s="901">
        <v>99.845179999999999</v>
      </c>
      <c r="P278" s="902">
        <v>-5.0610000000006039E-2</v>
      </c>
      <c r="Q278" s="907">
        <v>0.12</v>
      </c>
      <c r="R278" s="904">
        <v>99.863503333333327</v>
      </c>
      <c r="S278" s="905">
        <v>2.6746666666667807E-2</v>
      </c>
      <c r="T278" s="895">
        <v>99.742358571428568</v>
      </c>
      <c r="U278" s="896">
        <v>4.2871428571416459E-2</v>
      </c>
      <c r="V278" s="888" t="s">
        <v>691</v>
      </c>
      <c r="W278" s="959">
        <v>0</v>
      </c>
      <c r="X278" s="1503" t="s">
        <v>688</v>
      </c>
      <c r="Y278" s="1078"/>
    </row>
    <row r="279" spans="1:25" ht="14.25" customHeight="1">
      <c r="A279" s="900">
        <v>42675</v>
      </c>
      <c r="B279" s="1428">
        <v>100.52939568625348</v>
      </c>
      <c r="C279" s="893">
        <v>0.24280626057232269</v>
      </c>
      <c r="D279" s="898">
        <v>1.32</v>
      </c>
      <c r="E279" s="895">
        <v>100.29309893152372</v>
      </c>
      <c r="F279" s="896">
        <v>0.22937221914303052</v>
      </c>
      <c r="G279" s="897">
        <v>99.875131994989218</v>
      </c>
      <c r="H279" s="898">
        <v>0.18544828603256747</v>
      </c>
      <c r="I279" s="1119" t="s">
        <v>845</v>
      </c>
      <c r="J279" s="1434" t="s">
        <v>691</v>
      </c>
      <c r="K279">
        <v>0</v>
      </c>
      <c r="L279" s="1831" t="s">
        <v>712</v>
      </c>
      <c r="M279" s="861"/>
      <c r="N279" s="900">
        <v>42675</v>
      </c>
      <c r="O279" s="901">
        <v>99.801670000000001</v>
      </c>
      <c r="P279" s="902">
        <v>-4.3509999999997717E-2</v>
      </c>
      <c r="Q279" s="907">
        <v>-0.03</v>
      </c>
      <c r="R279" s="904">
        <v>99.847546666666673</v>
      </c>
      <c r="S279" s="905">
        <v>-1.5956666666653518E-2</v>
      </c>
      <c r="T279" s="895">
        <v>99.77815428571428</v>
      </c>
      <c r="U279" s="896">
        <v>3.5795714285711711E-2</v>
      </c>
      <c r="V279" s="888" t="s">
        <v>691</v>
      </c>
      <c r="W279" s="959">
        <v>0</v>
      </c>
      <c r="X279" s="1503" t="s">
        <v>689</v>
      </c>
      <c r="Y279" s="1078"/>
    </row>
    <row r="280" spans="1:25" ht="14.25" customHeight="1">
      <c r="A280" s="949">
        <v>42705</v>
      </c>
      <c r="B280" s="1499">
        <v>100.76011813896562</v>
      </c>
      <c r="C280" s="935">
        <v>0.23072245271214342</v>
      </c>
      <c r="D280" s="936">
        <v>1.57</v>
      </c>
      <c r="E280" s="943">
        <v>100.52536775030008</v>
      </c>
      <c r="F280" s="938">
        <v>0.23226881877636174</v>
      </c>
      <c r="G280" s="1120">
        <v>100.08099664572138</v>
      </c>
      <c r="H280" s="936">
        <v>0.20586465073216687</v>
      </c>
      <c r="I280" s="1121" t="s">
        <v>845</v>
      </c>
      <c r="J280" s="1489" t="s">
        <v>691</v>
      </c>
      <c r="K280" s="916">
        <v>0</v>
      </c>
      <c r="L280" s="1832" t="s">
        <v>706</v>
      </c>
      <c r="M280" s="861"/>
      <c r="N280" s="949">
        <v>42705</v>
      </c>
      <c r="O280" s="950">
        <v>99.916780000000003</v>
      </c>
      <c r="P280" s="902">
        <v>0.11511000000000138</v>
      </c>
      <c r="Q280" s="942">
        <v>0.08</v>
      </c>
      <c r="R280" s="904">
        <v>99.854543333333325</v>
      </c>
      <c r="S280" s="905">
        <v>6.996666666651663E-3</v>
      </c>
      <c r="T280" s="895">
        <v>99.82320285714286</v>
      </c>
      <c r="U280" s="896">
        <v>4.5048571428580431E-2</v>
      </c>
      <c r="V280" s="965" t="s">
        <v>691</v>
      </c>
      <c r="W280" s="966">
        <v>0</v>
      </c>
      <c r="X280" s="1503" t="s">
        <v>690</v>
      </c>
      <c r="Y280" s="1078"/>
    </row>
    <row r="281" spans="1:25" ht="14.25" customHeight="1">
      <c r="A281" s="1122">
        <v>42736</v>
      </c>
      <c r="B281" s="1497">
        <v>100.94585743606756</v>
      </c>
      <c r="C281" s="1123">
        <v>0.18573929710193227</v>
      </c>
      <c r="D281" s="1124">
        <v>1.76</v>
      </c>
      <c r="E281" s="1125">
        <v>100.74512375376223</v>
      </c>
      <c r="F281" s="1126">
        <v>0.21975600346215174</v>
      </c>
      <c r="G281" s="1127">
        <v>100.29449947545224</v>
      </c>
      <c r="H281" s="1124">
        <v>0.21350282973085655</v>
      </c>
      <c r="I281" s="1128" t="s">
        <v>845</v>
      </c>
      <c r="J281" s="1487" t="s">
        <v>691</v>
      </c>
      <c r="K281">
        <v>0</v>
      </c>
      <c r="L281" s="1831" t="s">
        <v>701</v>
      </c>
      <c r="M281" s="861"/>
      <c r="N281" s="882">
        <v>42736</v>
      </c>
      <c r="O281" s="944">
        <v>100.0468</v>
      </c>
      <c r="P281" s="975">
        <v>0.1300200000000018</v>
      </c>
      <c r="Q281" s="907">
        <v>0.32</v>
      </c>
      <c r="R281" s="884">
        <v>99.921750000000017</v>
      </c>
      <c r="S281" s="946">
        <v>6.7206666666692172E-2</v>
      </c>
      <c r="T281" s="886">
        <v>99.874385714285708</v>
      </c>
      <c r="U281" s="976">
        <v>5.1182857142848093E-2</v>
      </c>
      <c r="V281" s="977" t="s">
        <v>691</v>
      </c>
      <c r="W281" s="978">
        <v>0</v>
      </c>
      <c r="X281" s="1504" t="s">
        <v>692</v>
      </c>
      <c r="Y281" s="1078"/>
    </row>
    <row r="282" spans="1:25" ht="14.25" customHeight="1">
      <c r="A282" s="1008">
        <v>42767</v>
      </c>
      <c r="B282" s="1428">
        <v>101.04280386905552</v>
      </c>
      <c r="C282" s="893">
        <v>9.6946432987962794E-2</v>
      </c>
      <c r="D282" s="980">
        <v>1.89</v>
      </c>
      <c r="E282" s="981">
        <v>100.91625981469622</v>
      </c>
      <c r="F282" s="982">
        <v>0.17113606093398914</v>
      </c>
      <c r="G282" s="983">
        <v>100.49562218106917</v>
      </c>
      <c r="H282" s="980">
        <v>0.20112270561692469</v>
      </c>
      <c r="I282" s="1032" t="s">
        <v>845</v>
      </c>
      <c r="J282" s="1488" t="s">
        <v>691</v>
      </c>
      <c r="K282">
        <v>0</v>
      </c>
      <c r="L282" s="1831" t="s">
        <v>702</v>
      </c>
      <c r="M282" s="861"/>
      <c r="N282" s="900">
        <v>42767</v>
      </c>
      <c r="O282" s="931">
        <v>100.1618</v>
      </c>
      <c r="P282" s="985">
        <v>0.11499999999999488</v>
      </c>
      <c r="Q282" s="907">
        <v>0.59</v>
      </c>
      <c r="R282" s="904">
        <v>100.04179333333333</v>
      </c>
      <c r="S282" s="905">
        <v>0.12004333333331374</v>
      </c>
      <c r="T282" s="895">
        <v>99.931079999999994</v>
      </c>
      <c r="U282" s="896">
        <v>5.6694285714286252E-2</v>
      </c>
      <c r="V282" s="977" t="s">
        <v>691</v>
      </c>
      <c r="W282" s="978">
        <v>0</v>
      </c>
      <c r="X282" s="1503" t="s">
        <v>693</v>
      </c>
      <c r="Y282" s="1078"/>
    </row>
    <row r="283" spans="1:25" ht="14.25" customHeight="1">
      <c r="A283" s="900">
        <v>42795</v>
      </c>
      <c r="B283" s="1428">
        <v>101.05794651478388</v>
      </c>
      <c r="C283" s="986">
        <v>1.5142645728360549E-2</v>
      </c>
      <c r="D283" s="980">
        <v>1.89</v>
      </c>
      <c r="E283" s="981">
        <v>101.01553593996898</v>
      </c>
      <c r="F283" s="982">
        <v>9.927612527276608E-2</v>
      </c>
      <c r="G283" s="983">
        <v>100.66943182192053</v>
      </c>
      <c r="H283" s="980">
        <v>0.17380964085135986</v>
      </c>
      <c r="I283" s="1032" t="s">
        <v>846</v>
      </c>
      <c r="J283" s="1488" t="s">
        <v>892</v>
      </c>
      <c r="K283">
        <v>1</v>
      </c>
      <c r="L283" s="1831" t="s">
        <v>703</v>
      </c>
      <c r="M283" s="861"/>
      <c r="N283" s="900">
        <v>42795</v>
      </c>
      <c r="O283" s="931">
        <v>100.2435</v>
      </c>
      <c r="P283" s="985">
        <v>8.1699999999997885E-2</v>
      </c>
      <c r="Q283" s="907">
        <v>0.7</v>
      </c>
      <c r="R283" s="904">
        <v>100.15069999999999</v>
      </c>
      <c r="S283" s="905">
        <v>0.10890666666665538</v>
      </c>
      <c r="T283" s="895">
        <v>99.98736000000001</v>
      </c>
      <c r="U283" s="896">
        <v>5.6280000000015207E-2</v>
      </c>
      <c r="V283" s="977" t="s">
        <v>691</v>
      </c>
      <c r="W283" s="978">
        <v>0</v>
      </c>
      <c r="X283" s="1503" t="s">
        <v>694</v>
      </c>
      <c r="Y283" s="1078"/>
    </row>
    <row r="284" spans="1:25" ht="14.25" customHeight="1">
      <c r="A284" s="900">
        <v>42826</v>
      </c>
      <c r="B284" s="1428">
        <v>101.03180241248506</v>
      </c>
      <c r="C284" s="986">
        <v>-2.6144102298815142E-2</v>
      </c>
      <c r="D284" s="980">
        <v>1.81</v>
      </c>
      <c r="E284" s="981">
        <v>101.0441842654415</v>
      </c>
      <c r="F284" s="982">
        <v>2.8648325472516945E-2</v>
      </c>
      <c r="G284" s="983">
        <v>100.80778764047032</v>
      </c>
      <c r="H284" s="980">
        <v>0.1383558185497975</v>
      </c>
      <c r="I284" s="1032" t="s">
        <v>846</v>
      </c>
      <c r="J284" s="1436" t="s">
        <v>691</v>
      </c>
      <c r="K284">
        <v>0</v>
      </c>
      <c r="L284" s="1831" t="s">
        <v>704</v>
      </c>
      <c r="M284" s="861"/>
      <c r="N284" s="900">
        <v>42826</v>
      </c>
      <c r="O284" s="931">
        <v>100.2529</v>
      </c>
      <c r="P284" s="985">
        <v>9.3999999999994088E-3</v>
      </c>
      <c r="Q284" s="907">
        <v>0.7</v>
      </c>
      <c r="R284" s="904">
        <v>100.21940000000001</v>
      </c>
      <c r="S284" s="905">
        <v>6.8700000000021078E-2</v>
      </c>
      <c r="T284" s="895">
        <v>100.03837571428572</v>
      </c>
      <c r="U284" s="896">
        <v>5.1015714285711056E-2</v>
      </c>
      <c r="V284" s="977" t="s">
        <v>691</v>
      </c>
      <c r="W284" s="978">
        <v>0</v>
      </c>
      <c r="X284" s="1503" t="s">
        <v>695</v>
      </c>
      <c r="Y284" s="1078"/>
    </row>
    <row r="285" spans="1:25" ht="14.25" customHeight="1">
      <c r="A285" s="900">
        <v>42856</v>
      </c>
      <c r="B285" s="1428">
        <v>100.9766441990094</v>
      </c>
      <c r="C285" s="986">
        <v>-5.5158213475664297E-2</v>
      </c>
      <c r="D285" s="980">
        <v>1.67</v>
      </c>
      <c r="E285" s="981">
        <v>101.02213104209278</v>
      </c>
      <c r="F285" s="982">
        <v>-2.2053223348720508E-2</v>
      </c>
      <c r="G285" s="983">
        <v>100.90636689380293</v>
      </c>
      <c r="H285" s="980">
        <v>9.8579253332601979E-2</v>
      </c>
      <c r="I285" s="1042" t="s">
        <v>847</v>
      </c>
      <c r="J285" s="1436" t="s">
        <v>691</v>
      </c>
      <c r="K285">
        <v>0</v>
      </c>
      <c r="L285" s="1831" t="s">
        <v>705</v>
      </c>
      <c r="M285" s="861"/>
      <c r="N285" s="900">
        <v>42856</v>
      </c>
      <c r="O285" s="931">
        <v>100.24160000000001</v>
      </c>
      <c r="P285" s="985">
        <v>-1.1299999999991428E-2</v>
      </c>
      <c r="Q285" s="907">
        <v>0.64</v>
      </c>
      <c r="R285" s="904">
        <v>100.246</v>
      </c>
      <c r="S285" s="905">
        <v>2.6599999999987745E-2</v>
      </c>
      <c r="T285" s="895">
        <v>100.09500714285716</v>
      </c>
      <c r="U285" s="896">
        <v>5.6631428571435549E-2</v>
      </c>
      <c r="V285" s="977" t="s">
        <v>691</v>
      </c>
      <c r="W285" s="978">
        <v>0</v>
      </c>
      <c r="X285" s="1503" t="s">
        <v>696</v>
      </c>
      <c r="Y285" s="1078"/>
    </row>
    <row r="286" spans="1:25" ht="14.25" customHeight="1">
      <c r="A286" s="900">
        <v>42887</v>
      </c>
      <c r="B286" s="1428">
        <v>100.91389818069477</v>
      </c>
      <c r="C286" s="986">
        <v>-6.2746018314626895E-2</v>
      </c>
      <c r="D286" s="980">
        <v>1.47</v>
      </c>
      <c r="E286" s="981">
        <v>100.97411493072974</v>
      </c>
      <c r="F286" s="982">
        <v>-4.8016111363040181E-2</v>
      </c>
      <c r="G286" s="983">
        <v>100.96129582158025</v>
      </c>
      <c r="H286" s="980">
        <v>5.4928927777325498E-2</v>
      </c>
      <c r="I286" s="1042" t="s">
        <v>847</v>
      </c>
      <c r="J286" s="1436" t="s">
        <v>691</v>
      </c>
      <c r="K286">
        <v>0</v>
      </c>
      <c r="L286" s="1831" t="s">
        <v>707</v>
      </c>
      <c r="M286" s="861"/>
      <c r="N286" s="900">
        <v>42887</v>
      </c>
      <c r="O286" s="931">
        <v>100.2321</v>
      </c>
      <c r="P286" s="985">
        <v>-9.5000000000027285E-3</v>
      </c>
      <c r="Q286" s="907">
        <v>0.55000000000000004</v>
      </c>
      <c r="R286" s="904">
        <v>100.24220000000001</v>
      </c>
      <c r="S286" s="905">
        <v>-3.7999999999840384E-3</v>
      </c>
      <c r="T286" s="906">
        <v>100.15649714285713</v>
      </c>
      <c r="U286" s="907">
        <v>6.148999999997784E-2</v>
      </c>
      <c r="V286" s="977" t="s">
        <v>691</v>
      </c>
      <c r="W286" s="978">
        <v>0</v>
      </c>
      <c r="X286" s="1503" t="s">
        <v>697</v>
      </c>
      <c r="Y286" s="1078"/>
    </row>
    <row r="287" spans="1:25" ht="14.25" customHeight="1">
      <c r="A287" s="900">
        <v>42917</v>
      </c>
      <c r="B287" s="1428">
        <v>100.87095749983604</v>
      </c>
      <c r="C287" s="986">
        <v>-4.2940680858734481E-2</v>
      </c>
      <c r="D287" s="980">
        <v>1.24</v>
      </c>
      <c r="E287" s="981">
        <v>100.92049995984674</v>
      </c>
      <c r="F287" s="982">
        <v>-5.3614970883003821E-2</v>
      </c>
      <c r="G287" s="983">
        <v>100.9771300159903</v>
      </c>
      <c r="H287" s="980">
        <v>1.5834194410047076E-2</v>
      </c>
      <c r="I287" s="1042" t="s">
        <v>847</v>
      </c>
      <c r="J287" s="1436" t="s">
        <v>691</v>
      </c>
      <c r="K287">
        <v>0</v>
      </c>
      <c r="L287" s="1833" t="s">
        <v>708</v>
      </c>
      <c r="M287" s="847"/>
      <c r="N287" s="900">
        <v>42917</v>
      </c>
      <c r="O287" s="931">
        <v>100.2565</v>
      </c>
      <c r="P287" s="985">
        <v>2.4399999999999977E-2</v>
      </c>
      <c r="Q287" s="907">
        <v>0.49</v>
      </c>
      <c r="R287" s="904">
        <v>100.24340000000001</v>
      </c>
      <c r="S287" s="905">
        <v>1.1999999999972033E-3</v>
      </c>
      <c r="T287" s="906">
        <v>100.20502857142856</v>
      </c>
      <c r="U287" s="907">
        <v>4.8531428571422452E-2</v>
      </c>
      <c r="V287" s="977" t="s">
        <v>691</v>
      </c>
      <c r="W287" s="978">
        <v>0</v>
      </c>
      <c r="X287" s="1505" t="s">
        <v>698</v>
      </c>
    </row>
    <row r="288" spans="1:25" ht="14.25" customHeight="1">
      <c r="A288" s="900">
        <v>42948</v>
      </c>
      <c r="B288" s="1428">
        <v>100.86389086611062</v>
      </c>
      <c r="C288" s="986">
        <v>-7.0666337254152722E-3</v>
      </c>
      <c r="D288" s="980">
        <v>1.02</v>
      </c>
      <c r="E288" s="981">
        <v>100.88291551554715</v>
      </c>
      <c r="F288" s="982">
        <v>-3.7584444299582742E-2</v>
      </c>
      <c r="G288" s="983">
        <v>100.96542050599648</v>
      </c>
      <c r="H288" s="980">
        <v>-1.1709509993821143E-2</v>
      </c>
      <c r="I288" s="1042" t="s">
        <v>847</v>
      </c>
      <c r="J288" s="1436" t="s">
        <v>691</v>
      </c>
      <c r="K288">
        <v>0</v>
      </c>
      <c r="L288" s="1833" t="s">
        <v>709</v>
      </c>
      <c r="M288" s="847"/>
      <c r="N288" s="900">
        <v>42948</v>
      </c>
      <c r="O288" s="931">
        <v>100.2837</v>
      </c>
      <c r="P288" s="985">
        <v>2.7199999999993452E-2</v>
      </c>
      <c r="Q288" s="907">
        <v>0.43</v>
      </c>
      <c r="R288" s="904">
        <v>100.25743333333334</v>
      </c>
      <c r="S288" s="905">
        <v>1.4033333333330233E-2</v>
      </c>
      <c r="T288" s="906">
        <v>100.23887142857143</v>
      </c>
      <c r="U288" s="907">
        <v>3.3842857142872163E-2</v>
      </c>
      <c r="V288" s="977" t="s">
        <v>691</v>
      </c>
      <c r="W288" s="978">
        <v>0</v>
      </c>
      <c r="X288" s="1505" t="s">
        <v>699</v>
      </c>
    </row>
    <row r="289" spans="1:24" ht="14.25" customHeight="1">
      <c r="A289" s="900">
        <v>42979</v>
      </c>
      <c r="B289" s="1428">
        <v>100.87086397306021</v>
      </c>
      <c r="C289" s="986">
        <v>6.9731069495873044E-3</v>
      </c>
      <c r="D289" s="980">
        <v>0.81</v>
      </c>
      <c r="E289" s="981">
        <v>100.86857077966897</v>
      </c>
      <c r="F289" s="982">
        <v>-1.4344735878182746E-2</v>
      </c>
      <c r="G289" s="983">
        <v>100.94085766371143</v>
      </c>
      <c r="H289" s="980">
        <v>-2.4562842285050124E-2</v>
      </c>
      <c r="I289" s="1042" t="s">
        <v>844</v>
      </c>
      <c r="J289" s="1436" t="s">
        <v>691</v>
      </c>
      <c r="K289">
        <v>0</v>
      </c>
      <c r="L289" s="1831" t="s">
        <v>710</v>
      </c>
      <c r="M289" s="847"/>
      <c r="N289" s="900">
        <v>42979</v>
      </c>
      <c r="O289" s="931">
        <v>100.36020000000001</v>
      </c>
      <c r="P289" s="985">
        <v>7.6500000000010004E-2</v>
      </c>
      <c r="Q289" s="907">
        <v>0.46</v>
      </c>
      <c r="R289" s="904">
        <v>100.30013333333333</v>
      </c>
      <c r="S289" s="905">
        <v>4.2699999999996407E-2</v>
      </c>
      <c r="T289" s="906">
        <v>100.26721428571429</v>
      </c>
      <c r="U289" s="907">
        <v>2.8342857142860112E-2</v>
      </c>
      <c r="V289" s="888" t="s">
        <v>691</v>
      </c>
      <c r="W289" s="987">
        <v>0</v>
      </c>
      <c r="X289" s="1503" t="s">
        <v>700</v>
      </c>
    </row>
    <row r="290" spans="1:24" ht="14.25" customHeight="1">
      <c r="A290" s="900">
        <v>43009</v>
      </c>
      <c r="B290" s="1428">
        <v>100.88072395274305</v>
      </c>
      <c r="C290" s="986">
        <v>9.8599796828438002E-3</v>
      </c>
      <c r="D290" s="980">
        <v>0.59</v>
      </c>
      <c r="E290" s="981">
        <v>100.87182626397129</v>
      </c>
      <c r="F290" s="982">
        <v>3.255484302314926E-3</v>
      </c>
      <c r="G290" s="988">
        <v>100.91554015484846</v>
      </c>
      <c r="H290" s="989">
        <v>-2.5317508862968907E-2</v>
      </c>
      <c r="I290" s="1042" t="s">
        <v>844</v>
      </c>
      <c r="J290" s="1436" t="s">
        <v>691</v>
      </c>
      <c r="K290">
        <v>0</v>
      </c>
      <c r="L290" s="1831" t="s">
        <v>711</v>
      </c>
      <c r="M290" s="847"/>
      <c r="N290" s="900">
        <v>43009</v>
      </c>
      <c r="O290" s="931">
        <v>100.4451</v>
      </c>
      <c r="P290" s="985">
        <v>8.4899999999990428E-2</v>
      </c>
      <c r="Q290" s="907">
        <v>0.6</v>
      </c>
      <c r="R290" s="904">
        <v>100.363</v>
      </c>
      <c r="S290" s="905">
        <v>6.2866666666664628E-2</v>
      </c>
      <c r="T290" s="906">
        <v>100.29601428571429</v>
      </c>
      <c r="U290" s="907">
        <v>2.8800000000003934E-2</v>
      </c>
      <c r="V290" s="888" t="s">
        <v>691</v>
      </c>
      <c r="W290" s="987">
        <v>0</v>
      </c>
      <c r="X290" s="1503" t="s">
        <v>688</v>
      </c>
    </row>
    <row r="291" spans="1:24" ht="14.25" customHeight="1">
      <c r="A291" s="900">
        <v>43040</v>
      </c>
      <c r="B291" s="1428">
        <v>100.87765969264248</v>
      </c>
      <c r="C291" s="986">
        <v>-3.0642601005723691E-3</v>
      </c>
      <c r="D291" s="980">
        <v>0.35</v>
      </c>
      <c r="E291" s="981">
        <v>100.87641587281526</v>
      </c>
      <c r="F291" s="982">
        <v>4.5896088439718596E-3</v>
      </c>
      <c r="G291" s="988">
        <v>100.89351976629952</v>
      </c>
      <c r="H291" s="989">
        <v>-2.2020388548938286E-2</v>
      </c>
      <c r="I291" s="1032" t="s">
        <v>845</v>
      </c>
      <c r="J291" s="1436" t="s">
        <v>691</v>
      </c>
      <c r="K291">
        <v>0</v>
      </c>
      <c r="L291" s="1831" t="s">
        <v>712</v>
      </c>
      <c r="M291" s="847"/>
      <c r="N291" s="900">
        <v>43040</v>
      </c>
      <c r="O291" s="931">
        <v>100.499</v>
      </c>
      <c r="P291" s="902">
        <v>5.3899999999998727E-2</v>
      </c>
      <c r="Q291" s="906">
        <v>0.7</v>
      </c>
      <c r="R291" s="958">
        <v>100.43476666666668</v>
      </c>
      <c r="S291" s="905">
        <v>7.176666666667586E-2</v>
      </c>
      <c r="T291" s="906">
        <v>100.33117142857144</v>
      </c>
      <c r="U291" s="907">
        <v>3.5157142857144663E-2</v>
      </c>
      <c r="V291" s="888" t="s">
        <v>691</v>
      </c>
      <c r="W291" s="987">
        <v>0</v>
      </c>
      <c r="X291" s="1503" t="s">
        <v>689</v>
      </c>
    </row>
    <row r="292" spans="1:24" ht="14.25" customHeight="1">
      <c r="A292" s="900">
        <v>43070</v>
      </c>
      <c r="B292" s="1499">
        <v>100.85291455791193</v>
      </c>
      <c r="C292" s="986">
        <v>-2.4745134730551399E-2</v>
      </c>
      <c r="D292" s="980">
        <v>0.09</v>
      </c>
      <c r="E292" s="1007">
        <v>100.87043273443248</v>
      </c>
      <c r="F292" s="982">
        <v>-5.9831383827742002E-3</v>
      </c>
      <c r="G292" s="988">
        <v>100.87584410328559</v>
      </c>
      <c r="H292" s="989">
        <v>-1.7675663013932308E-2</v>
      </c>
      <c r="I292" s="1032" t="s">
        <v>845</v>
      </c>
      <c r="J292" s="1436" t="s">
        <v>691</v>
      </c>
      <c r="K292" s="916">
        <v>0</v>
      </c>
      <c r="L292" s="1831" t="s">
        <v>706</v>
      </c>
      <c r="M292" s="847"/>
      <c r="N292" s="949">
        <v>43070</v>
      </c>
      <c r="O292" s="997">
        <v>100.5093</v>
      </c>
      <c r="P292" s="951">
        <v>1.0300000000000864E-2</v>
      </c>
      <c r="Q292" s="998">
        <v>0.59</v>
      </c>
      <c r="R292" s="999">
        <v>100.48446666666666</v>
      </c>
      <c r="S292" s="953">
        <v>4.9699999999987199E-2</v>
      </c>
      <c r="T292" s="998">
        <v>100.36941428571429</v>
      </c>
      <c r="U292" s="942">
        <v>3.8242857142847697E-2</v>
      </c>
      <c r="V292" s="965" t="s">
        <v>691</v>
      </c>
      <c r="W292" s="966">
        <v>0</v>
      </c>
      <c r="X292" s="1506" t="s">
        <v>690</v>
      </c>
    </row>
    <row r="293" spans="1:24" ht="14.25" customHeight="1">
      <c r="A293" s="1004">
        <v>43101</v>
      </c>
      <c r="B293" s="1428">
        <v>100.80966140179503</v>
      </c>
      <c r="C293" s="969">
        <v>-4.3253156116904279E-2</v>
      </c>
      <c r="D293" s="1001">
        <v>-0.13</v>
      </c>
      <c r="E293" s="1002">
        <v>100.84674521744982</v>
      </c>
      <c r="F293" s="971">
        <v>-2.3687516982661805E-2</v>
      </c>
      <c r="G293" s="1003">
        <v>100.86095313487134</v>
      </c>
      <c r="H293" s="1001">
        <v>-1.4890968414249528E-2</v>
      </c>
      <c r="I293" s="1030" t="s">
        <v>846</v>
      </c>
      <c r="J293" s="1435" t="s">
        <v>691</v>
      </c>
      <c r="K293">
        <v>0</v>
      </c>
      <c r="L293" s="1834" t="s">
        <v>701</v>
      </c>
      <c r="M293" s="847"/>
      <c r="N293" s="1004">
        <v>43101</v>
      </c>
      <c r="O293" s="944">
        <v>100.4922</v>
      </c>
      <c r="P293" s="975">
        <v>-1.7099999999999227E-2</v>
      </c>
      <c r="Q293" s="1005">
        <v>0.45</v>
      </c>
      <c r="R293" s="884">
        <v>100.50016666666666</v>
      </c>
      <c r="S293" s="946">
        <v>1.5699999999995384E-2</v>
      </c>
      <c r="T293" s="1006">
        <v>100.40657142857144</v>
      </c>
      <c r="U293" s="1005">
        <v>3.7157142857154213E-2</v>
      </c>
      <c r="V293" s="977" t="s">
        <v>691</v>
      </c>
      <c r="W293" s="978">
        <v>0</v>
      </c>
      <c r="X293" s="1504" t="s">
        <v>692</v>
      </c>
    </row>
    <row r="294" spans="1:24" ht="14.25" customHeight="1">
      <c r="A294" s="1008">
        <v>43132</v>
      </c>
      <c r="B294" s="1428">
        <v>100.80585254133879</v>
      </c>
      <c r="C294" s="986">
        <v>-3.8088604562318551E-3</v>
      </c>
      <c r="D294" s="989">
        <v>-0.23</v>
      </c>
      <c r="E294" s="1007">
        <v>100.82280950034858</v>
      </c>
      <c r="F294" s="981">
        <v>-2.3935717101238652E-2</v>
      </c>
      <c r="G294" s="988">
        <v>100.85165242651458</v>
      </c>
      <c r="H294" s="989">
        <v>-9.3007083567613336E-3</v>
      </c>
      <c r="I294" s="1042" t="s">
        <v>847</v>
      </c>
      <c r="J294" s="1436" t="s">
        <v>691</v>
      </c>
      <c r="K294">
        <v>0</v>
      </c>
      <c r="L294" s="1831" t="s">
        <v>702</v>
      </c>
      <c r="M294" s="847"/>
      <c r="N294" s="1008">
        <v>43132</v>
      </c>
      <c r="O294" s="931">
        <v>100.4539</v>
      </c>
      <c r="P294" s="985">
        <v>-3.8299999999992451E-2</v>
      </c>
      <c r="Q294" s="907">
        <v>0.28999999999999998</v>
      </c>
      <c r="R294" s="904">
        <v>100.48513333333334</v>
      </c>
      <c r="S294" s="905">
        <v>-1.5033333333320797E-2</v>
      </c>
      <c r="T294" s="906">
        <v>100.43477142857141</v>
      </c>
      <c r="U294" s="907">
        <v>2.8199999999969805E-2</v>
      </c>
      <c r="V294" s="977" t="s">
        <v>691</v>
      </c>
      <c r="W294" s="978">
        <v>0</v>
      </c>
      <c r="X294" s="1503" t="s">
        <v>693</v>
      </c>
    </row>
    <row r="295" spans="1:24" ht="14.25" customHeight="1">
      <c r="A295" s="900">
        <v>43160</v>
      </c>
      <c r="B295" s="1428">
        <v>100.85614642171744</v>
      </c>
      <c r="C295" s="986">
        <v>5.029388037864635E-2</v>
      </c>
      <c r="D295" s="989">
        <v>-0.2</v>
      </c>
      <c r="E295" s="1007">
        <v>100.82388678828374</v>
      </c>
      <c r="F295" s="981">
        <v>1.077287935160598E-3</v>
      </c>
      <c r="G295" s="988">
        <v>100.85054607731557</v>
      </c>
      <c r="H295" s="989">
        <v>-1.1063491990057628E-3</v>
      </c>
      <c r="I295" s="1042" t="s">
        <v>847</v>
      </c>
      <c r="J295" s="1436" t="s">
        <v>691</v>
      </c>
      <c r="K295">
        <v>0</v>
      </c>
      <c r="L295" s="1831" t="s">
        <v>703</v>
      </c>
      <c r="M295" s="847"/>
      <c r="N295" s="900">
        <v>43160</v>
      </c>
      <c r="O295" s="931">
        <v>100.4083</v>
      </c>
      <c r="P295" s="985">
        <v>-4.5600000000007412E-2</v>
      </c>
      <c r="Q295" s="907">
        <v>0.16</v>
      </c>
      <c r="R295" s="904">
        <v>100.45146666666666</v>
      </c>
      <c r="S295" s="905">
        <v>-3.3666666666675837E-2</v>
      </c>
      <c r="T295" s="906">
        <v>100.45257142857142</v>
      </c>
      <c r="U295" s="907">
        <v>1.7800000000008254E-2</v>
      </c>
      <c r="V295" s="977" t="s">
        <v>691</v>
      </c>
      <c r="W295" s="978">
        <v>0</v>
      </c>
      <c r="X295" s="1503" t="s">
        <v>694</v>
      </c>
    </row>
    <row r="296" spans="1:24" ht="14.25" customHeight="1">
      <c r="A296" s="900">
        <v>43191</v>
      </c>
      <c r="B296" s="1428">
        <v>100.94732433756434</v>
      </c>
      <c r="C296" s="986">
        <v>9.1177915846898827E-2</v>
      </c>
      <c r="D296" s="989">
        <v>-0.08</v>
      </c>
      <c r="E296" s="1007">
        <v>100.8697744335402</v>
      </c>
      <c r="F296" s="981">
        <v>4.5887645256456722E-2</v>
      </c>
      <c r="G296" s="988">
        <v>100.86146898653043</v>
      </c>
      <c r="H296" s="989">
        <v>1.0922909214855281E-2</v>
      </c>
      <c r="I296" s="1042" t="s">
        <v>847</v>
      </c>
      <c r="J296" s="1436" t="s">
        <v>691</v>
      </c>
      <c r="K296">
        <v>0</v>
      </c>
      <c r="L296" s="1831" t="s">
        <v>704</v>
      </c>
      <c r="M296" s="847"/>
      <c r="N296" s="900">
        <v>43191</v>
      </c>
      <c r="O296" s="931">
        <v>100.3599</v>
      </c>
      <c r="P296" s="985">
        <v>-4.8400000000000887E-2</v>
      </c>
      <c r="Q296" s="907">
        <v>0.11</v>
      </c>
      <c r="R296" s="904">
        <v>100.40736666666668</v>
      </c>
      <c r="S296" s="905">
        <v>-4.4099999999986039E-2</v>
      </c>
      <c r="T296" s="906">
        <v>100.45252857142859</v>
      </c>
      <c r="U296" s="907">
        <v>-4.2857142830143857E-5</v>
      </c>
      <c r="V296" s="977" t="s">
        <v>691</v>
      </c>
      <c r="W296" s="978">
        <v>0</v>
      </c>
      <c r="X296" s="1503" t="s">
        <v>695</v>
      </c>
    </row>
    <row r="297" spans="1:24" ht="14.25" customHeight="1">
      <c r="A297" s="900">
        <v>43221</v>
      </c>
      <c r="B297" s="1428">
        <v>101.05304790486606</v>
      </c>
      <c r="C297" s="986">
        <v>0.10572356730172316</v>
      </c>
      <c r="D297" s="989">
        <v>0.08</v>
      </c>
      <c r="E297" s="1007">
        <v>100.95217288804928</v>
      </c>
      <c r="F297" s="981">
        <v>8.2398454509075236E-2</v>
      </c>
      <c r="G297" s="988">
        <v>100.88608669397658</v>
      </c>
      <c r="H297" s="989">
        <v>2.4617707446154213E-2</v>
      </c>
      <c r="I297" s="1042" t="s">
        <v>847</v>
      </c>
      <c r="J297" s="1436" t="s">
        <v>691</v>
      </c>
      <c r="K297">
        <v>0</v>
      </c>
      <c r="L297" s="1831" t="s">
        <v>705</v>
      </c>
      <c r="M297" s="847"/>
      <c r="N297" s="900">
        <v>43221</v>
      </c>
      <c r="O297" s="931">
        <v>100.322</v>
      </c>
      <c r="P297" s="985">
        <v>-3.7899999999993383E-2</v>
      </c>
      <c r="Q297" s="907">
        <v>0.08</v>
      </c>
      <c r="R297" s="904">
        <v>100.3634</v>
      </c>
      <c r="S297" s="905">
        <v>-4.3966666666676701E-2</v>
      </c>
      <c r="T297" s="906">
        <v>100.43494285714284</v>
      </c>
      <c r="U297" s="907">
        <v>-1.7585714285743848E-2</v>
      </c>
      <c r="V297" s="977" t="s">
        <v>691</v>
      </c>
      <c r="W297" s="978">
        <v>0</v>
      </c>
      <c r="X297" s="1503" t="s">
        <v>696</v>
      </c>
    </row>
    <row r="298" spans="1:24" ht="14.25" customHeight="1">
      <c r="A298" s="900">
        <v>43252</v>
      </c>
      <c r="B298" s="1428">
        <v>101.13283163737078</v>
      </c>
      <c r="C298" s="986">
        <v>7.9783732504722593E-2</v>
      </c>
      <c r="D298" s="989">
        <v>0.22</v>
      </c>
      <c r="E298" s="1007">
        <v>101.04440129326706</v>
      </c>
      <c r="F298" s="981">
        <v>9.2228405217781528E-2</v>
      </c>
      <c r="G298" s="988">
        <v>100.92253982893779</v>
      </c>
      <c r="H298" s="989">
        <v>3.6453134961206501E-2</v>
      </c>
      <c r="I298" s="1042" t="s">
        <v>847</v>
      </c>
      <c r="J298" s="1436" t="s">
        <v>691</v>
      </c>
      <c r="K298">
        <v>0</v>
      </c>
      <c r="L298" s="1831" t="s">
        <v>707</v>
      </c>
      <c r="M298" s="847"/>
      <c r="N298" s="900">
        <v>43252</v>
      </c>
      <c r="O298" s="931">
        <v>100.2821</v>
      </c>
      <c r="P298" s="985">
        <v>-3.9900000000002933E-2</v>
      </c>
      <c r="Q298" s="907">
        <v>0.05</v>
      </c>
      <c r="R298" s="904">
        <v>100.32133333333333</v>
      </c>
      <c r="S298" s="905">
        <v>-4.2066666666670471E-2</v>
      </c>
      <c r="T298" s="906">
        <v>100.40395714285714</v>
      </c>
      <c r="U298" s="907">
        <v>-3.0985714285705512E-2</v>
      </c>
      <c r="V298" s="977" t="s">
        <v>691</v>
      </c>
      <c r="W298" s="978">
        <v>0</v>
      </c>
      <c r="X298" s="1503" t="s">
        <v>697</v>
      </c>
    </row>
    <row r="299" spans="1:24" ht="14.25" customHeight="1">
      <c r="A299" s="900">
        <v>43282</v>
      </c>
      <c r="B299" s="1428">
        <v>101.14765646607486</v>
      </c>
      <c r="C299" s="986">
        <v>1.4824828704078641E-2</v>
      </c>
      <c r="D299" s="989">
        <v>0.27</v>
      </c>
      <c r="E299" s="1007">
        <v>101.11117866943725</v>
      </c>
      <c r="F299" s="981">
        <v>6.6777376170193747E-2</v>
      </c>
      <c r="G299" s="988">
        <v>100.96464581581817</v>
      </c>
      <c r="H299" s="989">
        <v>4.2105986880386581E-2</v>
      </c>
      <c r="I299" s="1042" t="s">
        <v>847</v>
      </c>
      <c r="J299" s="1436" t="s">
        <v>691</v>
      </c>
      <c r="K299">
        <v>0</v>
      </c>
      <c r="L299" s="1831" t="s">
        <v>708</v>
      </c>
      <c r="M299" s="847"/>
      <c r="N299" s="900">
        <v>43282</v>
      </c>
      <c r="O299" s="931">
        <v>100.23990000000001</v>
      </c>
      <c r="P299" s="985">
        <v>-4.219999999999402E-2</v>
      </c>
      <c r="Q299" s="907">
        <v>-0.02</v>
      </c>
      <c r="R299" s="904">
        <v>100.28133333333335</v>
      </c>
      <c r="S299" s="905">
        <v>-3.9999999999977831E-2</v>
      </c>
      <c r="T299" s="906">
        <v>100.36547142857144</v>
      </c>
      <c r="U299" s="907">
        <v>-3.8485714285698691E-2</v>
      </c>
      <c r="V299" s="977" t="s">
        <v>691</v>
      </c>
      <c r="W299" s="978">
        <v>0</v>
      </c>
      <c r="X299" s="1503" t="s">
        <v>698</v>
      </c>
    </row>
    <row r="300" spans="1:24" ht="14.25" customHeight="1">
      <c r="A300" s="900">
        <v>43313</v>
      </c>
      <c r="B300" s="1428">
        <v>101.09763047575427</v>
      </c>
      <c r="C300" s="986">
        <v>-5.0025990320591518E-2</v>
      </c>
      <c r="D300" s="989">
        <v>0.23</v>
      </c>
      <c r="E300" s="1007">
        <v>101.12603952639996</v>
      </c>
      <c r="F300" s="981">
        <v>1.4860856962712887E-2</v>
      </c>
      <c r="G300" s="988">
        <v>101.00578425495522</v>
      </c>
      <c r="H300" s="989">
        <v>4.1138439137043292E-2</v>
      </c>
      <c r="I300" s="1042" t="s">
        <v>847</v>
      </c>
      <c r="J300" s="1436" t="s">
        <v>691</v>
      </c>
      <c r="K300">
        <v>0</v>
      </c>
      <c r="L300" s="1831" t="s">
        <v>709</v>
      </c>
      <c r="M300" s="847"/>
      <c r="N300" s="900">
        <v>43313</v>
      </c>
      <c r="O300" s="931">
        <v>100.19199999999999</v>
      </c>
      <c r="P300" s="985">
        <v>-4.790000000001271E-2</v>
      </c>
      <c r="Q300" s="907">
        <v>-0.09</v>
      </c>
      <c r="R300" s="904">
        <v>100.238</v>
      </c>
      <c r="S300" s="905">
        <v>-4.3333333333350765E-2</v>
      </c>
      <c r="T300" s="906">
        <v>100.32258571428572</v>
      </c>
      <c r="U300" s="907">
        <v>-4.2885714285716858E-2</v>
      </c>
      <c r="V300" s="888" t="s">
        <v>691</v>
      </c>
      <c r="W300" s="987">
        <v>0</v>
      </c>
      <c r="X300" s="1503" t="s">
        <v>699</v>
      </c>
    </row>
    <row r="301" spans="1:24" ht="14.25" customHeight="1">
      <c r="A301" s="900">
        <v>43344</v>
      </c>
      <c r="B301" s="1428">
        <v>100.98783608578</v>
      </c>
      <c r="C301" s="986">
        <v>-0.10979438997426882</v>
      </c>
      <c r="D301" s="989">
        <v>0.12</v>
      </c>
      <c r="E301" s="1007">
        <v>101.07770767586972</v>
      </c>
      <c r="F301" s="981">
        <v>-4.8331850530246356E-2</v>
      </c>
      <c r="G301" s="988">
        <v>101.03178190416111</v>
      </c>
      <c r="H301" s="989">
        <v>2.5997649205891094E-2</v>
      </c>
      <c r="I301" s="1042" t="s">
        <v>847</v>
      </c>
      <c r="J301" s="1436" t="s">
        <v>691</v>
      </c>
      <c r="K301">
        <v>0</v>
      </c>
      <c r="L301" s="1831" t="s">
        <v>710</v>
      </c>
      <c r="M301" s="847"/>
      <c r="N301" s="900">
        <v>43344</v>
      </c>
      <c r="O301" s="931">
        <v>100.1465</v>
      </c>
      <c r="P301" s="985">
        <v>-4.5499999999989882E-2</v>
      </c>
      <c r="Q301" s="907">
        <v>-0.21</v>
      </c>
      <c r="R301" s="904">
        <v>100.19279999999999</v>
      </c>
      <c r="S301" s="905">
        <v>-4.5200000000008345E-2</v>
      </c>
      <c r="T301" s="906">
        <v>100.27867142857144</v>
      </c>
      <c r="U301" s="907">
        <v>-4.3914285714279799E-2</v>
      </c>
      <c r="V301" s="888" t="s">
        <v>691</v>
      </c>
      <c r="W301" s="987">
        <v>0</v>
      </c>
      <c r="X301" s="1503" t="s">
        <v>700</v>
      </c>
    </row>
    <row r="302" spans="1:24" ht="14.25" customHeight="1">
      <c r="A302" s="900">
        <v>43374</v>
      </c>
      <c r="B302" s="1428">
        <v>100.84244541594204</v>
      </c>
      <c r="C302" s="986">
        <v>-0.14539066983796545</v>
      </c>
      <c r="D302" s="989">
        <v>-0.04</v>
      </c>
      <c r="E302" s="1007">
        <v>100.97597065915876</v>
      </c>
      <c r="F302" s="981">
        <v>-0.10173701671095614</v>
      </c>
      <c r="G302" s="988">
        <v>101.02982461762177</v>
      </c>
      <c r="H302" s="989">
        <v>-1.957286539337133E-3</v>
      </c>
      <c r="I302" s="1042" t="s">
        <v>847</v>
      </c>
      <c r="J302" s="1436" t="s">
        <v>691</v>
      </c>
      <c r="K302">
        <v>0</v>
      </c>
      <c r="L302" s="1831" t="s">
        <v>711</v>
      </c>
      <c r="M302" s="847"/>
      <c r="N302" s="900">
        <v>43374</v>
      </c>
      <c r="O302" s="931">
        <v>100.08799999999999</v>
      </c>
      <c r="P302" s="985">
        <v>-5.8500000000009322E-2</v>
      </c>
      <c r="Q302" s="907">
        <v>-0.36</v>
      </c>
      <c r="R302" s="904">
        <v>100.14216666666668</v>
      </c>
      <c r="S302" s="905">
        <v>-5.0633333333308883E-2</v>
      </c>
      <c r="T302" s="906">
        <v>100.23291428571429</v>
      </c>
      <c r="U302" s="907">
        <v>-4.5757142857155486E-2</v>
      </c>
      <c r="V302" s="888" t="s">
        <v>691</v>
      </c>
      <c r="W302" s="987">
        <v>0</v>
      </c>
      <c r="X302" s="1503" t="s">
        <v>688</v>
      </c>
    </row>
    <row r="303" spans="1:24" ht="14.25" customHeight="1">
      <c r="A303" s="900">
        <v>43405</v>
      </c>
      <c r="B303" s="1428">
        <v>100.68736985569818</v>
      </c>
      <c r="C303" s="986">
        <v>-0.15507556024385849</v>
      </c>
      <c r="D303" s="989">
        <v>-0.19</v>
      </c>
      <c r="E303" s="1007">
        <v>100.83921711914007</v>
      </c>
      <c r="F303" s="981">
        <v>-0.13675354001868811</v>
      </c>
      <c r="G303" s="988">
        <v>100.99268826306947</v>
      </c>
      <c r="H303" s="989">
        <v>-3.7136354552302464E-2</v>
      </c>
      <c r="I303" s="1042" t="s">
        <v>847</v>
      </c>
      <c r="J303" s="1436" t="s">
        <v>691</v>
      </c>
      <c r="K303">
        <v>0</v>
      </c>
      <c r="L303" s="1831" t="s">
        <v>712</v>
      </c>
      <c r="M303" s="847"/>
      <c r="N303" s="900">
        <v>43405</v>
      </c>
      <c r="O303" s="931">
        <v>100.0232</v>
      </c>
      <c r="P303" s="985">
        <v>-6.4799999999991087E-2</v>
      </c>
      <c r="Q303" s="907">
        <v>-0.47</v>
      </c>
      <c r="R303" s="904">
        <v>100.0859</v>
      </c>
      <c r="S303" s="905">
        <v>-5.6266666666687115E-2</v>
      </c>
      <c r="T303" s="906">
        <v>100.1848142857143</v>
      </c>
      <c r="U303" s="907">
        <v>-4.8099999999990928E-2</v>
      </c>
      <c r="V303" s="888" t="s">
        <v>691</v>
      </c>
      <c r="W303" s="987">
        <v>0</v>
      </c>
      <c r="X303" s="1503" t="s">
        <v>689</v>
      </c>
    </row>
    <row r="304" spans="1:24" ht="14.25" customHeight="1">
      <c r="A304" s="949">
        <v>43435</v>
      </c>
      <c r="B304" s="1499">
        <v>100.53008950982017</v>
      </c>
      <c r="C304" s="990">
        <v>-0.15728034587800721</v>
      </c>
      <c r="D304" s="995">
        <v>-0.32</v>
      </c>
      <c r="E304" s="992">
        <v>100.68663492715346</v>
      </c>
      <c r="F304" s="1019">
        <v>-0.15258219198661038</v>
      </c>
      <c r="G304" s="994">
        <v>100.91797992092005</v>
      </c>
      <c r="H304" s="995">
        <v>-7.4708342149421014E-2</v>
      </c>
      <c r="I304" s="1129" t="s">
        <v>847</v>
      </c>
      <c r="J304" s="1437" t="s">
        <v>691</v>
      </c>
      <c r="K304" s="916">
        <v>0</v>
      </c>
      <c r="L304" s="1832" t="s">
        <v>706</v>
      </c>
      <c r="M304" s="847"/>
      <c r="N304" s="900">
        <v>43435</v>
      </c>
      <c r="O304" s="931">
        <v>99.929320000000004</v>
      </c>
      <c r="P304" s="1012">
        <v>-9.3879999999998631E-2</v>
      </c>
      <c r="Q304" s="907">
        <v>-0.57999999999999996</v>
      </c>
      <c r="R304" s="904">
        <v>100.01350666666667</v>
      </c>
      <c r="S304" s="905">
        <v>-7.239333333332354E-2</v>
      </c>
      <c r="T304" s="906">
        <v>100.12871714285713</v>
      </c>
      <c r="U304" s="907">
        <v>-5.6097142857169047E-2</v>
      </c>
      <c r="V304" s="888" t="s">
        <v>691</v>
      </c>
      <c r="W304" s="987">
        <v>0</v>
      </c>
      <c r="X304" s="1506" t="s">
        <v>690</v>
      </c>
    </row>
    <row r="305" spans="1:24" ht="14.25" customHeight="1">
      <c r="A305" s="1008">
        <v>43466</v>
      </c>
      <c r="B305" s="1428">
        <v>100.3831474945913</v>
      </c>
      <c r="C305" s="986">
        <v>-0.1469420152288734</v>
      </c>
      <c r="D305" s="989">
        <v>-0.42</v>
      </c>
      <c r="E305" s="1007">
        <v>100.53353562003656</v>
      </c>
      <c r="F305" s="981">
        <v>-0.15309930711690356</v>
      </c>
      <c r="G305" s="988">
        <v>100.81088218623727</v>
      </c>
      <c r="H305" s="989">
        <v>-0.10709773468278172</v>
      </c>
      <c r="I305" s="1042" t="s">
        <v>847</v>
      </c>
      <c r="J305" s="1436" t="s">
        <v>691</v>
      </c>
      <c r="K305">
        <v>0</v>
      </c>
      <c r="L305" s="1831" t="s">
        <v>701</v>
      </c>
      <c r="M305" s="847"/>
      <c r="N305" s="1004">
        <v>43466</v>
      </c>
      <c r="O305" s="955">
        <v>99.790679999999995</v>
      </c>
      <c r="P305" s="1014">
        <v>-0.13864000000000942</v>
      </c>
      <c r="Q305" s="1130">
        <v>-0.7</v>
      </c>
      <c r="R305" s="1006">
        <v>99.914400000000001</v>
      </c>
      <c r="S305" s="1130">
        <v>-9.9106666666671117E-2</v>
      </c>
      <c r="T305" s="1130">
        <v>100.05851428571427</v>
      </c>
      <c r="U305" s="1006">
        <v>-7.0202857142859898E-2</v>
      </c>
      <c r="V305" s="1016" t="s">
        <v>691</v>
      </c>
      <c r="W305" s="1017">
        <v>0</v>
      </c>
      <c r="X305" s="1504" t="s">
        <v>701</v>
      </c>
    </row>
    <row r="306" spans="1:24" ht="14.25" customHeight="1">
      <c r="A306" s="1008">
        <v>43497</v>
      </c>
      <c r="B306" s="1428">
        <v>100.28930345383753</v>
      </c>
      <c r="C306" s="986">
        <v>-9.3844040753765512E-2</v>
      </c>
      <c r="D306" s="989">
        <v>-0.51</v>
      </c>
      <c r="E306" s="1007">
        <v>100.40084681941634</v>
      </c>
      <c r="F306" s="981">
        <v>-0.13268880062021537</v>
      </c>
      <c r="G306" s="988">
        <v>100.68826032734623</v>
      </c>
      <c r="H306" s="989">
        <v>-0.12262185889103705</v>
      </c>
      <c r="I306" s="1042" t="s">
        <v>847</v>
      </c>
      <c r="J306" s="1436" t="s">
        <v>691</v>
      </c>
      <c r="K306">
        <v>0</v>
      </c>
      <c r="L306" s="1831" t="s">
        <v>702</v>
      </c>
      <c r="M306" s="847"/>
      <c r="N306" s="1008">
        <v>43497</v>
      </c>
      <c r="O306" s="901">
        <v>99.637979999999999</v>
      </c>
      <c r="P306" s="1012">
        <v>-0.15269999999999584</v>
      </c>
      <c r="Q306" s="1131">
        <v>-0.81</v>
      </c>
      <c r="R306" s="906">
        <v>99.785993333333337</v>
      </c>
      <c r="S306" s="1131">
        <v>-0.12840666666666323</v>
      </c>
      <c r="T306" s="1131">
        <v>99.972525714285709</v>
      </c>
      <c r="U306" s="906">
        <v>-8.5988571428558203E-2</v>
      </c>
      <c r="V306" s="888" t="s">
        <v>691</v>
      </c>
      <c r="W306" s="987">
        <v>0</v>
      </c>
      <c r="X306" s="1503" t="s">
        <v>702</v>
      </c>
    </row>
    <row r="307" spans="1:24" ht="14.25" customHeight="1">
      <c r="A307" s="900">
        <v>43525</v>
      </c>
      <c r="B307" s="1428">
        <v>100.22030643993125</v>
      </c>
      <c r="C307" s="986">
        <v>-6.8997013906283655E-2</v>
      </c>
      <c r="D307" s="989">
        <v>-0.63</v>
      </c>
      <c r="E307" s="1007">
        <v>100.29758579612003</v>
      </c>
      <c r="F307" s="981">
        <v>-0.10326102329631226</v>
      </c>
      <c r="G307" s="988">
        <v>100.56292832222866</v>
      </c>
      <c r="H307" s="989">
        <v>-0.12533200511757059</v>
      </c>
      <c r="I307" s="1042" t="s">
        <v>847</v>
      </c>
      <c r="J307" s="1436" t="s">
        <v>691</v>
      </c>
      <c r="K307">
        <v>0</v>
      </c>
      <c r="L307" s="1831" t="s">
        <v>703</v>
      </c>
      <c r="M307" s="847"/>
      <c r="N307" s="900">
        <v>43525</v>
      </c>
      <c r="O307" s="901">
        <v>99.46593</v>
      </c>
      <c r="P307" s="1012">
        <v>-0.1720499999999987</v>
      </c>
      <c r="Q307" s="1131">
        <v>-0.94</v>
      </c>
      <c r="R307" s="906">
        <v>99.631529999999998</v>
      </c>
      <c r="S307" s="1131">
        <v>-0.15446333333333939</v>
      </c>
      <c r="T307" s="1131">
        <v>99.868801428571416</v>
      </c>
      <c r="U307" s="906">
        <v>-0.10372428571429282</v>
      </c>
      <c r="V307" s="888" t="s">
        <v>691</v>
      </c>
      <c r="W307" s="987">
        <v>0</v>
      </c>
      <c r="X307" s="1503" t="s">
        <v>703</v>
      </c>
    </row>
    <row r="308" spans="1:24" ht="14.25" customHeight="1">
      <c r="A308" s="900">
        <v>43556</v>
      </c>
      <c r="B308" s="1428">
        <v>100.1994726004347</v>
      </c>
      <c r="C308" s="986">
        <v>-2.0833839496546602E-2</v>
      </c>
      <c r="D308" s="989">
        <v>-0.74</v>
      </c>
      <c r="E308" s="1007">
        <v>100.23636083140116</v>
      </c>
      <c r="F308" s="981">
        <v>-6.122496471887473E-2</v>
      </c>
      <c r="G308" s="988">
        <v>100.45030496717929</v>
      </c>
      <c r="H308" s="989">
        <v>-0.11262335504936516</v>
      </c>
      <c r="I308" s="1042" t="s">
        <v>847</v>
      </c>
      <c r="J308" s="1436" t="s">
        <v>691</v>
      </c>
      <c r="K308">
        <v>0</v>
      </c>
      <c r="L308" s="1831" t="s">
        <v>704</v>
      </c>
      <c r="M308" s="847"/>
      <c r="N308" s="900">
        <v>43556</v>
      </c>
      <c r="O308" s="901">
        <v>99.303319999999999</v>
      </c>
      <c r="P308" s="1012">
        <v>-0.16261000000000081</v>
      </c>
      <c r="Q308" s="1131">
        <v>-1.05</v>
      </c>
      <c r="R308" s="906">
        <v>99.469076666666652</v>
      </c>
      <c r="S308" s="1131">
        <v>-0.162453333333346</v>
      </c>
      <c r="T308" s="1131">
        <v>99.748347142857142</v>
      </c>
      <c r="U308" s="906">
        <v>-0.12045428571427408</v>
      </c>
      <c r="V308" s="888" t="s">
        <v>691</v>
      </c>
      <c r="W308" s="987">
        <v>0</v>
      </c>
      <c r="X308" s="1503" t="s">
        <v>704</v>
      </c>
    </row>
    <row r="309" spans="1:24" ht="14.25" customHeight="1">
      <c r="A309" s="900">
        <v>43586</v>
      </c>
      <c r="B309" s="1428">
        <v>100.18856961731929</v>
      </c>
      <c r="C309" s="986">
        <v>-1.09029831154146E-2</v>
      </c>
      <c r="D309" s="989">
        <v>-0.86</v>
      </c>
      <c r="E309" s="1007">
        <v>100.20278288589508</v>
      </c>
      <c r="F309" s="981">
        <v>-3.3577945506081619E-2</v>
      </c>
      <c r="G309" s="988">
        <v>100.35689413880463</v>
      </c>
      <c r="H309" s="989">
        <v>-9.3410828374658195E-2</v>
      </c>
      <c r="I309" s="1042" t="s">
        <v>847</v>
      </c>
      <c r="J309" s="1436" t="s">
        <v>691</v>
      </c>
      <c r="K309">
        <v>0</v>
      </c>
      <c r="L309" s="1831" t="s">
        <v>705</v>
      </c>
      <c r="M309" s="847"/>
      <c r="N309" s="900">
        <v>43586</v>
      </c>
      <c r="O309" s="901">
        <v>99.109009999999998</v>
      </c>
      <c r="P309" s="1012">
        <v>-0.19431000000000154</v>
      </c>
      <c r="Q309" s="1131">
        <v>-1.21</v>
      </c>
      <c r="R309" s="906">
        <v>99.292753333333337</v>
      </c>
      <c r="S309" s="1131">
        <v>-0.17632333333331474</v>
      </c>
      <c r="T309" s="1131">
        <v>99.60849142857144</v>
      </c>
      <c r="U309" s="906">
        <v>-0.13985571428570154</v>
      </c>
      <c r="V309" s="888" t="s">
        <v>691</v>
      </c>
      <c r="W309" s="987">
        <v>0</v>
      </c>
      <c r="X309" s="1503" t="s">
        <v>705</v>
      </c>
    </row>
    <row r="310" spans="1:24" ht="14.25" customHeight="1">
      <c r="A310" s="900">
        <v>43252</v>
      </c>
      <c r="B310" s="1428">
        <v>100.16642389106676</v>
      </c>
      <c r="C310" s="986">
        <v>-2.2145726252531972E-2</v>
      </c>
      <c r="D310" s="989">
        <v>-0.96</v>
      </c>
      <c r="E310" s="1007">
        <v>100.18482203627359</v>
      </c>
      <c r="F310" s="981">
        <v>-1.7960849621488251E-2</v>
      </c>
      <c r="G310" s="988">
        <v>100.28247328671443</v>
      </c>
      <c r="H310" s="989">
        <v>-7.4420852090199219E-2</v>
      </c>
      <c r="I310" s="1042" t="s">
        <v>847</v>
      </c>
      <c r="J310" s="1436" t="s">
        <v>691</v>
      </c>
      <c r="K310">
        <v>0</v>
      </c>
      <c r="L310" s="1831" t="s">
        <v>707</v>
      </c>
      <c r="M310" s="847"/>
      <c r="N310" s="900">
        <v>43252</v>
      </c>
      <c r="O310" s="901">
        <v>98.907070000000004</v>
      </c>
      <c r="P310" s="1012">
        <v>-0.20193999999999335</v>
      </c>
      <c r="Q310" s="1131">
        <v>-1.37</v>
      </c>
      <c r="R310" s="906">
        <v>99.106466666666662</v>
      </c>
      <c r="S310" s="1131">
        <v>-0.18628666666667471</v>
      </c>
      <c r="T310" s="1131">
        <v>99.44904428571428</v>
      </c>
      <c r="U310" s="906">
        <v>-0.15944714285716088</v>
      </c>
      <c r="V310" s="888" t="s">
        <v>691</v>
      </c>
      <c r="W310" s="987">
        <v>0</v>
      </c>
      <c r="X310" s="1503" t="s">
        <v>707</v>
      </c>
    </row>
    <row r="311" spans="1:24" ht="14.25" customHeight="1">
      <c r="A311" s="900">
        <v>43647</v>
      </c>
      <c r="B311" s="1428">
        <v>100.11200621684861</v>
      </c>
      <c r="C311" s="986">
        <v>-5.4417674218143475E-2</v>
      </c>
      <c r="D311" s="989">
        <v>-1.02</v>
      </c>
      <c r="E311" s="1007">
        <v>100.15566657507821</v>
      </c>
      <c r="F311" s="981">
        <v>-2.9155461195372823E-2</v>
      </c>
      <c r="G311" s="988">
        <v>100.22274710200421</v>
      </c>
      <c r="H311" s="989">
        <v>-5.9726184710228836E-2</v>
      </c>
      <c r="I311" s="1042" t="s">
        <v>847</v>
      </c>
      <c r="J311" s="1436" t="s">
        <v>691</v>
      </c>
      <c r="K311">
        <v>0</v>
      </c>
      <c r="L311" s="1831" t="s">
        <v>708</v>
      </c>
      <c r="M311" s="847"/>
      <c r="N311" s="1132">
        <v>43647</v>
      </c>
      <c r="O311" s="1133"/>
      <c r="P311" s="1134"/>
      <c r="Q311" s="1135"/>
      <c r="R311" s="1136"/>
      <c r="S311" s="1135"/>
      <c r="T311" s="1135"/>
      <c r="U311" s="1136"/>
      <c r="V311" s="1508"/>
      <c r="W311" s="1137"/>
      <c r="X311" s="1138" t="s">
        <v>708</v>
      </c>
    </row>
    <row r="312" spans="1:24" ht="14.25" customHeight="1">
      <c r="A312" s="900">
        <v>43678</v>
      </c>
      <c r="B312" s="1428">
        <v>100.00841884230469</v>
      </c>
      <c r="C312" s="986">
        <v>-0.10358737454392042</v>
      </c>
      <c r="D312" s="989">
        <v>-1.08</v>
      </c>
      <c r="E312" s="1007">
        <v>100.09561631674002</v>
      </c>
      <c r="F312" s="981">
        <v>-6.0050258338193885E-2</v>
      </c>
      <c r="G312" s="988">
        <v>100.16921443739182</v>
      </c>
      <c r="H312" s="989">
        <v>-5.353266461239059E-2</v>
      </c>
      <c r="I312" s="1042" t="s">
        <v>847</v>
      </c>
      <c r="J312" s="1436" t="s">
        <v>691</v>
      </c>
      <c r="K312">
        <v>0</v>
      </c>
      <c r="L312" s="1831" t="s">
        <v>709</v>
      </c>
      <c r="M312" s="847"/>
      <c r="N312" s="1132">
        <v>43678</v>
      </c>
      <c r="O312" s="1133"/>
      <c r="P312" s="1134"/>
      <c r="Q312" s="1135"/>
      <c r="R312" s="1136"/>
      <c r="S312" s="1135"/>
      <c r="T312" s="1135"/>
      <c r="U312" s="1136"/>
      <c r="V312" s="1508"/>
      <c r="W312" s="1137"/>
      <c r="X312" s="1138" t="s">
        <v>709</v>
      </c>
    </row>
    <row r="313" spans="1:24" ht="14.25" customHeight="1">
      <c r="A313" s="900">
        <v>43709</v>
      </c>
      <c r="B313" s="1428">
        <v>99.852450313533794</v>
      </c>
      <c r="C313" s="986">
        <v>-0.15596852877089873</v>
      </c>
      <c r="D313" s="989">
        <v>-1.1200000000000001</v>
      </c>
      <c r="E313" s="1007">
        <v>99.990958457562371</v>
      </c>
      <c r="F313" s="981">
        <v>-0.10465785917764947</v>
      </c>
      <c r="G313" s="988">
        <v>100.10680684591988</v>
      </c>
      <c r="H313" s="989">
        <v>-6.2407591471938417E-2</v>
      </c>
      <c r="I313" s="1042" t="s">
        <v>847</v>
      </c>
      <c r="J313" s="1436" t="s">
        <v>691</v>
      </c>
      <c r="K313">
        <v>0</v>
      </c>
      <c r="L313" s="1831" t="s">
        <v>710</v>
      </c>
      <c r="M313" s="847"/>
      <c r="N313" s="1132">
        <v>43709</v>
      </c>
      <c r="O313" s="1133"/>
      <c r="P313" s="1134"/>
      <c r="Q313" s="1135"/>
      <c r="R313" s="1136"/>
      <c r="S313" s="1135"/>
      <c r="T313" s="1135"/>
      <c r="U313" s="1136"/>
      <c r="V313" s="1508"/>
      <c r="W313" s="1137"/>
      <c r="X313" s="1138" t="s">
        <v>710</v>
      </c>
    </row>
    <row r="314" spans="1:24" ht="14.25" customHeight="1">
      <c r="A314" s="900">
        <v>43739</v>
      </c>
      <c r="B314" s="1428">
        <v>99.618800614198136</v>
      </c>
      <c r="C314" s="986">
        <v>-0.2336496993356576</v>
      </c>
      <c r="D314" s="989">
        <v>-1.21</v>
      </c>
      <c r="E314" s="1007">
        <v>99.826556590012203</v>
      </c>
      <c r="F314" s="981">
        <v>-0.16440186755016839</v>
      </c>
      <c r="G314" s="988">
        <v>100.0208774422437</v>
      </c>
      <c r="H314" s="989">
        <v>-8.5929403676175298E-2</v>
      </c>
      <c r="I314" s="1042" t="s">
        <v>847</v>
      </c>
      <c r="J314" s="1436" t="s">
        <v>691</v>
      </c>
      <c r="K314">
        <v>0</v>
      </c>
      <c r="L314" s="1831" t="s">
        <v>711</v>
      </c>
      <c r="M314" s="847"/>
      <c r="N314" s="1132">
        <v>43739</v>
      </c>
      <c r="O314" s="1133"/>
      <c r="P314" s="1134"/>
      <c r="Q314" s="1135"/>
      <c r="R314" s="1136"/>
      <c r="S314" s="1135"/>
      <c r="T314" s="1135"/>
      <c r="U314" s="1136"/>
      <c r="V314" s="1508"/>
      <c r="W314" s="1137"/>
      <c r="X314" s="1138" t="s">
        <v>711</v>
      </c>
    </row>
    <row r="315" spans="1:24" ht="14.25" customHeight="1">
      <c r="A315" s="900">
        <v>43770</v>
      </c>
      <c r="B315" s="1428">
        <v>99.350591482246728</v>
      </c>
      <c r="C315" s="986">
        <v>-0.26820913195140861</v>
      </c>
      <c r="D315" s="989">
        <v>-1.33</v>
      </c>
      <c r="E315" s="1007">
        <v>99.607280803326219</v>
      </c>
      <c r="F315" s="981">
        <v>-0.21927578668598358</v>
      </c>
      <c r="G315" s="988">
        <v>99.899608711074009</v>
      </c>
      <c r="H315" s="989">
        <v>-0.1212687311696925</v>
      </c>
      <c r="I315" s="1042" t="s">
        <v>847</v>
      </c>
      <c r="J315" s="1436" t="s">
        <v>691</v>
      </c>
      <c r="K315">
        <v>0</v>
      </c>
      <c r="L315" s="1831" t="s">
        <v>712</v>
      </c>
      <c r="M315" s="847"/>
      <c r="N315" s="1132">
        <v>43770</v>
      </c>
      <c r="O315" s="1133"/>
      <c r="P315" s="1134"/>
      <c r="Q315" s="1135"/>
      <c r="R315" s="1136"/>
      <c r="S315" s="1135"/>
      <c r="T315" s="1135"/>
      <c r="U315" s="1136"/>
      <c r="V315" s="1508"/>
      <c r="W315" s="1137"/>
      <c r="X315" s="1138" t="s">
        <v>712</v>
      </c>
    </row>
    <row r="316" spans="1:24" ht="14.25" customHeight="1">
      <c r="A316" s="900">
        <v>43800</v>
      </c>
      <c r="B316" s="1499">
        <v>99.049220663913388</v>
      </c>
      <c r="C316" s="986">
        <v>-0.30137081833333923</v>
      </c>
      <c r="D316" s="989">
        <v>-1.47</v>
      </c>
      <c r="E316" s="1007">
        <v>99.339537586786079</v>
      </c>
      <c r="F316" s="981">
        <v>-0.26774321654013988</v>
      </c>
      <c r="G316" s="988">
        <v>99.73684457487316</v>
      </c>
      <c r="H316" s="989">
        <v>-0.16276413620084895</v>
      </c>
      <c r="I316" s="1042" t="s">
        <v>847</v>
      </c>
      <c r="J316" s="1437" t="s">
        <v>691</v>
      </c>
      <c r="K316" s="916">
        <v>0</v>
      </c>
      <c r="L316" s="1831" t="s">
        <v>706</v>
      </c>
      <c r="M316" s="847"/>
      <c r="N316" s="1139">
        <v>43800</v>
      </c>
      <c r="O316" s="1140"/>
      <c r="P316" s="1141"/>
      <c r="Q316" s="1142"/>
      <c r="R316" s="1143"/>
      <c r="S316" s="1142"/>
      <c r="T316" s="1142"/>
      <c r="U316" s="1143"/>
      <c r="V316" s="1509"/>
      <c r="W316" s="1144"/>
      <c r="X316" s="1507" t="s">
        <v>706</v>
      </c>
    </row>
    <row r="317" spans="1:24" ht="14.25" customHeight="1">
      <c r="A317" s="1004">
        <v>43831</v>
      </c>
      <c r="B317" s="1428">
        <v>98.690758474197253</v>
      </c>
      <c r="C317" s="969">
        <v>-0.35846218971613553</v>
      </c>
      <c r="D317" s="1001">
        <v>-1.69</v>
      </c>
      <c r="E317" s="1002">
        <v>99.03019020678579</v>
      </c>
      <c r="F317" s="971">
        <v>-0.30934738000028972</v>
      </c>
      <c r="G317" s="1003">
        <v>99.526035229606094</v>
      </c>
      <c r="H317" s="1001">
        <v>-0.21080934526706585</v>
      </c>
      <c r="I317" s="1145" t="s">
        <v>847</v>
      </c>
      <c r="J317" s="1435" t="s">
        <v>691</v>
      </c>
      <c r="K317">
        <v>0</v>
      </c>
      <c r="L317" s="1834" t="s">
        <v>701</v>
      </c>
      <c r="M317" s="847"/>
      <c r="N317" s="1524">
        <v>43831</v>
      </c>
      <c r="O317" s="1522"/>
      <c r="P317" s="1146"/>
      <c r="Q317" s="1147"/>
      <c r="R317" s="1148"/>
      <c r="S317" s="1147"/>
      <c r="T317" s="1148"/>
      <c r="U317" s="1147"/>
      <c r="V317" s="1510"/>
      <c r="W317" s="1511"/>
      <c r="X317" s="1517" t="s">
        <v>701</v>
      </c>
    </row>
    <row r="318" spans="1:24" ht="14.25" customHeight="1">
      <c r="A318" s="1008">
        <v>43862</v>
      </c>
      <c r="B318" s="1428">
        <v>98.271264805162573</v>
      </c>
      <c r="C318" s="986">
        <v>-0.41949366903467933</v>
      </c>
      <c r="D318" s="989">
        <v>-2.0099999999999998</v>
      </c>
      <c r="E318" s="1007">
        <v>98.670414647757738</v>
      </c>
      <c r="F318" s="981">
        <v>-0.35977555902805136</v>
      </c>
      <c r="G318" s="988">
        <v>99.263072170793791</v>
      </c>
      <c r="H318" s="989">
        <v>-0.26296305881230353</v>
      </c>
      <c r="I318" s="1042" t="s">
        <v>847</v>
      </c>
      <c r="J318" s="1436" t="s">
        <v>691</v>
      </c>
      <c r="K318">
        <v>0</v>
      </c>
      <c r="L318" s="1831" t="s">
        <v>702</v>
      </c>
      <c r="M318" s="847"/>
      <c r="N318" s="1525">
        <v>43862</v>
      </c>
      <c r="O318" s="1133"/>
      <c r="P318" s="1149"/>
      <c r="Q318" s="1136"/>
      <c r="R318" s="1135"/>
      <c r="S318" s="1136"/>
      <c r="T318" s="1135"/>
      <c r="U318" s="1136"/>
      <c r="V318" s="1512"/>
      <c r="W318" s="1513"/>
      <c r="X318" s="1138" t="s">
        <v>702</v>
      </c>
    </row>
    <row r="319" spans="1:24" ht="14.25" customHeight="1">
      <c r="A319" s="900">
        <v>43891</v>
      </c>
      <c r="B319" s="1428">
        <v>97.843761218163948</v>
      </c>
      <c r="C319" s="986">
        <v>-0.42750358699862545</v>
      </c>
      <c r="D319" s="989">
        <v>-2.37</v>
      </c>
      <c r="E319" s="1007">
        <v>98.268594832507915</v>
      </c>
      <c r="F319" s="981">
        <v>-0.40181981524982291</v>
      </c>
      <c r="G319" s="988">
        <v>98.953835367345135</v>
      </c>
      <c r="H319" s="989">
        <v>-0.30923680344865545</v>
      </c>
      <c r="I319" s="1042" t="s">
        <v>847</v>
      </c>
      <c r="J319" s="1436" t="s">
        <v>691</v>
      </c>
      <c r="K319">
        <v>0</v>
      </c>
      <c r="L319" s="1831" t="s">
        <v>703</v>
      </c>
      <c r="M319" s="847"/>
      <c r="N319" s="1132">
        <v>43891</v>
      </c>
      <c r="O319" s="1133"/>
      <c r="P319" s="1149"/>
      <c r="Q319" s="1136"/>
      <c r="R319" s="1135"/>
      <c r="S319" s="1136"/>
      <c r="T319" s="1135"/>
      <c r="U319" s="1136"/>
      <c r="V319" s="1512"/>
      <c r="W319" s="1513"/>
      <c r="X319" s="1138" t="s">
        <v>703</v>
      </c>
    </row>
    <row r="320" spans="1:24" ht="14.25" customHeight="1">
      <c r="A320" s="900">
        <v>43922</v>
      </c>
      <c r="B320" s="1428">
        <v>97.465015424119898</v>
      </c>
      <c r="C320" s="986">
        <v>-0.3787457940440504</v>
      </c>
      <c r="D320" s="989">
        <v>-2.73</v>
      </c>
      <c r="E320" s="1007">
        <v>97.860013815815478</v>
      </c>
      <c r="F320" s="981">
        <v>-0.40858101669243752</v>
      </c>
      <c r="G320" s="988">
        <v>98.612773240285975</v>
      </c>
      <c r="H320" s="989">
        <v>-0.3410621270591605</v>
      </c>
      <c r="I320" s="1042" t="s">
        <v>847</v>
      </c>
      <c r="J320" s="1436" t="s">
        <v>691</v>
      </c>
      <c r="K320">
        <v>0</v>
      </c>
      <c r="L320" s="1831" t="s">
        <v>704</v>
      </c>
      <c r="M320" s="847"/>
      <c r="N320" s="1132">
        <v>43922</v>
      </c>
      <c r="O320" s="1133"/>
      <c r="P320" s="1149"/>
      <c r="Q320" s="1136"/>
      <c r="R320" s="1135"/>
      <c r="S320" s="1136"/>
      <c r="T320" s="1135"/>
      <c r="U320" s="1136"/>
      <c r="V320" s="1512"/>
      <c r="W320" s="1513"/>
      <c r="X320" s="1138" t="s">
        <v>704</v>
      </c>
    </row>
    <row r="321" spans="1:24" ht="14.25" customHeight="1">
      <c r="A321" s="900">
        <v>43952</v>
      </c>
      <c r="B321" s="1428">
        <v>97.250941240548357</v>
      </c>
      <c r="C321" s="986">
        <v>-0.21407418357154029</v>
      </c>
      <c r="D321" s="989">
        <v>-2.93</v>
      </c>
      <c r="E321" s="1007">
        <v>97.519905960944072</v>
      </c>
      <c r="F321" s="981">
        <v>-0.34010785487140538</v>
      </c>
      <c r="G321" s="988">
        <v>98.274507615478882</v>
      </c>
      <c r="H321" s="989">
        <v>-0.33826562480709299</v>
      </c>
      <c r="I321" s="1042" t="s">
        <v>847</v>
      </c>
      <c r="J321" s="1436" t="s">
        <v>691</v>
      </c>
      <c r="K321">
        <v>0</v>
      </c>
      <c r="L321" s="1831" t="s">
        <v>705</v>
      </c>
      <c r="M321" s="847"/>
      <c r="N321" s="1132">
        <v>43952</v>
      </c>
      <c r="O321" s="1133"/>
      <c r="P321" s="1149"/>
      <c r="Q321" s="1136"/>
      <c r="R321" s="1135"/>
      <c r="S321" s="1136"/>
      <c r="T321" s="1135"/>
      <c r="U321" s="1136"/>
      <c r="V321" s="1512"/>
      <c r="W321" s="1513"/>
      <c r="X321" s="1138" t="s">
        <v>705</v>
      </c>
    </row>
    <row r="322" spans="1:24" ht="14.25" customHeight="1">
      <c r="A322" s="900">
        <v>43983</v>
      </c>
      <c r="B322" s="1428">
        <v>97.234279782126407</v>
      </c>
      <c r="C322" s="986">
        <v>-1.6661458421950215E-2</v>
      </c>
      <c r="D322" s="989">
        <v>-2.93</v>
      </c>
      <c r="E322" s="1007">
        <v>97.316745482264878</v>
      </c>
      <c r="F322" s="981">
        <v>-0.20316047867919451</v>
      </c>
      <c r="G322" s="988">
        <v>97.972177372604548</v>
      </c>
      <c r="H322" s="989">
        <v>-0.30233024287433352</v>
      </c>
      <c r="I322" s="1042" t="s">
        <v>847</v>
      </c>
      <c r="J322" s="1436" t="s">
        <v>893</v>
      </c>
      <c r="K322">
        <v>-1</v>
      </c>
      <c r="L322" s="1831" t="s">
        <v>707</v>
      </c>
      <c r="M322" s="847"/>
      <c r="N322" s="1132">
        <v>43983</v>
      </c>
      <c r="O322" s="1133"/>
      <c r="P322" s="1149"/>
      <c r="Q322" s="1136"/>
      <c r="R322" s="1135"/>
      <c r="S322" s="1136"/>
      <c r="T322" s="1135"/>
      <c r="U322" s="1136"/>
      <c r="V322" s="1512"/>
      <c r="W322" s="1513"/>
      <c r="X322" s="1138" t="s">
        <v>707</v>
      </c>
    </row>
    <row r="323" spans="1:24" ht="14.25" customHeight="1">
      <c r="A323" s="900">
        <v>44013</v>
      </c>
      <c r="B323" s="1428">
        <v>97.423248927536775</v>
      </c>
      <c r="C323" s="986">
        <v>0.18896914541036836</v>
      </c>
      <c r="D323" s="989">
        <v>-2.69</v>
      </c>
      <c r="E323" s="1007">
        <v>97.302823316737161</v>
      </c>
      <c r="F323" s="981">
        <v>-1.3922165527716857E-2</v>
      </c>
      <c r="G323" s="988">
        <v>97.7398956959793</v>
      </c>
      <c r="H323" s="989">
        <v>-0.23228167662524868</v>
      </c>
      <c r="I323" s="1042" t="s">
        <v>844</v>
      </c>
      <c r="J323" s="1436" t="s">
        <v>691</v>
      </c>
      <c r="K323">
        <v>0</v>
      </c>
      <c r="L323" s="1831" t="s">
        <v>708</v>
      </c>
      <c r="M323" s="847"/>
      <c r="N323" s="1132">
        <v>44013</v>
      </c>
      <c r="O323" s="1133"/>
      <c r="P323" s="1149"/>
      <c r="Q323" s="1136"/>
      <c r="R323" s="1135"/>
      <c r="S323" s="1136"/>
      <c r="T323" s="1135"/>
      <c r="U323" s="1136"/>
      <c r="V323" s="1512"/>
      <c r="W323" s="1513"/>
      <c r="X323" s="1138" t="s">
        <v>708</v>
      </c>
    </row>
    <row r="324" spans="1:24" ht="14.25" customHeight="1">
      <c r="A324" s="900">
        <v>44044</v>
      </c>
      <c r="B324" s="1428">
        <v>97.778124046215723</v>
      </c>
      <c r="C324" s="986">
        <v>0.35487511867894739</v>
      </c>
      <c r="D324" s="989">
        <v>-2.23</v>
      </c>
      <c r="E324" s="1007">
        <v>97.478550918626297</v>
      </c>
      <c r="F324" s="981">
        <v>0.17572760188913605</v>
      </c>
      <c r="G324" s="988">
        <v>97.609519349124795</v>
      </c>
      <c r="H324" s="989">
        <v>-0.13037634685450428</v>
      </c>
      <c r="I324" s="1042" t="s">
        <v>844</v>
      </c>
      <c r="J324" s="1436" t="s">
        <v>691</v>
      </c>
      <c r="K324">
        <v>0</v>
      </c>
      <c r="L324" s="1831" t="s">
        <v>709</v>
      </c>
      <c r="M324" s="847"/>
      <c r="N324" s="1132">
        <v>44044</v>
      </c>
      <c r="O324" s="1133"/>
      <c r="P324" s="1149"/>
      <c r="Q324" s="1136"/>
      <c r="R324" s="1135"/>
      <c r="S324" s="1136"/>
      <c r="T324" s="1135"/>
      <c r="U324" s="1136"/>
      <c r="V324" s="1512"/>
      <c r="W324" s="1513"/>
      <c r="X324" s="1138" t="s">
        <v>709</v>
      </c>
    </row>
    <row r="325" spans="1:24" ht="14.25" customHeight="1">
      <c r="A325" s="900">
        <v>44075</v>
      </c>
      <c r="B325" s="1428">
        <v>98.235820614726549</v>
      </c>
      <c r="C325" s="986">
        <v>0.4576965685108263</v>
      </c>
      <c r="D325" s="989">
        <v>-1.62</v>
      </c>
      <c r="E325" s="1007">
        <v>97.812397862826344</v>
      </c>
      <c r="F325" s="981">
        <v>0.33384694420004735</v>
      </c>
      <c r="G325" s="988">
        <v>97.604455893348231</v>
      </c>
      <c r="H325" s="989">
        <v>-5.0634557765647514E-3</v>
      </c>
      <c r="I325" s="1042" t="s">
        <v>844</v>
      </c>
      <c r="J325" s="1436" t="s">
        <v>691</v>
      </c>
      <c r="K325">
        <v>0</v>
      </c>
      <c r="L325" s="1831" t="s">
        <v>710</v>
      </c>
      <c r="M325" s="847"/>
      <c r="N325" s="1132">
        <v>44075</v>
      </c>
      <c r="O325" s="1133"/>
      <c r="P325" s="1149"/>
      <c r="Q325" s="1136"/>
      <c r="R325" s="1135"/>
      <c r="S325" s="1136"/>
      <c r="T325" s="1135"/>
      <c r="U325" s="1136"/>
      <c r="V325" s="1512"/>
      <c r="W325" s="1513"/>
      <c r="X325" s="1138" t="s">
        <v>710</v>
      </c>
    </row>
    <row r="326" spans="1:24" ht="14.25" customHeight="1">
      <c r="A326" s="900">
        <v>44105</v>
      </c>
      <c r="B326" s="1428">
        <v>98.697148349257148</v>
      </c>
      <c r="C326" s="986">
        <v>0.46132773453059883</v>
      </c>
      <c r="D326" s="989">
        <v>-0.93</v>
      </c>
      <c r="E326" s="1007">
        <v>98.237031003399807</v>
      </c>
      <c r="F326" s="981">
        <v>0.42463314057346224</v>
      </c>
      <c r="G326" s="988">
        <v>97.726368340647255</v>
      </c>
      <c r="H326" s="989">
        <v>0.12191244729902451</v>
      </c>
      <c r="I326" s="1032" t="s">
        <v>845</v>
      </c>
      <c r="J326" s="1436" t="s">
        <v>691</v>
      </c>
      <c r="K326">
        <v>0</v>
      </c>
      <c r="L326" s="1831" t="s">
        <v>710</v>
      </c>
      <c r="M326" s="847"/>
      <c r="N326" s="1132">
        <v>44105</v>
      </c>
      <c r="O326" s="1133"/>
      <c r="P326" s="1149"/>
      <c r="Q326" s="1136"/>
      <c r="R326" s="1135"/>
      <c r="S326" s="1136"/>
      <c r="T326" s="1135"/>
      <c r="U326" s="1136"/>
      <c r="V326" s="1512"/>
      <c r="W326" s="1513"/>
      <c r="X326" s="1138" t="s">
        <v>711</v>
      </c>
    </row>
    <row r="327" spans="1:24" ht="14.25" customHeight="1">
      <c r="A327" s="900">
        <v>44136</v>
      </c>
      <c r="B327" s="1428">
        <v>99.135788589421637</v>
      </c>
      <c r="C327" s="986">
        <v>0.43864024016448866</v>
      </c>
      <c r="D327" s="989">
        <v>-0.22</v>
      </c>
      <c r="E327" s="1007">
        <v>98.689585851135107</v>
      </c>
      <c r="F327" s="981">
        <v>0.45255484773529986</v>
      </c>
      <c r="G327" s="988">
        <v>97.965050221404653</v>
      </c>
      <c r="H327" s="989">
        <v>0.23868188075739738</v>
      </c>
      <c r="I327" s="1032" t="s">
        <v>845</v>
      </c>
      <c r="J327" s="1436" t="s">
        <v>691</v>
      </c>
      <c r="K327">
        <v>0</v>
      </c>
      <c r="L327" s="1831" t="s">
        <v>712</v>
      </c>
      <c r="M327" s="847"/>
      <c r="N327" s="1132">
        <v>44136</v>
      </c>
      <c r="O327" s="1133"/>
      <c r="P327" s="1149"/>
      <c r="Q327" s="1136"/>
      <c r="R327" s="1135"/>
      <c r="S327" s="1136"/>
      <c r="T327" s="1135"/>
      <c r="U327" s="1136"/>
      <c r="V327" s="1512"/>
      <c r="W327" s="1513"/>
      <c r="X327" s="1138" t="s">
        <v>712</v>
      </c>
    </row>
    <row r="328" spans="1:24" ht="14.25" customHeight="1" thickBot="1">
      <c r="A328" s="949">
        <v>44166</v>
      </c>
      <c r="B328" s="1499">
        <v>99.542149748004306</v>
      </c>
      <c r="C328" s="990">
        <v>0.40636115858266919</v>
      </c>
      <c r="D328" s="995">
        <v>0.5</v>
      </c>
      <c r="E328" s="992">
        <v>99.125028895561016</v>
      </c>
      <c r="F328" s="1019">
        <v>0.43544304442590942</v>
      </c>
      <c r="G328" s="994">
        <v>98.292365722469796</v>
      </c>
      <c r="H328" s="995">
        <v>0.32731550106514362</v>
      </c>
      <c r="I328" s="1034" t="s">
        <v>845</v>
      </c>
      <c r="J328" s="1437" t="s">
        <v>691</v>
      </c>
      <c r="K328" s="916">
        <v>0</v>
      </c>
      <c r="L328" s="1832" t="s">
        <v>706</v>
      </c>
      <c r="M328" s="847"/>
      <c r="N328" s="1526">
        <v>44166</v>
      </c>
      <c r="O328" s="1523"/>
      <c r="P328" s="1518"/>
      <c r="Q328" s="1519"/>
      <c r="R328" s="1520"/>
      <c r="S328" s="1519"/>
      <c r="T328" s="1520"/>
      <c r="U328" s="1519"/>
      <c r="V328" s="1514"/>
      <c r="W328" s="1515"/>
      <c r="X328" s="1521" t="s">
        <v>706</v>
      </c>
    </row>
    <row r="329" spans="1:24" ht="14.25" customHeight="1">
      <c r="A329" s="900">
        <v>44197</v>
      </c>
      <c r="B329" s="1428">
        <v>99.900207759590771</v>
      </c>
      <c r="C329" s="1150">
        <v>0.35805801158646489</v>
      </c>
      <c r="D329" s="980">
        <v>1.23</v>
      </c>
      <c r="E329" s="981">
        <v>99.526048699005571</v>
      </c>
      <c r="F329" s="982">
        <v>0.40101980344455512</v>
      </c>
      <c r="G329" s="983">
        <v>98.673212576393254</v>
      </c>
      <c r="H329" s="980">
        <v>0.38084685392345818</v>
      </c>
      <c r="I329" s="1032" t="s">
        <v>845</v>
      </c>
      <c r="J329" s="1436" t="s">
        <v>691</v>
      </c>
      <c r="K329">
        <v>0</v>
      </c>
      <c r="L329" s="1831" t="s">
        <v>701</v>
      </c>
      <c r="M329" s="847"/>
      <c r="N329" s="847" t="s">
        <v>714</v>
      </c>
      <c r="O329" s="847"/>
      <c r="P329" s="847"/>
      <c r="Q329" s="847"/>
      <c r="R329" s="847"/>
      <c r="S329" s="847"/>
      <c r="T329" s="847"/>
      <c r="U329" s="847"/>
      <c r="V329" s="849"/>
      <c r="W329" s="849"/>
      <c r="X329" s="847"/>
    </row>
    <row r="330" spans="1:24">
      <c r="A330" s="1008">
        <v>44228</v>
      </c>
      <c r="B330" s="1428">
        <v>100.20815141294398</v>
      </c>
      <c r="C330" s="1150">
        <v>0.30794365335320606</v>
      </c>
      <c r="D330" s="980">
        <v>1.97</v>
      </c>
      <c r="E330" s="981">
        <v>99.883502973513032</v>
      </c>
      <c r="F330" s="982">
        <v>0.35745427450746092</v>
      </c>
      <c r="G330" s="983">
        <v>99.071055788594293</v>
      </c>
      <c r="H330" s="980">
        <v>0.39784321220103891</v>
      </c>
      <c r="I330" s="1032" t="s">
        <v>845</v>
      </c>
      <c r="J330" s="1436" t="s">
        <v>691</v>
      </c>
      <c r="K330">
        <v>0</v>
      </c>
      <c r="L330" s="1831" t="s">
        <v>702</v>
      </c>
    </row>
    <row r="331" spans="1:24">
      <c r="A331" s="900">
        <v>44256</v>
      </c>
      <c r="B331" s="1428">
        <v>100.45397893834991</v>
      </c>
      <c r="C331" s="1150">
        <v>0.24582752540592878</v>
      </c>
      <c r="D331" s="980">
        <v>2.67</v>
      </c>
      <c r="E331" s="981">
        <v>100.18744603696155</v>
      </c>
      <c r="F331" s="982">
        <v>0.30394306344851429</v>
      </c>
      <c r="G331" s="983">
        <v>99.453320773184899</v>
      </c>
      <c r="H331" s="980">
        <v>0.38226498459060565</v>
      </c>
      <c r="I331" s="1032" t="s">
        <v>845</v>
      </c>
      <c r="J331" s="1436" t="s">
        <v>691</v>
      </c>
      <c r="K331">
        <v>0</v>
      </c>
      <c r="L331" s="1831" t="s">
        <v>703</v>
      </c>
      <c r="M331" s="847"/>
    </row>
    <row r="332" spans="1:24">
      <c r="A332" s="900">
        <v>44287</v>
      </c>
      <c r="B332" s="1428">
        <v>100.622325350373</v>
      </c>
      <c r="C332" s="1150">
        <v>0.16834641202309797</v>
      </c>
      <c r="D332" s="980">
        <v>3.24</v>
      </c>
      <c r="E332" s="981">
        <v>100.42815190055563</v>
      </c>
      <c r="F332" s="982">
        <v>0.24070586359408708</v>
      </c>
      <c r="G332" s="983">
        <v>99.794250021134388</v>
      </c>
      <c r="H332" s="980">
        <v>0.34092924794948942</v>
      </c>
      <c r="I332" s="1032" t="s">
        <v>845</v>
      </c>
      <c r="J332" s="1436" t="s">
        <v>691</v>
      </c>
      <c r="K332">
        <v>0</v>
      </c>
      <c r="L332" s="1831" t="s">
        <v>704</v>
      </c>
      <c r="M332" s="847"/>
    </row>
    <row r="333" spans="1:24">
      <c r="A333" s="900">
        <v>44317</v>
      </c>
      <c r="B333" s="1428">
        <v>100.70122323081037</v>
      </c>
      <c r="C333" s="1150">
        <v>7.8897880437367007E-2</v>
      </c>
      <c r="D333" s="980">
        <v>3.55</v>
      </c>
      <c r="E333" s="981">
        <v>100.59250917317775</v>
      </c>
      <c r="F333" s="982">
        <v>0.1643572726221123</v>
      </c>
      <c r="G333" s="983">
        <v>100.08054643278486</v>
      </c>
      <c r="H333" s="980">
        <v>0.28629641165046849</v>
      </c>
      <c r="I333" s="1032" t="s">
        <v>845</v>
      </c>
      <c r="J333" s="1436" t="s">
        <v>691</v>
      </c>
      <c r="K333">
        <v>0</v>
      </c>
      <c r="L333" s="1831" t="s">
        <v>705</v>
      </c>
      <c r="M333" s="847"/>
    </row>
    <row r="334" spans="1:24">
      <c r="A334" s="900">
        <v>44348</v>
      </c>
      <c r="B334" s="1428">
        <v>100.70296782617567</v>
      </c>
      <c r="C334" s="1150">
        <v>1.7445953652952539E-3</v>
      </c>
      <c r="D334" s="980">
        <v>3.57</v>
      </c>
      <c r="E334" s="981">
        <v>100.67550546911968</v>
      </c>
      <c r="F334" s="982">
        <v>8.2996295941939024E-2</v>
      </c>
      <c r="G334" s="983">
        <v>100.30442918089258</v>
      </c>
      <c r="H334" s="980">
        <v>0.22388274810772657</v>
      </c>
      <c r="I334" s="1032" t="s">
        <v>845</v>
      </c>
      <c r="J334" s="1436" t="s">
        <v>691</v>
      </c>
      <c r="K334">
        <v>0</v>
      </c>
      <c r="L334" s="1831" t="s">
        <v>707</v>
      </c>
      <c r="M334" s="847"/>
    </row>
    <row r="335" spans="1:24">
      <c r="A335" s="900">
        <v>44378</v>
      </c>
      <c r="B335" s="1428">
        <v>100.6586892160462</v>
      </c>
      <c r="C335" s="1150">
        <v>-4.4278610129467211E-2</v>
      </c>
      <c r="D335" s="980">
        <v>3.32</v>
      </c>
      <c r="E335" s="981">
        <v>100.68762675767742</v>
      </c>
      <c r="F335" s="982">
        <v>1.212128855773642E-2</v>
      </c>
      <c r="G335" s="983">
        <v>100.46393481918426</v>
      </c>
      <c r="H335" s="980">
        <v>0.15950563829167663</v>
      </c>
      <c r="I335" s="1042" t="s">
        <v>847</v>
      </c>
      <c r="J335" s="1436" t="s">
        <v>691</v>
      </c>
      <c r="K335">
        <v>0</v>
      </c>
      <c r="L335" s="1831" t="s">
        <v>708</v>
      </c>
      <c r="M335" s="847"/>
    </row>
    <row r="336" spans="1:24">
      <c r="A336" s="900">
        <v>44409</v>
      </c>
      <c r="B336" s="1428">
        <v>100.59203234309834</v>
      </c>
      <c r="C336" s="1150">
        <v>-6.6656872947859824E-2</v>
      </c>
      <c r="D336" s="980">
        <v>2.88</v>
      </c>
      <c r="E336" s="981">
        <v>100.65122979510674</v>
      </c>
      <c r="F336" s="982">
        <v>-3.639696257067726E-2</v>
      </c>
      <c r="G336" s="983">
        <v>100.56276690254251</v>
      </c>
      <c r="H336" s="980">
        <v>9.8832083358246337E-2</v>
      </c>
      <c r="I336" s="1042" t="s">
        <v>847</v>
      </c>
      <c r="J336" s="1436" t="s">
        <v>691</v>
      </c>
      <c r="K336">
        <v>0</v>
      </c>
      <c r="L336" s="1831" t="s">
        <v>709</v>
      </c>
      <c r="M336" s="847"/>
    </row>
    <row r="337" spans="1:13">
      <c r="A337" s="900">
        <v>44440</v>
      </c>
      <c r="B337" s="1428">
        <v>100.53650367590114</v>
      </c>
      <c r="C337" s="1150">
        <v>-5.5528667197194181E-2</v>
      </c>
      <c r="D337" s="980">
        <v>2.34</v>
      </c>
      <c r="E337" s="981">
        <v>100.59574174501523</v>
      </c>
      <c r="F337" s="982">
        <v>-5.5488050091511809E-2</v>
      </c>
      <c r="G337" s="983">
        <v>100.60967436867922</v>
      </c>
      <c r="H337" s="980">
        <v>4.6907466136715925E-2</v>
      </c>
      <c r="I337" s="1042" t="s">
        <v>848</v>
      </c>
      <c r="J337" s="1436" t="s">
        <v>691</v>
      </c>
      <c r="K337">
        <v>0</v>
      </c>
      <c r="L337" s="1831" t="s">
        <v>710</v>
      </c>
      <c r="M337" s="847"/>
    </row>
    <row r="338" spans="1:13">
      <c r="A338" s="900">
        <v>44470</v>
      </c>
      <c r="B338" s="1428">
        <v>100.53584182938165</v>
      </c>
      <c r="C338" s="1150">
        <v>-6.6184651949185991E-4</v>
      </c>
      <c r="D338" s="980">
        <v>1.86</v>
      </c>
      <c r="E338" s="981">
        <v>100.55479261612705</v>
      </c>
      <c r="F338" s="982">
        <v>-4.0949128888186692E-2</v>
      </c>
      <c r="G338" s="983">
        <v>100.62136906739805</v>
      </c>
      <c r="H338" s="980">
        <v>1.1694698718827112E-2</v>
      </c>
      <c r="I338" s="1042" t="s">
        <v>847</v>
      </c>
      <c r="J338" s="1436" t="s">
        <v>691</v>
      </c>
      <c r="K338">
        <v>0</v>
      </c>
      <c r="L338" s="1831" t="s">
        <v>710</v>
      </c>
      <c r="M338" s="847"/>
    </row>
    <row r="339" spans="1:13">
      <c r="A339" s="900">
        <v>44501</v>
      </c>
      <c r="B339" s="1428">
        <v>100.5781863655623</v>
      </c>
      <c r="C339" s="1150">
        <v>4.2344536180650039E-2</v>
      </c>
      <c r="D339" s="980">
        <v>1.45</v>
      </c>
      <c r="E339" s="981">
        <v>100.5501772902817</v>
      </c>
      <c r="F339" s="982">
        <v>-4.6153258453500712E-3</v>
      </c>
      <c r="G339" s="983">
        <v>100.61506349813938</v>
      </c>
      <c r="H339" s="980">
        <v>-6.3055692586715395E-3</v>
      </c>
      <c r="I339" s="1042" t="s">
        <v>847</v>
      </c>
      <c r="J339" s="1436" t="s">
        <v>691</v>
      </c>
      <c r="K339">
        <v>0</v>
      </c>
      <c r="L339" s="1831" t="s">
        <v>712</v>
      </c>
      <c r="M339" s="847"/>
    </row>
    <row r="340" spans="1:13">
      <c r="A340" s="900">
        <v>44531</v>
      </c>
      <c r="B340" s="1499">
        <v>100.64514819121041</v>
      </c>
      <c r="C340" s="1150">
        <v>6.6961825648107265E-2</v>
      </c>
      <c r="D340" s="980">
        <v>1.1100000000000001</v>
      </c>
      <c r="E340" s="981">
        <v>100.58639212871812</v>
      </c>
      <c r="F340" s="982">
        <v>3.6214838436421815E-2</v>
      </c>
      <c r="G340" s="983">
        <v>100.60705277819652</v>
      </c>
      <c r="H340" s="980">
        <v>-8.0107199428596232E-3</v>
      </c>
      <c r="I340" s="1042" t="s">
        <v>847</v>
      </c>
      <c r="J340" s="1436" t="s">
        <v>691</v>
      </c>
      <c r="K340" s="916">
        <v>0</v>
      </c>
      <c r="L340" s="1831" t="s">
        <v>706</v>
      </c>
      <c r="M340" s="847"/>
    </row>
    <row r="341" spans="1:13">
      <c r="A341" s="1004">
        <v>44562</v>
      </c>
      <c r="B341" s="1428">
        <v>100.7255325415925</v>
      </c>
      <c r="C341" s="969">
        <v>8.038435038209002E-2</v>
      </c>
      <c r="D341" s="970">
        <v>0.83</v>
      </c>
      <c r="E341" s="1002">
        <v>100.64962236612173</v>
      </c>
      <c r="F341" s="972">
        <v>6.3230237403615774E-2</v>
      </c>
      <c r="G341" s="1003">
        <v>100.61027630897037</v>
      </c>
      <c r="H341" s="970">
        <v>3.2235307738517349E-3</v>
      </c>
      <c r="I341" s="1145" t="s">
        <v>847</v>
      </c>
      <c r="J341" s="1435" t="s">
        <v>691</v>
      </c>
      <c r="K341">
        <v>0</v>
      </c>
      <c r="L341" s="1834" t="s">
        <v>701</v>
      </c>
    </row>
    <row r="342" spans="1:13">
      <c r="A342" s="1008">
        <v>44593</v>
      </c>
      <c r="B342" s="1428">
        <v>100.81404223288958</v>
      </c>
      <c r="C342" s="986">
        <v>8.8509691297076643E-2</v>
      </c>
      <c r="D342" s="980">
        <v>0.6</v>
      </c>
      <c r="E342" s="1007">
        <v>100.72824098856415</v>
      </c>
      <c r="F342" s="982">
        <v>7.8618622442419905E-2</v>
      </c>
      <c r="G342" s="988">
        <v>100.63246959709086</v>
      </c>
      <c r="H342" s="980">
        <v>2.2193288120490706E-2</v>
      </c>
      <c r="I342" s="1042" t="s">
        <v>846</v>
      </c>
      <c r="J342" s="1436" t="s">
        <v>691</v>
      </c>
      <c r="K342">
        <v>0</v>
      </c>
      <c r="L342" s="1831" t="s">
        <v>702</v>
      </c>
    </row>
    <row r="343" spans="1:13">
      <c r="A343" s="900">
        <v>44621</v>
      </c>
      <c r="B343" s="1428">
        <v>100.910016290366</v>
      </c>
      <c r="C343" s="986">
        <v>9.5974057476425401E-2</v>
      </c>
      <c r="D343" s="980">
        <v>0.45</v>
      </c>
      <c r="E343" s="1007">
        <v>100.81653035494935</v>
      </c>
      <c r="F343" s="982">
        <v>8.8289366385197354E-2</v>
      </c>
      <c r="G343" s="988">
        <v>100.67789587527194</v>
      </c>
      <c r="H343" s="980">
        <v>4.542627818108258E-2</v>
      </c>
      <c r="I343" s="1042" t="s">
        <v>846</v>
      </c>
      <c r="J343" s="1436" t="s">
        <v>691</v>
      </c>
      <c r="K343">
        <v>0</v>
      </c>
      <c r="L343" s="1831" t="s">
        <v>703</v>
      </c>
    </row>
    <row r="344" spans="1:13">
      <c r="A344" s="900">
        <v>44652</v>
      </c>
      <c r="B344" s="1428">
        <v>100.97950294447836</v>
      </c>
      <c r="C344" s="986">
        <v>6.9486654112353108E-2</v>
      </c>
      <c r="D344" s="980">
        <v>0.35</v>
      </c>
      <c r="E344" s="1007">
        <v>100.90118715591132</v>
      </c>
      <c r="F344" s="982">
        <v>8.4656800961965928E-2</v>
      </c>
      <c r="G344" s="988">
        <v>100.74118148506867</v>
      </c>
      <c r="H344" s="980">
        <v>6.3285609796722042E-2</v>
      </c>
      <c r="I344" s="1042" t="s">
        <v>845</v>
      </c>
      <c r="J344" s="1436" t="s">
        <v>691</v>
      </c>
      <c r="K344">
        <v>0</v>
      </c>
      <c r="L344" s="1831" t="s">
        <v>704</v>
      </c>
    </row>
    <row r="345" spans="1:13">
      <c r="A345" s="900">
        <v>44682</v>
      </c>
      <c r="B345" s="1428">
        <v>101.01183699752752</v>
      </c>
      <c r="C345" s="986">
        <v>3.2334053049169142E-2</v>
      </c>
      <c r="D345" s="980">
        <v>0.31</v>
      </c>
      <c r="E345" s="1007">
        <v>100.96711874412397</v>
      </c>
      <c r="F345" s="982">
        <v>6.5931588212649217E-2</v>
      </c>
      <c r="G345" s="988">
        <v>100.80918079480382</v>
      </c>
      <c r="H345" s="980">
        <v>6.7999309735156999E-2</v>
      </c>
      <c r="I345" s="1042" t="s">
        <v>845</v>
      </c>
      <c r="J345" s="1436" t="s">
        <v>691</v>
      </c>
      <c r="K345">
        <v>0</v>
      </c>
      <c r="L345" s="1831" t="s">
        <v>705</v>
      </c>
    </row>
    <row r="346" spans="1:13">
      <c r="A346" s="900">
        <v>44713</v>
      </c>
      <c r="B346" s="1428">
        <v>101.02432484357891</v>
      </c>
      <c r="C346" s="986">
        <v>1.2487846051385532E-2</v>
      </c>
      <c r="D346" s="980">
        <v>0.32</v>
      </c>
      <c r="E346" s="1007">
        <v>101.00522159519494</v>
      </c>
      <c r="F346" s="982">
        <v>3.8102851070973998E-2</v>
      </c>
      <c r="G346" s="988">
        <v>100.87291486309189</v>
      </c>
      <c r="H346" s="980">
        <v>6.3734068288070489E-2</v>
      </c>
      <c r="I346" s="1042" t="s">
        <v>845</v>
      </c>
      <c r="J346" s="1436" t="s">
        <v>892</v>
      </c>
      <c r="K346">
        <v>1</v>
      </c>
      <c r="L346" s="1831" t="s">
        <v>707</v>
      </c>
    </row>
    <row r="347" spans="1:13">
      <c r="A347" s="900">
        <v>44743</v>
      </c>
      <c r="B347" s="1428">
        <v>100.99932391721801</v>
      </c>
      <c r="C347" s="986">
        <v>-2.5000926360903009E-2</v>
      </c>
      <c r="D347" s="980">
        <v>0.34</v>
      </c>
      <c r="E347" s="1007">
        <v>101.01182858610815</v>
      </c>
      <c r="F347" s="982">
        <v>6.6069909132124849E-3</v>
      </c>
      <c r="G347" s="988">
        <v>100.9235113953787</v>
      </c>
      <c r="H347" s="980">
        <v>5.0596532286803608E-2</v>
      </c>
      <c r="I347" s="1042" t="s">
        <v>845</v>
      </c>
      <c r="J347" s="1436" t="s">
        <v>691</v>
      </c>
      <c r="K347">
        <v>0</v>
      </c>
      <c r="L347" s="1831" t="s">
        <v>708</v>
      </c>
    </row>
    <row r="348" spans="1:13">
      <c r="A348" s="900">
        <v>44774</v>
      </c>
      <c r="B348" s="1428">
        <v>100.94652231826105</v>
      </c>
      <c r="C348" s="986">
        <v>-5.2801598956961016E-2</v>
      </c>
      <c r="D348" s="980">
        <v>0.35</v>
      </c>
      <c r="E348" s="1007">
        <v>100.99005702635264</v>
      </c>
      <c r="F348" s="982">
        <v>-2.1771559755507042E-2</v>
      </c>
      <c r="G348" s="988">
        <v>100.95508136347421</v>
      </c>
      <c r="H348" s="980">
        <v>3.1569968095510603E-2</v>
      </c>
      <c r="I348" s="1042" t="s">
        <v>845</v>
      </c>
      <c r="J348" s="1436" t="s">
        <v>691</v>
      </c>
      <c r="K348">
        <v>0</v>
      </c>
      <c r="L348" s="1831" t="s">
        <v>709</v>
      </c>
    </row>
    <row r="349" spans="1:13">
      <c r="A349" s="900">
        <v>44805</v>
      </c>
      <c r="B349" s="1428">
        <v>100.87390762800834</v>
      </c>
      <c r="C349" s="986">
        <v>-7.2614690252706282E-2</v>
      </c>
      <c r="D349" s="980">
        <v>0.34</v>
      </c>
      <c r="E349" s="1007">
        <v>100.9399179544958</v>
      </c>
      <c r="F349" s="982">
        <v>-5.0139071856847295E-2</v>
      </c>
      <c r="G349" s="988">
        <v>100.96363356277688</v>
      </c>
      <c r="H349" s="980">
        <v>8.5521993026702603E-3</v>
      </c>
      <c r="I349" s="1042" t="s">
        <v>845</v>
      </c>
      <c r="J349" s="1436" t="s">
        <v>691</v>
      </c>
      <c r="K349">
        <v>0</v>
      </c>
      <c r="L349" s="1831" t="s">
        <v>710</v>
      </c>
    </row>
    <row r="350" spans="1:13">
      <c r="A350" s="900">
        <v>44835</v>
      </c>
      <c r="B350" s="1428">
        <v>100.79709852160464</v>
      </c>
      <c r="C350" s="986">
        <v>-7.6809106403700866E-2</v>
      </c>
      <c r="D350" s="980">
        <v>0.26</v>
      </c>
      <c r="E350" s="1007">
        <v>100.87250948929135</v>
      </c>
      <c r="F350" s="982">
        <v>-6.7408465204451318E-2</v>
      </c>
      <c r="G350" s="988">
        <v>100.94750245295383</v>
      </c>
      <c r="H350" s="980">
        <v>-1.6131109823049883E-2</v>
      </c>
      <c r="I350" s="1042" t="s">
        <v>848</v>
      </c>
      <c r="J350" s="1436" t="s">
        <v>691</v>
      </c>
      <c r="K350">
        <v>0</v>
      </c>
      <c r="L350" s="1831" t="s">
        <v>711</v>
      </c>
    </row>
    <row r="351" spans="1:13">
      <c r="A351" s="900">
        <v>44866</v>
      </c>
      <c r="B351" s="1428">
        <v>100.69966085926941</v>
      </c>
      <c r="C351" s="986">
        <v>-9.7437662335224218E-2</v>
      </c>
      <c r="D351" s="980">
        <v>0.12</v>
      </c>
      <c r="E351" s="1007">
        <v>100.79022233629412</v>
      </c>
      <c r="F351" s="982">
        <v>-8.2287152997224666E-2</v>
      </c>
      <c r="G351" s="988">
        <v>100.9075250122097</v>
      </c>
      <c r="H351" s="980">
        <v>-3.9977440744124237E-2</v>
      </c>
      <c r="I351" s="1042" t="s">
        <v>848</v>
      </c>
      <c r="J351" s="1436" t="s">
        <v>691</v>
      </c>
      <c r="K351">
        <v>0</v>
      </c>
      <c r="L351" s="1831" t="s">
        <v>712</v>
      </c>
    </row>
    <row r="352" spans="1:13">
      <c r="A352" s="949">
        <v>44896</v>
      </c>
      <c r="B352" s="1499">
        <v>100.57653799006127</v>
      </c>
      <c r="C352" s="990">
        <v>-0.12312286920814586</v>
      </c>
      <c r="D352" s="991">
        <v>-7.0000000000000007E-2</v>
      </c>
      <c r="E352" s="992">
        <v>100.69109912364509</v>
      </c>
      <c r="F352" s="993">
        <v>-9.9123212649033121E-2</v>
      </c>
      <c r="G352" s="994">
        <v>100.84533943971452</v>
      </c>
      <c r="H352" s="991">
        <v>-6.2185572495181418E-2</v>
      </c>
      <c r="I352" s="1129" t="s">
        <v>847</v>
      </c>
      <c r="J352" s="1437" t="s">
        <v>691</v>
      </c>
      <c r="K352" s="916">
        <v>0</v>
      </c>
      <c r="L352" s="1832" t="s">
        <v>706</v>
      </c>
    </row>
    <row r="353" spans="1:12">
      <c r="A353" s="1008">
        <v>44927</v>
      </c>
      <c r="B353" s="1428">
        <v>100.44645546972572</v>
      </c>
      <c r="C353" s="1151">
        <v>-0.13008252033554868</v>
      </c>
      <c r="D353" s="980">
        <v>-0.28000000000000003</v>
      </c>
      <c r="E353" s="981">
        <v>100.57421810635213</v>
      </c>
      <c r="F353" s="982">
        <v>-0.11688101729295397</v>
      </c>
      <c r="G353" s="983">
        <v>100.76278667202121</v>
      </c>
      <c r="H353" s="980">
        <v>-8.2552767693314877E-2</v>
      </c>
      <c r="I353" s="1042" t="s">
        <v>847</v>
      </c>
      <c r="J353" s="1436" t="s">
        <v>691</v>
      </c>
      <c r="K353">
        <v>0</v>
      </c>
      <c r="L353" s="1831" t="s">
        <v>701</v>
      </c>
    </row>
    <row r="354" spans="1:12">
      <c r="A354" s="1008">
        <v>44958</v>
      </c>
      <c r="B354" s="1428">
        <v>100.31942861258673</v>
      </c>
      <c r="C354" s="1151">
        <v>-0.12702685713898632</v>
      </c>
      <c r="D354" s="980">
        <v>-0.49</v>
      </c>
      <c r="E354" s="981">
        <v>100.44747402412457</v>
      </c>
      <c r="F354" s="981">
        <v>-0.12674408222756028</v>
      </c>
      <c r="G354" s="983">
        <v>100.6656587713596</v>
      </c>
      <c r="H354" s="980">
        <v>-9.7127900661604372E-2</v>
      </c>
      <c r="I354" s="1042" t="s">
        <v>847</v>
      </c>
      <c r="J354" s="1436" t="s">
        <v>691</v>
      </c>
      <c r="K354">
        <v>0</v>
      </c>
      <c r="L354" s="1831" t="s">
        <v>702</v>
      </c>
    </row>
    <row r="355" spans="1:12">
      <c r="A355" s="900">
        <v>44986</v>
      </c>
      <c r="B355" s="1428">
        <v>100.22686198679448</v>
      </c>
      <c r="C355" s="1151">
        <v>-9.2566625792258606E-2</v>
      </c>
      <c r="D355" s="980">
        <v>-0.68</v>
      </c>
      <c r="E355" s="981">
        <v>100.33091535636898</v>
      </c>
      <c r="F355" s="982">
        <v>-0.11655866775559787</v>
      </c>
      <c r="G355" s="983">
        <v>100.56285015257866</v>
      </c>
      <c r="H355" s="980">
        <v>-0.10280861878094072</v>
      </c>
      <c r="I355" s="1042" t="s">
        <v>847</v>
      </c>
      <c r="J355" s="1436" t="s">
        <v>691</v>
      </c>
      <c r="K355">
        <v>0</v>
      </c>
      <c r="L355" s="1831" t="s">
        <v>703</v>
      </c>
    </row>
    <row r="356" spans="1:12">
      <c r="A356" s="900">
        <v>45017</v>
      </c>
      <c r="B356" s="1428">
        <v>100.16640438290533</v>
      </c>
      <c r="C356" s="1151">
        <v>-6.0457603889148004E-2</v>
      </c>
      <c r="D356" s="980">
        <v>-0.81</v>
      </c>
      <c r="E356" s="981">
        <v>100.23756499409552</v>
      </c>
      <c r="F356" s="982">
        <v>-9.3350362273454834E-2</v>
      </c>
      <c r="G356" s="983">
        <v>100.46177826042107</v>
      </c>
      <c r="H356" s="980">
        <v>-0.10107189215759149</v>
      </c>
      <c r="I356" s="1042" t="s">
        <v>847</v>
      </c>
      <c r="J356" s="1436" t="s">
        <v>691</v>
      </c>
      <c r="K356">
        <v>0</v>
      </c>
      <c r="L356" s="1831" t="s">
        <v>704</v>
      </c>
    </row>
    <row r="357" spans="1:12">
      <c r="A357" s="900">
        <v>45047</v>
      </c>
      <c r="B357" s="1428">
        <v>100.11875459290675</v>
      </c>
      <c r="C357" s="1151">
        <v>-4.7649789998573056E-2</v>
      </c>
      <c r="D357" s="980">
        <v>-0.88</v>
      </c>
      <c r="E357" s="981">
        <v>100.17067365420219</v>
      </c>
      <c r="F357" s="982">
        <v>-6.6891339893331292E-2</v>
      </c>
      <c r="G357" s="983">
        <v>100.3648719848928</v>
      </c>
      <c r="H357" s="980">
        <v>-9.6906275528269248E-2</v>
      </c>
      <c r="I357" s="1042" t="s">
        <v>846</v>
      </c>
      <c r="J357" s="1436" t="s">
        <v>691</v>
      </c>
      <c r="K357">
        <v>0</v>
      </c>
      <c r="L357" s="1831" t="s">
        <v>705</v>
      </c>
    </row>
    <row r="358" spans="1:12">
      <c r="A358" s="900">
        <v>45078</v>
      </c>
      <c r="B358" s="1428">
        <v>100.07850137157912</v>
      </c>
      <c r="C358" s="1151">
        <v>-4.025322132763165E-2</v>
      </c>
      <c r="D358" s="980">
        <v>-0.94</v>
      </c>
      <c r="E358" s="981">
        <v>100.12122011579707</v>
      </c>
      <c r="F358" s="982">
        <v>-4.945353840511757E-2</v>
      </c>
      <c r="G358" s="983">
        <v>100.27613491522277</v>
      </c>
      <c r="H358" s="980">
        <v>-8.8737069670031588E-2</v>
      </c>
      <c r="I358" s="1042" t="s">
        <v>845</v>
      </c>
      <c r="J358" s="1436" t="s">
        <v>691</v>
      </c>
      <c r="K358">
        <v>0</v>
      </c>
      <c r="L358" s="1831" t="s">
        <v>707</v>
      </c>
    </row>
    <row r="359" spans="1:12">
      <c r="A359" s="900">
        <v>45108</v>
      </c>
      <c r="B359" s="1428">
        <v>100.03625243434473</v>
      </c>
      <c r="C359" s="1151">
        <v>-4.2248937234390382E-2</v>
      </c>
      <c r="D359" s="980">
        <v>-0.95</v>
      </c>
      <c r="E359" s="981">
        <v>100.07783613294355</v>
      </c>
      <c r="F359" s="982">
        <v>-4.3383982853526959E-2</v>
      </c>
      <c r="G359" s="983">
        <v>100.19895126440613</v>
      </c>
      <c r="H359" s="980">
        <v>-7.7183650816635918E-2</v>
      </c>
      <c r="I359" s="1042" t="s">
        <v>845</v>
      </c>
      <c r="J359" s="1436" t="s">
        <v>691</v>
      </c>
      <c r="K359">
        <v>0</v>
      </c>
      <c r="L359" s="1831" t="s">
        <v>708</v>
      </c>
    </row>
    <row r="360" spans="1:12">
      <c r="A360" s="900">
        <v>45139</v>
      </c>
      <c r="B360" s="1428">
        <v>99.948998878614361</v>
      </c>
      <c r="C360" s="1151">
        <v>-8.7253555730370636E-2</v>
      </c>
      <c r="D360" s="980">
        <v>-0.99</v>
      </c>
      <c r="E360" s="981">
        <v>100.02125089484606</v>
      </c>
      <c r="F360" s="982">
        <v>-5.658523809748317E-2</v>
      </c>
      <c r="G360" s="983">
        <v>100.12788603710452</v>
      </c>
      <c r="H360" s="980">
        <v>-7.1065227301616574E-2</v>
      </c>
      <c r="I360" s="1042" t="s">
        <v>848</v>
      </c>
      <c r="J360" s="1436" t="s">
        <v>691</v>
      </c>
      <c r="K360">
        <v>0</v>
      </c>
      <c r="L360" s="1831" t="s">
        <v>709</v>
      </c>
    </row>
    <row r="361" spans="1:12">
      <c r="A361" s="900">
        <v>45170</v>
      </c>
      <c r="B361" s="1428">
        <v>99.825598156642556</v>
      </c>
      <c r="C361" s="1151">
        <v>-0.12340072197180518</v>
      </c>
      <c r="D361" s="980">
        <v>-1.04</v>
      </c>
      <c r="E361" s="981">
        <v>99.93694982320055</v>
      </c>
      <c r="F361" s="982">
        <v>-8.4301071645512593E-2</v>
      </c>
      <c r="G361" s="983">
        <v>100.05733882911248</v>
      </c>
      <c r="H361" s="980">
        <v>-7.054720799203551E-2</v>
      </c>
      <c r="I361" s="1042" t="s">
        <v>848</v>
      </c>
      <c r="J361" s="1436" t="s">
        <v>691</v>
      </c>
      <c r="K361">
        <v>0</v>
      </c>
      <c r="L361" s="1831" t="s">
        <v>710</v>
      </c>
    </row>
    <row r="362" spans="1:12">
      <c r="A362" s="900">
        <v>45200</v>
      </c>
      <c r="B362" s="1428">
        <v>99.667254202313117</v>
      </c>
      <c r="C362" s="1151">
        <v>-0.15834395432943893</v>
      </c>
      <c r="D362" s="980">
        <v>-1.1200000000000001</v>
      </c>
      <c r="E362" s="981">
        <v>99.813950412523354</v>
      </c>
      <c r="F362" s="982">
        <v>-0.12299941067719544</v>
      </c>
      <c r="G362" s="983">
        <v>99.977394859900841</v>
      </c>
      <c r="H362" s="980">
        <v>-7.994396921164082E-2</v>
      </c>
      <c r="I362" s="1042" t="s">
        <v>847</v>
      </c>
      <c r="J362" s="1436" t="s">
        <v>691</v>
      </c>
      <c r="K362">
        <v>0</v>
      </c>
      <c r="L362" s="1831" t="s">
        <v>711</v>
      </c>
    </row>
    <row r="363" spans="1:12">
      <c r="A363" s="900">
        <v>45231</v>
      </c>
      <c r="B363" s="1428">
        <v>99.479173768317295</v>
      </c>
      <c r="C363" s="1151">
        <v>-0.18808043399582175</v>
      </c>
      <c r="D363" s="980">
        <v>-1.21</v>
      </c>
      <c r="E363" s="981">
        <v>99.657342042424318</v>
      </c>
      <c r="F363" s="982">
        <v>-0.15660837009903616</v>
      </c>
      <c r="G363" s="983">
        <v>99.879219057816854</v>
      </c>
      <c r="H363" s="980">
        <v>-9.8175802083986241E-2</v>
      </c>
      <c r="I363" s="1042" t="s">
        <v>847</v>
      </c>
      <c r="J363" s="1436" t="s">
        <v>691</v>
      </c>
      <c r="K363">
        <v>0</v>
      </c>
      <c r="L363" s="1831" t="s">
        <v>712</v>
      </c>
    </row>
    <row r="364" spans="1:12">
      <c r="A364" s="900">
        <v>45261</v>
      </c>
      <c r="B364" s="1499">
        <v>99.324021976249398</v>
      </c>
      <c r="C364" s="1151">
        <v>-0.15515179206789753</v>
      </c>
      <c r="D364" s="980">
        <v>-1.25</v>
      </c>
      <c r="E364" s="981">
        <v>99.490149982293261</v>
      </c>
      <c r="F364" s="982">
        <v>-0.16719206013105747</v>
      </c>
      <c r="G364" s="983">
        <v>99.765685826865791</v>
      </c>
      <c r="H364" s="980">
        <v>-0.11353323095106305</v>
      </c>
      <c r="I364" s="1042" t="s">
        <v>847</v>
      </c>
      <c r="J364" s="1437" t="s">
        <v>691</v>
      </c>
      <c r="K364" s="916">
        <v>0</v>
      </c>
      <c r="L364" s="1832" t="s">
        <v>706</v>
      </c>
    </row>
    <row r="365" spans="1:12">
      <c r="A365" s="1346">
        <v>45292</v>
      </c>
      <c r="B365" s="1428">
        <v>99.216679942429991</v>
      </c>
      <c r="C365" s="1152">
        <v>-0.10734203381940688</v>
      </c>
      <c r="D365" s="970">
        <v>-1.22</v>
      </c>
      <c r="E365" s="971">
        <v>99.339958562332228</v>
      </c>
      <c r="F365" s="970">
        <v>-0.15019141996103258</v>
      </c>
      <c r="G365" s="1002">
        <v>99.642568479844499</v>
      </c>
      <c r="H365" s="970">
        <v>-0.12311734702129229</v>
      </c>
      <c r="I365" s="1145" t="s">
        <v>847</v>
      </c>
      <c r="J365" s="1435" t="s">
        <v>691</v>
      </c>
      <c r="K365">
        <v>0</v>
      </c>
      <c r="L365" s="1831" t="s">
        <v>701</v>
      </c>
    </row>
    <row r="366" spans="1:12">
      <c r="A366" s="1347">
        <v>45323</v>
      </c>
      <c r="B366" s="1428">
        <v>99.196336917454815</v>
      </c>
      <c r="C366" s="1150">
        <v>-2.0343024975176149E-2</v>
      </c>
      <c r="D366" s="980">
        <v>-1.1200000000000001</v>
      </c>
      <c r="E366" s="981">
        <v>99.245679612044739</v>
      </c>
      <c r="F366" s="980">
        <v>-9.4278950287488783E-2</v>
      </c>
      <c r="G366" s="1007">
        <v>99.522580548860219</v>
      </c>
      <c r="H366" s="980">
        <v>-0.11998793098427996</v>
      </c>
      <c r="I366" s="1042" t="s">
        <v>847</v>
      </c>
      <c r="J366" s="1436" t="s">
        <v>893</v>
      </c>
      <c r="K366">
        <v>-1</v>
      </c>
      <c r="L366" s="1831" t="s">
        <v>702</v>
      </c>
    </row>
    <row r="367" spans="1:12">
      <c r="A367" s="1348">
        <v>45352</v>
      </c>
      <c r="B367" s="1428">
        <v>99.269695629854937</v>
      </c>
      <c r="C367" s="1150">
        <v>7.3358712400121817E-2</v>
      </c>
      <c r="D367" s="980">
        <v>-0.95</v>
      </c>
      <c r="E367" s="981">
        <v>99.227570829913248</v>
      </c>
      <c r="F367" s="980">
        <v>-1.8108782131491807E-2</v>
      </c>
      <c r="G367" s="1007">
        <v>99.425537227608871</v>
      </c>
      <c r="H367" s="981">
        <v>-9.7043321251348402E-2</v>
      </c>
      <c r="I367" s="1042" t="s">
        <v>846</v>
      </c>
      <c r="J367" s="1436" t="s">
        <v>691</v>
      </c>
      <c r="K367">
        <v>0</v>
      </c>
      <c r="L367" s="1831" t="s">
        <v>703</v>
      </c>
    </row>
    <row r="368" spans="1:12">
      <c r="A368" s="1348">
        <v>45383</v>
      </c>
      <c r="B368" s="1428">
        <v>99.421356847162158</v>
      </c>
      <c r="C368" s="1150">
        <v>0.15166121730722182</v>
      </c>
      <c r="D368" s="980">
        <v>-0.74</v>
      </c>
      <c r="E368" s="981">
        <v>99.295796464823965</v>
      </c>
      <c r="F368" s="980">
        <v>6.8225634910717758E-2</v>
      </c>
      <c r="G368" s="1007">
        <v>99.367788469111687</v>
      </c>
      <c r="H368" s="981">
        <v>-5.7748758497183417E-2</v>
      </c>
      <c r="I368" s="1042" t="s">
        <v>845</v>
      </c>
      <c r="J368" s="1436" t="s">
        <v>691</v>
      </c>
      <c r="K368">
        <v>0</v>
      </c>
      <c r="L368" s="1831" t="s">
        <v>704</v>
      </c>
    </row>
    <row r="369" spans="1:12">
      <c r="A369" s="1348">
        <v>45413</v>
      </c>
      <c r="B369" s="1428">
        <v>99.616661358063055</v>
      </c>
      <c r="C369" s="1150">
        <v>0.19530451090089684</v>
      </c>
      <c r="D369" s="980">
        <v>-0.5</v>
      </c>
      <c r="E369" s="981">
        <v>99.435904611693374</v>
      </c>
      <c r="F369" s="980">
        <v>0.14010814686940876</v>
      </c>
      <c r="G369" s="1007">
        <v>99.360560919933093</v>
      </c>
      <c r="H369" s="981">
        <v>-7.2275491785944723E-3</v>
      </c>
      <c r="I369" s="1042" t="s">
        <v>845</v>
      </c>
      <c r="J369" s="1436" t="s">
        <v>691</v>
      </c>
      <c r="K369">
        <v>0</v>
      </c>
      <c r="L369" s="1831" t="s">
        <v>705</v>
      </c>
    </row>
    <row r="370" spans="1:12">
      <c r="A370" s="1348">
        <v>45444</v>
      </c>
      <c r="B370" s="1428">
        <v>99.804244810610072</v>
      </c>
      <c r="C370" s="1150">
        <v>0.1875834525470168</v>
      </c>
      <c r="D370" s="980">
        <v>-0.27</v>
      </c>
      <c r="E370" s="981">
        <v>99.614087671945114</v>
      </c>
      <c r="F370" s="980">
        <v>0.17818306025174024</v>
      </c>
      <c r="G370" s="1007">
        <v>99.406999640260636</v>
      </c>
      <c r="H370" s="981">
        <v>4.6438720327543592E-2</v>
      </c>
      <c r="I370" s="1042" t="s">
        <v>845</v>
      </c>
      <c r="J370" s="1436" t="s">
        <v>691</v>
      </c>
      <c r="K370">
        <v>0</v>
      </c>
      <c r="L370" s="1831" t="s">
        <v>707</v>
      </c>
    </row>
    <row r="371" spans="1:12">
      <c r="A371" s="1348">
        <v>45474</v>
      </c>
      <c r="B371" s="1428">
        <v>99.948186516243823</v>
      </c>
      <c r="C371" s="1150">
        <v>0.14394170563375042</v>
      </c>
      <c r="D371" s="980">
        <v>-0.09</v>
      </c>
      <c r="E371" s="981">
        <v>99.789697561638988</v>
      </c>
      <c r="F371" s="980">
        <v>0.17560988969387381</v>
      </c>
      <c r="G371" s="1007">
        <v>99.496166003116969</v>
      </c>
      <c r="H371" s="981">
        <v>8.9166362856332171E-2</v>
      </c>
      <c r="I371" s="1042" t="s">
        <v>845</v>
      </c>
      <c r="J371" s="1436" t="s">
        <v>691</v>
      </c>
      <c r="K371">
        <v>0</v>
      </c>
      <c r="L371" s="1831" t="s">
        <v>708</v>
      </c>
    </row>
    <row r="372" spans="1:12">
      <c r="A372" s="1348">
        <v>45505</v>
      </c>
      <c r="B372" s="1428">
        <v>100.02499622881741</v>
      </c>
      <c r="C372" s="1150">
        <v>7.6809712573592037E-2</v>
      </c>
      <c r="D372" s="980">
        <v>0.08</v>
      </c>
      <c r="E372" s="981">
        <v>99.92580918522377</v>
      </c>
      <c r="F372" s="980">
        <v>0.13611162358478168</v>
      </c>
      <c r="G372" s="1007">
        <v>99.611639758315164</v>
      </c>
      <c r="H372" s="981">
        <v>0.11547375519819525</v>
      </c>
      <c r="I372" s="1042" t="s">
        <v>848</v>
      </c>
      <c r="J372" s="1436" t="s">
        <v>691</v>
      </c>
      <c r="K372">
        <v>0</v>
      </c>
      <c r="L372" s="1831" t="s">
        <v>709</v>
      </c>
    </row>
    <row r="373" spans="1:12">
      <c r="A373" s="1348">
        <v>45536</v>
      </c>
      <c r="B373" s="1428">
        <v>100.05699849586271</v>
      </c>
      <c r="C373" s="1150">
        <v>3.2002267045299959E-2</v>
      </c>
      <c r="D373" s="980">
        <v>0.23</v>
      </c>
      <c r="E373" s="981">
        <v>100.01006041364133</v>
      </c>
      <c r="F373" s="980">
        <v>8.4251228417556945E-2</v>
      </c>
      <c r="G373" s="1007">
        <v>99.734591412373433</v>
      </c>
      <c r="H373" s="981">
        <v>0.12295165405826936</v>
      </c>
      <c r="I373" s="1042" t="s">
        <v>845</v>
      </c>
      <c r="J373" s="1436" t="s">
        <v>691</v>
      </c>
      <c r="K373">
        <v>0</v>
      </c>
      <c r="L373" s="1831" t="s">
        <v>710</v>
      </c>
    </row>
    <row r="374" spans="1:12">
      <c r="A374" s="1348">
        <v>45566</v>
      </c>
      <c r="B374" s="1428">
        <v>100.00255510291331</v>
      </c>
      <c r="C374" s="1150">
        <v>-5.4443392949409031E-2</v>
      </c>
      <c r="D374" s="980">
        <v>0.34</v>
      </c>
      <c r="E374" s="981">
        <v>100.02818327586448</v>
      </c>
      <c r="F374" s="980">
        <v>1.8122862223151515E-2</v>
      </c>
      <c r="G374" s="1007">
        <v>99.83928562281038</v>
      </c>
      <c r="H374" s="981">
        <v>0.10469421043694638</v>
      </c>
      <c r="I374" s="1042" t="s">
        <v>847</v>
      </c>
      <c r="J374" s="1436" t="s">
        <v>691</v>
      </c>
      <c r="K374">
        <v>0</v>
      </c>
      <c r="L374" s="1831" t="s">
        <v>711</v>
      </c>
    </row>
    <row r="375" spans="1:12">
      <c r="A375" s="1348">
        <v>45597</v>
      </c>
      <c r="B375" s="1428">
        <v>99.942417293249093</v>
      </c>
      <c r="C375" s="1151">
        <v>-6.0137809664212227E-2</v>
      </c>
      <c r="D375" s="980">
        <v>0.47</v>
      </c>
      <c r="E375" s="981">
        <v>100.00065696400837</v>
      </c>
      <c r="F375" s="980">
        <v>-2.75263118561071E-2</v>
      </c>
      <c r="G375" s="1007">
        <v>99.913722829394217</v>
      </c>
      <c r="H375" s="989">
        <v>7.4437206583837678E-2</v>
      </c>
      <c r="I375" s="1042" t="s">
        <v>847</v>
      </c>
      <c r="J375" s="1436" t="s">
        <v>691</v>
      </c>
      <c r="K375">
        <v>0</v>
      </c>
      <c r="L375" s="1831" t="s">
        <v>712</v>
      </c>
    </row>
    <row r="376" spans="1:12">
      <c r="A376" s="1348">
        <v>45627</v>
      </c>
      <c r="B376" s="1430">
        <v>99.908324754602745</v>
      </c>
      <c r="C376" s="1431">
        <v>-3.4092538646348203E-2</v>
      </c>
      <c r="D376" s="991">
        <v>0.59</v>
      </c>
      <c r="E376" s="1019">
        <v>99.951099050255038</v>
      </c>
      <c r="F376" s="991">
        <v>-4.9557913753332627E-2</v>
      </c>
      <c r="G376" s="992">
        <v>99.955389028899873</v>
      </c>
      <c r="H376" s="995">
        <v>4.1666199505655754E-2</v>
      </c>
      <c r="I376" s="1129" t="s">
        <v>847</v>
      </c>
      <c r="J376" s="1437" t="s">
        <v>691</v>
      </c>
      <c r="K376" s="916">
        <v>0</v>
      </c>
      <c r="L376" s="1832" t="s">
        <v>706</v>
      </c>
    </row>
    <row r="377" spans="1:12">
      <c r="A377" s="1346">
        <v>45658</v>
      </c>
      <c r="B377" s="1441">
        <v>99.884856778182112</v>
      </c>
      <c r="C377" s="969">
        <v>-2.3467976420633363E-2</v>
      </c>
      <c r="D377" s="980">
        <v>0.67</v>
      </c>
      <c r="E377" s="981">
        <v>99.91186627534465</v>
      </c>
      <c r="F377" s="980">
        <v>-3.9232774910388457E-2</v>
      </c>
      <c r="G377" s="1007">
        <v>99.966905024267319</v>
      </c>
      <c r="H377" s="981">
        <v>1.1515995367446408E-2</v>
      </c>
      <c r="I377" s="1042" t="s">
        <v>847</v>
      </c>
      <c r="J377" s="1435" t="s">
        <v>691</v>
      </c>
      <c r="K377" s="1485">
        <v>0</v>
      </c>
      <c r="L377" s="1834" t="s">
        <v>701</v>
      </c>
    </row>
    <row r="378" spans="1:12">
      <c r="A378" s="1347">
        <v>45689</v>
      </c>
      <c r="B378" s="1345">
        <v>99.839820557245403</v>
      </c>
      <c r="C378" s="986">
        <v>-4.503622093670856E-2</v>
      </c>
      <c r="D378" s="980">
        <v>0.65</v>
      </c>
      <c r="E378" s="981">
        <v>99.877667363343406</v>
      </c>
      <c r="F378" s="980">
        <v>-3.4198912001244253E-2</v>
      </c>
      <c r="G378" s="1007">
        <v>99.951424172981817</v>
      </c>
      <c r="H378" s="981">
        <v>-1.5480851285502695E-2</v>
      </c>
      <c r="I378" s="1042" t="s">
        <v>847</v>
      </c>
      <c r="J378" s="1436" t="s">
        <v>691</v>
      </c>
      <c r="K378" s="1485">
        <v>0</v>
      </c>
      <c r="L378" s="1831" t="s">
        <v>702</v>
      </c>
    </row>
    <row r="379" spans="1:12">
      <c r="A379" s="1347">
        <v>45717</v>
      </c>
      <c r="B379" s="1345">
        <v>99.770332067808837</v>
      </c>
      <c r="C379" s="986">
        <v>-6.9488489436565715E-2</v>
      </c>
      <c r="D379" s="980">
        <v>0.5</v>
      </c>
      <c r="E379" s="981">
        <v>99.831669801078775</v>
      </c>
      <c r="F379" s="980">
        <v>-4.5997562264631142E-2</v>
      </c>
      <c r="G379" s="1007">
        <v>99.91504357855203</v>
      </c>
      <c r="H379" s="981">
        <v>-3.6380594429786584E-2</v>
      </c>
      <c r="I379" s="1042" t="s">
        <v>847</v>
      </c>
      <c r="J379" s="1436" t="s">
        <v>691</v>
      </c>
      <c r="K379" s="1485">
        <v>0</v>
      </c>
      <c r="L379" s="1831" t="s">
        <v>703</v>
      </c>
    </row>
    <row r="380" spans="1:12">
      <c r="A380" s="1347">
        <v>45748</v>
      </c>
      <c r="B380" s="1345">
        <v>99.707883760615914</v>
      </c>
      <c r="C380" s="1150">
        <v>-6.244830719292338E-2</v>
      </c>
      <c r="D380" s="980">
        <v>0.28999999999999998</v>
      </c>
      <c r="E380" s="981">
        <v>99.772678795223385</v>
      </c>
      <c r="F380" s="980">
        <v>-5.8991005855389744E-2</v>
      </c>
      <c r="G380" s="1007">
        <v>99.86517004494533</v>
      </c>
      <c r="H380" s="981">
        <v>-4.9873533606699993E-2</v>
      </c>
      <c r="I380" s="1042" t="s">
        <v>847</v>
      </c>
      <c r="J380" s="1436" t="s">
        <v>691</v>
      </c>
      <c r="K380" s="1485">
        <v>0</v>
      </c>
      <c r="L380" s="1831" t="s">
        <v>704</v>
      </c>
    </row>
    <row r="381" spans="1:12">
      <c r="A381" s="1347">
        <v>45778</v>
      </c>
      <c r="B381" s="1345">
        <v>99.732494740833374</v>
      </c>
      <c r="C381" s="1150">
        <v>2.461098021746011E-2</v>
      </c>
      <c r="D381" s="980">
        <v>0.12</v>
      </c>
      <c r="E381" s="981">
        <v>99.736903523086042</v>
      </c>
      <c r="F381" s="980">
        <v>-3.5775272137342995E-2</v>
      </c>
      <c r="G381" s="1007">
        <v>99.826589993219642</v>
      </c>
      <c r="H381" s="981">
        <v>-3.8580051725688236E-2</v>
      </c>
      <c r="I381" s="1042" t="s">
        <v>847</v>
      </c>
      <c r="J381" s="1436" t="s">
        <v>691</v>
      </c>
      <c r="K381" s="1485">
        <v>0</v>
      </c>
      <c r="L381" s="1831" t="s">
        <v>705</v>
      </c>
    </row>
    <row r="382" spans="1:12">
      <c r="A382" s="1347">
        <v>45809</v>
      </c>
      <c r="B382" s="1345">
        <v>99.808689448259045</v>
      </c>
      <c r="C382" s="1150">
        <v>7.6194707425671027E-2</v>
      </c>
      <c r="D382" s="980">
        <v>0</v>
      </c>
      <c r="E382" s="981">
        <v>99.749689316569444</v>
      </c>
      <c r="F382" s="980">
        <v>1.2785793483402585E-2</v>
      </c>
      <c r="G382" s="1007">
        <v>99.807486015363921</v>
      </c>
      <c r="H382" s="981">
        <v>-1.9103977855721155E-2</v>
      </c>
      <c r="I382" s="1042" t="s">
        <v>846</v>
      </c>
      <c r="J382" s="1436" t="s">
        <v>691</v>
      </c>
      <c r="K382" s="1485">
        <v>0</v>
      </c>
      <c r="L382" s="1831" t="s">
        <v>707</v>
      </c>
    </row>
    <row r="383" spans="1:12">
      <c r="A383" s="1347">
        <v>45839</v>
      </c>
      <c r="B383" s="1345">
        <v>99.892443152592676</v>
      </c>
      <c r="C383" s="1150">
        <v>8.3753704333631163E-2</v>
      </c>
      <c r="D383" s="980">
        <v>-0.06</v>
      </c>
      <c r="E383" s="981">
        <v>99.811209113895032</v>
      </c>
      <c r="F383" s="980">
        <v>6.1519797325587433E-2</v>
      </c>
      <c r="G383" s="1007">
        <v>99.80521721507678</v>
      </c>
      <c r="H383" s="981">
        <v>-2.2688002871404933E-3</v>
      </c>
      <c r="I383" s="1042" t="s">
        <v>845</v>
      </c>
      <c r="J383" s="1436" t="s">
        <v>691</v>
      </c>
      <c r="K383" s="1485">
        <v>0</v>
      </c>
      <c r="L383" s="1831" t="s">
        <v>708</v>
      </c>
    </row>
    <row r="384" spans="1:12">
      <c r="A384" s="1347">
        <v>45870</v>
      </c>
      <c r="B384" s="1345">
        <v>99.962993397408866</v>
      </c>
      <c r="C384" s="1150">
        <v>7.0550244816189434E-2</v>
      </c>
      <c r="D384" s="980">
        <v>-0.06</v>
      </c>
      <c r="E384" s="981">
        <v>99.888041999420196</v>
      </c>
      <c r="F384" s="980">
        <v>7.6832885525163874E-2</v>
      </c>
      <c r="G384" s="1007">
        <v>99.816379589252008</v>
      </c>
      <c r="H384" s="981">
        <v>1.1162374175228251E-2</v>
      </c>
      <c r="I384" s="1042" t="s">
        <v>845</v>
      </c>
      <c r="J384" s="1436" t="s">
        <v>691</v>
      </c>
      <c r="K384" s="1485">
        <v>0</v>
      </c>
      <c r="L384" s="1831" t="s">
        <v>709</v>
      </c>
    </row>
    <row r="385" spans="1:12">
      <c r="A385" s="1347">
        <v>45901</v>
      </c>
      <c r="B385" s="1345">
        <v>100.03062268599327</v>
      </c>
      <c r="C385" s="1150">
        <v>6.7629288584399205E-2</v>
      </c>
      <c r="D385" s="980">
        <v>-0.03</v>
      </c>
      <c r="E385" s="981">
        <v>99.962019745331602</v>
      </c>
      <c r="F385" s="980">
        <v>7.39777459114066E-2</v>
      </c>
      <c r="G385" s="1007">
        <v>99.843637036216009</v>
      </c>
      <c r="H385" s="981">
        <v>2.7257446964000565E-2</v>
      </c>
      <c r="I385" s="1042" t="s">
        <v>845</v>
      </c>
      <c r="J385" s="1436" t="s">
        <v>691</v>
      </c>
      <c r="K385" s="1485">
        <v>0</v>
      </c>
      <c r="L385" s="1831" t="s">
        <v>710</v>
      </c>
    </row>
    <row r="386" spans="1:12">
      <c r="A386" s="1347">
        <v>45931</v>
      </c>
      <c r="B386" s="1345">
        <v>100.06636321545511</v>
      </c>
      <c r="C386" s="1150">
        <v>3.5740529461847359E-2</v>
      </c>
      <c r="D386" s="980">
        <v>0.06</v>
      </c>
      <c r="E386" s="981">
        <v>100.01999309961907</v>
      </c>
      <c r="F386" s="980">
        <v>5.7973354287469192E-2</v>
      </c>
      <c r="G386" s="1007">
        <v>99.885927200165469</v>
      </c>
      <c r="H386" s="981">
        <v>4.2290163949459725E-2</v>
      </c>
      <c r="I386" s="1042" t="s">
        <v>845</v>
      </c>
      <c r="J386" s="1436" t="s">
        <v>691</v>
      </c>
      <c r="K386" s="1485">
        <v>0</v>
      </c>
      <c r="L386" s="1831" t="s">
        <v>711</v>
      </c>
    </row>
    <row r="387" spans="1:12">
      <c r="A387" s="1347">
        <v>45962</v>
      </c>
      <c r="B387" s="1345">
        <v>100.08103514021839</v>
      </c>
      <c r="C387" s="1150">
        <v>1.4671924763277389E-2</v>
      </c>
      <c r="D387" s="980">
        <v>0.14000000000000001</v>
      </c>
      <c r="E387" s="981">
        <v>100.05934034722225</v>
      </c>
      <c r="F387" s="980">
        <v>3.9347247603174651E-2</v>
      </c>
      <c r="G387" s="1007">
        <v>99.939234540108686</v>
      </c>
      <c r="H387" s="981">
        <v>5.3307339943216903E-2</v>
      </c>
      <c r="I387" s="1042" t="s">
        <v>845</v>
      </c>
      <c r="J387" s="1436" t="s">
        <v>691</v>
      </c>
      <c r="K387" s="1485">
        <v>0</v>
      </c>
      <c r="L387" s="1831" t="s">
        <v>712</v>
      </c>
    </row>
    <row r="388" spans="1:12">
      <c r="A388" s="1442">
        <v>45992</v>
      </c>
      <c r="B388" s="1839">
        <v>100.05812896843599</v>
      </c>
      <c r="C388" s="1840">
        <v>9.7121670639666036E-3</v>
      </c>
      <c r="D388" s="991">
        <v>0.16</v>
      </c>
      <c r="E388" s="1019">
        <v>100.04684373031672</v>
      </c>
      <c r="F388" s="991">
        <v>1.9004187677381879E-2</v>
      </c>
      <c r="G388" s="992">
        <v>99.971836037818505</v>
      </c>
      <c r="H388" s="1019">
        <v>4.1663869724786196E-2</v>
      </c>
      <c r="I388" s="1129" t="s">
        <v>845</v>
      </c>
      <c r="J388" s="1437" t="s">
        <v>691</v>
      </c>
      <c r="K388" s="916">
        <v>0</v>
      </c>
      <c r="L388" s="1832" t="s">
        <v>706</v>
      </c>
    </row>
    <row r="389" spans="1:12">
      <c r="K389"/>
    </row>
    <row r="390" spans="1:12">
      <c r="K390"/>
    </row>
    <row r="391" spans="1:12">
      <c r="K391"/>
    </row>
    <row r="392" spans="1:12">
      <c r="K392"/>
    </row>
    <row r="393" spans="1:12">
      <c r="K393"/>
    </row>
    <row r="394" spans="1:12">
      <c r="K394"/>
    </row>
    <row r="395" spans="1:12">
      <c r="K395"/>
    </row>
    <row r="396" spans="1:12">
      <c r="K396"/>
    </row>
    <row r="397" spans="1:12">
      <c r="K397"/>
    </row>
    <row r="398" spans="1:12">
      <c r="K398"/>
    </row>
    <row r="399" spans="1:12">
      <c r="K399"/>
    </row>
    <row r="400" spans="1:12">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sheetData>
  <mergeCells count="7">
    <mergeCell ref="V3:W4"/>
    <mergeCell ref="J4:K4"/>
    <mergeCell ref="E2:F2"/>
    <mergeCell ref="G2:H2"/>
    <mergeCell ref="T2:U2"/>
    <mergeCell ref="I3:I4"/>
    <mergeCell ref="J3:K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A1:R463"/>
  <sheetViews>
    <sheetView showGridLines="0" tabSelected="1" workbookViewId="0">
      <pane xSplit="2" ySplit="4" topLeftCell="C414" activePane="bottomRight" state="frozen"/>
      <selection pane="topRight" activeCell="C1" sqref="C1"/>
      <selection pane="bottomLeft" activeCell="A5" sqref="A5"/>
      <selection pane="bottomRight" activeCell="C438" sqref="C438"/>
    </sheetView>
  </sheetViews>
  <sheetFormatPr defaultColWidth="9" defaultRowHeight="13"/>
  <cols>
    <col min="1" max="1" width="8.36328125" style="17" customWidth="1"/>
    <col min="2" max="2" width="7.08984375" style="17" customWidth="1"/>
    <col min="3" max="5" width="11.90625" style="17" customWidth="1"/>
    <col min="6" max="6" width="28.08984375" style="17" customWidth="1"/>
    <col min="7" max="7" width="13.90625" style="17" customWidth="1"/>
    <col min="8" max="8" width="4.90625" style="1529" customWidth="1"/>
    <col min="9" max="9" width="8.36328125" style="17" customWidth="1"/>
    <col min="10" max="10" width="7.08984375" style="17" customWidth="1"/>
    <col min="11" max="13" width="9.6328125" style="17" hidden="1" customWidth="1"/>
    <col min="14" max="16" width="9.6328125" style="17" customWidth="1"/>
    <col min="17" max="17" width="19.08984375" style="17" customWidth="1"/>
    <col min="18" max="18" width="13.90625" style="17" customWidth="1"/>
    <col min="19" max="16384" width="9" style="17"/>
  </cols>
  <sheetData>
    <row r="1" spans="1:18" ht="13.5" thickBot="1">
      <c r="A1" s="14" t="s">
        <v>805</v>
      </c>
      <c r="B1" s="15"/>
      <c r="C1" s="15"/>
      <c r="D1" s="15"/>
      <c r="E1" s="15"/>
      <c r="F1" s="16"/>
      <c r="G1" s="15"/>
      <c r="H1" s="1527"/>
      <c r="I1" s="14" t="s">
        <v>806</v>
      </c>
      <c r="J1" s="15"/>
      <c r="R1" s="15"/>
    </row>
    <row r="2" spans="1:18">
      <c r="A2" s="18" t="s">
        <v>97</v>
      </c>
      <c r="B2" s="19"/>
      <c r="C2" s="2069" t="s">
        <v>98</v>
      </c>
      <c r="D2" s="2070"/>
      <c r="E2" s="2071"/>
      <c r="F2" s="2072" t="s">
        <v>99</v>
      </c>
      <c r="G2" s="20"/>
      <c r="H2" s="1527"/>
      <c r="I2" s="18" t="s">
        <v>97</v>
      </c>
      <c r="J2" s="19"/>
      <c r="K2" s="2074" t="s">
        <v>100</v>
      </c>
      <c r="L2" s="2074"/>
      <c r="M2" s="2074"/>
      <c r="N2" s="2069" t="s">
        <v>101</v>
      </c>
      <c r="O2" s="2070"/>
      <c r="P2" s="2075"/>
      <c r="Q2" s="2051" t="s">
        <v>99</v>
      </c>
      <c r="R2" s="21"/>
    </row>
    <row r="3" spans="1:18">
      <c r="A3" s="22" t="s">
        <v>102</v>
      </c>
      <c r="B3" s="23"/>
      <c r="C3" s="2053" t="s">
        <v>103</v>
      </c>
      <c r="D3" s="2055" t="s">
        <v>99</v>
      </c>
      <c r="E3" s="2057" t="s">
        <v>104</v>
      </c>
      <c r="F3" s="2073"/>
      <c r="G3" s="24" t="s">
        <v>79</v>
      </c>
      <c r="H3" s="1527"/>
      <c r="I3" s="22" t="s">
        <v>102</v>
      </c>
      <c r="J3" s="23"/>
      <c r="K3" s="2059" t="s">
        <v>103</v>
      </c>
      <c r="L3" s="2061" t="s">
        <v>99</v>
      </c>
      <c r="M3" s="2063" t="s">
        <v>104</v>
      </c>
      <c r="N3" s="2065" t="s">
        <v>103</v>
      </c>
      <c r="O3" s="2055" t="s">
        <v>99</v>
      </c>
      <c r="P3" s="2067" t="s">
        <v>104</v>
      </c>
      <c r="Q3" s="2052"/>
      <c r="R3" s="26" t="s">
        <v>79</v>
      </c>
    </row>
    <row r="4" spans="1:18" ht="13.5" thickBot="1">
      <c r="A4" s="27" t="s">
        <v>85</v>
      </c>
      <c r="B4" s="28"/>
      <c r="C4" s="2054"/>
      <c r="D4" s="2056"/>
      <c r="E4" s="2058"/>
      <c r="F4" s="29" t="s">
        <v>105</v>
      </c>
      <c r="G4" s="30"/>
      <c r="H4" s="1527"/>
      <c r="I4" s="27" t="s">
        <v>85</v>
      </c>
      <c r="J4" s="28"/>
      <c r="K4" s="2060"/>
      <c r="L4" s="2062"/>
      <c r="M4" s="2064"/>
      <c r="N4" s="2066"/>
      <c r="O4" s="2056"/>
      <c r="P4" s="2068"/>
      <c r="Q4" s="31" t="s">
        <v>105</v>
      </c>
      <c r="R4" s="32"/>
    </row>
    <row r="5" spans="1:18">
      <c r="A5" s="33" t="s">
        <v>106</v>
      </c>
      <c r="B5" s="34" t="s">
        <v>107</v>
      </c>
      <c r="C5" s="1530"/>
      <c r="D5" s="35"/>
      <c r="E5" s="36"/>
      <c r="F5" s="37"/>
      <c r="G5" s="38"/>
      <c r="H5" s="1527"/>
      <c r="I5" s="39" t="s">
        <v>106</v>
      </c>
      <c r="J5" s="40" t="s">
        <v>107</v>
      </c>
      <c r="K5" s="41">
        <v>91.3</v>
      </c>
      <c r="L5" s="42">
        <v>97.4</v>
      </c>
      <c r="M5" s="43">
        <v>101.5</v>
      </c>
      <c r="N5" s="44">
        <v>101.1</v>
      </c>
      <c r="O5" s="45">
        <v>112.5</v>
      </c>
      <c r="P5" s="46">
        <v>107</v>
      </c>
      <c r="Q5" s="47"/>
      <c r="R5" s="48"/>
    </row>
    <row r="6" spans="1:18">
      <c r="A6" s="33">
        <v>1990</v>
      </c>
      <c r="B6" s="34" t="s">
        <v>108</v>
      </c>
      <c r="C6" s="1530"/>
      <c r="D6" s="35"/>
      <c r="E6" s="36"/>
      <c r="F6" s="37"/>
      <c r="G6" s="38"/>
      <c r="H6" s="1527"/>
      <c r="I6" s="39">
        <v>1990</v>
      </c>
      <c r="J6" s="40" t="s">
        <v>108</v>
      </c>
      <c r="K6" s="41">
        <v>91.8</v>
      </c>
      <c r="L6" s="42">
        <v>97.8</v>
      </c>
      <c r="M6" s="43">
        <v>101.8</v>
      </c>
      <c r="N6" s="44">
        <v>101.8</v>
      </c>
      <c r="O6" s="45">
        <v>112.8</v>
      </c>
      <c r="P6" s="46">
        <v>107.2</v>
      </c>
      <c r="Q6" s="47"/>
      <c r="R6" s="48"/>
    </row>
    <row r="7" spans="1:18">
      <c r="A7" s="33"/>
      <c r="B7" s="34" t="s">
        <v>109</v>
      </c>
      <c r="C7" s="1530"/>
      <c r="D7" s="35"/>
      <c r="E7" s="36"/>
      <c r="F7" s="37"/>
      <c r="G7" s="38"/>
      <c r="H7" s="1527"/>
      <c r="I7" s="39"/>
      <c r="J7" s="40" t="s">
        <v>109</v>
      </c>
      <c r="K7" s="41">
        <v>91</v>
      </c>
      <c r="L7" s="42">
        <v>97.6</v>
      </c>
      <c r="M7" s="43">
        <v>101.9</v>
      </c>
      <c r="N7" s="44">
        <v>100.9</v>
      </c>
      <c r="O7" s="45">
        <v>112.7</v>
      </c>
      <c r="P7" s="46">
        <v>107.3</v>
      </c>
      <c r="Q7" s="47"/>
      <c r="R7" s="48"/>
    </row>
    <row r="8" spans="1:18">
      <c r="A8" s="33"/>
      <c r="B8" s="34" t="s">
        <v>110</v>
      </c>
      <c r="C8" s="1530"/>
      <c r="D8" s="35"/>
      <c r="E8" s="36"/>
      <c r="F8" s="37"/>
      <c r="G8" s="38"/>
      <c r="H8" s="1527"/>
      <c r="I8" s="39"/>
      <c r="J8" s="40" t="s">
        <v>110</v>
      </c>
      <c r="K8" s="41">
        <v>91.7</v>
      </c>
      <c r="L8" s="42">
        <v>98.3</v>
      </c>
      <c r="M8" s="43">
        <v>101.9</v>
      </c>
      <c r="N8" s="44">
        <v>101.5</v>
      </c>
      <c r="O8" s="45">
        <v>113.5</v>
      </c>
      <c r="P8" s="46">
        <v>107.3</v>
      </c>
      <c r="Q8" s="47"/>
      <c r="R8" s="48"/>
    </row>
    <row r="9" spans="1:18">
      <c r="A9" s="33"/>
      <c r="B9" s="34" t="s">
        <v>111</v>
      </c>
      <c r="C9" s="1530"/>
      <c r="D9" s="35"/>
      <c r="E9" s="36"/>
      <c r="F9" s="37"/>
      <c r="G9" s="38"/>
      <c r="H9" s="1527"/>
      <c r="I9" s="39"/>
      <c r="J9" s="40" t="s">
        <v>111</v>
      </c>
      <c r="K9" s="41">
        <v>93.1</v>
      </c>
      <c r="L9" s="42">
        <v>99.7</v>
      </c>
      <c r="M9" s="43">
        <v>102</v>
      </c>
      <c r="N9" s="44">
        <v>103</v>
      </c>
      <c r="O9" s="45">
        <v>115.2</v>
      </c>
      <c r="P9" s="46">
        <v>107.4</v>
      </c>
      <c r="Q9" s="47"/>
      <c r="R9" s="48"/>
    </row>
    <row r="10" spans="1:18">
      <c r="A10" s="33"/>
      <c r="B10" s="34" t="s">
        <v>112</v>
      </c>
      <c r="C10" s="1530"/>
      <c r="D10" s="35"/>
      <c r="E10" s="36"/>
      <c r="F10" s="37"/>
      <c r="G10" s="38"/>
      <c r="H10" s="1527"/>
      <c r="I10" s="39"/>
      <c r="J10" s="40" t="s">
        <v>112</v>
      </c>
      <c r="K10" s="41">
        <v>92.2</v>
      </c>
      <c r="L10" s="42">
        <v>100.5</v>
      </c>
      <c r="M10" s="43">
        <v>102</v>
      </c>
      <c r="N10" s="44">
        <v>102.1</v>
      </c>
      <c r="O10" s="45">
        <v>115.9</v>
      </c>
      <c r="P10" s="46">
        <v>107.4</v>
      </c>
      <c r="Q10" s="47"/>
      <c r="R10" s="48"/>
    </row>
    <row r="11" spans="1:18">
      <c r="A11" s="33"/>
      <c r="B11" s="34" t="s">
        <v>113</v>
      </c>
      <c r="C11" s="1530"/>
      <c r="D11" s="35"/>
      <c r="E11" s="36"/>
      <c r="F11" s="37"/>
      <c r="G11" s="38"/>
      <c r="H11" s="1527"/>
      <c r="I11" s="39"/>
      <c r="J11" s="40" t="s">
        <v>113</v>
      </c>
      <c r="K11" s="41">
        <v>91.3</v>
      </c>
      <c r="L11" s="42">
        <v>100.8</v>
      </c>
      <c r="M11" s="43">
        <v>101.6</v>
      </c>
      <c r="N11" s="44">
        <v>101.1</v>
      </c>
      <c r="O11" s="45">
        <v>116.2</v>
      </c>
      <c r="P11" s="46">
        <v>107</v>
      </c>
      <c r="Q11" s="47"/>
      <c r="R11" s="48"/>
    </row>
    <row r="12" spans="1:18">
      <c r="A12" s="33"/>
      <c r="B12" s="34" t="s">
        <v>114</v>
      </c>
      <c r="C12" s="1530"/>
      <c r="D12" s="35"/>
      <c r="E12" s="36"/>
      <c r="F12" s="37"/>
      <c r="G12" s="38"/>
      <c r="H12" s="1527"/>
      <c r="I12" s="39"/>
      <c r="J12" s="40" t="s">
        <v>114</v>
      </c>
      <c r="K12" s="41">
        <v>90.3</v>
      </c>
      <c r="L12" s="42">
        <v>100.5</v>
      </c>
      <c r="M12" s="43">
        <v>102.2</v>
      </c>
      <c r="N12" s="44">
        <v>100.3</v>
      </c>
      <c r="O12" s="45">
        <v>115.9</v>
      </c>
      <c r="P12" s="46">
        <v>107.6</v>
      </c>
      <c r="Q12" s="47"/>
      <c r="R12" s="48"/>
    </row>
    <row r="13" spans="1:18">
      <c r="A13" s="33"/>
      <c r="B13" s="34" t="s">
        <v>115</v>
      </c>
      <c r="C13" s="1530"/>
      <c r="D13" s="35"/>
      <c r="E13" s="36"/>
      <c r="F13" s="37"/>
      <c r="G13" s="38"/>
      <c r="H13" s="1527"/>
      <c r="I13" s="39"/>
      <c r="J13" s="40" t="s">
        <v>115</v>
      </c>
      <c r="K13" s="41">
        <v>88.9</v>
      </c>
      <c r="L13" s="42">
        <v>100.2</v>
      </c>
      <c r="M13" s="43">
        <v>102.4</v>
      </c>
      <c r="N13" s="44">
        <v>98.7</v>
      </c>
      <c r="O13" s="45">
        <v>115.7</v>
      </c>
      <c r="P13" s="46">
        <v>107.8</v>
      </c>
      <c r="Q13" s="47"/>
      <c r="R13" s="48"/>
    </row>
    <row r="14" spans="1:18">
      <c r="A14" s="33"/>
      <c r="B14" s="34" t="s">
        <v>116</v>
      </c>
      <c r="C14" s="1530"/>
      <c r="D14" s="35"/>
      <c r="E14" s="36"/>
      <c r="F14" s="37"/>
      <c r="G14" s="38"/>
      <c r="H14" s="1527"/>
      <c r="I14" s="39"/>
      <c r="J14" s="40" t="s">
        <v>116</v>
      </c>
      <c r="K14" s="41">
        <v>89.3</v>
      </c>
      <c r="L14" s="42">
        <v>101.6</v>
      </c>
      <c r="M14" s="43">
        <v>102.9</v>
      </c>
      <c r="N14" s="44">
        <v>99.1</v>
      </c>
      <c r="O14" s="45">
        <v>117.3</v>
      </c>
      <c r="P14" s="46">
        <v>108.4</v>
      </c>
      <c r="Q14" s="47"/>
      <c r="R14" s="48"/>
    </row>
    <row r="15" spans="1:18">
      <c r="A15" s="33"/>
      <c r="B15" s="34" t="s">
        <v>117</v>
      </c>
      <c r="C15" s="1530"/>
      <c r="D15" s="35"/>
      <c r="E15" s="36"/>
      <c r="F15" s="37"/>
      <c r="G15" s="38"/>
      <c r="H15" s="1527"/>
      <c r="I15" s="39"/>
      <c r="J15" s="40" t="s">
        <v>117</v>
      </c>
      <c r="K15" s="41">
        <v>88.6</v>
      </c>
      <c r="L15" s="42">
        <v>101</v>
      </c>
      <c r="M15" s="43">
        <v>103</v>
      </c>
      <c r="N15" s="44">
        <v>98.4</v>
      </c>
      <c r="O15" s="45">
        <v>116.6</v>
      </c>
      <c r="P15" s="46">
        <v>108.5</v>
      </c>
      <c r="Q15" s="47"/>
      <c r="R15" s="48"/>
    </row>
    <row r="16" spans="1:18">
      <c r="A16" s="49"/>
      <c r="B16" s="50" t="s">
        <v>118</v>
      </c>
      <c r="C16" s="1531"/>
      <c r="D16" s="51"/>
      <c r="E16" s="52"/>
      <c r="F16" s="53"/>
      <c r="G16" s="54"/>
      <c r="H16" s="1527"/>
      <c r="I16" s="55"/>
      <c r="J16" s="56" t="s">
        <v>118</v>
      </c>
      <c r="K16" s="57">
        <v>88.5</v>
      </c>
      <c r="L16" s="58">
        <v>100.8</v>
      </c>
      <c r="M16" s="59">
        <v>104</v>
      </c>
      <c r="N16" s="44">
        <v>98.4</v>
      </c>
      <c r="O16" s="45">
        <v>116.3</v>
      </c>
      <c r="P16" s="46">
        <v>109.6</v>
      </c>
      <c r="Q16" s="47"/>
      <c r="R16" s="60"/>
    </row>
    <row r="17" spans="1:18">
      <c r="A17" s="61" t="s">
        <v>119</v>
      </c>
      <c r="B17" s="62" t="s">
        <v>107</v>
      </c>
      <c r="C17" s="1532"/>
      <c r="D17" s="63"/>
      <c r="E17" s="64"/>
      <c r="F17" s="65"/>
      <c r="G17" s="66"/>
      <c r="H17" s="1527"/>
      <c r="I17" s="67" t="s">
        <v>119</v>
      </c>
      <c r="J17" s="68" t="s">
        <v>107</v>
      </c>
      <c r="K17" s="41">
        <v>87.9</v>
      </c>
      <c r="L17" s="42">
        <v>100.7</v>
      </c>
      <c r="M17" s="43">
        <v>103.8</v>
      </c>
      <c r="N17" s="69">
        <v>97.8</v>
      </c>
      <c r="O17" s="70">
        <v>116.2</v>
      </c>
      <c r="P17" s="71">
        <v>109.3</v>
      </c>
      <c r="Q17" s="72"/>
      <c r="R17" s="73"/>
    </row>
    <row r="18" spans="1:18">
      <c r="A18" s="33">
        <v>1991</v>
      </c>
      <c r="B18" s="34" t="s">
        <v>108</v>
      </c>
      <c r="C18" s="1530"/>
      <c r="D18" s="35"/>
      <c r="E18" s="36"/>
      <c r="F18" s="37"/>
      <c r="G18" s="38"/>
      <c r="H18" s="1527"/>
      <c r="I18" s="39">
        <v>1991</v>
      </c>
      <c r="J18" s="40" t="s">
        <v>108</v>
      </c>
      <c r="K18" s="41">
        <v>86.9</v>
      </c>
      <c r="L18" s="42">
        <v>100.3</v>
      </c>
      <c r="M18" s="43">
        <v>103.9</v>
      </c>
      <c r="N18" s="44">
        <v>96.8</v>
      </c>
      <c r="O18" s="45">
        <v>115.8</v>
      </c>
      <c r="P18" s="46">
        <v>109.5</v>
      </c>
      <c r="Q18" s="47"/>
      <c r="R18" s="48" t="s">
        <v>120</v>
      </c>
    </row>
    <row r="19" spans="1:18">
      <c r="A19" s="74"/>
      <c r="B19" s="75" t="s">
        <v>109</v>
      </c>
      <c r="C19" s="1533"/>
      <c r="D19" s="76"/>
      <c r="E19" s="77"/>
      <c r="F19" s="78"/>
      <c r="G19" s="79" t="s">
        <v>120</v>
      </c>
      <c r="H19" s="1527"/>
      <c r="I19" s="39"/>
      <c r="J19" s="40" t="s">
        <v>109</v>
      </c>
      <c r="K19" s="41">
        <v>86.1</v>
      </c>
      <c r="L19" s="42">
        <v>99.4</v>
      </c>
      <c r="M19" s="43">
        <v>104.1</v>
      </c>
      <c r="N19" s="44">
        <v>95.9</v>
      </c>
      <c r="O19" s="45">
        <v>114.7</v>
      </c>
      <c r="P19" s="46">
        <v>109.5</v>
      </c>
      <c r="Q19" s="47"/>
      <c r="R19" s="48"/>
    </row>
    <row r="20" spans="1:18">
      <c r="A20" s="33"/>
      <c r="B20" s="34" t="s">
        <v>110</v>
      </c>
      <c r="C20" s="1530"/>
      <c r="D20" s="35"/>
      <c r="E20" s="36"/>
      <c r="F20" s="37"/>
      <c r="G20" s="38"/>
      <c r="H20" s="1527"/>
      <c r="I20" s="39"/>
      <c r="J20" s="40" t="s">
        <v>110</v>
      </c>
      <c r="K20" s="41">
        <v>85.4</v>
      </c>
      <c r="L20" s="42">
        <v>98.6</v>
      </c>
      <c r="M20" s="43">
        <v>104.4</v>
      </c>
      <c r="N20" s="44">
        <v>95.3</v>
      </c>
      <c r="O20" s="45">
        <v>113.9</v>
      </c>
      <c r="P20" s="46">
        <v>109.8</v>
      </c>
      <c r="Q20" s="47"/>
      <c r="R20" s="48"/>
    </row>
    <row r="21" spans="1:18">
      <c r="A21" s="33"/>
      <c r="B21" s="34" t="s">
        <v>111</v>
      </c>
      <c r="C21" s="1530"/>
      <c r="D21" s="35"/>
      <c r="E21" s="36"/>
      <c r="F21" s="37"/>
      <c r="G21" s="38"/>
      <c r="H21" s="1527"/>
      <c r="I21" s="39"/>
      <c r="J21" s="40" t="s">
        <v>111</v>
      </c>
      <c r="K21" s="41">
        <v>84.7</v>
      </c>
      <c r="L21" s="42">
        <v>99.7</v>
      </c>
      <c r="M21" s="43">
        <v>105</v>
      </c>
      <c r="N21" s="44">
        <v>94.5</v>
      </c>
      <c r="O21" s="45">
        <v>115.2</v>
      </c>
      <c r="P21" s="46">
        <v>110.5</v>
      </c>
      <c r="Q21" s="47"/>
      <c r="R21" s="48"/>
    </row>
    <row r="22" spans="1:18">
      <c r="A22" s="33"/>
      <c r="B22" s="34" t="s">
        <v>112</v>
      </c>
      <c r="C22" s="1530"/>
      <c r="D22" s="35"/>
      <c r="E22" s="36"/>
      <c r="F22" s="37"/>
      <c r="G22" s="38"/>
      <c r="H22" s="1527"/>
      <c r="I22" s="39"/>
      <c r="J22" s="40" t="s">
        <v>112</v>
      </c>
      <c r="K22" s="41">
        <v>83.4</v>
      </c>
      <c r="L22" s="42">
        <v>98</v>
      </c>
      <c r="M22" s="43">
        <v>105.4</v>
      </c>
      <c r="N22" s="44">
        <v>93.1</v>
      </c>
      <c r="O22" s="45">
        <v>113.1</v>
      </c>
      <c r="P22" s="46">
        <v>110.8</v>
      </c>
      <c r="Q22" s="47"/>
      <c r="R22" s="48"/>
    </row>
    <row r="23" spans="1:18">
      <c r="A23" s="33"/>
      <c r="B23" s="34" t="s">
        <v>113</v>
      </c>
      <c r="C23" s="1530"/>
      <c r="D23" s="35"/>
      <c r="E23" s="36"/>
      <c r="F23" s="37"/>
      <c r="G23" s="38"/>
      <c r="H23" s="1527"/>
      <c r="I23" s="39"/>
      <c r="J23" s="40" t="s">
        <v>113</v>
      </c>
      <c r="K23" s="41">
        <v>83</v>
      </c>
      <c r="L23" s="42">
        <v>99.1</v>
      </c>
      <c r="M23" s="43">
        <v>104.8</v>
      </c>
      <c r="N23" s="44">
        <v>92.7</v>
      </c>
      <c r="O23" s="45">
        <v>114.5</v>
      </c>
      <c r="P23" s="46">
        <v>110.2</v>
      </c>
      <c r="Q23" s="47"/>
      <c r="R23" s="48"/>
    </row>
    <row r="24" spans="1:18">
      <c r="A24" s="33"/>
      <c r="B24" s="34" t="s">
        <v>114</v>
      </c>
      <c r="C24" s="1530"/>
      <c r="D24" s="35"/>
      <c r="E24" s="36"/>
      <c r="F24" s="37"/>
      <c r="G24" s="38"/>
      <c r="H24" s="1527"/>
      <c r="I24" s="39"/>
      <c r="J24" s="40" t="s">
        <v>114</v>
      </c>
      <c r="K24" s="41">
        <v>82.2</v>
      </c>
      <c r="L24" s="42">
        <v>97.8</v>
      </c>
      <c r="M24" s="43">
        <v>103.9</v>
      </c>
      <c r="N24" s="44">
        <v>91.9</v>
      </c>
      <c r="O24" s="45">
        <v>113</v>
      </c>
      <c r="P24" s="46">
        <v>109.3</v>
      </c>
      <c r="Q24" s="47"/>
      <c r="R24" s="48"/>
    </row>
    <row r="25" spans="1:18">
      <c r="A25" s="33"/>
      <c r="B25" s="34" t="s">
        <v>115</v>
      </c>
      <c r="C25" s="1530"/>
      <c r="D25" s="35"/>
      <c r="E25" s="36"/>
      <c r="F25" s="37"/>
      <c r="G25" s="38"/>
      <c r="H25" s="1527"/>
      <c r="I25" s="39"/>
      <c r="J25" s="40" t="s">
        <v>115</v>
      </c>
      <c r="K25" s="41">
        <v>81.400000000000006</v>
      </c>
      <c r="L25" s="42">
        <v>96.9</v>
      </c>
      <c r="M25" s="43">
        <v>103.8</v>
      </c>
      <c r="N25" s="44">
        <v>90.9</v>
      </c>
      <c r="O25" s="45">
        <v>111.9</v>
      </c>
      <c r="P25" s="46">
        <v>109.2</v>
      </c>
      <c r="Q25" s="47"/>
      <c r="R25" s="48"/>
    </row>
    <row r="26" spans="1:18">
      <c r="A26" s="33"/>
      <c r="B26" s="34" t="s">
        <v>116</v>
      </c>
      <c r="C26" s="1530"/>
      <c r="D26" s="35"/>
      <c r="E26" s="36"/>
      <c r="F26" s="37"/>
      <c r="G26" s="38"/>
      <c r="H26" s="1527"/>
      <c r="I26" s="39"/>
      <c r="J26" s="40" t="s">
        <v>116</v>
      </c>
      <c r="K26" s="41">
        <v>81.400000000000006</v>
      </c>
      <c r="L26" s="42">
        <v>96.2</v>
      </c>
      <c r="M26" s="43">
        <v>103.5</v>
      </c>
      <c r="N26" s="44">
        <v>90.9</v>
      </c>
      <c r="O26" s="45">
        <v>111.2</v>
      </c>
      <c r="P26" s="46">
        <v>108.9</v>
      </c>
      <c r="Q26" s="47"/>
      <c r="R26" s="48"/>
    </row>
    <row r="27" spans="1:18">
      <c r="A27" s="33"/>
      <c r="B27" s="34" t="s">
        <v>117</v>
      </c>
      <c r="C27" s="1530"/>
      <c r="D27" s="35"/>
      <c r="E27" s="36"/>
      <c r="F27" s="37"/>
      <c r="G27" s="38"/>
      <c r="H27" s="1527"/>
      <c r="I27" s="39"/>
      <c r="J27" s="40" t="s">
        <v>117</v>
      </c>
      <c r="K27" s="41">
        <v>80.3</v>
      </c>
      <c r="L27" s="42">
        <v>96.5</v>
      </c>
      <c r="M27" s="43">
        <v>103.7</v>
      </c>
      <c r="N27" s="44">
        <v>89.8</v>
      </c>
      <c r="O27" s="45">
        <v>111.7</v>
      </c>
      <c r="P27" s="46">
        <v>109.1</v>
      </c>
      <c r="Q27" s="47"/>
      <c r="R27" s="48"/>
    </row>
    <row r="28" spans="1:18">
      <c r="A28" s="49"/>
      <c r="B28" s="50" t="s">
        <v>118</v>
      </c>
      <c r="C28" s="1531"/>
      <c r="D28" s="51"/>
      <c r="E28" s="52"/>
      <c r="F28" s="53"/>
      <c r="G28" s="54"/>
      <c r="H28" s="1527"/>
      <c r="I28" s="55"/>
      <c r="J28" s="56" t="s">
        <v>118</v>
      </c>
      <c r="K28" s="41">
        <v>79.2</v>
      </c>
      <c r="L28" s="42">
        <v>94.8</v>
      </c>
      <c r="M28" s="43">
        <v>103</v>
      </c>
      <c r="N28" s="80">
        <v>88.5</v>
      </c>
      <c r="O28" s="81">
        <v>109.6</v>
      </c>
      <c r="P28" s="82">
        <v>108.2</v>
      </c>
      <c r="Q28" s="83"/>
      <c r="R28" s="60"/>
    </row>
    <row r="29" spans="1:18">
      <c r="A29" s="33" t="s">
        <v>121</v>
      </c>
      <c r="B29" s="34" t="s">
        <v>107</v>
      </c>
      <c r="C29" s="1530"/>
      <c r="D29" s="35"/>
      <c r="E29" s="36"/>
      <c r="F29" s="37"/>
      <c r="G29" s="38"/>
      <c r="H29" s="1527"/>
      <c r="I29" s="39" t="s">
        <v>121</v>
      </c>
      <c r="J29" s="40" t="s">
        <v>107</v>
      </c>
      <c r="K29" s="84">
        <v>78.900000000000006</v>
      </c>
      <c r="L29" s="85">
        <v>93.7</v>
      </c>
      <c r="M29" s="86">
        <v>102.3</v>
      </c>
      <c r="N29" s="44">
        <v>88.2</v>
      </c>
      <c r="O29" s="45">
        <v>108.3</v>
      </c>
      <c r="P29" s="46">
        <v>107.6</v>
      </c>
      <c r="Q29" s="47"/>
      <c r="R29" s="48"/>
    </row>
    <row r="30" spans="1:18">
      <c r="A30" s="33">
        <v>1992</v>
      </c>
      <c r="B30" s="34" t="s">
        <v>108</v>
      </c>
      <c r="C30" s="1530"/>
      <c r="D30" s="35"/>
      <c r="E30" s="36"/>
      <c r="F30" s="37"/>
      <c r="G30" s="38"/>
      <c r="H30" s="1527"/>
      <c r="I30" s="39">
        <v>1992</v>
      </c>
      <c r="J30" s="40" t="s">
        <v>108</v>
      </c>
      <c r="K30" s="41">
        <v>78.400000000000006</v>
      </c>
      <c r="L30" s="42">
        <v>93.3</v>
      </c>
      <c r="M30" s="43">
        <v>102.2</v>
      </c>
      <c r="N30" s="44">
        <v>87.6</v>
      </c>
      <c r="O30" s="45">
        <v>108.1</v>
      </c>
      <c r="P30" s="46">
        <v>107.5</v>
      </c>
      <c r="Q30" s="47"/>
      <c r="R30" s="48"/>
    </row>
    <row r="31" spans="1:18">
      <c r="A31" s="33"/>
      <c r="B31" s="34" t="s">
        <v>109</v>
      </c>
      <c r="C31" s="1530"/>
      <c r="D31" s="35"/>
      <c r="E31" s="36"/>
      <c r="F31" s="37"/>
      <c r="G31" s="38"/>
      <c r="H31" s="1527"/>
      <c r="I31" s="39"/>
      <c r="J31" s="40" t="s">
        <v>109</v>
      </c>
      <c r="K31" s="41">
        <v>77.900000000000006</v>
      </c>
      <c r="L31" s="42">
        <v>91.5</v>
      </c>
      <c r="M31" s="43">
        <v>101.1</v>
      </c>
      <c r="N31" s="44">
        <v>87.1</v>
      </c>
      <c r="O31" s="45">
        <v>105.9</v>
      </c>
      <c r="P31" s="46">
        <v>106.2</v>
      </c>
      <c r="Q31" s="47"/>
      <c r="R31" s="48"/>
    </row>
    <row r="32" spans="1:18">
      <c r="A32" s="33"/>
      <c r="B32" s="34" t="s">
        <v>110</v>
      </c>
      <c r="C32" s="1530"/>
      <c r="D32" s="35"/>
      <c r="E32" s="36"/>
      <c r="F32" s="37"/>
      <c r="G32" s="38"/>
      <c r="H32" s="1527"/>
      <c r="I32" s="39"/>
      <c r="J32" s="40" t="s">
        <v>110</v>
      </c>
      <c r="K32" s="41">
        <v>76.400000000000006</v>
      </c>
      <c r="L32" s="42">
        <v>90.2</v>
      </c>
      <c r="M32" s="43">
        <v>100.6</v>
      </c>
      <c r="N32" s="44">
        <v>85.5</v>
      </c>
      <c r="O32" s="45">
        <v>104.4</v>
      </c>
      <c r="P32" s="46">
        <v>105.6</v>
      </c>
      <c r="Q32" s="47"/>
      <c r="R32" s="48"/>
    </row>
    <row r="33" spans="1:18">
      <c r="A33" s="33"/>
      <c r="B33" s="34" t="s">
        <v>111</v>
      </c>
      <c r="C33" s="1530"/>
      <c r="D33" s="35"/>
      <c r="E33" s="36"/>
      <c r="F33" s="37"/>
      <c r="G33" s="38"/>
      <c r="H33" s="1527"/>
      <c r="I33" s="39"/>
      <c r="J33" s="40" t="s">
        <v>111</v>
      </c>
      <c r="K33" s="41">
        <v>76</v>
      </c>
      <c r="L33" s="42">
        <v>88.5</v>
      </c>
      <c r="M33" s="43">
        <v>100.1</v>
      </c>
      <c r="N33" s="44">
        <v>85.1</v>
      </c>
      <c r="O33" s="45">
        <v>102.6</v>
      </c>
      <c r="P33" s="46">
        <v>105.1</v>
      </c>
      <c r="Q33" s="47"/>
      <c r="R33" s="48"/>
    </row>
    <row r="34" spans="1:18">
      <c r="A34" s="33"/>
      <c r="B34" s="34" t="s">
        <v>112</v>
      </c>
      <c r="C34" s="1530"/>
      <c r="D34" s="35"/>
      <c r="E34" s="36"/>
      <c r="F34" s="37"/>
      <c r="G34" s="38"/>
      <c r="H34" s="1527"/>
      <c r="I34" s="39"/>
      <c r="J34" s="40" t="s">
        <v>112</v>
      </c>
      <c r="K34" s="41">
        <v>75.7</v>
      </c>
      <c r="L34" s="42">
        <v>88.7</v>
      </c>
      <c r="M34" s="43">
        <v>99.6</v>
      </c>
      <c r="N34" s="44">
        <v>84.8</v>
      </c>
      <c r="O34" s="45">
        <v>102.7</v>
      </c>
      <c r="P34" s="46">
        <v>104.6</v>
      </c>
      <c r="Q34" s="47"/>
      <c r="R34" s="48"/>
    </row>
    <row r="35" spans="1:18">
      <c r="A35" s="33"/>
      <c r="B35" s="34" t="s">
        <v>113</v>
      </c>
      <c r="C35" s="1530"/>
      <c r="D35" s="35"/>
      <c r="E35" s="36"/>
      <c r="F35" s="37"/>
      <c r="G35" s="38"/>
      <c r="H35" s="1527"/>
      <c r="I35" s="39"/>
      <c r="J35" s="40" t="s">
        <v>113</v>
      </c>
      <c r="K35" s="41">
        <v>75.2</v>
      </c>
      <c r="L35" s="42">
        <v>87.8</v>
      </c>
      <c r="M35" s="43">
        <v>98.8</v>
      </c>
      <c r="N35" s="44">
        <v>84.2</v>
      </c>
      <c r="O35" s="45">
        <v>101.8</v>
      </c>
      <c r="P35" s="46">
        <v>103.7</v>
      </c>
      <c r="Q35" s="47"/>
      <c r="R35" s="48"/>
    </row>
    <row r="36" spans="1:18">
      <c r="A36" s="33"/>
      <c r="B36" s="34" t="s">
        <v>114</v>
      </c>
      <c r="C36" s="1530"/>
      <c r="D36" s="35"/>
      <c r="E36" s="36"/>
      <c r="F36" s="37"/>
      <c r="G36" s="38"/>
      <c r="H36" s="1527"/>
      <c r="I36" s="39"/>
      <c r="J36" s="40" t="s">
        <v>114</v>
      </c>
      <c r="K36" s="41">
        <v>74.900000000000006</v>
      </c>
      <c r="L36" s="42">
        <v>86</v>
      </c>
      <c r="M36" s="43">
        <v>98.3</v>
      </c>
      <c r="N36" s="44">
        <v>83.9</v>
      </c>
      <c r="O36" s="45">
        <v>99.5</v>
      </c>
      <c r="P36" s="46">
        <v>103.3</v>
      </c>
      <c r="Q36" s="47"/>
      <c r="R36" s="48"/>
    </row>
    <row r="37" spans="1:18">
      <c r="A37" s="33"/>
      <c r="B37" s="34" t="s">
        <v>115</v>
      </c>
      <c r="C37" s="1530"/>
      <c r="D37" s="35"/>
      <c r="E37" s="36"/>
      <c r="F37" s="37"/>
      <c r="G37" s="38"/>
      <c r="H37" s="1527"/>
      <c r="I37" s="39"/>
      <c r="J37" s="40" t="s">
        <v>115</v>
      </c>
      <c r="K37" s="41">
        <v>75.400000000000006</v>
      </c>
      <c r="L37" s="42">
        <v>87.4</v>
      </c>
      <c r="M37" s="43">
        <v>97.8</v>
      </c>
      <c r="N37" s="44">
        <v>84.3</v>
      </c>
      <c r="O37" s="45">
        <v>101.2</v>
      </c>
      <c r="P37" s="46">
        <v>102.7</v>
      </c>
      <c r="Q37" s="47"/>
      <c r="R37" s="48"/>
    </row>
    <row r="38" spans="1:18">
      <c r="A38" s="33"/>
      <c r="B38" s="34" t="s">
        <v>116</v>
      </c>
      <c r="C38" s="1530"/>
      <c r="D38" s="35"/>
      <c r="E38" s="36"/>
      <c r="F38" s="37"/>
      <c r="G38" s="38"/>
      <c r="H38" s="1527"/>
      <c r="I38" s="39"/>
      <c r="J38" s="40" t="s">
        <v>116</v>
      </c>
      <c r="K38" s="41">
        <v>73.900000000000006</v>
      </c>
      <c r="L38" s="42">
        <v>85.1</v>
      </c>
      <c r="M38" s="43">
        <v>96.9</v>
      </c>
      <c r="N38" s="44">
        <v>82.8</v>
      </c>
      <c r="O38" s="45">
        <v>98.6</v>
      </c>
      <c r="P38" s="46">
        <v>101.8</v>
      </c>
      <c r="Q38" s="47"/>
      <c r="R38" s="48"/>
    </row>
    <row r="39" spans="1:18">
      <c r="A39" s="33"/>
      <c r="B39" s="34" t="s">
        <v>117</v>
      </c>
      <c r="C39" s="1530"/>
      <c r="D39" s="35"/>
      <c r="E39" s="36"/>
      <c r="F39" s="37"/>
      <c r="G39" s="38"/>
      <c r="H39" s="1527"/>
      <c r="I39" s="39"/>
      <c r="J39" s="40" t="s">
        <v>117</v>
      </c>
      <c r="K39" s="41">
        <v>73.8</v>
      </c>
      <c r="L39" s="42">
        <v>83.5</v>
      </c>
      <c r="M39" s="43">
        <v>96.1</v>
      </c>
      <c r="N39" s="44">
        <v>82.6</v>
      </c>
      <c r="O39" s="45">
        <v>96.7</v>
      </c>
      <c r="P39" s="46">
        <v>100.9</v>
      </c>
      <c r="Q39" s="47"/>
      <c r="R39" s="48"/>
    </row>
    <row r="40" spans="1:18" ht="13.5" thickBot="1">
      <c r="A40" s="33"/>
      <c r="B40" s="34" t="s">
        <v>118</v>
      </c>
      <c r="C40" s="1530"/>
      <c r="D40" s="35"/>
      <c r="E40" s="36"/>
      <c r="F40" s="37"/>
      <c r="G40" s="38"/>
      <c r="H40" s="1527"/>
      <c r="I40" s="39"/>
      <c r="J40" s="40" t="s">
        <v>118</v>
      </c>
      <c r="K40" s="57">
        <v>74.400000000000006</v>
      </c>
      <c r="L40" s="58">
        <v>82.8</v>
      </c>
      <c r="M40" s="59">
        <v>95.1</v>
      </c>
      <c r="N40" s="44">
        <v>83.3</v>
      </c>
      <c r="O40" s="45">
        <v>96</v>
      </c>
      <c r="P40" s="46">
        <v>99.9</v>
      </c>
      <c r="Q40" s="47"/>
      <c r="R40" s="48"/>
    </row>
    <row r="41" spans="1:18">
      <c r="A41" s="87" t="s">
        <v>122</v>
      </c>
      <c r="B41" s="88" t="s">
        <v>107</v>
      </c>
      <c r="C41" s="1534"/>
      <c r="D41" s="89"/>
      <c r="E41" s="90"/>
      <c r="F41" s="91"/>
      <c r="G41" s="92"/>
      <c r="H41" s="1527"/>
      <c r="I41" s="67" t="s">
        <v>122</v>
      </c>
      <c r="J41" s="68" t="s">
        <v>107</v>
      </c>
      <c r="K41" s="41">
        <v>74.5</v>
      </c>
      <c r="L41" s="42">
        <v>83.7</v>
      </c>
      <c r="M41" s="43">
        <v>95.1</v>
      </c>
      <c r="N41" s="69">
        <v>83.3</v>
      </c>
      <c r="O41" s="70">
        <v>96.9</v>
      </c>
      <c r="P41" s="71">
        <v>99.8</v>
      </c>
      <c r="Q41" s="72"/>
      <c r="R41" s="73"/>
    </row>
    <row r="42" spans="1:18">
      <c r="A42" s="33">
        <v>1993</v>
      </c>
      <c r="B42" s="34" t="s">
        <v>108</v>
      </c>
      <c r="C42" s="1530"/>
      <c r="D42" s="35"/>
      <c r="E42" s="36"/>
      <c r="F42" s="93"/>
      <c r="G42" s="38"/>
      <c r="H42" s="1527"/>
      <c r="I42" s="39">
        <v>1993</v>
      </c>
      <c r="J42" s="40" t="s">
        <v>108</v>
      </c>
      <c r="K42" s="41">
        <v>75.599999999999994</v>
      </c>
      <c r="L42" s="42">
        <v>83.8</v>
      </c>
      <c r="M42" s="43">
        <v>94.5</v>
      </c>
      <c r="N42" s="44">
        <v>84.4</v>
      </c>
      <c r="O42" s="45">
        <v>96.9</v>
      </c>
      <c r="P42" s="46">
        <v>99.1</v>
      </c>
      <c r="Q42" s="47"/>
      <c r="R42" s="48"/>
    </row>
    <row r="43" spans="1:18">
      <c r="A43" s="33"/>
      <c r="B43" s="34" t="s">
        <v>109</v>
      </c>
      <c r="C43" s="1530"/>
      <c r="D43" s="35"/>
      <c r="E43" s="36"/>
      <c r="F43" s="93"/>
      <c r="G43" s="38"/>
      <c r="H43" s="1527"/>
      <c r="I43" s="39"/>
      <c r="J43" s="40" t="s">
        <v>109</v>
      </c>
      <c r="K43" s="41">
        <v>75.3</v>
      </c>
      <c r="L43" s="42">
        <v>83.2</v>
      </c>
      <c r="M43" s="43">
        <v>93.3</v>
      </c>
      <c r="N43" s="44">
        <v>84.1</v>
      </c>
      <c r="O43" s="45">
        <v>96.4</v>
      </c>
      <c r="P43" s="46">
        <v>97.9</v>
      </c>
      <c r="Q43" s="47"/>
      <c r="R43" s="48"/>
    </row>
    <row r="44" spans="1:18">
      <c r="A44" s="33"/>
      <c r="B44" s="34" t="s">
        <v>110</v>
      </c>
      <c r="C44" s="1530"/>
      <c r="D44" s="35"/>
      <c r="E44" s="36"/>
      <c r="F44" s="93"/>
      <c r="G44" s="38"/>
      <c r="H44" s="1527"/>
      <c r="I44" s="39"/>
      <c r="J44" s="40" t="s">
        <v>110</v>
      </c>
      <c r="K44" s="41">
        <v>76.3</v>
      </c>
      <c r="L44" s="42">
        <v>83</v>
      </c>
      <c r="M44" s="43">
        <v>92.8</v>
      </c>
      <c r="N44" s="44">
        <v>85.2</v>
      </c>
      <c r="O44" s="45">
        <v>96.2</v>
      </c>
      <c r="P44" s="46">
        <v>97.4</v>
      </c>
      <c r="Q44" s="47"/>
      <c r="R44" s="48"/>
    </row>
    <row r="45" spans="1:18">
      <c r="A45" s="33"/>
      <c r="B45" s="34" t="s">
        <v>111</v>
      </c>
      <c r="C45" s="1530"/>
      <c r="D45" s="35"/>
      <c r="E45" s="36"/>
      <c r="F45" s="93"/>
      <c r="G45" s="38"/>
      <c r="H45" s="1527"/>
      <c r="I45" s="39"/>
      <c r="J45" s="40" t="s">
        <v>111</v>
      </c>
      <c r="K45" s="41">
        <v>77.400000000000006</v>
      </c>
      <c r="L45" s="42">
        <v>82.1</v>
      </c>
      <c r="M45" s="43">
        <v>91.7</v>
      </c>
      <c r="N45" s="44">
        <v>86.2</v>
      </c>
      <c r="O45" s="45">
        <v>95</v>
      </c>
      <c r="P45" s="46">
        <v>96.3</v>
      </c>
      <c r="Q45" s="47"/>
      <c r="R45" s="48"/>
    </row>
    <row r="46" spans="1:18">
      <c r="A46" s="33"/>
      <c r="B46" s="34" t="s">
        <v>112</v>
      </c>
      <c r="C46" s="1530"/>
      <c r="D46" s="35"/>
      <c r="E46" s="36"/>
      <c r="F46" s="93"/>
      <c r="G46" s="38"/>
      <c r="H46" s="1527"/>
      <c r="I46" s="39"/>
      <c r="J46" s="40" t="s">
        <v>112</v>
      </c>
      <c r="K46" s="41">
        <v>77.5</v>
      </c>
      <c r="L46" s="42">
        <v>81</v>
      </c>
      <c r="M46" s="43">
        <v>90.9</v>
      </c>
      <c r="N46" s="44">
        <v>86.4</v>
      </c>
      <c r="O46" s="45">
        <v>93.7</v>
      </c>
      <c r="P46" s="46">
        <v>95.5</v>
      </c>
      <c r="Q46" s="47"/>
      <c r="R46" s="48"/>
    </row>
    <row r="47" spans="1:18">
      <c r="A47" s="33"/>
      <c r="B47" s="34" t="s">
        <v>113</v>
      </c>
      <c r="C47" s="1530"/>
      <c r="D47" s="35" t="s">
        <v>123</v>
      </c>
      <c r="E47" s="36"/>
      <c r="F47" s="93"/>
      <c r="G47" s="38"/>
      <c r="H47" s="1527"/>
      <c r="I47" s="39"/>
      <c r="J47" s="40" t="s">
        <v>113</v>
      </c>
      <c r="K47" s="41">
        <v>77.8</v>
      </c>
      <c r="L47" s="42">
        <v>81.099999999999994</v>
      </c>
      <c r="M47" s="43">
        <v>90.8</v>
      </c>
      <c r="N47" s="44">
        <v>86.7</v>
      </c>
      <c r="O47" s="45">
        <v>93.9</v>
      </c>
      <c r="P47" s="46">
        <v>95.4</v>
      </c>
      <c r="Q47" s="47"/>
      <c r="R47" s="48"/>
    </row>
    <row r="48" spans="1:18">
      <c r="A48" s="33"/>
      <c r="B48" s="34" t="s">
        <v>114</v>
      </c>
      <c r="C48" s="1530"/>
      <c r="D48" s="35"/>
      <c r="E48" s="36"/>
      <c r="F48" s="93"/>
      <c r="G48" s="38"/>
      <c r="H48" s="1527"/>
      <c r="I48" s="39"/>
      <c r="J48" s="40" t="s">
        <v>114</v>
      </c>
      <c r="K48" s="41">
        <v>77.599999999999994</v>
      </c>
      <c r="L48" s="42">
        <v>80.7</v>
      </c>
      <c r="M48" s="43">
        <v>90.3</v>
      </c>
      <c r="N48" s="44">
        <v>86.3</v>
      </c>
      <c r="O48" s="45">
        <v>93.5</v>
      </c>
      <c r="P48" s="46">
        <v>94.9</v>
      </c>
      <c r="Q48" s="47"/>
      <c r="R48" s="48"/>
    </row>
    <row r="49" spans="1:18">
      <c r="A49" s="33"/>
      <c r="B49" s="34" t="s">
        <v>115</v>
      </c>
      <c r="C49" s="1530"/>
      <c r="D49" s="35"/>
      <c r="E49" s="36"/>
      <c r="F49" s="93"/>
      <c r="G49" s="38"/>
      <c r="H49" s="1527"/>
      <c r="I49" s="39"/>
      <c r="J49" s="40" t="s">
        <v>115</v>
      </c>
      <c r="K49" s="41">
        <v>77.599999999999994</v>
      </c>
      <c r="L49" s="42">
        <v>80.7</v>
      </c>
      <c r="M49" s="43">
        <v>89.4</v>
      </c>
      <c r="N49" s="44">
        <v>86.3</v>
      </c>
      <c r="O49" s="45">
        <v>93.5</v>
      </c>
      <c r="P49" s="46">
        <v>93.9</v>
      </c>
      <c r="Q49" s="47"/>
      <c r="R49" s="48"/>
    </row>
    <row r="50" spans="1:18">
      <c r="A50" s="74"/>
      <c r="B50" s="75" t="s">
        <v>116</v>
      </c>
      <c r="C50" s="1533"/>
      <c r="D50" s="76"/>
      <c r="E50" s="77"/>
      <c r="F50" s="94"/>
      <c r="G50" s="79" t="s">
        <v>124</v>
      </c>
      <c r="H50" s="1527"/>
      <c r="I50" s="39"/>
      <c r="J50" s="40" t="s">
        <v>116</v>
      </c>
      <c r="K50" s="41">
        <v>76.8</v>
      </c>
      <c r="L50" s="42">
        <v>79.5</v>
      </c>
      <c r="M50" s="43">
        <v>89.1</v>
      </c>
      <c r="N50" s="44">
        <v>85.4</v>
      </c>
      <c r="O50" s="45">
        <v>92</v>
      </c>
      <c r="P50" s="46">
        <v>93.7</v>
      </c>
      <c r="Q50" s="47"/>
      <c r="R50" s="48" t="s">
        <v>124</v>
      </c>
    </row>
    <row r="51" spans="1:18">
      <c r="A51" s="1592"/>
      <c r="B51" s="1593" t="s">
        <v>117</v>
      </c>
      <c r="C51" s="1530" t="s">
        <v>123</v>
      </c>
      <c r="D51" s="35"/>
      <c r="E51" s="36"/>
      <c r="F51" s="93"/>
      <c r="G51" s="38"/>
      <c r="H51" s="1527"/>
      <c r="I51" s="39"/>
      <c r="J51" s="40" t="s">
        <v>117</v>
      </c>
      <c r="K51" s="41">
        <v>76.400000000000006</v>
      </c>
      <c r="L51" s="42">
        <v>79.2</v>
      </c>
      <c r="M51" s="43">
        <v>88.7</v>
      </c>
      <c r="N51" s="44">
        <v>85</v>
      </c>
      <c r="O51" s="45">
        <v>91.8</v>
      </c>
      <c r="P51" s="46">
        <v>93.2</v>
      </c>
      <c r="Q51" s="47"/>
      <c r="R51" s="48"/>
    </row>
    <row r="52" spans="1:18">
      <c r="A52" s="1594"/>
      <c r="B52" s="1595" t="s">
        <v>118</v>
      </c>
      <c r="C52" s="1614">
        <v>95.75</v>
      </c>
      <c r="D52" s="1615">
        <v>98.49</v>
      </c>
      <c r="E52" s="1616">
        <v>78.06</v>
      </c>
      <c r="F52" s="95"/>
      <c r="G52" s="54"/>
      <c r="H52" s="1527"/>
      <c r="I52" s="55"/>
      <c r="J52" s="56" t="s">
        <v>118</v>
      </c>
      <c r="K52" s="41">
        <v>76.099999999999994</v>
      </c>
      <c r="L52" s="42">
        <v>78.8</v>
      </c>
      <c r="M52" s="43">
        <v>87.5</v>
      </c>
      <c r="N52" s="80">
        <v>84.6</v>
      </c>
      <c r="O52" s="81">
        <v>91.4</v>
      </c>
      <c r="P52" s="82">
        <v>91.9</v>
      </c>
      <c r="Q52" s="83"/>
      <c r="R52" s="60"/>
    </row>
    <row r="53" spans="1:18">
      <c r="A53" s="1592" t="s">
        <v>125</v>
      </c>
      <c r="B53" s="1593" t="s">
        <v>107</v>
      </c>
      <c r="C53" s="1617">
        <v>95.89</v>
      </c>
      <c r="D53" s="1618">
        <v>100.99</v>
      </c>
      <c r="E53" s="1619">
        <v>77.64</v>
      </c>
      <c r="F53" s="93"/>
      <c r="G53" s="38"/>
      <c r="H53" s="1527"/>
      <c r="I53" s="39" t="s">
        <v>125</v>
      </c>
      <c r="J53" s="40" t="s">
        <v>107</v>
      </c>
      <c r="K53" s="84">
        <v>77.400000000000006</v>
      </c>
      <c r="L53" s="85">
        <v>79.400000000000006</v>
      </c>
      <c r="M53" s="86">
        <v>88</v>
      </c>
      <c r="N53" s="44">
        <v>86</v>
      </c>
      <c r="O53" s="45">
        <v>92.1</v>
      </c>
      <c r="P53" s="46">
        <v>92.5</v>
      </c>
      <c r="Q53" s="47"/>
      <c r="R53" s="48"/>
    </row>
    <row r="54" spans="1:18">
      <c r="A54" s="1592">
        <v>1994</v>
      </c>
      <c r="B54" s="1593" t="s">
        <v>108</v>
      </c>
      <c r="C54" s="1617">
        <v>93.9</v>
      </c>
      <c r="D54" s="1618">
        <v>98.58</v>
      </c>
      <c r="E54" s="1619">
        <v>75.180000000000007</v>
      </c>
      <c r="F54" s="93"/>
      <c r="G54" s="38"/>
      <c r="H54" s="1527"/>
      <c r="I54" s="39">
        <v>1994</v>
      </c>
      <c r="J54" s="40" t="s">
        <v>108</v>
      </c>
      <c r="K54" s="41">
        <v>78.2</v>
      </c>
      <c r="L54" s="42">
        <v>79.099999999999994</v>
      </c>
      <c r="M54" s="43">
        <v>87.1</v>
      </c>
      <c r="N54" s="44">
        <v>86.9</v>
      </c>
      <c r="O54" s="45">
        <v>91.7</v>
      </c>
      <c r="P54" s="46">
        <v>91.5</v>
      </c>
      <c r="Q54" s="47"/>
      <c r="R54" s="48"/>
    </row>
    <row r="55" spans="1:18">
      <c r="A55" s="1592"/>
      <c r="B55" s="1593" t="s">
        <v>109</v>
      </c>
      <c r="C55" s="1617">
        <v>103.25</v>
      </c>
      <c r="D55" s="1618">
        <v>100.77</v>
      </c>
      <c r="E55" s="1619">
        <v>74.22</v>
      </c>
      <c r="F55" s="93"/>
      <c r="G55" s="38"/>
      <c r="H55" s="1527"/>
      <c r="I55" s="39"/>
      <c r="J55" s="40" t="s">
        <v>109</v>
      </c>
      <c r="K55" s="41">
        <v>80.400000000000006</v>
      </c>
      <c r="L55" s="42">
        <v>80.2</v>
      </c>
      <c r="M55" s="43">
        <v>86.9</v>
      </c>
      <c r="N55" s="44">
        <v>89.3</v>
      </c>
      <c r="O55" s="45">
        <v>93</v>
      </c>
      <c r="P55" s="46">
        <v>91.2</v>
      </c>
      <c r="Q55" s="47"/>
      <c r="R55" s="48"/>
    </row>
    <row r="56" spans="1:18">
      <c r="A56" s="1592"/>
      <c r="B56" s="1593" t="s">
        <v>110</v>
      </c>
      <c r="C56" s="1617">
        <v>99.28</v>
      </c>
      <c r="D56" s="1618">
        <v>96.41</v>
      </c>
      <c r="E56" s="1619">
        <v>70.260000000000005</v>
      </c>
      <c r="F56" s="93"/>
      <c r="G56" s="38"/>
      <c r="H56" s="1527"/>
      <c r="I56" s="39"/>
      <c r="J56" s="40" t="s">
        <v>110</v>
      </c>
      <c r="K56" s="41">
        <v>81.3</v>
      </c>
      <c r="L56" s="42">
        <v>80.5</v>
      </c>
      <c r="M56" s="43">
        <v>86.8</v>
      </c>
      <c r="N56" s="44">
        <v>90.2</v>
      </c>
      <c r="O56" s="45">
        <v>93.4</v>
      </c>
      <c r="P56" s="46">
        <v>91.2</v>
      </c>
      <c r="Q56" s="47"/>
      <c r="R56" s="48"/>
    </row>
    <row r="57" spans="1:18">
      <c r="A57" s="1592"/>
      <c r="B57" s="1593" t="s">
        <v>111</v>
      </c>
      <c r="C57" s="1617">
        <v>103.35</v>
      </c>
      <c r="D57" s="1618">
        <v>97.21</v>
      </c>
      <c r="E57" s="1619">
        <v>70.39</v>
      </c>
      <c r="F57" s="93"/>
      <c r="G57" s="38"/>
      <c r="H57" s="1527"/>
      <c r="I57" s="39"/>
      <c r="J57" s="40" t="s">
        <v>111</v>
      </c>
      <c r="K57" s="41">
        <v>81.8</v>
      </c>
      <c r="L57" s="42">
        <v>80.400000000000006</v>
      </c>
      <c r="M57" s="43">
        <v>85.9</v>
      </c>
      <c r="N57" s="44">
        <v>90.8</v>
      </c>
      <c r="O57" s="45">
        <v>93.2</v>
      </c>
      <c r="P57" s="46">
        <v>90.3</v>
      </c>
      <c r="Q57" s="47"/>
      <c r="R57" s="48"/>
    </row>
    <row r="58" spans="1:18">
      <c r="A58" s="1592"/>
      <c r="B58" s="1593" t="s">
        <v>112</v>
      </c>
      <c r="C58" s="1617">
        <v>103.4</v>
      </c>
      <c r="D58" s="1618">
        <v>100.21</v>
      </c>
      <c r="E58" s="1619">
        <v>69.650000000000006</v>
      </c>
      <c r="F58" s="93"/>
      <c r="G58" s="38"/>
      <c r="H58" s="1527"/>
      <c r="I58" s="39"/>
      <c r="J58" s="40" t="s">
        <v>112</v>
      </c>
      <c r="K58" s="41">
        <v>83</v>
      </c>
      <c r="L58" s="42">
        <v>81.7</v>
      </c>
      <c r="M58" s="43">
        <v>85.7</v>
      </c>
      <c r="N58" s="44">
        <v>92.1</v>
      </c>
      <c r="O58" s="45">
        <v>94.6</v>
      </c>
      <c r="P58" s="46">
        <v>90.2</v>
      </c>
      <c r="Q58" s="47"/>
      <c r="R58" s="48"/>
    </row>
    <row r="59" spans="1:18">
      <c r="A59" s="1592"/>
      <c r="B59" s="1593" t="s">
        <v>113</v>
      </c>
      <c r="C59" s="1617">
        <v>106.23</v>
      </c>
      <c r="D59" s="1618">
        <v>99.65</v>
      </c>
      <c r="E59" s="1619">
        <v>67.88</v>
      </c>
      <c r="F59" s="93"/>
      <c r="G59" s="38"/>
      <c r="H59" s="1527"/>
      <c r="I59" s="39"/>
      <c r="J59" s="40" t="s">
        <v>113</v>
      </c>
      <c r="K59" s="41">
        <v>83.7</v>
      </c>
      <c r="L59" s="42">
        <v>82.3</v>
      </c>
      <c r="M59" s="43">
        <v>85.9</v>
      </c>
      <c r="N59" s="44">
        <v>92.8</v>
      </c>
      <c r="O59" s="45">
        <v>95.3</v>
      </c>
      <c r="P59" s="46">
        <v>90.4</v>
      </c>
      <c r="Q59" s="47"/>
      <c r="R59" s="48"/>
    </row>
    <row r="60" spans="1:18">
      <c r="A60" s="1592"/>
      <c r="B60" s="1593" t="s">
        <v>114</v>
      </c>
      <c r="C60" s="1617">
        <v>114.5</v>
      </c>
      <c r="D60" s="1618">
        <v>103.32</v>
      </c>
      <c r="E60" s="1619">
        <v>68.319999999999993</v>
      </c>
      <c r="F60" s="93"/>
      <c r="G60" s="38"/>
      <c r="H60" s="1527"/>
      <c r="I60" s="39"/>
      <c r="J60" s="40" t="s">
        <v>114</v>
      </c>
      <c r="K60" s="41">
        <v>84.4</v>
      </c>
      <c r="L60" s="42">
        <v>83</v>
      </c>
      <c r="M60" s="43">
        <v>86.1</v>
      </c>
      <c r="N60" s="44">
        <v>93.7</v>
      </c>
      <c r="O60" s="45">
        <v>96.1</v>
      </c>
      <c r="P60" s="46">
        <v>90.7</v>
      </c>
      <c r="Q60" s="47"/>
      <c r="R60" s="48"/>
    </row>
    <row r="61" spans="1:18">
      <c r="A61" s="1592"/>
      <c r="B61" s="1593" t="s">
        <v>115</v>
      </c>
      <c r="C61" s="1620">
        <v>111.89</v>
      </c>
      <c r="D61" s="1612">
        <v>101.9</v>
      </c>
      <c r="E61" s="1613">
        <v>68.63</v>
      </c>
      <c r="F61" s="99"/>
      <c r="G61" s="38"/>
      <c r="H61" s="1527"/>
      <c r="I61" s="39"/>
      <c r="J61" s="40" t="s">
        <v>115</v>
      </c>
      <c r="K61" s="41">
        <v>84.8</v>
      </c>
      <c r="L61" s="42">
        <v>82.7</v>
      </c>
      <c r="M61" s="43">
        <v>86.4</v>
      </c>
      <c r="N61" s="44">
        <v>94.2</v>
      </c>
      <c r="O61" s="45">
        <v>95.8</v>
      </c>
      <c r="P61" s="46">
        <v>90.9</v>
      </c>
      <c r="Q61" s="47"/>
      <c r="R61" s="48"/>
    </row>
    <row r="62" spans="1:18">
      <c r="A62" s="1592"/>
      <c r="B62" s="1593" t="s">
        <v>116</v>
      </c>
      <c r="C62" s="1620">
        <v>111.47</v>
      </c>
      <c r="D62" s="1612">
        <v>101.17</v>
      </c>
      <c r="E62" s="1613">
        <v>68.36</v>
      </c>
      <c r="F62" s="99"/>
      <c r="G62" s="38"/>
      <c r="H62" s="1527"/>
      <c r="I62" s="39"/>
      <c r="J62" s="40" t="s">
        <v>116</v>
      </c>
      <c r="K62" s="41">
        <v>85</v>
      </c>
      <c r="L62" s="42">
        <v>83.3</v>
      </c>
      <c r="M62" s="43">
        <v>86.3</v>
      </c>
      <c r="N62" s="44">
        <v>94.4</v>
      </c>
      <c r="O62" s="45">
        <v>96.4</v>
      </c>
      <c r="P62" s="46">
        <v>90.8</v>
      </c>
      <c r="Q62" s="47"/>
      <c r="R62" s="48"/>
    </row>
    <row r="63" spans="1:18">
      <c r="A63" s="1592"/>
      <c r="B63" s="1593" t="s">
        <v>117</v>
      </c>
      <c r="C63" s="1620">
        <v>117.77</v>
      </c>
      <c r="D63" s="1612">
        <v>104.44</v>
      </c>
      <c r="E63" s="1613">
        <v>69.709999999999994</v>
      </c>
      <c r="F63" s="99"/>
      <c r="G63" s="38"/>
      <c r="H63" s="1527"/>
      <c r="I63" s="39"/>
      <c r="J63" s="40" t="s">
        <v>117</v>
      </c>
      <c r="K63" s="41">
        <v>86.3</v>
      </c>
      <c r="L63" s="42">
        <v>84.1</v>
      </c>
      <c r="M63" s="43">
        <v>86.2</v>
      </c>
      <c r="N63" s="44">
        <v>95.7</v>
      </c>
      <c r="O63" s="45">
        <v>97.4</v>
      </c>
      <c r="P63" s="46">
        <v>90.7</v>
      </c>
      <c r="Q63" s="47"/>
      <c r="R63" s="48"/>
    </row>
    <row r="64" spans="1:18">
      <c r="A64" s="1592"/>
      <c r="B64" s="1593" t="s">
        <v>118</v>
      </c>
      <c r="C64" s="1617">
        <v>109.82</v>
      </c>
      <c r="D64" s="1621">
        <v>101.51</v>
      </c>
      <c r="E64" s="1619">
        <v>70.319999999999993</v>
      </c>
      <c r="F64" s="93"/>
      <c r="G64" s="38"/>
      <c r="H64" s="1527"/>
      <c r="I64" s="39"/>
      <c r="J64" s="40" t="s">
        <v>118</v>
      </c>
      <c r="K64" s="57">
        <v>87</v>
      </c>
      <c r="L64" s="58">
        <v>84.4</v>
      </c>
      <c r="M64" s="59">
        <v>86.7</v>
      </c>
      <c r="N64" s="44">
        <v>96.5</v>
      </c>
      <c r="O64" s="45">
        <v>97.7</v>
      </c>
      <c r="P64" s="46">
        <v>91.2</v>
      </c>
      <c r="Q64" s="47"/>
      <c r="R64" s="48"/>
    </row>
    <row r="65" spans="1:18">
      <c r="A65" s="1596" t="s">
        <v>126</v>
      </c>
      <c r="B65" s="1597" t="s">
        <v>107</v>
      </c>
      <c r="C65" s="1622">
        <v>97.28</v>
      </c>
      <c r="D65" s="1623">
        <v>92.56</v>
      </c>
      <c r="E65" s="1624">
        <v>69.97</v>
      </c>
      <c r="F65" s="100"/>
      <c r="G65" s="66"/>
      <c r="H65" s="1527"/>
      <c r="I65" s="67" t="s">
        <v>126</v>
      </c>
      <c r="J65" s="68" t="s">
        <v>107</v>
      </c>
      <c r="K65" s="41">
        <v>86</v>
      </c>
      <c r="L65" s="42">
        <v>82.7</v>
      </c>
      <c r="M65" s="43">
        <v>86.1</v>
      </c>
      <c r="N65" s="69">
        <v>95.4</v>
      </c>
      <c r="O65" s="70">
        <v>95.8</v>
      </c>
      <c r="P65" s="71">
        <v>90.6</v>
      </c>
      <c r="Q65" s="72"/>
      <c r="R65" s="73"/>
    </row>
    <row r="66" spans="1:18">
      <c r="A66" s="1592">
        <v>1995</v>
      </c>
      <c r="B66" s="1593" t="s">
        <v>108</v>
      </c>
      <c r="C66" s="1617">
        <v>106.51</v>
      </c>
      <c r="D66" s="1621">
        <v>94</v>
      </c>
      <c r="E66" s="1619">
        <v>62.62</v>
      </c>
      <c r="F66" s="93"/>
      <c r="G66" s="38"/>
      <c r="H66" s="1527"/>
      <c r="I66" s="39">
        <v>1995</v>
      </c>
      <c r="J66" s="40" t="s">
        <v>108</v>
      </c>
      <c r="K66" s="41">
        <v>87.5</v>
      </c>
      <c r="L66" s="42">
        <v>84.3</v>
      </c>
      <c r="M66" s="43">
        <v>86.5</v>
      </c>
      <c r="N66" s="44">
        <v>97</v>
      </c>
      <c r="O66" s="45">
        <v>97.7</v>
      </c>
      <c r="P66" s="46">
        <v>91.1</v>
      </c>
      <c r="Q66" s="47"/>
      <c r="R66" s="48"/>
    </row>
    <row r="67" spans="1:18">
      <c r="A67" s="1592"/>
      <c r="B67" s="1593" t="s">
        <v>109</v>
      </c>
      <c r="C67" s="1617">
        <v>107.21</v>
      </c>
      <c r="D67" s="1621">
        <v>98.84</v>
      </c>
      <c r="E67" s="1619">
        <v>59.38</v>
      </c>
      <c r="F67" s="93"/>
      <c r="G67" s="38"/>
      <c r="H67" s="1527"/>
      <c r="I67" s="39"/>
      <c r="J67" s="40" t="s">
        <v>109</v>
      </c>
      <c r="K67" s="41">
        <v>86.1</v>
      </c>
      <c r="L67" s="42">
        <v>84.6</v>
      </c>
      <c r="M67" s="43">
        <v>87</v>
      </c>
      <c r="N67" s="44">
        <v>95.4</v>
      </c>
      <c r="O67" s="45">
        <v>98</v>
      </c>
      <c r="P67" s="46">
        <v>91.5</v>
      </c>
      <c r="Q67" s="47"/>
      <c r="R67" s="48"/>
    </row>
    <row r="68" spans="1:18">
      <c r="A68" s="1592"/>
      <c r="B68" s="1593" t="s">
        <v>110</v>
      </c>
      <c r="C68" s="1617">
        <v>106.37</v>
      </c>
      <c r="D68" s="1621">
        <v>103.75</v>
      </c>
      <c r="E68" s="1619">
        <v>60.65</v>
      </c>
      <c r="F68" s="93"/>
      <c r="G68" s="38"/>
      <c r="H68" s="1527"/>
      <c r="I68" s="39"/>
      <c r="J68" s="40" t="s">
        <v>110</v>
      </c>
      <c r="K68" s="41">
        <v>85.5</v>
      </c>
      <c r="L68" s="42">
        <v>85.1</v>
      </c>
      <c r="M68" s="43">
        <v>86.5</v>
      </c>
      <c r="N68" s="44">
        <v>94.8</v>
      </c>
      <c r="O68" s="45">
        <v>98.5</v>
      </c>
      <c r="P68" s="46">
        <v>91</v>
      </c>
      <c r="Q68" s="47"/>
      <c r="R68" s="48"/>
    </row>
    <row r="69" spans="1:18">
      <c r="A69" s="1592"/>
      <c r="B69" s="1593" t="s">
        <v>111</v>
      </c>
      <c r="C69" s="1617">
        <v>117.87</v>
      </c>
      <c r="D69" s="1621">
        <v>108.01</v>
      </c>
      <c r="E69" s="1619">
        <v>62</v>
      </c>
      <c r="F69" s="93"/>
      <c r="G69" s="38"/>
      <c r="H69" s="1527"/>
      <c r="I69" s="39"/>
      <c r="J69" s="40" t="s">
        <v>111</v>
      </c>
      <c r="K69" s="41">
        <v>85</v>
      </c>
      <c r="L69" s="42">
        <v>84.6</v>
      </c>
      <c r="M69" s="43">
        <v>86.7</v>
      </c>
      <c r="N69" s="44">
        <v>94.2</v>
      </c>
      <c r="O69" s="45">
        <v>97.9</v>
      </c>
      <c r="P69" s="46">
        <v>91.2</v>
      </c>
      <c r="Q69" s="47"/>
      <c r="R69" s="48"/>
    </row>
    <row r="70" spans="1:18">
      <c r="A70" s="1592"/>
      <c r="B70" s="1593" t="s">
        <v>112</v>
      </c>
      <c r="C70" s="1617">
        <v>116.2</v>
      </c>
      <c r="D70" s="1621">
        <v>107.85</v>
      </c>
      <c r="E70" s="1619">
        <v>63.64</v>
      </c>
      <c r="F70" s="93"/>
      <c r="G70" s="38"/>
      <c r="H70" s="1527"/>
      <c r="I70" s="39"/>
      <c r="J70" s="40" t="s">
        <v>112</v>
      </c>
      <c r="K70" s="41">
        <v>84.4</v>
      </c>
      <c r="L70" s="42">
        <v>84.7</v>
      </c>
      <c r="M70" s="43">
        <v>86.7</v>
      </c>
      <c r="N70" s="44">
        <v>93.6</v>
      </c>
      <c r="O70" s="45">
        <v>98.1</v>
      </c>
      <c r="P70" s="46">
        <v>91.2</v>
      </c>
      <c r="Q70" s="47"/>
      <c r="R70" s="48"/>
    </row>
    <row r="71" spans="1:18">
      <c r="A71" s="1592"/>
      <c r="B71" s="1593" t="s">
        <v>113</v>
      </c>
      <c r="C71" s="1617">
        <v>113.26</v>
      </c>
      <c r="D71" s="1621">
        <v>106.27</v>
      </c>
      <c r="E71" s="1619">
        <v>64.8</v>
      </c>
      <c r="F71" s="93"/>
      <c r="G71" s="38"/>
      <c r="H71" s="1527"/>
      <c r="I71" s="39"/>
      <c r="J71" s="40" t="s">
        <v>113</v>
      </c>
      <c r="K71" s="41">
        <v>83.7</v>
      </c>
      <c r="L71" s="42">
        <v>83.3</v>
      </c>
      <c r="M71" s="43">
        <v>86.6</v>
      </c>
      <c r="N71" s="44">
        <v>92.8</v>
      </c>
      <c r="O71" s="45">
        <v>96.5</v>
      </c>
      <c r="P71" s="46">
        <v>91.2</v>
      </c>
      <c r="Q71" s="47"/>
      <c r="R71" s="48"/>
    </row>
    <row r="72" spans="1:18">
      <c r="A72" s="1592"/>
      <c r="B72" s="1593" t="s">
        <v>114</v>
      </c>
      <c r="C72" s="1617">
        <v>117.27</v>
      </c>
      <c r="D72" s="1621">
        <v>110.03</v>
      </c>
      <c r="E72" s="1619">
        <v>64.959999999999994</v>
      </c>
      <c r="F72" s="93"/>
      <c r="G72" s="38"/>
      <c r="H72" s="1527"/>
      <c r="I72" s="39"/>
      <c r="J72" s="40" t="s">
        <v>114</v>
      </c>
      <c r="K72" s="41">
        <v>84.8</v>
      </c>
      <c r="L72" s="42">
        <v>84.5</v>
      </c>
      <c r="M72" s="43">
        <v>86.8</v>
      </c>
      <c r="N72" s="44">
        <v>94.2</v>
      </c>
      <c r="O72" s="45">
        <v>98</v>
      </c>
      <c r="P72" s="46">
        <v>91.4</v>
      </c>
      <c r="Q72" s="47"/>
      <c r="R72" s="48"/>
    </row>
    <row r="73" spans="1:18">
      <c r="A73" s="1592"/>
      <c r="B73" s="1593" t="s">
        <v>115</v>
      </c>
      <c r="C73" s="1617">
        <v>114.17</v>
      </c>
      <c r="D73" s="1621">
        <v>108.85</v>
      </c>
      <c r="E73" s="1619">
        <v>63.88</v>
      </c>
      <c r="F73" s="93"/>
      <c r="G73" s="38"/>
      <c r="H73" s="1527"/>
      <c r="I73" s="39"/>
      <c r="J73" s="40" t="s">
        <v>115</v>
      </c>
      <c r="K73" s="41">
        <v>85.4</v>
      </c>
      <c r="L73" s="42">
        <v>84.4</v>
      </c>
      <c r="M73" s="43">
        <v>87.5</v>
      </c>
      <c r="N73" s="44">
        <v>94.7</v>
      </c>
      <c r="O73" s="45">
        <v>97.9</v>
      </c>
      <c r="P73" s="46">
        <v>92</v>
      </c>
      <c r="Q73" s="47"/>
      <c r="R73" s="48"/>
    </row>
    <row r="74" spans="1:18">
      <c r="A74" s="1592"/>
      <c r="B74" s="1593" t="s">
        <v>116</v>
      </c>
      <c r="C74" s="1617">
        <v>116.49</v>
      </c>
      <c r="D74" s="1621">
        <v>110.74</v>
      </c>
      <c r="E74" s="1619">
        <v>63.63</v>
      </c>
      <c r="F74" s="93"/>
      <c r="G74" s="38"/>
      <c r="H74" s="1527"/>
      <c r="I74" s="39"/>
      <c r="J74" s="40" t="s">
        <v>116</v>
      </c>
      <c r="K74" s="41">
        <v>86.1</v>
      </c>
      <c r="L74" s="42">
        <v>84.7</v>
      </c>
      <c r="M74" s="43">
        <v>87.5</v>
      </c>
      <c r="N74" s="44">
        <v>95.5</v>
      </c>
      <c r="O74" s="45">
        <v>98.1</v>
      </c>
      <c r="P74" s="46">
        <v>92</v>
      </c>
      <c r="Q74" s="47"/>
      <c r="R74" s="48"/>
    </row>
    <row r="75" spans="1:18">
      <c r="A75" s="1592"/>
      <c r="B75" s="1593" t="s">
        <v>117</v>
      </c>
      <c r="C75" s="1617">
        <v>118.16</v>
      </c>
      <c r="D75" s="1621">
        <v>112.24</v>
      </c>
      <c r="E75" s="1619">
        <v>65.760000000000005</v>
      </c>
      <c r="F75" s="93"/>
      <c r="G75" s="38"/>
      <c r="H75" s="1527"/>
      <c r="I75" s="39"/>
      <c r="J75" s="40" t="s">
        <v>117</v>
      </c>
      <c r="K75" s="41">
        <v>88.4</v>
      </c>
      <c r="L75" s="42">
        <v>85.4</v>
      </c>
      <c r="M75" s="43">
        <v>87.7</v>
      </c>
      <c r="N75" s="44">
        <v>98</v>
      </c>
      <c r="O75" s="45">
        <v>98.8</v>
      </c>
      <c r="P75" s="46">
        <v>92.3</v>
      </c>
      <c r="Q75" s="47"/>
      <c r="R75" s="48"/>
    </row>
    <row r="76" spans="1:18">
      <c r="A76" s="1594"/>
      <c r="B76" s="1595" t="s">
        <v>118</v>
      </c>
      <c r="C76" s="1614">
        <v>120.75</v>
      </c>
      <c r="D76" s="1625">
        <v>113.65</v>
      </c>
      <c r="E76" s="1616">
        <v>65.45</v>
      </c>
      <c r="F76" s="95"/>
      <c r="G76" s="54"/>
      <c r="H76" s="1527"/>
      <c r="I76" s="55"/>
      <c r="J76" s="56" t="s">
        <v>118</v>
      </c>
      <c r="K76" s="41">
        <v>89.2</v>
      </c>
      <c r="L76" s="42">
        <v>86.3</v>
      </c>
      <c r="M76" s="43">
        <v>88.5</v>
      </c>
      <c r="N76" s="80">
        <v>98.7</v>
      </c>
      <c r="O76" s="81">
        <v>99.8</v>
      </c>
      <c r="P76" s="82">
        <v>93.1</v>
      </c>
      <c r="Q76" s="83"/>
      <c r="R76" s="60"/>
    </row>
    <row r="77" spans="1:18">
      <c r="A77" s="1592" t="s">
        <v>127</v>
      </c>
      <c r="B77" s="1593" t="s">
        <v>107</v>
      </c>
      <c r="C77" s="1617">
        <v>121.61</v>
      </c>
      <c r="D77" s="1621">
        <v>114.8</v>
      </c>
      <c r="E77" s="1619">
        <v>67.89</v>
      </c>
      <c r="F77" s="93"/>
      <c r="G77" s="38"/>
      <c r="H77" s="1527"/>
      <c r="I77" s="39" t="s">
        <v>127</v>
      </c>
      <c r="J77" s="40" t="s">
        <v>107</v>
      </c>
      <c r="K77" s="84">
        <v>89.1</v>
      </c>
      <c r="L77" s="85">
        <v>85.7</v>
      </c>
      <c r="M77" s="86">
        <v>88.2</v>
      </c>
      <c r="N77" s="44">
        <v>98.7</v>
      </c>
      <c r="O77" s="45">
        <v>99.1</v>
      </c>
      <c r="P77" s="46">
        <v>92.9</v>
      </c>
      <c r="Q77" s="47"/>
      <c r="R77" s="48"/>
    </row>
    <row r="78" spans="1:18">
      <c r="A78" s="1592">
        <v>1996</v>
      </c>
      <c r="B78" s="1593" t="s">
        <v>108</v>
      </c>
      <c r="C78" s="1617">
        <v>126.57</v>
      </c>
      <c r="D78" s="1621">
        <v>118.89</v>
      </c>
      <c r="E78" s="1619">
        <v>71.63</v>
      </c>
      <c r="F78" s="93"/>
      <c r="G78" s="38"/>
      <c r="H78" s="1527"/>
      <c r="I78" s="39">
        <v>1996</v>
      </c>
      <c r="J78" s="40" t="s">
        <v>108</v>
      </c>
      <c r="K78" s="41">
        <v>90</v>
      </c>
      <c r="L78" s="42">
        <v>86.7</v>
      </c>
      <c r="M78" s="43">
        <v>89.4</v>
      </c>
      <c r="N78" s="44">
        <v>99.6</v>
      </c>
      <c r="O78" s="45">
        <v>100.3</v>
      </c>
      <c r="P78" s="46">
        <v>94</v>
      </c>
      <c r="Q78" s="47"/>
      <c r="R78" s="48"/>
    </row>
    <row r="79" spans="1:18">
      <c r="A79" s="1592"/>
      <c r="B79" s="1593" t="s">
        <v>109</v>
      </c>
      <c r="C79" s="1617">
        <v>123.18</v>
      </c>
      <c r="D79" s="1621">
        <v>118.62</v>
      </c>
      <c r="E79" s="1619">
        <v>71.040000000000006</v>
      </c>
      <c r="F79" s="93"/>
      <c r="G79" s="38"/>
      <c r="H79" s="1527"/>
      <c r="I79" s="39"/>
      <c r="J79" s="40" t="s">
        <v>109</v>
      </c>
      <c r="K79" s="41">
        <v>90.1</v>
      </c>
      <c r="L79" s="42">
        <v>86.6</v>
      </c>
      <c r="M79" s="43">
        <v>89.5</v>
      </c>
      <c r="N79" s="44">
        <v>99.7</v>
      </c>
      <c r="O79" s="45">
        <v>100</v>
      </c>
      <c r="P79" s="46">
        <v>94.2</v>
      </c>
      <c r="Q79" s="47"/>
      <c r="R79" s="48"/>
    </row>
    <row r="80" spans="1:18">
      <c r="A80" s="1592"/>
      <c r="B80" s="1593" t="s">
        <v>110</v>
      </c>
      <c r="C80" s="1617">
        <v>124.72</v>
      </c>
      <c r="D80" s="1621">
        <v>117.66</v>
      </c>
      <c r="E80" s="1619">
        <v>73.25</v>
      </c>
      <c r="F80" s="93"/>
      <c r="G80" s="38"/>
      <c r="H80" s="1527"/>
      <c r="I80" s="39"/>
      <c r="J80" s="40" t="s">
        <v>110</v>
      </c>
      <c r="K80" s="41">
        <v>91.2</v>
      </c>
      <c r="L80" s="42">
        <v>87.4</v>
      </c>
      <c r="M80" s="43">
        <v>89.7</v>
      </c>
      <c r="N80" s="44">
        <v>100.9</v>
      </c>
      <c r="O80" s="45">
        <v>101</v>
      </c>
      <c r="P80" s="46">
        <v>94.3</v>
      </c>
      <c r="Q80" s="47"/>
      <c r="R80" s="48"/>
    </row>
    <row r="81" spans="1:18">
      <c r="A81" s="1592"/>
      <c r="B81" s="1593" t="s">
        <v>111</v>
      </c>
      <c r="C81" s="1620">
        <v>132.41999999999999</v>
      </c>
      <c r="D81" s="1618">
        <v>119.55</v>
      </c>
      <c r="E81" s="1613">
        <v>74.52</v>
      </c>
      <c r="F81" s="99"/>
      <c r="G81" s="38"/>
      <c r="H81" s="1527"/>
      <c r="I81" s="39"/>
      <c r="J81" s="40" t="s">
        <v>111</v>
      </c>
      <c r="K81" s="41">
        <v>92</v>
      </c>
      <c r="L81" s="42">
        <v>88</v>
      </c>
      <c r="M81" s="43">
        <v>90.2</v>
      </c>
      <c r="N81" s="44">
        <v>101.7</v>
      </c>
      <c r="O81" s="45">
        <v>102.1</v>
      </c>
      <c r="P81" s="46">
        <v>94.8</v>
      </c>
      <c r="Q81" s="47"/>
      <c r="R81" s="48"/>
    </row>
    <row r="82" spans="1:18">
      <c r="A82" s="1592"/>
      <c r="B82" s="1593" t="s">
        <v>112</v>
      </c>
      <c r="C82" s="1620">
        <v>129.81</v>
      </c>
      <c r="D82" s="1618">
        <v>119.31</v>
      </c>
      <c r="E82" s="1613">
        <v>74.709999999999994</v>
      </c>
      <c r="F82" s="99"/>
      <c r="G82" s="38"/>
      <c r="H82" s="1527"/>
      <c r="I82" s="39"/>
      <c r="J82" s="40" t="s">
        <v>112</v>
      </c>
      <c r="K82" s="41">
        <v>91.6</v>
      </c>
      <c r="L82" s="42">
        <v>87.8</v>
      </c>
      <c r="M82" s="43">
        <v>89.9</v>
      </c>
      <c r="N82" s="44">
        <v>101.4</v>
      </c>
      <c r="O82" s="45">
        <v>101.8</v>
      </c>
      <c r="P82" s="46">
        <v>94.6</v>
      </c>
      <c r="Q82" s="47"/>
      <c r="R82" s="48"/>
    </row>
    <row r="83" spans="1:18">
      <c r="A83" s="1592"/>
      <c r="B83" s="1593" t="s">
        <v>113</v>
      </c>
      <c r="C83" s="1620">
        <v>136.29</v>
      </c>
      <c r="D83" s="1618">
        <v>121.83</v>
      </c>
      <c r="E83" s="1613">
        <v>77.709999999999994</v>
      </c>
      <c r="F83" s="99"/>
      <c r="G83" s="38"/>
      <c r="H83" s="1527"/>
      <c r="I83" s="39"/>
      <c r="J83" s="40" t="s">
        <v>113</v>
      </c>
      <c r="K83" s="41">
        <v>92.8</v>
      </c>
      <c r="L83" s="42">
        <v>88.8</v>
      </c>
      <c r="M83" s="43">
        <v>90.8</v>
      </c>
      <c r="N83" s="44">
        <v>102.6</v>
      </c>
      <c r="O83" s="45">
        <v>102.9</v>
      </c>
      <c r="P83" s="46">
        <v>95.5</v>
      </c>
      <c r="Q83" s="47"/>
      <c r="R83" s="48"/>
    </row>
    <row r="84" spans="1:18">
      <c r="A84" s="1592"/>
      <c r="B84" s="1593" t="s">
        <v>114</v>
      </c>
      <c r="C84" s="1620">
        <v>129.01</v>
      </c>
      <c r="D84" s="1618">
        <v>119.92</v>
      </c>
      <c r="E84" s="1613">
        <v>78.98</v>
      </c>
      <c r="F84" s="99"/>
      <c r="G84" s="38"/>
      <c r="H84" s="1527"/>
      <c r="I84" s="39"/>
      <c r="J84" s="40" t="s">
        <v>114</v>
      </c>
      <c r="K84" s="41">
        <v>93</v>
      </c>
      <c r="L84" s="42">
        <v>88.7</v>
      </c>
      <c r="M84" s="43">
        <v>91.1</v>
      </c>
      <c r="N84" s="44">
        <v>103</v>
      </c>
      <c r="O84" s="45">
        <v>102.8</v>
      </c>
      <c r="P84" s="46">
        <v>95.8</v>
      </c>
      <c r="Q84" s="47"/>
      <c r="R84" s="48"/>
    </row>
    <row r="85" spans="1:18">
      <c r="A85" s="1592"/>
      <c r="B85" s="1593" t="s">
        <v>115</v>
      </c>
      <c r="C85" s="1620">
        <v>131.31</v>
      </c>
      <c r="D85" s="1618">
        <v>122.21</v>
      </c>
      <c r="E85" s="1613">
        <v>78.099999999999994</v>
      </c>
      <c r="F85" s="99"/>
      <c r="G85" s="38"/>
      <c r="H85" s="1527"/>
      <c r="I85" s="39"/>
      <c r="J85" s="40" t="s">
        <v>115</v>
      </c>
      <c r="K85" s="41">
        <v>93.1</v>
      </c>
      <c r="L85" s="42">
        <v>89.4</v>
      </c>
      <c r="M85" s="43">
        <v>90.9</v>
      </c>
      <c r="N85" s="44">
        <v>103.1</v>
      </c>
      <c r="O85" s="45">
        <v>103.4</v>
      </c>
      <c r="P85" s="46">
        <v>95.7</v>
      </c>
      <c r="Q85" s="47"/>
      <c r="R85" s="48"/>
    </row>
    <row r="86" spans="1:18">
      <c r="A86" s="1592"/>
      <c r="B86" s="1593" t="s">
        <v>116</v>
      </c>
      <c r="C86" s="1620">
        <v>134.4</v>
      </c>
      <c r="D86" s="1618">
        <v>126.16</v>
      </c>
      <c r="E86" s="1613">
        <v>80.63</v>
      </c>
      <c r="F86" s="99"/>
      <c r="G86" s="38"/>
      <c r="H86" s="1527"/>
      <c r="I86" s="39"/>
      <c r="J86" s="40" t="s">
        <v>116</v>
      </c>
      <c r="K86" s="41">
        <v>95.1</v>
      </c>
      <c r="L86" s="42">
        <v>90.4</v>
      </c>
      <c r="M86" s="43">
        <v>92</v>
      </c>
      <c r="N86" s="44">
        <v>105.2</v>
      </c>
      <c r="O86" s="45">
        <v>104.6</v>
      </c>
      <c r="P86" s="46">
        <v>96.9</v>
      </c>
      <c r="Q86" s="47"/>
      <c r="R86" s="48"/>
    </row>
    <row r="87" spans="1:18">
      <c r="A87" s="1592"/>
      <c r="B87" s="1593" t="s">
        <v>117</v>
      </c>
      <c r="C87" s="1620">
        <v>136.53</v>
      </c>
      <c r="D87" s="1618">
        <v>126.93</v>
      </c>
      <c r="E87" s="1613">
        <v>79.25</v>
      </c>
      <c r="F87" s="99"/>
      <c r="G87" s="38"/>
      <c r="H87" s="1527"/>
      <c r="I87" s="39"/>
      <c r="J87" s="40" t="s">
        <v>117</v>
      </c>
      <c r="K87" s="41">
        <v>94.7</v>
      </c>
      <c r="L87" s="42">
        <v>91.5</v>
      </c>
      <c r="M87" s="43">
        <v>92.7</v>
      </c>
      <c r="N87" s="44">
        <v>104.8</v>
      </c>
      <c r="O87" s="45">
        <v>105.8</v>
      </c>
      <c r="P87" s="46">
        <v>97.6</v>
      </c>
      <c r="Q87" s="47"/>
      <c r="R87" s="48"/>
    </row>
    <row r="88" spans="1:18">
      <c r="A88" s="1592"/>
      <c r="B88" s="1593" t="s">
        <v>118</v>
      </c>
      <c r="C88" s="1620">
        <v>131.87</v>
      </c>
      <c r="D88" s="1618">
        <v>127.67</v>
      </c>
      <c r="E88" s="1613">
        <v>80.540000000000006</v>
      </c>
      <c r="F88" s="99"/>
      <c r="G88" s="38"/>
      <c r="H88" s="1527"/>
      <c r="I88" s="39"/>
      <c r="J88" s="40" t="s">
        <v>118</v>
      </c>
      <c r="K88" s="57">
        <v>93.7</v>
      </c>
      <c r="L88" s="58">
        <v>91.7</v>
      </c>
      <c r="M88" s="59">
        <v>92.2</v>
      </c>
      <c r="N88" s="44">
        <v>103.7</v>
      </c>
      <c r="O88" s="45">
        <v>105.8</v>
      </c>
      <c r="P88" s="46">
        <v>97.1</v>
      </c>
      <c r="Q88" s="47"/>
      <c r="R88" s="48"/>
    </row>
    <row r="89" spans="1:18">
      <c r="A89" s="1596" t="s">
        <v>128</v>
      </c>
      <c r="B89" s="1597" t="s">
        <v>107</v>
      </c>
      <c r="C89" s="1626">
        <v>134.22999999999999</v>
      </c>
      <c r="D89" s="1627">
        <v>130.15</v>
      </c>
      <c r="E89" s="1610">
        <v>81.86</v>
      </c>
      <c r="F89" s="101"/>
      <c r="G89" s="66"/>
      <c r="H89" s="1527"/>
      <c r="I89" s="67" t="s">
        <v>128</v>
      </c>
      <c r="J89" s="68" t="s">
        <v>107</v>
      </c>
      <c r="K89" s="41">
        <v>94</v>
      </c>
      <c r="L89" s="42">
        <v>93.3</v>
      </c>
      <c r="M89" s="43">
        <v>93.3</v>
      </c>
      <c r="N89" s="69">
        <v>104</v>
      </c>
      <c r="O89" s="70">
        <v>107.4</v>
      </c>
      <c r="P89" s="71">
        <v>97.9</v>
      </c>
      <c r="Q89" s="72"/>
      <c r="R89" s="73"/>
    </row>
    <row r="90" spans="1:18">
      <c r="A90" s="1592">
        <v>1997</v>
      </c>
      <c r="B90" s="1593" t="s">
        <v>108</v>
      </c>
      <c r="C90" s="1620">
        <v>133.86000000000001</v>
      </c>
      <c r="D90" s="1618">
        <v>128.65</v>
      </c>
      <c r="E90" s="1613">
        <v>80.489999999999995</v>
      </c>
      <c r="F90" s="99"/>
      <c r="G90" s="38"/>
      <c r="H90" s="1527"/>
      <c r="I90" s="39">
        <v>1997</v>
      </c>
      <c r="J90" s="40" t="s">
        <v>108</v>
      </c>
      <c r="K90" s="41">
        <v>93.9</v>
      </c>
      <c r="L90" s="42">
        <v>93.3</v>
      </c>
      <c r="M90" s="43">
        <v>93.4</v>
      </c>
      <c r="N90" s="44">
        <v>103.9</v>
      </c>
      <c r="O90" s="45">
        <v>107.7</v>
      </c>
      <c r="P90" s="46">
        <v>98.2</v>
      </c>
      <c r="Q90" s="47"/>
      <c r="R90" s="48"/>
    </row>
    <row r="91" spans="1:18">
      <c r="A91" s="1592"/>
      <c r="B91" s="1593" t="s">
        <v>109</v>
      </c>
      <c r="C91" s="1620">
        <v>135.19</v>
      </c>
      <c r="D91" s="1618">
        <v>126.27</v>
      </c>
      <c r="E91" s="1613">
        <v>80.16</v>
      </c>
      <c r="F91" s="99"/>
      <c r="G91" s="38"/>
      <c r="H91" s="1527"/>
      <c r="I91" s="39"/>
      <c r="J91" s="40" t="s">
        <v>109</v>
      </c>
      <c r="K91" s="41">
        <v>92.5</v>
      </c>
      <c r="L91" s="42">
        <v>94.4</v>
      </c>
      <c r="M91" s="43">
        <v>94.5</v>
      </c>
      <c r="N91" s="44">
        <v>102.3</v>
      </c>
      <c r="O91" s="45">
        <v>108.9</v>
      </c>
      <c r="P91" s="46">
        <v>99.4</v>
      </c>
      <c r="Q91" s="47"/>
      <c r="R91" s="48"/>
    </row>
    <row r="92" spans="1:18">
      <c r="A92" s="1592"/>
      <c r="B92" s="1593" t="s">
        <v>110</v>
      </c>
      <c r="C92" s="1620">
        <v>126.65</v>
      </c>
      <c r="D92" s="1618">
        <v>127.53</v>
      </c>
      <c r="E92" s="1613">
        <v>82.12</v>
      </c>
      <c r="F92" s="102"/>
      <c r="G92" s="79" t="s">
        <v>120</v>
      </c>
      <c r="H92" s="1527"/>
      <c r="I92" s="39"/>
      <c r="J92" s="40" t="s">
        <v>110</v>
      </c>
      <c r="K92" s="41">
        <v>91.8</v>
      </c>
      <c r="L92" s="42">
        <v>92.6</v>
      </c>
      <c r="M92" s="43">
        <v>95.2</v>
      </c>
      <c r="N92" s="44">
        <v>101.6</v>
      </c>
      <c r="O92" s="45">
        <v>106.9</v>
      </c>
      <c r="P92" s="46">
        <v>100.3</v>
      </c>
      <c r="Q92" s="47"/>
      <c r="R92" s="48"/>
    </row>
    <row r="93" spans="1:18">
      <c r="A93" s="1592"/>
      <c r="B93" s="1593" t="s">
        <v>111</v>
      </c>
      <c r="C93" s="1620">
        <v>128.43</v>
      </c>
      <c r="D93" s="1618">
        <v>131.09</v>
      </c>
      <c r="E93" s="1613">
        <v>83.22</v>
      </c>
      <c r="F93" s="99"/>
      <c r="G93" s="38"/>
      <c r="H93" s="1527"/>
      <c r="I93" s="39"/>
      <c r="J93" s="40" t="s">
        <v>111</v>
      </c>
      <c r="K93" s="41">
        <v>93.2</v>
      </c>
      <c r="L93" s="42">
        <v>94.2</v>
      </c>
      <c r="M93" s="43">
        <v>95.9</v>
      </c>
      <c r="N93" s="44">
        <v>103.1</v>
      </c>
      <c r="O93" s="45">
        <v>108.3</v>
      </c>
      <c r="P93" s="46">
        <v>100.9</v>
      </c>
      <c r="Q93" s="47"/>
      <c r="R93" s="48" t="s">
        <v>120</v>
      </c>
    </row>
    <row r="94" spans="1:18">
      <c r="A94" s="1592"/>
      <c r="B94" s="1593" t="s">
        <v>112</v>
      </c>
      <c r="C94" s="1620">
        <v>126.68</v>
      </c>
      <c r="D94" s="1618">
        <v>128.46</v>
      </c>
      <c r="E94" s="1613">
        <v>84.93</v>
      </c>
      <c r="F94" s="99"/>
      <c r="G94" s="38"/>
      <c r="H94" s="1527"/>
      <c r="I94" s="39"/>
      <c r="J94" s="40" t="s">
        <v>112</v>
      </c>
      <c r="K94" s="41">
        <v>92</v>
      </c>
      <c r="L94" s="42">
        <v>94</v>
      </c>
      <c r="M94" s="43">
        <v>96.4</v>
      </c>
      <c r="N94" s="44">
        <v>101.9</v>
      </c>
      <c r="O94" s="45">
        <v>108.7</v>
      </c>
      <c r="P94" s="46">
        <v>101.7</v>
      </c>
      <c r="Q94" s="47"/>
      <c r="R94" s="48"/>
    </row>
    <row r="95" spans="1:18">
      <c r="A95" s="1592"/>
      <c r="B95" s="1593" t="s">
        <v>113</v>
      </c>
      <c r="C95" s="1620">
        <v>121.98</v>
      </c>
      <c r="D95" s="1618">
        <v>128.06</v>
      </c>
      <c r="E95" s="1613">
        <v>87.08</v>
      </c>
      <c r="F95" s="99"/>
      <c r="G95" s="38"/>
      <c r="H95" s="1527"/>
      <c r="I95" s="39"/>
      <c r="J95" s="40" t="s">
        <v>113</v>
      </c>
      <c r="K95" s="41">
        <v>91.8</v>
      </c>
      <c r="L95" s="42">
        <v>93.9</v>
      </c>
      <c r="M95" s="43">
        <v>96.6</v>
      </c>
      <c r="N95" s="44">
        <v>101.8</v>
      </c>
      <c r="O95" s="45">
        <v>108.5</v>
      </c>
      <c r="P95" s="46">
        <v>101.7</v>
      </c>
      <c r="Q95" s="47"/>
      <c r="R95" s="48"/>
    </row>
    <row r="96" spans="1:18">
      <c r="A96" s="1592"/>
      <c r="B96" s="1593" t="s">
        <v>114</v>
      </c>
      <c r="C96" s="1620">
        <v>120.6</v>
      </c>
      <c r="D96" s="1618">
        <v>128.85</v>
      </c>
      <c r="E96" s="1613">
        <v>87.22</v>
      </c>
      <c r="F96" s="99"/>
      <c r="G96" s="38"/>
      <c r="H96" s="1527"/>
      <c r="I96" s="39"/>
      <c r="J96" s="40" t="s">
        <v>114</v>
      </c>
      <c r="K96" s="41">
        <v>91.2</v>
      </c>
      <c r="L96" s="42">
        <v>93.6</v>
      </c>
      <c r="M96" s="43">
        <v>96.7</v>
      </c>
      <c r="N96" s="44">
        <v>101.2</v>
      </c>
      <c r="O96" s="45">
        <v>108</v>
      </c>
      <c r="P96" s="46">
        <v>101.6</v>
      </c>
      <c r="Q96" s="47"/>
      <c r="R96" s="48"/>
    </row>
    <row r="97" spans="1:18">
      <c r="A97" s="1592"/>
      <c r="B97" s="1593" t="s">
        <v>115</v>
      </c>
      <c r="C97" s="1620">
        <v>123.81</v>
      </c>
      <c r="D97" s="1618">
        <v>131.22</v>
      </c>
      <c r="E97" s="1613">
        <v>88.98</v>
      </c>
      <c r="F97" s="99"/>
      <c r="G97" s="38"/>
      <c r="H97" s="1527"/>
      <c r="I97" s="39"/>
      <c r="J97" s="40" t="s">
        <v>115</v>
      </c>
      <c r="K97" s="41">
        <v>90.5</v>
      </c>
      <c r="L97" s="42">
        <v>92.7</v>
      </c>
      <c r="M97" s="43">
        <v>97.4</v>
      </c>
      <c r="N97" s="44">
        <v>100.5</v>
      </c>
      <c r="O97" s="45">
        <v>107.1</v>
      </c>
      <c r="P97" s="46">
        <v>102.3</v>
      </c>
      <c r="Q97" s="47"/>
      <c r="R97" s="48"/>
    </row>
    <row r="98" spans="1:18">
      <c r="A98" s="1592"/>
      <c r="B98" s="1593" t="s">
        <v>116</v>
      </c>
      <c r="C98" s="1620">
        <v>118.3</v>
      </c>
      <c r="D98" s="1618">
        <v>125.32</v>
      </c>
      <c r="E98" s="1613">
        <v>89.34</v>
      </c>
      <c r="F98" s="99"/>
      <c r="G98" s="38"/>
      <c r="H98" s="1527"/>
      <c r="I98" s="39"/>
      <c r="J98" s="40" t="s">
        <v>116</v>
      </c>
      <c r="K98" s="41">
        <v>89.1</v>
      </c>
      <c r="L98" s="42">
        <v>92.6</v>
      </c>
      <c r="M98" s="43">
        <v>97.2</v>
      </c>
      <c r="N98" s="44">
        <v>98.9</v>
      </c>
      <c r="O98" s="45">
        <v>106.6</v>
      </c>
      <c r="P98" s="46">
        <v>102.1</v>
      </c>
      <c r="Q98" s="47"/>
      <c r="R98" s="48"/>
    </row>
    <row r="99" spans="1:18">
      <c r="A99" s="1592"/>
      <c r="B99" s="1593" t="s">
        <v>117</v>
      </c>
      <c r="C99" s="1620">
        <v>113.7</v>
      </c>
      <c r="D99" s="1618">
        <v>124.81</v>
      </c>
      <c r="E99" s="1613">
        <v>88.81</v>
      </c>
      <c r="F99" s="99"/>
      <c r="G99" s="38"/>
      <c r="H99" s="1527"/>
      <c r="I99" s="39"/>
      <c r="J99" s="40" t="s">
        <v>117</v>
      </c>
      <c r="K99" s="41">
        <v>86.6</v>
      </c>
      <c r="L99" s="42">
        <v>90.6</v>
      </c>
      <c r="M99" s="43">
        <v>96.9</v>
      </c>
      <c r="N99" s="44">
        <v>96.2</v>
      </c>
      <c r="O99" s="45">
        <v>104.7</v>
      </c>
      <c r="P99" s="46">
        <v>101.9</v>
      </c>
      <c r="Q99" s="47"/>
      <c r="R99" s="48"/>
    </row>
    <row r="100" spans="1:18">
      <c r="A100" s="1594"/>
      <c r="B100" s="1595" t="s">
        <v>118</v>
      </c>
      <c r="C100" s="1628">
        <v>113.21</v>
      </c>
      <c r="D100" s="1615">
        <v>122.99</v>
      </c>
      <c r="E100" s="1629">
        <v>87.56</v>
      </c>
      <c r="F100" s="103"/>
      <c r="G100" s="54"/>
      <c r="H100" s="1527"/>
      <c r="I100" s="55"/>
      <c r="J100" s="56" t="s">
        <v>118</v>
      </c>
      <c r="K100" s="41">
        <v>85.5</v>
      </c>
      <c r="L100" s="42">
        <v>90.4</v>
      </c>
      <c r="M100" s="43">
        <v>96.9</v>
      </c>
      <c r="N100" s="80">
        <v>94.8</v>
      </c>
      <c r="O100" s="81">
        <v>104.3</v>
      </c>
      <c r="P100" s="82">
        <v>101.8</v>
      </c>
      <c r="Q100" s="83"/>
      <c r="R100" s="60"/>
    </row>
    <row r="101" spans="1:18">
      <c r="A101" s="1592" t="s">
        <v>129</v>
      </c>
      <c r="B101" s="1593" t="s">
        <v>107</v>
      </c>
      <c r="C101" s="1620">
        <v>109.39</v>
      </c>
      <c r="D101" s="1618">
        <v>123.23</v>
      </c>
      <c r="E101" s="1613">
        <v>88.69</v>
      </c>
      <c r="F101" s="99"/>
      <c r="G101" s="38"/>
      <c r="H101" s="1527"/>
      <c r="I101" s="67" t="s">
        <v>129</v>
      </c>
      <c r="J101" s="68" t="s">
        <v>107</v>
      </c>
      <c r="K101" s="84">
        <v>85.1</v>
      </c>
      <c r="L101" s="85">
        <v>90</v>
      </c>
      <c r="M101" s="86">
        <v>96</v>
      </c>
      <c r="N101" s="69">
        <v>94.4</v>
      </c>
      <c r="O101" s="70">
        <v>103.7</v>
      </c>
      <c r="P101" s="71">
        <v>100.6</v>
      </c>
      <c r="Q101" s="72"/>
      <c r="R101" s="73"/>
    </row>
    <row r="102" spans="1:18">
      <c r="A102" s="1592">
        <v>1998</v>
      </c>
      <c r="B102" s="1593" t="s">
        <v>108</v>
      </c>
      <c r="C102" s="1620">
        <v>104.5</v>
      </c>
      <c r="D102" s="1618">
        <v>119.85</v>
      </c>
      <c r="E102" s="1613">
        <v>89.37</v>
      </c>
      <c r="F102" s="99"/>
      <c r="G102" s="38"/>
      <c r="H102" s="1527"/>
      <c r="I102" s="39">
        <v>1998</v>
      </c>
      <c r="J102" s="40" t="s">
        <v>108</v>
      </c>
      <c r="K102" s="41">
        <v>84.5</v>
      </c>
      <c r="L102" s="42">
        <v>88.2</v>
      </c>
      <c r="M102" s="43">
        <v>95</v>
      </c>
      <c r="N102" s="44">
        <v>93.7</v>
      </c>
      <c r="O102" s="45">
        <v>102</v>
      </c>
      <c r="P102" s="46">
        <v>99.7</v>
      </c>
      <c r="Q102" s="47"/>
      <c r="R102" s="48"/>
    </row>
    <row r="103" spans="1:18">
      <c r="A103" s="1592"/>
      <c r="B103" s="1593" t="s">
        <v>109</v>
      </c>
      <c r="C103" s="1620">
        <v>107</v>
      </c>
      <c r="D103" s="1618">
        <v>117.11</v>
      </c>
      <c r="E103" s="1613">
        <v>89.91</v>
      </c>
      <c r="F103" s="99"/>
      <c r="G103" s="38"/>
      <c r="H103" s="1527"/>
      <c r="I103" s="39"/>
      <c r="J103" s="40" t="s">
        <v>109</v>
      </c>
      <c r="K103" s="41">
        <v>83.2</v>
      </c>
      <c r="L103" s="42">
        <v>85.8</v>
      </c>
      <c r="M103" s="43">
        <v>93.7</v>
      </c>
      <c r="N103" s="44">
        <v>92.4</v>
      </c>
      <c r="O103" s="45">
        <v>99.2</v>
      </c>
      <c r="P103" s="46">
        <v>98.3</v>
      </c>
      <c r="Q103" s="47"/>
      <c r="R103" s="48"/>
    </row>
    <row r="104" spans="1:18">
      <c r="A104" s="1592"/>
      <c r="B104" s="1593" t="s">
        <v>110</v>
      </c>
      <c r="C104" s="1620">
        <v>101.26</v>
      </c>
      <c r="D104" s="1618">
        <v>119.35</v>
      </c>
      <c r="E104" s="1613">
        <v>90.77</v>
      </c>
      <c r="F104" s="99"/>
      <c r="G104" s="38"/>
      <c r="H104" s="1527"/>
      <c r="I104" s="39"/>
      <c r="J104" s="40" t="s">
        <v>110</v>
      </c>
      <c r="K104" s="41">
        <v>82</v>
      </c>
      <c r="L104" s="42">
        <v>86.4</v>
      </c>
      <c r="M104" s="43">
        <v>92.9</v>
      </c>
      <c r="N104" s="44">
        <v>91.1</v>
      </c>
      <c r="O104" s="45">
        <v>99.8</v>
      </c>
      <c r="P104" s="46">
        <v>97.5</v>
      </c>
      <c r="Q104" s="47"/>
      <c r="R104" s="48"/>
    </row>
    <row r="105" spans="1:18">
      <c r="A105" s="1592"/>
      <c r="B105" s="1593" t="s">
        <v>111</v>
      </c>
      <c r="C105" s="1620">
        <v>101.23</v>
      </c>
      <c r="D105" s="1618">
        <v>117.02</v>
      </c>
      <c r="E105" s="1613">
        <v>88.86</v>
      </c>
      <c r="F105" s="99"/>
      <c r="G105" s="38"/>
      <c r="H105" s="1527"/>
      <c r="I105" s="39"/>
      <c r="J105" s="40" t="s">
        <v>111</v>
      </c>
      <c r="K105" s="41">
        <v>82.6</v>
      </c>
      <c r="L105" s="42">
        <v>85.5</v>
      </c>
      <c r="M105" s="43">
        <v>92.3</v>
      </c>
      <c r="N105" s="44">
        <v>91.8</v>
      </c>
      <c r="O105" s="45">
        <v>98.8</v>
      </c>
      <c r="P105" s="46">
        <v>97</v>
      </c>
      <c r="Q105" s="47"/>
      <c r="R105" s="48"/>
    </row>
    <row r="106" spans="1:18">
      <c r="A106" s="1592"/>
      <c r="B106" s="1593" t="s">
        <v>112</v>
      </c>
      <c r="C106" s="1620">
        <v>103.51</v>
      </c>
      <c r="D106" s="1618">
        <v>117.12</v>
      </c>
      <c r="E106" s="1613">
        <v>88.26</v>
      </c>
      <c r="F106" s="99"/>
      <c r="G106" s="38"/>
      <c r="H106" s="1527"/>
      <c r="I106" s="39"/>
      <c r="J106" s="40" t="s">
        <v>112</v>
      </c>
      <c r="K106" s="41">
        <v>81.5</v>
      </c>
      <c r="L106" s="42">
        <v>84.9</v>
      </c>
      <c r="M106" s="43">
        <v>92.1</v>
      </c>
      <c r="N106" s="44">
        <v>90.5</v>
      </c>
      <c r="O106" s="45">
        <v>98.1</v>
      </c>
      <c r="P106" s="46">
        <v>96.7</v>
      </c>
      <c r="Q106" s="47"/>
      <c r="R106" s="48"/>
    </row>
    <row r="107" spans="1:18">
      <c r="A107" s="1592"/>
      <c r="B107" s="1593" t="s">
        <v>113</v>
      </c>
      <c r="C107" s="1620">
        <v>100.77</v>
      </c>
      <c r="D107" s="1618">
        <v>113.24</v>
      </c>
      <c r="E107" s="1613">
        <v>87.29</v>
      </c>
      <c r="F107" s="99"/>
      <c r="G107" s="38"/>
      <c r="H107" s="1527"/>
      <c r="I107" s="39"/>
      <c r="J107" s="40" t="s">
        <v>113</v>
      </c>
      <c r="K107" s="41">
        <v>81.3</v>
      </c>
      <c r="L107" s="42">
        <v>85.2</v>
      </c>
      <c r="M107" s="43">
        <v>91.6</v>
      </c>
      <c r="N107" s="44">
        <v>90.4</v>
      </c>
      <c r="O107" s="45">
        <v>98.5</v>
      </c>
      <c r="P107" s="46">
        <v>96.1</v>
      </c>
      <c r="Q107" s="47"/>
      <c r="R107" s="48"/>
    </row>
    <row r="108" spans="1:18">
      <c r="A108" s="1592"/>
      <c r="B108" s="1593" t="s">
        <v>114</v>
      </c>
      <c r="C108" s="1620">
        <v>98.9</v>
      </c>
      <c r="D108" s="1618">
        <v>112.94</v>
      </c>
      <c r="E108" s="1613">
        <v>87.73</v>
      </c>
      <c r="F108" s="99"/>
      <c r="G108" s="38"/>
      <c r="H108" s="1527"/>
      <c r="I108" s="39"/>
      <c r="J108" s="40" t="s">
        <v>114</v>
      </c>
      <c r="K108" s="41">
        <v>81.2</v>
      </c>
      <c r="L108" s="42">
        <v>83.9</v>
      </c>
      <c r="M108" s="43">
        <v>91.1</v>
      </c>
      <c r="N108" s="44">
        <v>90.3</v>
      </c>
      <c r="O108" s="45">
        <v>97.2</v>
      </c>
      <c r="P108" s="46">
        <v>95.6</v>
      </c>
      <c r="Q108" s="47"/>
      <c r="R108" s="48"/>
    </row>
    <row r="109" spans="1:18">
      <c r="A109" s="1592"/>
      <c r="B109" s="1593" t="s">
        <v>115</v>
      </c>
      <c r="C109" s="1620">
        <v>99.88</v>
      </c>
      <c r="D109" s="1618">
        <v>111.62</v>
      </c>
      <c r="E109" s="1613">
        <v>87.91</v>
      </c>
      <c r="F109" s="99"/>
      <c r="G109" s="38"/>
      <c r="H109" s="1527"/>
      <c r="I109" s="39"/>
      <c r="J109" s="40" t="s">
        <v>115</v>
      </c>
      <c r="K109" s="41">
        <v>81.099999999999994</v>
      </c>
      <c r="L109" s="42">
        <v>84.7</v>
      </c>
      <c r="M109" s="43">
        <v>90.7</v>
      </c>
      <c r="N109" s="44">
        <v>90.2</v>
      </c>
      <c r="O109" s="45">
        <v>98.2</v>
      </c>
      <c r="P109" s="46">
        <v>95.2</v>
      </c>
      <c r="Q109" s="47"/>
      <c r="R109" s="48"/>
    </row>
    <row r="110" spans="1:18">
      <c r="A110" s="1592"/>
      <c r="B110" s="1593" t="s">
        <v>116</v>
      </c>
      <c r="C110" s="1620">
        <v>97.18</v>
      </c>
      <c r="D110" s="1618">
        <v>111.97</v>
      </c>
      <c r="E110" s="1613">
        <v>87.44</v>
      </c>
      <c r="F110" s="99"/>
      <c r="G110" s="38"/>
      <c r="H110" s="1527"/>
      <c r="I110" s="39"/>
      <c r="J110" s="40" t="s">
        <v>116</v>
      </c>
      <c r="K110" s="41">
        <v>79.599999999999994</v>
      </c>
      <c r="L110" s="42">
        <v>84.1</v>
      </c>
      <c r="M110" s="43">
        <v>90.3</v>
      </c>
      <c r="N110" s="44">
        <v>88.6</v>
      </c>
      <c r="O110" s="45">
        <v>97.2</v>
      </c>
      <c r="P110" s="46">
        <v>94.7</v>
      </c>
      <c r="Q110" s="47"/>
      <c r="R110" s="48"/>
    </row>
    <row r="111" spans="1:18">
      <c r="A111" s="1592"/>
      <c r="B111" s="1593" t="s">
        <v>117</v>
      </c>
      <c r="C111" s="1620">
        <v>95.44</v>
      </c>
      <c r="D111" s="1618">
        <v>109.33</v>
      </c>
      <c r="E111" s="1613">
        <v>86.51</v>
      </c>
      <c r="F111" s="99"/>
      <c r="G111" s="38"/>
      <c r="H111" s="1527"/>
      <c r="I111" s="39"/>
      <c r="J111" s="40" t="s">
        <v>117</v>
      </c>
      <c r="K111" s="41">
        <v>81.099999999999994</v>
      </c>
      <c r="L111" s="42">
        <v>84</v>
      </c>
      <c r="M111" s="43">
        <v>89.6</v>
      </c>
      <c r="N111" s="44">
        <v>90.3</v>
      </c>
      <c r="O111" s="45">
        <v>97.2</v>
      </c>
      <c r="P111" s="46">
        <v>94.1</v>
      </c>
      <c r="Q111" s="47"/>
      <c r="R111" s="48"/>
    </row>
    <row r="112" spans="1:18">
      <c r="A112" s="1592"/>
      <c r="B112" s="1593" t="s">
        <v>118</v>
      </c>
      <c r="C112" s="1620">
        <v>97.95</v>
      </c>
      <c r="D112" s="1618">
        <v>108.91</v>
      </c>
      <c r="E112" s="1613">
        <v>84.47</v>
      </c>
      <c r="F112" s="99"/>
      <c r="G112" s="38"/>
      <c r="H112" s="1527"/>
      <c r="I112" s="55"/>
      <c r="J112" s="56" t="s">
        <v>118</v>
      </c>
      <c r="K112" s="57">
        <v>80.8</v>
      </c>
      <c r="L112" s="58">
        <v>83.7</v>
      </c>
      <c r="M112" s="59">
        <v>89.1</v>
      </c>
      <c r="N112" s="80">
        <v>89.9</v>
      </c>
      <c r="O112" s="81">
        <v>96.7</v>
      </c>
      <c r="P112" s="82">
        <v>93.5</v>
      </c>
      <c r="Q112" s="83"/>
      <c r="R112" s="60"/>
    </row>
    <row r="113" spans="1:18">
      <c r="A113" s="1596" t="s">
        <v>130</v>
      </c>
      <c r="B113" s="1597" t="s">
        <v>107</v>
      </c>
      <c r="C113" s="1626">
        <v>98.52</v>
      </c>
      <c r="D113" s="1627">
        <v>111.82</v>
      </c>
      <c r="E113" s="1610">
        <v>83.9</v>
      </c>
      <c r="F113" s="101"/>
      <c r="G113" s="66"/>
      <c r="H113" s="1527"/>
      <c r="I113" s="39" t="s">
        <v>130</v>
      </c>
      <c r="J113" s="40" t="s">
        <v>107</v>
      </c>
      <c r="K113" s="41">
        <v>80.8</v>
      </c>
      <c r="L113" s="42">
        <v>84.5</v>
      </c>
      <c r="M113" s="43">
        <v>89.2</v>
      </c>
      <c r="N113" s="44">
        <v>90</v>
      </c>
      <c r="O113" s="45">
        <v>97.8</v>
      </c>
      <c r="P113" s="46">
        <v>93.6</v>
      </c>
      <c r="Q113" s="47"/>
      <c r="R113" s="48" t="s">
        <v>124</v>
      </c>
    </row>
    <row r="114" spans="1:18">
      <c r="A114" s="1592">
        <v>1999</v>
      </c>
      <c r="B114" s="1593" t="s">
        <v>108</v>
      </c>
      <c r="C114" s="1620">
        <v>97.81</v>
      </c>
      <c r="D114" s="1618">
        <v>108.67</v>
      </c>
      <c r="E114" s="1613">
        <v>83.72</v>
      </c>
      <c r="F114" s="99"/>
      <c r="G114" s="38"/>
      <c r="H114" s="1527"/>
      <c r="I114" s="39">
        <v>1999</v>
      </c>
      <c r="J114" s="40" t="s">
        <v>108</v>
      </c>
      <c r="K114" s="41">
        <v>81.5</v>
      </c>
      <c r="L114" s="42">
        <v>84.1</v>
      </c>
      <c r="M114" s="43">
        <v>88.4</v>
      </c>
      <c r="N114" s="44">
        <v>90.7</v>
      </c>
      <c r="O114" s="45">
        <v>97.4</v>
      </c>
      <c r="P114" s="46">
        <v>92.8</v>
      </c>
      <c r="Q114" s="47"/>
      <c r="R114" s="48"/>
    </row>
    <row r="115" spans="1:18">
      <c r="A115" s="1592"/>
      <c r="B115" s="1593" t="s">
        <v>109</v>
      </c>
      <c r="C115" s="1620">
        <v>101.33</v>
      </c>
      <c r="D115" s="1618">
        <v>111.05</v>
      </c>
      <c r="E115" s="1613">
        <v>84.36</v>
      </c>
      <c r="F115" s="99"/>
      <c r="G115" s="38"/>
      <c r="H115" s="1527"/>
      <c r="I115" s="39"/>
      <c r="J115" s="40" t="s">
        <v>109</v>
      </c>
      <c r="K115" s="41">
        <v>83.8</v>
      </c>
      <c r="L115" s="42">
        <v>85.4</v>
      </c>
      <c r="M115" s="43">
        <v>87.9</v>
      </c>
      <c r="N115" s="44">
        <v>93.1</v>
      </c>
      <c r="O115" s="45">
        <v>98.9</v>
      </c>
      <c r="P115" s="46">
        <v>92.4</v>
      </c>
      <c r="Q115" s="47"/>
      <c r="R115" s="48"/>
    </row>
    <row r="116" spans="1:18">
      <c r="A116" s="1592"/>
      <c r="B116" s="1593" t="s">
        <v>110</v>
      </c>
      <c r="C116" s="1620">
        <v>101.97</v>
      </c>
      <c r="D116" s="1618">
        <v>108.48</v>
      </c>
      <c r="E116" s="1613">
        <v>85.9</v>
      </c>
      <c r="F116" s="99"/>
      <c r="G116" s="38"/>
      <c r="H116" s="1527"/>
      <c r="I116" s="39"/>
      <c r="J116" s="40" t="s">
        <v>110</v>
      </c>
      <c r="K116" s="41">
        <v>85.4</v>
      </c>
      <c r="L116" s="42">
        <v>84.9</v>
      </c>
      <c r="M116" s="43">
        <v>87.7</v>
      </c>
      <c r="N116" s="44">
        <v>94.9</v>
      </c>
      <c r="O116" s="45">
        <v>98.2</v>
      </c>
      <c r="P116" s="46">
        <v>92</v>
      </c>
      <c r="Q116" s="47"/>
      <c r="R116" s="48"/>
    </row>
    <row r="117" spans="1:18">
      <c r="A117" s="1592"/>
      <c r="B117" s="1593" t="s">
        <v>111</v>
      </c>
      <c r="C117" s="1620">
        <v>99</v>
      </c>
      <c r="D117" s="1618">
        <v>108.78</v>
      </c>
      <c r="E117" s="1613">
        <v>88.15</v>
      </c>
      <c r="F117" s="102"/>
      <c r="G117" s="79" t="s">
        <v>124</v>
      </c>
      <c r="H117" s="1527"/>
      <c r="I117" s="39"/>
      <c r="J117" s="40" t="s">
        <v>111</v>
      </c>
      <c r="K117" s="41">
        <v>85</v>
      </c>
      <c r="L117" s="42">
        <v>85.3</v>
      </c>
      <c r="M117" s="43">
        <v>87.4</v>
      </c>
      <c r="N117" s="44">
        <v>94.4</v>
      </c>
      <c r="O117" s="45">
        <v>98.8</v>
      </c>
      <c r="P117" s="46">
        <v>91.8</v>
      </c>
      <c r="Q117" s="47"/>
      <c r="R117" s="48"/>
    </row>
    <row r="118" spans="1:18">
      <c r="A118" s="1592"/>
      <c r="B118" s="1593" t="s">
        <v>112</v>
      </c>
      <c r="C118" s="1620">
        <v>103.37</v>
      </c>
      <c r="D118" s="1618">
        <v>109.72</v>
      </c>
      <c r="E118" s="1613">
        <v>86.31</v>
      </c>
      <c r="F118" s="99"/>
      <c r="G118" s="38"/>
      <c r="H118" s="1527"/>
      <c r="I118" s="39"/>
      <c r="J118" s="40" t="s">
        <v>112</v>
      </c>
      <c r="K118" s="41">
        <v>86.5</v>
      </c>
      <c r="L118" s="42">
        <v>85.6</v>
      </c>
      <c r="M118" s="43">
        <v>87.1</v>
      </c>
      <c r="N118" s="44">
        <v>96</v>
      </c>
      <c r="O118" s="45">
        <v>98.8</v>
      </c>
      <c r="P118" s="46">
        <v>91.5</v>
      </c>
      <c r="Q118" s="47"/>
      <c r="R118" s="48"/>
    </row>
    <row r="119" spans="1:18">
      <c r="A119" s="1592"/>
      <c r="B119" s="1593" t="s">
        <v>113</v>
      </c>
      <c r="C119" s="1620">
        <v>105.66</v>
      </c>
      <c r="D119" s="1618">
        <v>110.29</v>
      </c>
      <c r="E119" s="1613">
        <v>87.52</v>
      </c>
      <c r="F119" s="99"/>
      <c r="G119" s="38"/>
      <c r="H119" s="1527"/>
      <c r="I119" s="39"/>
      <c r="J119" s="40" t="s">
        <v>113</v>
      </c>
      <c r="K119" s="41">
        <v>87.5</v>
      </c>
      <c r="L119" s="42">
        <v>86.3</v>
      </c>
      <c r="M119" s="43">
        <v>87.2</v>
      </c>
      <c r="N119" s="44">
        <v>97.2</v>
      </c>
      <c r="O119" s="45">
        <v>99.7</v>
      </c>
      <c r="P119" s="46">
        <v>91.5</v>
      </c>
      <c r="Q119" s="47"/>
      <c r="R119" s="48"/>
    </row>
    <row r="120" spans="1:18">
      <c r="A120" s="1592"/>
      <c r="B120" s="1593" t="s">
        <v>114</v>
      </c>
      <c r="C120" s="1620">
        <v>106.44</v>
      </c>
      <c r="D120" s="1618">
        <v>111.16</v>
      </c>
      <c r="E120" s="1613">
        <v>88.22</v>
      </c>
      <c r="F120" s="99"/>
      <c r="G120" s="38"/>
      <c r="H120" s="1527"/>
      <c r="I120" s="39"/>
      <c r="J120" s="40" t="s">
        <v>114</v>
      </c>
      <c r="K120" s="41">
        <v>87.4</v>
      </c>
      <c r="L120" s="42">
        <v>87.4</v>
      </c>
      <c r="M120" s="43">
        <v>87.4</v>
      </c>
      <c r="N120" s="44">
        <v>97.1</v>
      </c>
      <c r="O120" s="45">
        <v>101.1</v>
      </c>
      <c r="P120" s="46">
        <v>91.8</v>
      </c>
      <c r="Q120" s="47"/>
      <c r="R120" s="48"/>
    </row>
    <row r="121" spans="1:18">
      <c r="A121" s="1592"/>
      <c r="B121" s="1593" t="s">
        <v>115</v>
      </c>
      <c r="C121" s="1620">
        <v>112.9</v>
      </c>
      <c r="D121" s="1618">
        <v>114.41</v>
      </c>
      <c r="E121" s="1613">
        <v>88.52</v>
      </c>
      <c r="F121" s="99"/>
      <c r="G121" s="38"/>
      <c r="H121" s="1527"/>
      <c r="I121" s="39"/>
      <c r="J121" s="40" t="s">
        <v>115</v>
      </c>
      <c r="K121" s="41">
        <v>88.2</v>
      </c>
      <c r="L121" s="42">
        <v>88.2</v>
      </c>
      <c r="M121" s="43">
        <v>87.7</v>
      </c>
      <c r="N121" s="44">
        <v>98.1</v>
      </c>
      <c r="O121" s="45">
        <v>102</v>
      </c>
      <c r="P121" s="46">
        <v>92.1</v>
      </c>
      <c r="Q121" s="47"/>
      <c r="R121" s="48"/>
    </row>
    <row r="122" spans="1:18">
      <c r="A122" s="1592"/>
      <c r="B122" s="1593" t="s">
        <v>116</v>
      </c>
      <c r="C122" s="1620">
        <v>109.28</v>
      </c>
      <c r="D122" s="1618">
        <v>110.7</v>
      </c>
      <c r="E122" s="1613">
        <v>87.47</v>
      </c>
      <c r="F122" s="99"/>
      <c r="G122" s="38"/>
      <c r="H122" s="1527"/>
      <c r="I122" s="39"/>
      <c r="J122" s="40" t="s">
        <v>116</v>
      </c>
      <c r="K122" s="41">
        <v>89.1</v>
      </c>
      <c r="L122" s="42">
        <v>88.4</v>
      </c>
      <c r="M122" s="43">
        <v>87.3</v>
      </c>
      <c r="N122" s="44">
        <v>99</v>
      </c>
      <c r="O122" s="45">
        <v>102.2</v>
      </c>
      <c r="P122" s="46">
        <v>91.7</v>
      </c>
      <c r="Q122" s="47"/>
      <c r="R122" s="48"/>
    </row>
    <row r="123" spans="1:18">
      <c r="A123" s="1592"/>
      <c r="B123" s="1593" t="s">
        <v>117</v>
      </c>
      <c r="C123" s="1620">
        <v>114.02</v>
      </c>
      <c r="D123" s="1618">
        <v>110.83</v>
      </c>
      <c r="E123" s="1613">
        <v>85.64</v>
      </c>
      <c r="F123" s="99"/>
      <c r="G123" s="38"/>
      <c r="H123" s="1527"/>
      <c r="I123" s="39"/>
      <c r="J123" s="40" t="s">
        <v>117</v>
      </c>
      <c r="K123" s="41">
        <v>89.3</v>
      </c>
      <c r="L123" s="42">
        <v>89.2</v>
      </c>
      <c r="M123" s="43">
        <v>87.9</v>
      </c>
      <c r="N123" s="44">
        <v>99.2</v>
      </c>
      <c r="O123" s="45">
        <v>103</v>
      </c>
      <c r="P123" s="46">
        <v>92.3</v>
      </c>
      <c r="Q123" s="47"/>
      <c r="R123" s="48"/>
    </row>
    <row r="124" spans="1:18">
      <c r="A124" s="1594"/>
      <c r="B124" s="1595" t="s">
        <v>118</v>
      </c>
      <c r="C124" s="1628">
        <v>111.78</v>
      </c>
      <c r="D124" s="1615">
        <v>111.41</v>
      </c>
      <c r="E124" s="1629">
        <v>88.49</v>
      </c>
      <c r="F124" s="103"/>
      <c r="G124" s="54"/>
      <c r="H124" s="1527"/>
      <c r="I124" s="39"/>
      <c r="J124" s="40" t="s">
        <v>118</v>
      </c>
      <c r="K124" s="41">
        <v>90.2</v>
      </c>
      <c r="L124" s="42">
        <v>89.3</v>
      </c>
      <c r="M124" s="43">
        <v>87.9</v>
      </c>
      <c r="N124" s="44">
        <v>100.1</v>
      </c>
      <c r="O124" s="45">
        <v>102.9</v>
      </c>
      <c r="P124" s="46">
        <v>92.2</v>
      </c>
      <c r="Q124" s="47"/>
      <c r="R124" s="48"/>
    </row>
    <row r="125" spans="1:18">
      <c r="A125" s="1592" t="s">
        <v>131</v>
      </c>
      <c r="B125" s="1593" t="s">
        <v>107</v>
      </c>
      <c r="C125" s="1620">
        <v>118.2</v>
      </c>
      <c r="D125" s="1618">
        <v>112.26</v>
      </c>
      <c r="E125" s="1613">
        <v>86.51</v>
      </c>
      <c r="F125" s="99"/>
      <c r="G125" s="38"/>
      <c r="H125" s="1527"/>
      <c r="I125" s="67" t="s">
        <v>131</v>
      </c>
      <c r="J125" s="68" t="s">
        <v>107</v>
      </c>
      <c r="K125" s="84">
        <v>91.7</v>
      </c>
      <c r="L125" s="85">
        <v>89.9</v>
      </c>
      <c r="M125" s="86">
        <v>87.9</v>
      </c>
      <c r="N125" s="69">
        <v>101.8</v>
      </c>
      <c r="O125" s="70">
        <v>103.6</v>
      </c>
      <c r="P125" s="71">
        <v>92.3</v>
      </c>
      <c r="Q125" s="72"/>
      <c r="R125" s="73"/>
    </row>
    <row r="126" spans="1:18">
      <c r="A126" s="1592">
        <v>2000</v>
      </c>
      <c r="B126" s="1593" t="s">
        <v>108</v>
      </c>
      <c r="C126" s="1620">
        <v>117.93</v>
      </c>
      <c r="D126" s="1618">
        <v>116.84</v>
      </c>
      <c r="E126" s="1613">
        <v>91.94</v>
      </c>
      <c r="F126" s="99"/>
      <c r="G126" s="38"/>
      <c r="H126" s="1527"/>
      <c r="I126" s="39">
        <v>2000</v>
      </c>
      <c r="J126" s="40" t="s">
        <v>108</v>
      </c>
      <c r="K126" s="41">
        <v>91.8</v>
      </c>
      <c r="L126" s="42">
        <v>90.7</v>
      </c>
      <c r="M126" s="43">
        <v>88.3</v>
      </c>
      <c r="N126" s="44">
        <v>102</v>
      </c>
      <c r="O126" s="45">
        <v>104.6</v>
      </c>
      <c r="P126" s="46">
        <v>92.6</v>
      </c>
      <c r="Q126" s="47"/>
      <c r="R126" s="48"/>
    </row>
    <row r="127" spans="1:18">
      <c r="A127" s="1592"/>
      <c r="B127" s="1593" t="s">
        <v>109</v>
      </c>
      <c r="C127" s="1620">
        <v>117.13</v>
      </c>
      <c r="D127" s="1618">
        <v>115.93</v>
      </c>
      <c r="E127" s="1613">
        <v>91</v>
      </c>
      <c r="F127" s="99"/>
      <c r="G127" s="38"/>
      <c r="H127" s="1527"/>
      <c r="I127" s="39"/>
      <c r="J127" s="40" t="s">
        <v>109</v>
      </c>
      <c r="K127" s="41">
        <v>91.1</v>
      </c>
      <c r="L127" s="42">
        <v>91.5</v>
      </c>
      <c r="M127" s="43">
        <v>89.2</v>
      </c>
      <c r="N127" s="44">
        <v>101.2</v>
      </c>
      <c r="O127" s="45">
        <v>105.6</v>
      </c>
      <c r="P127" s="46">
        <v>93.7</v>
      </c>
      <c r="Q127" s="47"/>
      <c r="R127" s="48"/>
    </row>
    <row r="128" spans="1:18">
      <c r="A128" s="1592"/>
      <c r="B128" s="1593" t="s">
        <v>110</v>
      </c>
      <c r="C128" s="1620">
        <v>122.02</v>
      </c>
      <c r="D128" s="1618">
        <v>117.46</v>
      </c>
      <c r="E128" s="1613">
        <v>88.92</v>
      </c>
      <c r="F128" s="99"/>
      <c r="G128" s="38"/>
      <c r="H128" s="1527"/>
      <c r="I128" s="39"/>
      <c r="J128" s="40" t="s">
        <v>110</v>
      </c>
      <c r="K128" s="41">
        <v>92.3</v>
      </c>
      <c r="L128" s="42">
        <v>92.3</v>
      </c>
      <c r="M128" s="43">
        <v>88.9</v>
      </c>
      <c r="N128" s="44">
        <v>102.4</v>
      </c>
      <c r="O128" s="45">
        <v>106.6</v>
      </c>
      <c r="P128" s="46">
        <v>93.4</v>
      </c>
      <c r="Q128" s="47"/>
      <c r="R128" s="48"/>
    </row>
    <row r="129" spans="1:18">
      <c r="A129" s="1592"/>
      <c r="B129" s="1593" t="s">
        <v>111</v>
      </c>
      <c r="C129" s="1620">
        <v>121.97</v>
      </c>
      <c r="D129" s="1618">
        <v>114.59</v>
      </c>
      <c r="E129" s="1613">
        <v>89.66</v>
      </c>
      <c r="F129" s="99"/>
      <c r="G129" s="38"/>
      <c r="H129" s="1527"/>
      <c r="I129" s="39"/>
      <c r="J129" s="40" t="s">
        <v>111</v>
      </c>
      <c r="K129" s="41">
        <v>92.2</v>
      </c>
      <c r="L129" s="42">
        <v>92.3</v>
      </c>
      <c r="M129" s="43">
        <v>89</v>
      </c>
      <c r="N129" s="44">
        <v>102.5</v>
      </c>
      <c r="O129" s="45">
        <v>106.6</v>
      </c>
      <c r="P129" s="46">
        <v>93.4</v>
      </c>
      <c r="Q129" s="47"/>
      <c r="R129" s="48"/>
    </row>
    <row r="130" spans="1:18">
      <c r="A130" s="1592"/>
      <c r="B130" s="1593" t="s">
        <v>112</v>
      </c>
      <c r="C130" s="1620">
        <v>121.3</v>
      </c>
      <c r="D130" s="1618">
        <v>116.83</v>
      </c>
      <c r="E130" s="1613">
        <v>89.67</v>
      </c>
      <c r="F130" s="99"/>
      <c r="G130" s="38"/>
      <c r="H130" s="1527"/>
      <c r="I130" s="39"/>
      <c r="J130" s="40" t="s">
        <v>112</v>
      </c>
      <c r="K130" s="41">
        <v>92.9</v>
      </c>
      <c r="L130" s="42">
        <v>93.7</v>
      </c>
      <c r="M130" s="43">
        <v>88.8</v>
      </c>
      <c r="N130" s="44">
        <v>103.1</v>
      </c>
      <c r="O130" s="45">
        <v>107.9</v>
      </c>
      <c r="P130" s="46">
        <v>93.2</v>
      </c>
      <c r="Q130" s="47"/>
      <c r="R130" s="48"/>
    </row>
    <row r="131" spans="1:18">
      <c r="A131" s="1592"/>
      <c r="B131" s="1593" t="s">
        <v>113</v>
      </c>
      <c r="C131" s="1620">
        <v>123.45</v>
      </c>
      <c r="D131" s="1618">
        <v>115.33</v>
      </c>
      <c r="E131" s="1613">
        <v>88.26</v>
      </c>
      <c r="F131" s="102"/>
      <c r="G131" s="79" t="s">
        <v>120</v>
      </c>
      <c r="H131" s="1527"/>
      <c r="I131" s="39"/>
      <c r="J131" s="40" t="s">
        <v>113</v>
      </c>
      <c r="K131" s="41">
        <v>93.1</v>
      </c>
      <c r="L131" s="42">
        <v>93.1</v>
      </c>
      <c r="M131" s="43">
        <v>88.8</v>
      </c>
      <c r="N131" s="44">
        <v>103.4</v>
      </c>
      <c r="O131" s="45">
        <v>107.6</v>
      </c>
      <c r="P131" s="46">
        <v>93.3</v>
      </c>
      <c r="Q131" s="47"/>
      <c r="R131" s="48"/>
    </row>
    <row r="132" spans="1:18">
      <c r="A132" s="1592"/>
      <c r="B132" s="1593" t="s">
        <v>114</v>
      </c>
      <c r="C132" s="1620">
        <v>123.23</v>
      </c>
      <c r="D132" s="1618">
        <v>117.16</v>
      </c>
      <c r="E132" s="1613">
        <v>90.14</v>
      </c>
      <c r="F132" s="99"/>
      <c r="G132" s="38"/>
      <c r="H132" s="1527"/>
      <c r="I132" s="39"/>
      <c r="J132" s="40" t="s">
        <v>114</v>
      </c>
      <c r="K132" s="41">
        <v>93.7</v>
      </c>
      <c r="L132" s="42">
        <v>94.6</v>
      </c>
      <c r="M132" s="43">
        <v>89.1</v>
      </c>
      <c r="N132" s="44">
        <v>104.1</v>
      </c>
      <c r="O132" s="45">
        <v>109</v>
      </c>
      <c r="P132" s="46">
        <v>93.4</v>
      </c>
      <c r="Q132" s="47"/>
      <c r="R132" s="48"/>
    </row>
    <row r="133" spans="1:18">
      <c r="A133" s="1592"/>
      <c r="B133" s="1593" t="s">
        <v>115</v>
      </c>
      <c r="C133" s="1620">
        <v>121.76</v>
      </c>
      <c r="D133" s="1618">
        <v>117.23</v>
      </c>
      <c r="E133" s="1613">
        <v>90.25</v>
      </c>
      <c r="F133" s="99"/>
      <c r="G133" s="38"/>
      <c r="H133" s="1527"/>
      <c r="I133" s="39"/>
      <c r="J133" s="40" t="s">
        <v>115</v>
      </c>
      <c r="K133" s="41">
        <v>94</v>
      </c>
      <c r="L133" s="42">
        <v>93.7</v>
      </c>
      <c r="M133" s="43">
        <v>88.7</v>
      </c>
      <c r="N133" s="44">
        <v>104.4</v>
      </c>
      <c r="O133" s="45">
        <v>108</v>
      </c>
      <c r="P133" s="46">
        <v>93.1</v>
      </c>
      <c r="Q133" s="47"/>
      <c r="R133" s="48"/>
    </row>
    <row r="134" spans="1:18">
      <c r="A134" s="1592"/>
      <c r="B134" s="1593" t="s">
        <v>116</v>
      </c>
      <c r="C134" s="1620">
        <v>124.27</v>
      </c>
      <c r="D134" s="1618">
        <v>117.03</v>
      </c>
      <c r="E134" s="1613">
        <v>91.33</v>
      </c>
      <c r="F134" s="99"/>
      <c r="G134" s="38"/>
      <c r="H134" s="1527"/>
      <c r="I134" s="39"/>
      <c r="J134" s="40" t="s">
        <v>116</v>
      </c>
      <c r="K134" s="41">
        <v>93.9</v>
      </c>
      <c r="L134" s="42">
        <v>94.9</v>
      </c>
      <c r="M134" s="43">
        <v>89.6</v>
      </c>
      <c r="N134" s="44">
        <v>104.3</v>
      </c>
      <c r="O134" s="45">
        <v>109.6</v>
      </c>
      <c r="P134" s="46">
        <v>94</v>
      </c>
      <c r="Q134" s="47"/>
      <c r="R134" s="48"/>
    </row>
    <row r="135" spans="1:18">
      <c r="A135" s="1592"/>
      <c r="B135" s="1593" t="s">
        <v>117</v>
      </c>
      <c r="C135" s="1620">
        <v>121.59</v>
      </c>
      <c r="D135" s="1618">
        <v>117.37</v>
      </c>
      <c r="E135" s="1613">
        <v>92.95</v>
      </c>
      <c r="F135" s="99"/>
      <c r="G135" s="38"/>
      <c r="H135" s="1527"/>
      <c r="I135" s="39"/>
      <c r="J135" s="40" t="s">
        <v>117</v>
      </c>
      <c r="K135" s="41">
        <v>94</v>
      </c>
      <c r="L135" s="42">
        <v>95.2</v>
      </c>
      <c r="M135" s="43">
        <v>89.9</v>
      </c>
      <c r="N135" s="44">
        <v>104.4</v>
      </c>
      <c r="O135" s="45">
        <v>109.9</v>
      </c>
      <c r="P135" s="46">
        <v>94.3</v>
      </c>
      <c r="Q135" s="47"/>
      <c r="R135" s="48" t="s">
        <v>120</v>
      </c>
    </row>
    <row r="136" spans="1:18">
      <c r="A136" s="1592"/>
      <c r="B136" s="1593" t="s">
        <v>118</v>
      </c>
      <c r="C136" s="1620">
        <v>126.43</v>
      </c>
      <c r="D136" s="1618">
        <v>117.27</v>
      </c>
      <c r="E136" s="1613">
        <v>92.65</v>
      </c>
      <c r="F136" s="99"/>
      <c r="G136" s="38"/>
      <c r="H136" s="1527"/>
      <c r="I136" s="55"/>
      <c r="J136" s="56" t="s">
        <v>118</v>
      </c>
      <c r="K136" s="57">
        <v>94.3</v>
      </c>
      <c r="L136" s="58">
        <v>96.1</v>
      </c>
      <c r="M136" s="59">
        <v>90.3</v>
      </c>
      <c r="N136" s="80">
        <v>104.7</v>
      </c>
      <c r="O136" s="81">
        <v>110.9</v>
      </c>
      <c r="P136" s="82">
        <v>94.6</v>
      </c>
      <c r="Q136" s="83"/>
      <c r="R136" s="60"/>
    </row>
    <row r="137" spans="1:18">
      <c r="A137" s="1598" t="s">
        <v>132</v>
      </c>
      <c r="B137" s="1597" t="s">
        <v>107</v>
      </c>
      <c r="C137" s="1626">
        <v>119.34</v>
      </c>
      <c r="D137" s="1627">
        <v>116.88</v>
      </c>
      <c r="E137" s="1610">
        <v>94.64</v>
      </c>
      <c r="F137" s="101"/>
      <c r="G137" s="66"/>
      <c r="H137" s="1527"/>
      <c r="I137" s="105" t="s">
        <v>132</v>
      </c>
      <c r="J137" s="40" t="s">
        <v>107</v>
      </c>
      <c r="K137" s="41">
        <v>91.4</v>
      </c>
      <c r="L137" s="42">
        <v>93.7</v>
      </c>
      <c r="M137" s="43">
        <v>90.1</v>
      </c>
      <c r="N137" s="44">
        <v>101.7</v>
      </c>
      <c r="O137" s="45">
        <v>108.2</v>
      </c>
      <c r="P137" s="46">
        <v>94.4</v>
      </c>
      <c r="Q137" s="47"/>
      <c r="R137" s="48"/>
    </row>
    <row r="138" spans="1:18">
      <c r="A138" s="1592">
        <v>2001</v>
      </c>
      <c r="B138" s="1593" t="s">
        <v>108</v>
      </c>
      <c r="C138" s="1620">
        <v>119.07</v>
      </c>
      <c r="D138" s="1618">
        <v>114.73</v>
      </c>
      <c r="E138" s="1613">
        <v>93.03</v>
      </c>
      <c r="F138" s="99"/>
      <c r="G138" s="38"/>
      <c r="H138" s="1527"/>
      <c r="I138" s="39">
        <v>2001</v>
      </c>
      <c r="J138" s="40" t="s">
        <v>108</v>
      </c>
      <c r="K138" s="41">
        <v>91</v>
      </c>
      <c r="L138" s="42">
        <v>93.5</v>
      </c>
      <c r="M138" s="43">
        <v>90.6</v>
      </c>
      <c r="N138" s="44">
        <v>101.2</v>
      </c>
      <c r="O138" s="45">
        <v>108</v>
      </c>
      <c r="P138" s="46">
        <v>95</v>
      </c>
      <c r="Q138" s="47"/>
      <c r="R138" s="48"/>
    </row>
    <row r="139" spans="1:18">
      <c r="A139" s="1592"/>
      <c r="B139" s="1593" t="s">
        <v>109</v>
      </c>
      <c r="C139" s="1620">
        <v>116.55</v>
      </c>
      <c r="D139" s="1618">
        <v>112.34</v>
      </c>
      <c r="E139" s="1613">
        <v>90.71</v>
      </c>
      <c r="F139" s="99"/>
      <c r="G139" s="38"/>
      <c r="H139" s="1527"/>
      <c r="I139" s="39"/>
      <c r="J139" s="40" t="s">
        <v>109</v>
      </c>
      <c r="K139" s="41">
        <v>89.7</v>
      </c>
      <c r="L139" s="42">
        <v>92.3</v>
      </c>
      <c r="M139" s="43">
        <v>90.1</v>
      </c>
      <c r="N139" s="44">
        <v>99.8</v>
      </c>
      <c r="O139" s="45">
        <v>106.6</v>
      </c>
      <c r="P139" s="46">
        <v>94.4</v>
      </c>
      <c r="Q139" s="47"/>
      <c r="R139" s="48"/>
    </row>
    <row r="140" spans="1:18">
      <c r="A140" s="1592"/>
      <c r="B140" s="1593" t="s">
        <v>110</v>
      </c>
      <c r="C140" s="1620">
        <v>117.02</v>
      </c>
      <c r="D140" s="1618">
        <v>112.43</v>
      </c>
      <c r="E140" s="1613">
        <v>89.6</v>
      </c>
      <c r="F140" s="99"/>
      <c r="G140" s="38"/>
      <c r="H140" s="1527"/>
      <c r="I140" s="39"/>
      <c r="J140" s="40" t="s">
        <v>110</v>
      </c>
      <c r="K140" s="41">
        <v>88.7</v>
      </c>
      <c r="L140" s="42">
        <v>91.3</v>
      </c>
      <c r="M140" s="43">
        <v>89.9</v>
      </c>
      <c r="N140" s="44">
        <v>98.7</v>
      </c>
      <c r="O140" s="45">
        <v>105.6</v>
      </c>
      <c r="P140" s="46">
        <v>94.2</v>
      </c>
      <c r="Q140" s="47"/>
      <c r="R140" s="48"/>
    </row>
    <row r="141" spans="1:18">
      <c r="A141" s="1592"/>
      <c r="B141" s="1593" t="s">
        <v>111</v>
      </c>
      <c r="C141" s="1620">
        <v>113.67</v>
      </c>
      <c r="D141" s="1618">
        <v>111.65</v>
      </c>
      <c r="E141" s="1613">
        <v>89.39</v>
      </c>
      <c r="F141" s="99"/>
      <c r="G141" s="38"/>
      <c r="H141" s="1527"/>
      <c r="I141" s="39"/>
      <c r="J141" s="40" t="s">
        <v>111</v>
      </c>
      <c r="K141" s="41">
        <v>88.8</v>
      </c>
      <c r="L141" s="42">
        <v>90.1</v>
      </c>
      <c r="M141" s="43">
        <v>90</v>
      </c>
      <c r="N141" s="44">
        <v>98.8</v>
      </c>
      <c r="O141" s="45">
        <v>104.2</v>
      </c>
      <c r="P141" s="46">
        <v>94.3</v>
      </c>
      <c r="Q141" s="47"/>
      <c r="R141" s="48"/>
    </row>
    <row r="142" spans="1:18">
      <c r="A142" s="1592"/>
      <c r="B142" s="1593" t="s">
        <v>112</v>
      </c>
      <c r="C142" s="1620">
        <v>114.83</v>
      </c>
      <c r="D142" s="1618">
        <v>110.91</v>
      </c>
      <c r="E142" s="1613">
        <v>88.84</v>
      </c>
      <c r="F142" s="99"/>
      <c r="G142" s="38"/>
      <c r="H142" s="1527"/>
      <c r="I142" s="39"/>
      <c r="J142" s="40" t="s">
        <v>112</v>
      </c>
      <c r="K142" s="41">
        <v>87.6</v>
      </c>
      <c r="L142" s="42">
        <v>89.6</v>
      </c>
      <c r="M142" s="43">
        <v>89.6</v>
      </c>
      <c r="N142" s="44">
        <v>97.5</v>
      </c>
      <c r="O142" s="45">
        <v>103.8</v>
      </c>
      <c r="P142" s="46">
        <v>93.8</v>
      </c>
      <c r="Q142" s="47"/>
      <c r="R142" s="48"/>
    </row>
    <row r="143" spans="1:18">
      <c r="A143" s="1592"/>
      <c r="B143" s="1593" t="s">
        <v>113</v>
      </c>
      <c r="C143" s="1620">
        <v>113.36</v>
      </c>
      <c r="D143" s="1618">
        <v>110.17</v>
      </c>
      <c r="E143" s="1613">
        <v>88.42</v>
      </c>
      <c r="F143" s="99"/>
      <c r="G143" s="38"/>
      <c r="H143" s="1527"/>
      <c r="I143" s="39"/>
      <c r="J143" s="40" t="s">
        <v>113</v>
      </c>
      <c r="K143" s="41">
        <v>86.3</v>
      </c>
      <c r="L143" s="42">
        <v>88.3</v>
      </c>
      <c r="M143" s="43">
        <v>89.5</v>
      </c>
      <c r="N143" s="44">
        <v>96.1</v>
      </c>
      <c r="O143" s="45">
        <v>102.4</v>
      </c>
      <c r="P143" s="46">
        <v>93.7</v>
      </c>
      <c r="Q143" s="47"/>
      <c r="R143" s="48"/>
    </row>
    <row r="144" spans="1:18">
      <c r="A144" s="1592"/>
      <c r="B144" s="1593" t="s">
        <v>114</v>
      </c>
      <c r="C144" s="1620">
        <v>106.97</v>
      </c>
      <c r="D144" s="1618">
        <v>106.48</v>
      </c>
      <c r="E144" s="1613">
        <v>85.96</v>
      </c>
      <c r="F144" s="99"/>
      <c r="G144" s="38"/>
      <c r="H144" s="1527"/>
      <c r="I144" s="39"/>
      <c r="J144" s="40" t="s">
        <v>114</v>
      </c>
      <c r="K144" s="41">
        <v>85.5</v>
      </c>
      <c r="L144" s="42">
        <v>87</v>
      </c>
      <c r="M144" s="43">
        <v>89.6</v>
      </c>
      <c r="N144" s="44">
        <v>95.2</v>
      </c>
      <c r="O144" s="45">
        <v>100.6</v>
      </c>
      <c r="P144" s="46">
        <v>93.8</v>
      </c>
      <c r="Q144" s="47"/>
      <c r="R144" s="48"/>
    </row>
    <row r="145" spans="1:18">
      <c r="A145" s="1592"/>
      <c r="B145" s="1593" t="s">
        <v>115</v>
      </c>
      <c r="C145" s="1620">
        <v>108.17</v>
      </c>
      <c r="D145" s="1618">
        <v>106.49</v>
      </c>
      <c r="E145" s="1613">
        <v>85.66</v>
      </c>
      <c r="F145" s="99"/>
      <c r="G145" s="38"/>
      <c r="H145" s="1527"/>
      <c r="I145" s="39"/>
      <c r="J145" s="40" t="s">
        <v>115</v>
      </c>
      <c r="K145" s="41">
        <v>83.2</v>
      </c>
      <c r="L145" s="42">
        <v>85.7</v>
      </c>
      <c r="M145" s="43">
        <v>89.2</v>
      </c>
      <c r="N145" s="44">
        <v>92.7</v>
      </c>
      <c r="O145" s="45">
        <v>99.1</v>
      </c>
      <c r="P145" s="46">
        <v>93.4</v>
      </c>
      <c r="Q145" s="47"/>
      <c r="R145" s="48"/>
    </row>
    <row r="146" spans="1:18">
      <c r="A146" s="1592"/>
      <c r="B146" s="1593" t="s">
        <v>116</v>
      </c>
      <c r="C146" s="1620">
        <v>104.57</v>
      </c>
      <c r="D146" s="1618">
        <v>105.59</v>
      </c>
      <c r="E146" s="1613">
        <v>85.16</v>
      </c>
      <c r="F146" s="99"/>
      <c r="G146" s="38"/>
      <c r="H146" s="1527"/>
      <c r="I146" s="39"/>
      <c r="J146" s="40" t="s">
        <v>116</v>
      </c>
      <c r="K146" s="41">
        <v>82.3</v>
      </c>
      <c r="L146" s="42">
        <v>85.2</v>
      </c>
      <c r="M146" s="43">
        <v>89.1</v>
      </c>
      <c r="N146" s="44">
        <v>91.7</v>
      </c>
      <c r="O146" s="45">
        <v>98.6</v>
      </c>
      <c r="P146" s="46">
        <v>93.4</v>
      </c>
      <c r="Q146" s="47"/>
      <c r="R146" s="48"/>
    </row>
    <row r="147" spans="1:18">
      <c r="A147" s="1592"/>
      <c r="B147" s="1593" t="s">
        <v>117</v>
      </c>
      <c r="C147" s="1620">
        <v>104.65</v>
      </c>
      <c r="D147" s="1618">
        <v>106.3</v>
      </c>
      <c r="E147" s="1613">
        <v>83.45</v>
      </c>
      <c r="F147" s="99"/>
      <c r="G147" s="38"/>
      <c r="H147" s="1527"/>
      <c r="I147" s="39"/>
      <c r="J147" s="40" t="s">
        <v>117</v>
      </c>
      <c r="K147" s="41">
        <v>82.9</v>
      </c>
      <c r="L147" s="42">
        <v>84.4</v>
      </c>
      <c r="M147" s="43">
        <v>88.5</v>
      </c>
      <c r="N147" s="44">
        <v>92.3</v>
      </c>
      <c r="O147" s="45">
        <v>97.6</v>
      </c>
      <c r="P147" s="46">
        <v>92.6</v>
      </c>
      <c r="Q147" s="47"/>
      <c r="R147" s="48"/>
    </row>
    <row r="148" spans="1:18">
      <c r="A148" s="1594"/>
      <c r="B148" s="1595" t="s">
        <v>118</v>
      </c>
      <c r="C148" s="1628">
        <v>108.66</v>
      </c>
      <c r="D148" s="1615">
        <v>105</v>
      </c>
      <c r="E148" s="1629">
        <v>82.06</v>
      </c>
      <c r="F148" s="106"/>
      <c r="G148" s="107" t="s">
        <v>124</v>
      </c>
      <c r="H148" s="1527"/>
      <c r="I148" s="55"/>
      <c r="J148" s="40" t="s">
        <v>118</v>
      </c>
      <c r="K148" s="41">
        <v>82.7</v>
      </c>
      <c r="L148" s="42">
        <v>83.8</v>
      </c>
      <c r="M148" s="43">
        <v>87.3</v>
      </c>
      <c r="N148" s="44">
        <v>92.2</v>
      </c>
      <c r="O148" s="45">
        <v>97.4</v>
      </c>
      <c r="P148" s="46">
        <v>91.4</v>
      </c>
      <c r="Q148" s="47"/>
      <c r="R148" s="48"/>
    </row>
    <row r="149" spans="1:18">
      <c r="A149" s="1599" t="s">
        <v>133</v>
      </c>
      <c r="B149" s="1593" t="s">
        <v>107</v>
      </c>
      <c r="C149" s="1620">
        <v>107.13</v>
      </c>
      <c r="D149" s="1618">
        <v>104.75</v>
      </c>
      <c r="E149" s="1613">
        <v>81.87</v>
      </c>
      <c r="F149" s="99"/>
      <c r="G149" s="38"/>
      <c r="H149" s="1527"/>
      <c r="I149" s="105" t="s">
        <v>133</v>
      </c>
      <c r="J149" s="68" t="s">
        <v>107</v>
      </c>
      <c r="K149" s="84">
        <v>84.1</v>
      </c>
      <c r="L149" s="85">
        <v>84.2</v>
      </c>
      <c r="M149" s="86">
        <v>87.9</v>
      </c>
      <c r="N149" s="69">
        <v>93.7</v>
      </c>
      <c r="O149" s="70">
        <v>97.5</v>
      </c>
      <c r="P149" s="71">
        <v>92</v>
      </c>
      <c r="Q149" s="72"/>
      <c r="R149" s="73" t="s">
        <v>124</v>
      </c>
    </row>
    <row r="150" spans="1:18">
      <c r="A150" s="1592">
        <v>2002</v>
      </c>
      <c r="B150" s="1593" t="s">
        <v>108</v>
      </c>
      <c r="C150" s="1620">
        <v>108.94</v>
      </c>
      <c r="D150" s="1618">
        <v>105.18</v>
      </c>
      <c r="E150" s="1613">
        <v>82.17</v>
      </c>
      <c r="F150" s="99"/>
      <c r="G150" s="38"/>
      <c r="H150" s="1527"/>
      <c r="I150" s="39">
        <v>2002</v>
      </c>
      <c r="J150" s="40" t="s">
        <v>108</v>
      </c>
      <c r="K150" s="41">
        <v>84.7</v>
      </c>
      <c r="L150" s="42">
        <v>85</v>
      </c>
      <c r="M150" s="43">
        <v>87.5</v>
      </c>
      <c r="N150" s="44">
        <v>94.2</v>
      </c>
      <c r="O150" s="45">
        <v>98.5</v>
      </c>
      <c r="P150" s="46">
        <v>91.6</v>
      </c>
      <c r="Q150" s="47"/>
      <c r="R150" s="48"/>
    </row>
    <row r="151" spans="1:18">
      <c r="A151" s="1592"/>
      <c r="B151" s="1593" t="s">
        <v>109</v>
      </c>
      <c r="C151" s="1620">
        <v>109.08</v>
      </c>
      <c r="D151" s="1618">
        <v>105.57</v>
      </c>
      <c r="E151" s="1613">
        <v>83.34</v>
      </c>
      <c r="F151" s="99"/>
      <c r="G151" s="38"/>
      <c r="H151" s="1527"/>
      <c r="I151" s="39"/>
      <c r="J151" s="40" t="s">
        <v>109</v>
      </c>
      <c r="K151" s="41">
        <v>86.8</v>
      </c>
      <c r="L151" s="42">
        <v>85.6</v>
      </c>
      <c r="M151" s="43">
        <v>87.2</v>
      </c>
      <c r="N151" s="44">
        <v>96.6</v>
      </c>
      <c r="O151" s="45">
        <v>99.2</v>
      </c>
      <c r="P151" s="46">
        <v>91.3</v>
      </c>
      <c r="Q151" s="47"/>
      <c r="R151" s="48"/>
    </row>
    <row r="152" spans="1:18">
      <c r="A152" s="1592"/>
      <c r="B152" s="1593" t="s">
        <v>110</v>
      </c>
      <c r="C152" s="1620">
        <v>112.73</v>
      </c>
      <c r="D152" s="1618">
        <v>106.47</v>
      </c>
      <c r="E152" s="1613">
        <v>83.4</v>
      </c>
      <c r="F152" s="99"/>
      <c r="G152" s="38"/>
      <c r="H152" s="1527"/>
      <c r="I152" s="39"/>
      <c r="J152" s="40" t="s">
        <v>110</v>
      </c>
      <c r="K152" s="41">
        <v>88.3</v>
      </c>
      <c r="L152" s="42">
        <v>86.1</v>
      </c>
      <c r="M152" s="43">
        <v>87.1</v>
      </c>
      <c r="N152" s="44">
        <v>98.1</v>
      </c>
      <c r="O152" s="45">
        <v>99.7</v>
      </c>
      <c r="P152" s="46">
        <v>91.2</v>
      </c>
      <c r="Q152" s="47"/>
      <c r="R152" s="48"/>
    </row>
    <row r="153" spans="1:18">
      <c r="A153" s="1592"/>
      <c r="B153" s="1593" t="s">
        <v>111</v>
      </c>
      <c r="C153" s="1620">
        <v>115.85</v>
      </c>
      <c r="D153" s="1618">
        <v>106.75</v>
      </c>
      <c r="E153" s="1613">
        <v>81.599999999999994</v>
      </c>
      <c r="F153" s="99"/>
      <c r="G153" s="38"/>
      <c r="H153" s="1527"/>
      <c r="I153" s="39"/>
      <c r="J153" s="40" t="s">
        <v>111</v>
      </c>
      <c r="K153" s="41">
        <v>90.4</v>
      </c>
      <c r="L153" s="42">
        <v>88.6</v>
      </c>
      <c r="M153" s="43">
        <v>86.6</v>
      </c>
      <c r="N153" s="44">
        <v>100.4</v>
      </c>
      <c r="O153" s="45">
        <v>102.4</v>
      </c>
      <c r="P153" s="46">
        <v>90.6</v>
      </c>
      <c r="Q153" s="47"/>
      <c r="R153" s="48"/>
    </row>
    <row r="154" spans="1:18">
      <c r="A154" s="1592"/>
      <c r="B154" s="1593" t="s">
        <v>112</v>
      </c>
      <c r="C154" s="1620">
        <v>116.98</v>
      </c>
      <c r="D154" s="1618">
        <v>107.38</v>
      </c>
      <c r="E154" s="1613">
        <v>83.72</v>
      </c>
      <c r="F154" s="99"/>
      <c r="G154" s="38"/>
      <c r="H154" s="1527"/>
      <c r="I154" s="39"/>
      <c r="J154" s="40" t="s">
        <v>112</v>
      </c>
      <c r="K154" s="41">
        <v>89.8</v>
      </c>
      <c r="L154" s="42">
        <v>87.7</v>
      </c>
      <c r="M154" s="43">
        <v>86.5</v>
      </c>
      <c r="N154" s="44">
        <v>99.8</v>
      </c>
      <c r="O154" s="45">
        <v>101.8</v>
      </c>
      <c r="P154" s="46">
        <v>90.6</v>
      </c>
      <c r="Q154" s="47"/>
      <c r="R154" s="48"/>
    </row>
    <row r="155" spans="1:18">
      <c r="A155" s="1592"/>
      <c r="B155" s="1593" t="s">
        <v>113</v>
      </c>
      <c r="C155" s="1620">
        <v>117.31</v>
      </c>
      <c r="D155" s="1618">
        <v>108.43</v>
      </c>
      <c r="E155" s="1613">
        <v>83.51</v>
      </c>
      <c r="F155" s="99"/>
      <c r="G155" s="38"/>
      <c r="H155" s="1527"/>
      <c r="I155" s="39"/>
      <c r="J155" s="40" t="s">
        <v>113</v>
      </c>
      <c r="K155" s="41">
        <v>90</v>
      </c>
      <c r="L155" s="42">
        <v>88.4</v>
      </c>
      <c r="M155" s="43">
        <v>86.8</v>
      </c>
      <c r="N155" s="44">
        <v>100</v>
      </c>
      <c r="O155" s="45">
        <v>102.2</v>
      </c>
      <c r="P155" s="46">
        <v>90.9</v>
      </c>
      <c r="Q155" s="47"/>
      <c r="R155" s="48"/>
    </row>
    <row r="156" spans="1:18">
      <c r="A156" s="1592"/>
      <c r="B156" s="1593" t="s">
        <v>114</v>
      </c>
      <c r="C156" s="1620">
        <v>121.16</v>
      </c>
      <c r="D156" s="1618">
        <v>108.94</v>
      </c>
      <c r="E156" s="1613">
        <v>83.58</v>
      </c>
      <c r="F156" s="99"/>
      <c r="G156" s="38"/>
      <c r="H156" s="1527"/>
      <c r="I156" s="39"/>
      <c r="J156" s="40" t="s">
        <v>114</v>
      </c>
      <c r="K156" s="41">
        <v>90.3</v>
      </c>
      <c r="L156" s="42">
        <v>89.4</v>
      </c>
      <c r="M156" s="43">
        <v>86.5</v>
      </c>
      <c r="N156" s="44">
        <v>100.4</v>
      </c>
      <c r="O156" s="45">
        <v>103.4</v>
      </c>
      <c r="P156" s="46">
        <v>90.6</v>
      </c>
      <c r="Q156" s="47"/>
      <c r="R156" s="48"/>
    </row>
    <row r="157" spans="1:18">
      <c r="A157" s="1592"/>
      <c r="B157" s="1593" t="s">
        <v>115</v>
      </c>
      <c r="C157" s="1620">
        <v>123.38</v>
      </c>
      <c r="D157" s="1618">
        <v>107.17</v>
      </c>
      <c r="E157" s="1613">
        <v>82.9</v>
      </c>
      <c r="F157" s="99"/>
      <c r="G157" s="38"/>
      <c r="H157" s="1527"/>
      <c r="I157" s="39"/>
      <c r="J157" s="40" t="s">
        <v>115</v>
      </c>
      <c r="K157" s="41">
        <v>89.4</v>
      </c>
      <c r="L157" s="42">
        <v>89.7</v>
      </c>
      <c r="M157" s="43">
        <v>87.2</v>
      </c>
      <c r="N157" s="44">
        <v>99.3</v>
      </c>
      <c r="O157" s="45">
        <v>103.9</v>
      </c>
      <c r="P157" s="46">
        <v>91.5</v>
      </c>
      <c r="Q157" s="47"/>
      <c r="R157" s="48"/>
    </row>
    <row r="158" spans="1:18">
      <c r="A158" s="1592"/>
      <c r="B158" s="1593" t="s">
        <v>116</v>
      </c>
      <c r="C158" s="1620">
        <v>126.66</v>
      </c>
      <c r="D158" s="1618">
        <v>111.92</v>
      </c>
      <c r="E158" s="1613">
        <v>83.47</v>
      </c>
      <c r="F158" s="99"/>
      <c r="G158" s="38"/>
      <c r="H158" s="1527"/>
      <c r="I158" s="39"/>
      <c r="J158" s="40" t="s">
        <v>116</v>
      </c>
      <c r="K158" s="41">
        <v>90.1</v>
      </c>
      <c r="L158" s="42">
        <v>89.8</v>
      </c>
      <c r="M158" s="43">
        <v>87.4</v>
      </c>
      <c r="N158" s="44">
        <v>100</v>
      </c>
      <c r="O158" s="45">
        <v>103.8</v>
      </c>
      <c r="P158" s="46">
        <v>91.7</v>
      </c>
      <c r="Q158" s="47"/>
      <c r="R158" s="48"/>
    </row>
    <row r="159" spans="1:18">
      <c r="A159" s="1592"/>
      <c r="B159" s="1593" t="s">
        <v>117</v>
      </c>
      <c r="C159" s="1620">
        <v>124.67</v>
      </c>
      <c r="D159" s="1618">
        <v>111.41</v>
      </c>
      <c r="E159" s="1613">
        <v>84.45</v>
      </c>
      <c r="F159" s="99"/>
      <c r="G159" s="38"/>
      <c r="H159" s="1527"/>
      <c r="I159" s="39"/>
      <c r="J159" s="40" t="s">
        <v>117</v>
      </c>
      <c r="K159" s="41">
        <v>90.2</v>
      </c>
      <c r="L159" s="42">
        <v>90.5</v>
      </c>
      <c r="M159" s="43">
        <v>87.7</v>
      </c>
      <c r="N159" s="44">
        <v>100.2</v>
      </c>
      <c r="O159" s="45">
        <v>104.5</v>
      </c>
      <c r="P159" s="46">
        <v>91.9</v>
      </c>
      <c r="Q159" s="47"/>
      <c r="R159" s="48"/>
    </row>
    <row r="160" spans="1:18">
      <c r="A160" s="1592"/>
      <c r="B160" s="1593" t="s">
        <v>118</v>
      </c>
      <c r="C160" s="1620">
        <v>127.81</v>
      </c>
      <c r="D160" s="1618">
        <v>111.15</v>
      </c>
      <c r="E160" s="1613">
        <v>85.94</v>
      </c>
      <c r="F160" s="99"/>
      <c r="G160" s="38"/>
      <c r="H160" s="1527"/>
      <c r="I160" s="39"/>
      <c r="J160" s="56" t="s">
        <v>118</v>
      </c>
      <c r="K160" s="57">
        <v>89.2</v>
      </c>
      <c r="L160" s="58">
        <v>89.5</v>
      </c>
      <c r="M160" s="59">
        <v>88.2</v>
      </c>
      <c r="N160" s="80">
        <v>99.2</v>
      </c>
      <c r="O160" s="81">
        <v>103.7</v>
      </c>
      <c r="P160" s="82">
        <v>92.6</v>
      </c>
      <c r="Q160" s="83"/>
      <c r="R160" s="60"/>
    </row>
    <row r="161" spans="1:18">
      <c r="A161" s="1598" t="s">
        <v>134</v>
      </c>
      <c r="B161" s="1597" t="s">
        <v>107</v>
      </c>
      <c r="C161" s="1626">
        <v>123.98</v>
      </c>
      <c r="D161" s="1627">
        <v>112.24</v>
      </c>
      <c r="E161" s="1610">
        <v>88.06</v>
      </c>
      <c r="F161" s="101"/>
      <c r="G161" s="66"/>
      <c r="H161" s="1527"/>
      <c r="I161" s="104" t="s">
        <v>134</v>
      </c>
      <c r="J161" s="40" t="s">
        <v>107</v>
      </c>
      <c r="K161" s="41">
        <v>89.8</v>
      </c>
      <c r="L161" s="42">
        <v>90.3</v>
      </c>
      <c r="M161" s="43">
        <v>88.5</v>
      </c>
      <c r="N161" s="44">
        <v>99.8</v>
      </c>
      <c r="O161" s="45">
        <v>104.3</v>
      </c>
      <c r="P161" s="46">
        <v>92.7</v>
      </c>
      <c r="Q161" s="47"/>
      <c r="R161" s="48"/>
    </row>
    <row r="162" spans="1:18">
      <c r="A162" s="1592">
        <v>2003</v>
      </c>
      <c r="B162" s="1593" t="s">
        <v>108</v>
      </c>
      <c r="C162" s="1620">
        <v>127.93</v>
      </c>
      <c r="D162" s="1618">
        <v>113.04</v>
      </c>
      <c r="E162" s="1613">
        <v>89.31</v>
      </c>
      <c r="F162" s="99"/>
      <c r="G162" s="38"/>
      <c r="H162" s="1527"/>
      <c r="I162" s="39">
        <v>2003</v>
      </c>
      <c r="J162" s="40" t="s">
        <v>108</v>
      </c>
      <c r="K162" s="41">
        <v>90.1</v>
      </c>
      <c r="L162" s="42">
        <v>91</v>
      </c>
      <c r="M162" s="43">
        <v>88.9</v>
      </c>
      <c r="N162" s="44">
        <v>100.2</v>
      </c>
      <c r="O162" s="45">
        <v>105.3</v>
      </c>
      <c r="P162" s="46">
        <v>93.2</v>
      </c>
      <c r="Q162" s="47"/>
      <c r="R162" s="48"/>
    </row>
    <row r="163" spans="1:18">
      <c r="A163" s="1592"/>
      <c r="B163" s="1593" t="s">
        <v>109</v>
      </c>
      <c r="C163" s="1620">
        <v>130.03</v>
      </c>
      <c r="D163" s="1618">
        <v>112.15</v>
      </c>
      <c r="E163" s="1613">
        <v>89.62</v>
      </c>
      <c r="F163" s="99"/>
      <c r="G163" s="38"/>
      <c r="H163" s="1527"/>
      <c r="I163" s="39"/>
      <c r="J163" s="40" t="s">
        <v>109</v>
      </c>
      <c r="K163" s="41">
        <v>89.9</v>
      </c>
      <c r="L163" s="42">
        <v>90.8</v>
      </c>
      <c r="M163" s="43">
        <v>89.4</v>
      </c>
      <c r="N163" s="44">
        <v>99.9</v>
      </c>
      <c r="O163" s="45">
        <v>105.2</v>
      </c>
      <c r="P163" s="46">
        <v>93.7</v>
      </c>
      <c r="Q163" s="47"/>
      <c r="R163" s="48"/>
    </row>
    <row r="164" spans="1:18">
      <c r="A164" s="1592"/>
      <c r="B164" s="1593" t="s">
        <v>110</v>
      </c>
      <c r="C164" s="1620">
        <v>122.28</v>
      </c>
      <c r="D164" s="1618">
        <v>112.03</v>
      </c>
      <c r="E164" s="1613">
        <v>88.87</v>
      </c>
      <c r="F164" s="99"/>
      <c r="G164" s="38"/>
      <c r="H164" s="1527"/>
      <c r="I164" s="39"/>
      <c r="J164" s="40" t="s">
        <v>110</v>
      </c>
      <c r="K164" s="41">
        <v>89.8</v>
      </c>
      <c r="L164" s="42">
        <v>90.3</v>
      </c>
      <c r="M164" s="43">
        <v>89.3</v>
      </c>
      <c r="N164" s="44">
        <v>99.8</v>
      </c>
      <c r="O164" s="45">
        <v>104.5</v>
      </c>
      <c r="P164" s="46">
        <v>93.6</v>
      </c>
      <c r="Q164" s="47"/>
      <c r="R164" s="48"/>
    </row>
    <row r="165" spans="1:18">
      <c r="A165" s="1592"/>
      <c r="B165" s="1593" t="s">
        <v>111</v>
      </c>
      <c r="C165" s="1620">
        <v>125.56</v>
      </c>
      <c r="D165" s="1618">
        <v>113.3</v>
      </c>
      <c r="E165" s="1613">
        <v>89.18</v>
      </c>
      <c r="F165" s="99"/>
      <c r="G165" s="38"/>
      <c r="H165" s="1527"/>
      <c r="I165" s="39"/>
      <c r="J165" s="40" t="s">
        <v>111</v>
      </c>
      <c r="K165" s="41">
        <v>90.7</v>
      </c>
      <c r="L165" s="42">
        <v>91.1</v>
      </c>
      <c r="M165" s="43">
        <v>90.1</v>
      </c>
      <c r="N165" s="44">
        <v>100.8</v>
      </c>
      <c r="O165" s="45">
        <v>105.1</v>
      </c>
      <c r="P165" s="46">
        <v>94.4</v>
      </c>
      <c r="Q165" s="47"/>
      <c r="R165" s="48"/>
    </row>
    <row r="166" spans="1:18">
      <c r="A166" s="1592"/>
      <c r="B166" s="1593" t="s">
        <v>112</v>
      </c>
      <c r="C166" s="1620">
        <v>122.33</v>
      </c>
      <c r="D166" s="1618">
        <v>111.89</v>
      </c>
      <c r="E166" s="1613">
        <v>87.92</v>
      </c>
      <c r="F166" s="99"/>
      <c r="G166" s="38"/>
      <c r="H166" s="1527"/>
      <c r="I166" s="39"/>
      <c r="J166" s="40" t="s">
        <v>112</v>
      </c>
      <c r="K166" s="41">
        <v>91.3</v>
      </c>
      <c r="L166" s="42">
        <v>91</v>
      </c>
      <c r="M166" s="43">
        <v>90.6</v>
      </c>
      <c r="N166" s="44">
        <v>101.4</v>
      </c>
      <c r="O166" s="45">
        <v>105.4</v>
      </c>
      <c r="P166" s="46">
        <v>95.1</v>
      </c>
      <c r="Q166" s="47"/>
      <c r="R166" s="48"/>
    </row>
    <row r="167" spans="1:18">
      <c r="A167" s="1592"/>
      <c r="B167" s="1593" t="s">
        <v>113</v>
      </c>
      <c r="C167" s="1620">
        <v>127.01</v>
      </c>
      <c r="D167" s="1618">
        <v>111.68</v>
      </c>
      <c r="E167" s="1613">
        <v>90.5</v>
      </c>
      <c r="F167" s="99"/>
      <c r="G167" s="38"/>
      <c r="H167" s="1527"/>
      <c r="I167" s="39"/>
      <c r="J167" s="40" t="s">
        <v>113</v>
      </c>
      <c r="K167" s="41">
        <v>92.3</v>
      </c>
      <c r="L167" s="42">
        <v>91.5</v>
      </c>
      <c r="M167" s="43">
        <v>91.4</v>
      </c>
      <c r="N167" s="44">
        <v>102.6</v>
      </c>
      <c r="O167" s="45">
        <v>105.9</v>
      </c>
      <c r="P167" s="46">
        <v>95.9</v>
      </c>
      <c r="Q167" s="47"/>
      <c r="R167" s="48"/>
    </row>
    <row r="168" spans="1:18">
      <c r="A168" s="1592"/>
      <c r="B168" s="1593" t="s">
        <v>114</v>
      </c>
      <c r="C168" s="1620">
        <v>121.96</v>
      </c>
      <c r="D168" s="1618">
        <v>110.74</v>
      </c>
      <c r="E168" s="1613">
        <v>88.43</v>
      </c>
      <c r="F168" s="99"/>
      <c r="G168" s="38"/>
      <c r="H168" s="1527"/>
      <c r="I168" s="39"/>
      <c r="J168" s="40" t="s">
        <v>114</v>
      </c>
      <c r="K168" s="41">
        <v>92.2</v>
      </c>
      <c r="L168" s="42">
        <v>91.6</v>
      </c>
      <c r="M168" s="43">
        <v>92.1</v>
      </c>
      <c r="N168" s="44">
        <v>102.5</v>
      </c>
      <c r="O168" s="45">
        <v>106.1</v>
      </c>
      <c r="P168" s="46">
        <v>96.6</v>
      </c>
      <c r="Q168" s="47"/>
      <c r="R168" s="48"/>
    </row>
    <row r="169" spans="1:18">
      <c r="A169" s="1592"/>
      <c r="B169" s="1593" t="s">
        <v>115</v>
      </c>
      <c r="C169" s="1620">
        <v>124.77</v>
      </c>
      <c r="D169" s="1618">
        <v>113.02</v>
      </c>
      <c r="E169" s="1613">
        <v>90.26</v>
      </c>
      <c r="F169" s="99"/>
      <c r="G169" s="38"/>
      <c r="H169" s="1527"/>
      <c r="I169" s="39"/>
      <c r="J169" s="40" t="s">
        <v>115</v>
      </c>
      <c r="K169" s="41">
        <v>94.3</v>
      </c>
      <c r="L169" s="42">
        <v>93.4</v>
      </c>
      <c r="M169" s="43">
        <v>92.1</v>
      </c>
      <c r="N169" s="44">
        <v>104.7</v>
      </c>
      <c r="O169" s="45">
        <v>108</v>
      </c>
      <c r="P169" s="46">
        <v>96.6</v>
      </c>
      <c r="Q169" s="47"/>
      <c r="R169" s="48"/>
    </row>
    <row r="170" spans="1:18">
      <c r="A170" s="1592"/>
      <c r="B170" s="1593" t="s">
        <v>116</v>
      </c>
      <c r="C170" s="1620">
        <v>131.88999999999999</v>
      </c>
      <c r="D170" s="1618">
        <v>118.53</v>
      </c>
      <c r="E170" s="1613">
        <v>92.48</v>
      </c>
      <c r="F170" s="99"/>
      <c r="G170" s="38"/>
      <c r="H170" s="1527"/>
      <c r="I170" s="39"/>
      <c r="J170" s="40" t="s">
        <v>116</v>
      </c>
      <c r="K170" s="41">
        <v>96</v>
      </c>
      <c r="L170" s="42">
        <v>95.5</v>
      </c>
      <c r="M170" s="43">
        <v>93.1</v>
      </c>
      <c r="N170" s="44">
        <v>106.6</v>
      </c>
      <c r="O170" s="45">
        <v>110.2</v>
      </c>
      <c r="P170" s="46">
        <v>97.7</v>
      </c>
      <c r="Q170" s="47"/>
      <c r="R170" s="48"/>
    </row>
    <row r="171" spans="1:18">
      <c r="A171" s="1592"/>
      <c r="B171" s="1593" t="s">
        <v>117</v>
      </c>
      <c r="C171" s="1620">
        <v>125.93</v>
      </c>
      <c r="D171" s="1618">
        <v>114.96</v>
      </c>
      <c r="E171" s="1613">
        <v>90.73</v>
      </c>
      <c r="F171" s="99"/>
      <c r="G171" s="38"/>
      <c r="H171" s="1527"/>
      <c r="I171" s="39"/>
      <c r="J171" s="40" t="s">
        <v>117</v>
      </c>
      <c r="K171" s="41">
        <v>94.4</v>
      </c>
      <c r="L171" s="42">
        <v>94.6</v>
      </c>
      <c r="M171" s="43">
        <v>93.3</v>
      </c>
      <c r="N171" s="44">
        <v>104.9</v>
      </c>
      <c r="O171" s="45">
        <v>109.6</v>
      </c>
      <c r="P171" s="46">
        <v>97.9</v>
      </c>
      <c r="Q171" s="47"/>
      <c r="R171" s="48"/>
    </row>
    <row r="172" spans="1:18">
      <c r="A172" s="1594"/>
      <c r="B172" s="1595" t="s">
        <v>118</v>
      </c>
      <c r="C172" s="1628">
        <v>129.56</v>
      </c>
      <c r="D172" s="1615">
        <v>117.54</v>
      </c>
      <c r="E172" s="1629">
        <v>90.8</v>
      </c>
      <c r="F172" s="103"/>
      <c r="G172" s="54"/>
      <c r="H172" s="1527"/>
      <c r="I172" s="39"/>
      <c r="J172" s="40" t="s">
        <v>118</v>
      </c>
      <c r="K172" s="41">
        <v>95.6</v>
      </c>
      <c r="L172" s="42">
        <v>96.6</v>
      </c>
      <c r="M172" s="43">
        <v>94.2</v>
      </c>
      <c r="N172" s="44">
        <v>106.1</v>
      </c>
      <c r="O172" s="45">
        <v>111.6</v>
      </c>
      <c r="P172" s="46">
        <v>98.8</v>
      </c>
      <c r="Q172" s="47"/>
      <c r="R172" s="48"/>
    </row>
    <row r="173" spans="1:18">
      <c r="A173" s="1599" t="s">
        <v>135</v>
      </c>
      <c r="B173" s="1593" t="s">
        <v>107</v>
      </c>
      <c r="C173" s="1620">
        <v>130.43</v>
      </c>
      <c r="D173" s="1618">
        <v>120.46</v>
      </c>
      <c r="E173" s="1613">
        <v>95.34</v>
      </c>
      <c r="F173" s="99"/>
      <c r="G173" s="38"/>
      <c r="H173" s="1527"/>
      <c r="I173" s="104" t="s">
        <v>135</v>
      </c>
      <c r="J173" s="68" t="s">
        <v>107</v>
      </c>
      <c r="K173" s="84">
        <v>97.2</v>
      </c>
      <c r="L173" s="85">
        <v>98</v>
      </c>
      <c r="M173" s="86">
        <v>95.4</v>
      </c>
      <c r="N173" s="69">
        <v>107.8</v>
      </c>
      <c r="O173" s="70">
        <v>113.1</v>
      </c>
      <c r="P173" s="71">
        <v>100.1</v>
      </c>
      <c r="Q173" s="72"/>
      <c r="R173" s="73"/>
    </row>
    <row r="174" spans="1:18">
      <c r="A174" s="1592">
        <v>2004</v>
      </c>
      <c r="B174" s="1593" t="s">
        <v>108</v>
      </c>
      <c r="C174" s="1620">
        <v>127.55</v>
      </c>
      <c r="D174" s="1618">
        <v>120.32</v>
      </c>
      <c r="E174" s="1613">
        <v>97.12</v>
      </c>
      <c r="F174" s="99"/>
      <c r="G174" s="38"/>
      <c r="H174" s="1527"/>
      <c r="I174" s="39">
        <v>2004</v>
      </c>
      <c r="J174" s="40" t="s">
        <v>108</v>
      </c>
      <c r="K174" s="41">
        <v>97.3</v>
      </c>
      <c r="L174" s="42">
        <v>97.7</v>
      </c>
      <c r="M174" s="43">
        <v>95.4</v>
      </c>
      <c r="N174" s="44">
        <v>107.9</v>
      </c>
      <c r="O174" s="45">
        <v>112.9</v>
      </c>
      <c r="P174" s="46">
        <v>100.2</v>
      </c>
      <c r="Q174" s="47"/>
      <c r="R174" s="48"/>
    </row>
    <row r="175" spans="1:18">
      <c r="A175" s="1592"/>
      <c r="B175" s="1593" t="s">
        <v>109</v>
      </c>
      <c r="C175" s="1620">
        <v>132.76</v>
      </c>
      <c r="D175" s="1618">
        <v>119.72</v>
      </c>
      <c r="E175" s="1613">
        <v>94.75</v>
      </c>
      <c r="F175" s="99"/>
      <c r="G175" s="38"/>
      <c r="H175" s="1527"/>
      <c r="I175" s="39"/>
      <c r="J175" s="40" t="s">
        <v>109</v>
      </c>
      <c r="K175" s="41">
        <v>99</v>
      </c>
      <c r="L175" s="42">
        <v>97.8</v>
      </c>
      <c r="M175" s="43">
        <v>95.8</v>
      </c>
      <c r="N175" s="44">
        <v>109.7</v>
      </c>
      <c r="O175" s="45">
        <v>113</v>
      </c>
      <c r="P175" s="46">
        <v>100.4</v>
      </c>
      <c r="Q175" s="47"/>
      <c r="R175" s="48"/>
    </row>
    <row r="176" spans="1:18">
      <c r="A176" s="1592"/>
      <c r="B176" s="1593" t="s">
        <v>110</v>
      </c>
      <c r="C176" s="1620">
        <v>130.27000000000001</v>
      </c>
      <c r="D176" s="1618">
        <v>119.95</v>
      </c>
      <c r="E176" s="1613">
        <v>95.4</v>
      </c>
      <c r="F176" s="99"/>
      <c r="G176" s="38"/>
      <c r="H176" s="1527"/>
      <c r="I176" s="39"/>
      <c r="J176" s="40" t="s">
        <v>110</v>
      </c>
      <c r="K176" s="41">
        <v>99.6</v>
      </c>
      <c r="L176" s="42">
        <v>98.8</v>
      </c>
      <c r="M176" s="43">
        <v>97.1</v>
      </c>
      <c r="N176" s="44">
        <v>110.5</v>
      </c>
      <c r="O176" s="45">
        <v>114.2</v>
      </c>
      <c r="P176" s="46">
        <v>101.8</v>
      </c>
      <c r="Q176" s="47"/>
      <c r="R176" s="48"/>
    </row>
    <row r="177" spans="1:18">
      <c r="A177" s="1592"/>
      <c r="B177" s="1593" t="s">
        <v>111</v>
      </c>
      <c r="C177" s="1620">
        <v>135.94999999999999</v>
      </c>
      <c r="D177" s="1618">
        <v>121.63</v>
      </c>
      <c r="E177" s="1613">
        <v>97.29</v>
      </c>
      <c r="F177" s="99"/>
      <c r="G177" s="38"/>
      <c r="H177" s="1527"/>
      <c r="I177" s="39"/>
      <c r="J177" s="40" t="s">
        <v>111</v>
      </c>
      <c r="K177" s="41">
        <v>100.4</v>
      </c>
      <c r="L177" s="42">
        <v>98.7</v>
      </c>
      <c r="M177" s="43">
        <v>97.8</v>
      </c>
      <c r="N177" s="44">
        <v>111.4</v>
      </c>
      <c r="O177" s="45">
        <v>114.1</v>
      </c>
      <c r="P177" s="46">
        <v>102.6</v>
      </c>
      <c r="Q177" s="47"/>
      <c r="R177" s="48"/>
    </row>
    <row r="178" spans="1:18">
      <c r="A178" s="1592"/>
      <c r="B178" s="1593" t="s">
        <v>112</v>
      </c>
      <c r="C178" s="1620">
        <v>137.71</v>
      </c>
      <c r="D178" s="1618">
        <v>122.04</v>
      </c>
      <c r="E178" s="1613">
        <v>93.95</v>
      </c>
      <c r="F178" s="99"/>
      <c r="G178" s="38"/>
      <c r="H178" s="1527"/>
      <c r="I178" s="39"/>
      <c r="J178" s="40" t="s">
        <v>112</v>
      </c>
      <c r="K178" s="41">
        <v>99.9</v>
      </c>
      <c r="L178" s="42">
        <v>99.6</v>
      </c>
      <c r="M178" s="43">
        <v>97.6</v>
      </c>
      <c r="N178" s="44">
        <v>110.8</v>
      </c>
      <c r="O178" s="45">
        <v>114.8</v>
      </c>
      <c r="P178" s="46">
        <v>102.5</v>
      </c>
      <c r="Q178" s="47"/>
      <c r="R178" s="48"/>
    </row>
    <row r="179" spans="1:18">
      <c r="A179" s="1592"/>
      <c r="B179" s="1593" t="s">
        <v>113</v>
      </c>
      <c r="C179" s="1620">
        <v>134.19</v>
      </c>
      <c r="D179" s="1618">
        <v>124.41</v>
      </c>
      <c r="E179" s="1613">
        <v>97.96</v>
      </c>
      <c r="F179" s="99"/>
      <c r="G179" s="38"/>
      <c r="H179" s="1527"/>
      <c r="I179" s="39"/>
      <c r="J179" s="40" t="s">
        <v>113</v>
      </c>
      <c r="K179" s="41">
        <v>101.8</v>
      </c>
      <c r="L179" s="42">
        <v>100.7</v>
      </c>
      <c r="M179" s="43">
        <v>97.8</v>
      </c>
      <c r="N179" s="44">
        <v>112.9</v>
      </c>
      <c r="O179" s="45">
        <v>116.2</v>
      </c>
      <c r="P179" s="46">
        <v>102.7</v>
      </c>
      <c r="Q179" s="47"/>
      <c r="R179" s="48"/>
    </row>
    <row r="180" spans="1:18">
      <c r="A180" s="1592"/>
      <c r="B180" s="1593" t="s">
        <v>114</v>
      </c>
      <c r="C180" s="1620">
        <v>135.41</v>
      </c>
      <c r="D180" s="1618">
        <v>121.96</v>
      </c>
      <c r="E180" s="1613">
        <v>96.47</v>
      </c>
      <c r="F180" s="99"/>
      <c r="G180" s="38"/>
      <c r="H180" s="1527"/>
      <c r="I180" s="39"/>
      <c r="J180" s="40" t="s">
        <v>114</v>
      </c>
      <c r="K180" s="41">
        <v>100.8</v>
      </c>
      <c r="L180" s="42">
        <v>99.6</v>
      </c>
      <c r="M180" s="43">
        <v>98.1</v>
      </c>
      <c r="N180" s="44">
        <v>111.9</v>
      </c>
      <c r="O180" s="45">
        <v>115.1</v>
      </c>
      <c r="P180" s="46">
        <v>103</v>
      </c>
      <c r="Q180" s="47"/>
      <c r="R180" s="48"/>
    </row>
    <row r="181" spans="1:18">
      <c r="A181" s="1592"/>
      <c r="B181" s="1593" t="s">
        <v>115</v>
      </c>
      <c r="C181" s="1620">
        <v>138.19</v>
      </c>
      <c r="D181" s="1618">
        <v>123.07</v>
      </c>
      <c r="E181" s="1613">
        <v>97.26</v>
      </c>
      <c r="F181" s="99"/>
      <c r="G181" s="38"/>
      <c r="H181" s="1527"/>
      <c r="I181" s="39"/>
      <c r="J181" s="40" t="s">
        <v>115</v>
      </c>
      <c r="K181" s="41">
        <v>101.2</v>
      </c>
      <c r="L181" s="42">
        <v>99.8</v>
      </c>
      <c r="M181" s="43">
        <v>99</v>
      </c>
      <c r="N181" s="44">
        <v>112.2</v>
      </c>
      <c r="O181" s="45">
        <v>115.2</v>
      </c>
      <c r="P181" s="46">
        <v>103.8</v>
      </c>
      <c r="Q181" s="47"/>
      <c r="R181" s="48"/>
    </row>
    <row r="182" spans="1:18">
      <c r="A182" s="1592"/>
      <c r="B182" s="1593" t="s">
        <v>116</v>
      </c>
      <c r="C182" s="1620">
        <v>138.22999999999999</v>
      </c>
      <c r="D182" s="1618">
        <v>123.8</v>
      </c>
      <c r="E182" s="1613">
        <v>100.27</v>
      </c>
      <c r="F182" s="99"/>
      <c r="G182" s="38"/>
      <c r="H182" s="1527"/>
      <c r="I182" s="39"/>
      <c r="J182" s="40" t="s">
        <v>116</v>
      </c>
      <c r="K182" s="41">
        <v>101.4</v>
      </c>
      <c r="L182" s="42">
        <v>99.3</v>
      </c>
      <c r="M182" s="43">
        <v>98.6</v>
      </c>
      <c r="N182" s="44">
        <v>112.4</v>
      </c>
      <c r="O182" s="45">
        <v>114.5</v>
      </c>
      <c r="P182" s="46">
        <v>103.4</v>
      </c>
      <c r="Q182" s="47"/>
      <c r="R182" s="48"/>
    </row>
    <row r="183" spans="1:18">
      <c r="A183" s="1592"/>
      <c r="B183" s="1593" t="s">
        <v>117</v>
      </c>
      <c r="C183" s="1620">
        <v>141.33000000000001</v>
      </c>
      <c r="D183" s="1618">
        <v>125.68</v>
      </c>
      <c r="E183" s="1613">
        <v>102.33</v>
      </c>
      <c r="F183" s="99"/>
      <c r="G183" s="38"/>
      <c r="H183" s="1527"/>
      <c r="I183" s="39"/>
      <c r="J183" s="40" t="s">
        <v>117</v>
      </c>
      <c r="K183" s="41">
        <v>101.6</v>
      </c>
      <c r="L183" s="42">
        <v>100.5</v>
      </c>
      <c r="M183" s="43">
        <v>98.9</v>
      </c>
      <c r="N183" s="44">
        <v>112.6</v>
      </c>
      <c r="O183" s="45">
        <v>116</v>
      </c>
      <c r="P183" s="46">
        <v>103.7</v>
      </c>
      <c r="Q183" s="47"/>
      <c r="R183" s="48"/>
    </row>
    <row r="184" spans="1:18">
      <c r="A184" s="1592"/>
      <c r="B184" s="1593" t="s">
        <v>118</v>
      </c>
      <c r="C184" s="1620">
        <v>143.26</v>
      </c>
      <c r="D184" s="1618">
        <v>126.77</v>
      </c>
      <c r="E184" s="1613">
        <v>102.32</v>
      </c>
      <c r="F184" s="99"/>
      <c r="G184" s="38"/>
      <c r="H184" s="1527"/>
      <c r="I184" s="39"/>
      <c r="J184" s="40" t="s">
        <v>118</v>
      </c>
      <c r="K184" s="57">
        <v>102</v>
      </c>
      <c r="L184" s="58">
        <v>99.6</v>
      </c>
      <c r="M184" s="59">
        <v>98.8</v>
      </c>
      <c r="N184" s="44">
        <v>113.1</v>
      </c>
      <c r="O184" s="45">
        <v>114.8</v>
      </c>
      <c r="P184" s="46">
        <v>103.6</v>
      </c>
      <c r="Q184" s="47"/>
      <c r="R184" s="48"/>
    </row>
    <row r="185" spans="1:18">
      <c r="A185" s="1598" t="s">
        <v>136</v>
      </c>
      <c r="B185" s="1597" t="s">
        <v>107</v>
      </c>
      <c r="C185" s="1626">
        <v>136.46</v>
      </c>
      <c r="D185" s="1627">
        <v>127.8</v>
      </c>
      <c r="E185" s="1610">
        <v>100.88</v>
      </c>
      <c r="F185" s="101"/>
      <c r="G185" s="66"/>
      <c r="H185" s="1527"/>
      <c r="I185" s="104" t="s">
        <v>136</v>
      </c>
      <c r="J185" s="68" t="s">
        <v>107</v>
      </c>
      <c r="K185" s="41">
        <v>101.6</v>
      </c>
      <c r="L185" s="42">
        <v>100.3</v>
      </c>
      <c r="M185" s="43">
        <v>99.1</v>
      </c>
      <c r="N185" s="69">
        <v>112.6</v>
      </c>
      <c r="O185" s="70">
        <v>115.8</v>
      </c>
      <c r="P185" s="71">
        <v>103.8</v>
      </c>
      <c r="Q185" s="72"/>
      <c r="R185" s="73"/>
    </row>
    <row r="186" spans="1:18">
      <c r="A186" s="1592">
        <v>2005</v>
      </c>
      <c r="B186" s="1593" t="s">
        <v>108</v>
      </c>
      <c r="C186" s="1620">
        <v>131.79</v>
      </c>
      <c r="D186" s="1618">
        <v>124.63</v>
      </c>
      <c r="E186" s="1613">
        <v>102.8</v>
      </c>
      <c r="F186" s="99"/>
      <c r="G186" s="38"/>
      <c r="H186" s="1527"/>
      <c r="I186" s="39">
        <v>2005</v>
      </c>
      <c r="J186" s="40" t="s">
        <v>108</v>
      </c>
      <c r="K186" s="41">
        <v>101</v>
      </c>
      <c r="L186" s="42">
        <v>99.4</v>
      </c>
      <c r="M186" s="43">
        <v>98.8</v>
      </c>
      <c r="N186" s="44">
        <v>112</v>
      </c>
      <c r="O186" s="45">
        <v>114.7</v>
      </c>
      <c r="P186" s="46">
        <v>103.5</v>
      </c>
      <c r="Q186" s="47"/>
      <c r="R186" s="48"/>
    </row>
    <row r="187" spans="1:18">
      <c r="A187" s="1592"/>
      <c r="B187" s="1593" t="s">
        <v>109</v>
      </c>
      <c r="C187" s="1620">
        <v>131.1</v>
      </c>
      <c r="D187" s="1618">
        <v>126.55</v>
      </c>
      <c r="E187" s="1613">
        <v>102.78</v>
      </c>
      <c r="F187" s="99"/>
      <c r="G187" s="38"/>
      <c r="H187" s="1527"/>
      <c r="I187" s="39"/>
      <c r="J187" s="40" t="s">
        <v>109</v>
      </c>
      <c r="K187" s="41">
        <v>102.2</v>
      </c>
      <c r="L187" s="42">
        <v>100.4</v>
      </c>
      <c r="M187" s="43">
        <v>99.9</v>
      </c>
      <c r="N187" s="44">
        <v>113.3</v>
      </c>
      <c r="O187" s="45">
        <v>115.9</v>
      </c>
      <c r="P187" s="46">
        <v>104.7</v>
      </c>
      <c r="Q187" s="47"/>
      <c r="R187" s="48"/>
    </row>
    <row r="188" spans="1:18">
      <c r="A188" s="1592"/>
      <c r="B188" s="1593" t="s">
        <v>110</v>
      </c>
      <c r="C188" s="1620">
        <v>132.91999999999999</v>
      </c>
      <c r="D188" s="1618">
        <v>131.56</v>
      </c>
      <c r="E188" s="1613">
        <v>104.56</v>
      </c>
      <c r="F188" s="99"/>
      <c r="G188" s="38"/>
      <c r="H188" s="1527"/>
      <c r="I188" s="39"/>
      <c r="J188" s="40" t="s">
        <v>110</v>
      </c>
      <c r="K188" s="41">
        <v>102.8</v>
      </c>
      <c r="L188" s="42">
        <v>101.6</v>
      </c>
      <c r="M188" s="43">
        <v>99.8</v>
      </c>
      <c r="N188" s="44">
        <v>113.9</v>
      </c>
      <c r="O188" s="45">
        <v>117.3</v>
      </c>
      <c r="P188" s="46">
        <v>104.5</v>
      </c>
      <c r="Q188" s="47"/>
      <c r="R188" s="48"/>
    </row>
    <row r="189" spans="1:18">
      <c r="A189" s="1592"/>
      <c r="B189" s="1593" t="s">
        <v>111</v>
      </c>
      <c r="C189" s="1620">
        <v>130</v>
      </c>
      <c r="D189" s="1618">
        <v>124.96</v>
      </c>
      <c r="E189" s="1613">
        <v>106.85</v>
      </c>
      <c r="F189" s="99"/>
      <c r="G189" s="38"/>
      <c r="H189" s="1527"/>
      <c r="I189" s="39"/>
      <c r="J189" s="40" t="s">
        <v>111</v>
      </c>
      <c r="K189" s="41">
        <v>101.7</v>
      </c>
      <c r="L189" s="42">
        <v>100.5</v>
      </c>
      <c r="M189" s="43">
        <v>99.9</v>
      </c>
      <c r="N189" s="44">
        <v>112.7</v>
      </c>
      <c r="O189" s="45">
        <v>116.1</v>
      </c>
      <c r="P189" s="46">
        <v>104.7</v>
      </c>
      <c r="Q189" s="47"/>
      <c r="R189" s="48"/>
    </row>
    <row r="190" spans="1:18">
      <c r="A190" s="1592"/>
      <c r="B190" s="1593" t="s">
        <v>112</v>
      </c>
      <c r="C190" s="1620">
        <v>129.97</v>
      </c>
      <c r="D190" s="1618">
        <v>128.85</v>
      </c>
      <c r="E190" s="1613">
        <v>104.13</v>
      </c>
      <c r="F190" s="99"/>
      <c r="G190" s="38"/>
      <c r="H190" s="1527"/>
      <c r="I190" s="39"/>
      <c r="J190" s="40" t="s">
        <v>112</v>
      </c>
      <c r="K190" s="41">
        <v>102</v>
      </c>
      <c r="L190" s="42">
        <v>101.1</v>
      </c>
      <c r="M190" s="43">
        <v>100.7</v>
      </c>
      <c r="N190" s="44">
        <v>113</v>
      </c>
      <c r="O190" s="45">
        <v>116.6</v>
      </c>
      <c r="P190" s="46">
        <v>105.5</v>
      </c>
      <c r="Q190" s="47"/>
      <c r="R190" s="48"/>
    </row>
    <row r="191" spans="1:18">
      <c r="A191" s="1592"/>
      <c r="B191" s="1593" t="s">
        <v>113</v>
      </c>
      <c r="C191" s="1620">
        <v>128.36000000000001</v>
      </c>
      <c r="D191" s="1618">
        <v>126.47</v>
      </c>
      <c r="E191" s="1613">
        <v>103.02</v>
      </c>
      <c r="F191" s="99"/>
      <c r="G191" s="38"/>
      <c r="H191" s="1527"/>
      <c r="I191" s="39"/>
      <c r="J191" s="40" t="s">
        <v>113</v>
      </c>
      <c r="K191" s="41">
        <v>103</v>
      </c>
      <c r="L191" s="42">
        <v>100.4</v>
      </c>
      <c r="M191" s="43">
        <v>99.9</v>
      </c>
      <c r="N191" s="44">
        <v>114.2</v>
      </c>
      <c r="O191" s="45">
        <v>116</v>
      </c>
      <c r="P191" s="46">
        <v>104.7</v>
      </c>
      <c r="Q191" s="47"/>
      <c r="R191" s="48"/>
    </row>
    <row r="192" spans="1:18">
      <c r="A192" s="1592"/>
      <c r="B192" s="1593" t="s">
        <v>114</v>
      </c>
      <c r="C192" s="1620">
        <v>128.46</v>
      </c>
      <c r="D192" s="1618">
        <v>131.43</v>
      </c>
      <c r="E192" s="1613">
        <v>106.39</v>
      </c>
      <c r="F192" s="99"/>
      <c r="G192" s="38"/>
      <c r="H192" s="1527"/>
      <c r="I192" s="39"/>
      <c r="J192" s="40" t="s">
        <v>114</v>
      </c>
      <c r="K192" s="41">
        <v>103.4</v>
      </c>
      <c r="L192" s="42">
        <v>101.2</v>
      </c>
      <c r="M192" s="43">
        <v>101.1</v>
      </c>
      <c r="N192" s="44">
        <v>114.7</v>
      </c>
      <c r="O192" s="45">
        <v>116.8</v>
      </c>
      <c r="P192" s="46">
        <v>105.8</v>
      </c>
      <c r="Q192" s="47"/>
      <c r="R192" s="48"/>
    </row>
    <row r="193" spans="1:18">
      <c r="A193" s="1592"/>
      <c r="B193" s="1593" t="s">
        <v>115</v>
      </c>
      <c r="C193" s="1620">
        <v>125.24</v>
      </c>
      <c r="D193" s="1618">
        <v>129.22999999999999</v>
      </c>
      <c r="E193" s="1613">
        <v>104.19</v>
      </c>
      <c r="F193" s="99"/>
      <c r="G193" s="38"/>
      <c r="H193" s="1527"/>
      <c r="I193" s="39"/>
      <c r="J193" s="40" t="s">
        <v>115</v>
      </c>
      <c r="K193" s="41">
        <v>103.1</v>
      </c>
      <c r="L193" s="42">
        <v>101.4</v>
      </c>
      <c r="M193" s="43">
        <v>101.4</v>
      </c>
      <c r="N193" s="44">
        <v>114.3</v>
      </c>
      <c r="O193" s="45">
        <v>117.1</v>
      </c>
      <c r="P193" s="46">
        <v>106.2</v>
      </c>
      <c r="Q193" s="47"/>
      <c r="R193" s="48"/>
    </row>
    <row r="194" spans="1:18">
      <c r="A194" s="1592"/>
      <c r="B194" s="1593" t="s">
        <v>116</v>
      </c>
      <c r="C194" s="1620">
        <v>124.49</v>
      </c>
      <c r="D194" s="1618">
        <v>127.93</v>
      </c>
      <c r="E194" s="1613">
        <v>104.6</v>
      </c>
      <c r="F194" s="99"/>
      <c r="G194" s="38"/>
      <c r="H194" s="1527"/>
      <c r="I194" s="39"/>
      <c r="J194" s="40" t="s">
        <v>116</v>
      </c>
      <c r="K194" s="41">
        <v>104.7</v>
      </c>
      <c r="L194" s="42">
        <v>101.7</v>
      </c>
      <c r="M194" s="43">
        <v>100.6</v>
      </c>
      <c r="N194" s="44">
        <v>116</v>
      </c>
      <c r="O194" s="45">
        <v>117.5</v>
      </c>
      <c r="P194" s="46">
        <v>105.5</v>
      </c>
      <c r="Q194" s="47"/>
      <c r="R194" s="48"/>
    </row>
    <row r="195" spans="1:18">
      <c r="A195" s="1592"/>
      <c r="B195" s="1593" t="s">
        <v>117</v>
      </c>
      <c r="C195" s="1620">
        <v>130.21</v>
      </c>
      <c r="D195" s="1618">
        <v>129.79</v>
      </c>
      <c r="E195" s="1613">
        <v>105.33</v>
      </c>
      <c r="F195" s="99"/>
      <c r="G195" s="38"/>
      <c r="H195" s="1527"/>
      <c r="I195" s="39"/>
      <c r="J195" s="40" t="s">
        <v>117</v>
      </c>
      <c r="K195" s="41">
        <v>105.9</v>
      </c>
      <c r="L195" s="42">
        <v>102.6</v>
      </c>
      <c r="M195" s="43">
        <v>101</v>
      </c>
      <c r="N195" s="44">
        <v>117.3</v>
      </c>
      <c r="O195" s="45">
        <v>118.4</v>
      </c>
      <c r="P195" s="46">
        <v>105.8</v>
      </c>
      <c r="Q195" s="47"/>
      <c r="R195" s="48"/>
    </row>
    <row r="196" spans="1:18">
      <c r="A196" s="1594"/>
      <c r="B196" s="1595" t="s">
        <v>118</v>
      </c>
      <c r="C196" s="1628">
        <v>127.15</v>
      </c>
      <c r="D196" s="1615">
        <v>129.83000000000001</v>
      </c>
      <c r="E196" s="1629">
        <v>105.43</v>
      </c>
      <c r="F196" s="103"/>
      <c r="G196" s="54"/>
      <c r="H196" s="1527"/>
      <c r="I196" s="55"/>
      <c r="J196" s="56" t="s">
        <v>118</v>
      </c>
      <c r="K196" s="41">
        <v>105.9</v>
      </c>
      <c r="L196" s="42">
        <v>103.2</v>
      </c>
      <c r="M196" s="43">
        <v>101.5</v>
      </c>
      <c r="N196" s="80">
        <v>117.3</v>
      </c>
      <c r="O196" s="81">
        <v>119.1</v>
      </c>
      <c r="P196" s="82">
        <v>106.1</v>
      </c>
      <c r="Q196" s="83"/>
      <c r="R196" s="60"/>
    </row>
    <row r="197" spans="1:18">
      <c r="A197" s="1599" t="s">
        <v>137</v>
      </c>
      <c r="B197" s="1593" t="s">
        <v>107</v>
      </c>
      <c r="C197" s="1630">
        <v>135.57</v>
      </c>
      <c r="D197" s="1621">
        <v>132.51</v>
      </c>
      <c r="E197" s="1631">
        <v>103.23</v>
      </c>
      <c r="F197" s="108"/>
      <c r="G197" s="38"/>
      <c r="H197" s="1527"/>
      <c r="I197" s="105" t="s">
        <v>137</v>
      </c>
      <c r="J197" s="40" t="s">
        <v>107</v>
      </c>
      <c r="K197" s="84">
        <v>106.5</v>
      </c>
      <c r="L197" s="85">
        <v>103.6</v>
      </c>
      <c r="M197" s="86">
        <v>101.3</v>
      </c>
      <c r="N197" s="44">
        <v>118</v>
      </c>
      <c r="O197" s="45">
        <v>119.7</v>
      </c>
      <c r="P197" s="46">
        <v>105.9</v>
      </c>
      <c r="Q197" s="47"/>
      <c r="R197" s="48"/>
    </row>
    <row r="198" spans="1:18">
      <c r="A198" s="1592">
        <v>2006</v>
      </c>
      <c r="B198" s="1593" t="s">
        <v>108</v>
      </c>
      <c r="C198" s="1630">
        <v>137.07</v>
      </c>
      <c r="D198" s="1621">
        <v>134.6</v>
      </c>
      <c r="E198" s="1631">
        <v>104.81</v>
      </c>
      <c r="F198" s="108"/>
      <c r="G198" s="38"/>
      <c r="H198" s="1527"/>
      <c r="I198" s="39">
        <v>2006</v>
      </c>
      <c r="J198" s="40" t="s">
        <v>108</v>
      </c>
      <c r="K198" s="41">
        <v>107.2</v>
      </c>
      <c r="L198" s="42">
        <v>104.2</v>
      </c>
      <c r="M198" s="43">
        <v>102.6</v>
      </c>
      <c r="N198" s="44">
        <v>118.8</v>
      </c>
      <c r="O198" s="45">
        <v>120.2</v>
      </c>
      <c r="P198" s="46">
        <v>107.3</v>
      </c>
      <c r="Q198" s="47"/>
      <c r="R198" s="48"/>
    </row>
    <row r="199" spans="1:18">
      <c r="A199" s="1592"/>
      <c r="B199" s="1593" t="s">
        <v>109</v>
      </c>
      <c r="C199" s="1630">
        <v>135.26</v>
      </c>
      <c r="D199" s="1621">
        <v>135.33000000000001</v>
      </c>
      <c r="E199" s="1631">
        <v>104.71</v>
      </c>
      <c r="F199" s="108"/>
      <c r="G199" s="38"/>
      <c r="H199" s="1527"/>
      <c r="I199" s="39"/>
      <c r="J199" s="40" t="s">
        <v>109</v>
      </c>
      <c r="K199" s="41">
        <v>105.5</v>
      </c>
      <c r="L199" s="42">
        <v>104.5</v>
      </c>
      <c r="M199" s="43">
        <v>102.6</v>
      </c>
      <c r="N199" s="44">
        <v>116.9</v>
      </c>
      <c r="O199" s="45">
        <v>120.5</v>
      </c>
      <c r="P199" s="46">
        <v>107.4</v>
      </c>
      <c r="Q199" s="47"/>
      <c r="R199" s="48"/>
    </row>
    <row r="200" spans="1:18">
      <c r="A200" s="1592"/>
      <c r="B200" s="1593" t="s">
        <v>110</v>
      </c>
      <c r="C200" s="1630">
        <v>137.4</v>
      </c>
      <c r="D200" s="1621">
        <v>137.22999999999999</v>
      </c>
      <c r="E200" s="1631">
        <v>108.68</v>
      </c>
      <c r="F200" s="108"/>
      <c r="G200" s="38"/>
      <c r="H200" s="1527"/>
      <c r="I200" s="39"/>
      <c r="J200" s="40" t="s">
        <v>110</v>
      </c>
      <c r="K200" s="41">
        <v>107.5</v>
      </c>
      <c r="L200" s="42">
        <v>104.9</v>
      </c>
      <c r="M200" s="43">
        <v>103.5</v>
      </c>
      <c r="N200" s="44">
        <v>119.1</v>
      </c>
      <c r="O200" s="45">
        <v>121</v>
      </c>
      <c r="P200" s="46">
        <v>108.2</v>
      </c>
      <c r="Q200" s="47"/>
      <c r="R200" s="48"/>
    </row>
    <row r="201" spans="1:18">
      <c r="A201" s="1592"/>
      <c r="B201" s="1593" t="s">
        <v>111</v>
      </c>
      <c r="C201" s="1617">
        <v>140.96</v>
      </c>
      <c r="D201" s="1618">
        <v>138.56</v>
      </c>
      <c r="E201" s="1619">
        <v>109.78</v>
      </c>
      <c r="F201" s="93"/>
      <c r="G201" s="38"/>
      <c r="H201" s="1527"/>
      <c r="I201" s="39"/>
      <c r="J201" s="40" t="s">
        <v>111</v>
      </c>
      <c r="K201" s="41">
        <v>107.2</v>
      </c>
      <c r="L201" s="42">
        <v>105.1</v>
      </c>
      <c r="M201" s="43">
        <v>103.9</v>
      </c>
      <c r="N201" s="44">
        <v>118.7</v>
      </c>
      <c r="O201" s="45">
        <v>121.3</v>
      </c>
      <c r="P201" s="46">
        <v>108.6</v>
      </c>
      <c r="Q201" s="47"/>
      <c r="R201" s="48"/>
    </row>
    <row r="202" spans="1:18">
      <c r="A202" s="1592"/>
      <c r="B202" s="1593" t="s">
        <v>112</v>
      </c>
      <c r="C202" s="1617">
        <v>142.24</v>
      </c>
      <c r="D202" s="1618">
        <v>141.9</v>
      </c>
      <c r="E202" s="1619">
        <v>112.6</v>
      </c>
      <c r="F202" s="93"/>
      <c r="G202" s="38"/>
      <c r="H202" s="1527"/>
      <c r="I202" s="39"/>
      <c r="J202" s="40" t="s">
        <v>112</v>
      </c>
      <c r="K202" s="41">
        <v>105.6</v>
      </c>
      <c r="L202" s="42">
        <v>105.4</v>
      </c>
      <c r="M202" s="43">
        <v>104.3</v>
      </c>
      <c r="N202" s="44">
        <v>116.9</v>
      </c>
      <c r="O202" s="45">
        <v>121.5</v>
      </c>
      <c r="P202" s="46">
        <v>109.1</v>
      </c>
      <c r="Q202" s="47"/>
      <c r="R202" s="48"/>
    </row>
    <row r="203" spans="1:18">
      <c r="A203" s="1592"/>
      <c r="B203" s="1593" t="s">
        <v>113</v>
      </c>
      <c r="C203" s="1617">
        <v>137.61000000000001</v>
      </c>
      <c r="D203" s="1618">
        <v>139.28</v>
      </c>
      <c r="E203" s="1619">
        <v>111.36</v>
      </c>
      <c r="F203" s="93"/>
      <c r="G203" s="38"/>
      <c r="H203" s="1527"/>
      <c r="I203" s="39"/>
      <c r="J203" s="40" t="s">
        <v>113</v>
      </c>
      <c r="K203" s="41">
        <v>104.9</v>
      </c>
      <c r="L203" s="42">
        <v>105.5</v>
      </c>
      <c r="M203" s="43">
        <v>105.1</v>
      </c>
      <c r="N203" s="44">
        <v>116.1</v>
      </c>
      <c r="O203" s="45">
        <v>121.8</v>
      </c>
      <c r="P203" s="46">
        <v>110</v>
      </c>
      <c r="Q203" s="47"/>
      <c r="R203" s="48"/>
    </row>
    <row r="204" spans="1:18">
      <c r="A204" s="1592"/>
      <c r="B204" s="1593" t="s">
        <v>114</v>
      </c>
      <c r="C204" s="1617">
        <v>139.91999999999999</v>
      </c>
      <c r="D204" s="1618">
        <v>142.13</v>
      </c>
      <c r="E204" s="1619">
        <v>114.62</v>
      </c>
      <c r="F204" s="93"/>
      <c r="G204" s="38"/>
      <c r="H204" s="1527"/>
      <c r="I204" s="39"/>
      <c r="J204" s="40" t="s">
        <v>114</v>
      </c>
      <c r="K204" s="41">
        <v>106.5</v>
      </c>
      <c r="L204" s="42">
        <v>105.9</v>
      </c>
      <c r="M204" s="43">
        <v>104.9</v>
      </c>
      <c r="N204" s="44">
        <v>117.9</v>
      </c>
      <c r="O204" s="45">
        <v>122.2</v>
      </c>
      <c r="P204" s="46">
        <v>109.8</v>
      </c>
      <c r="Q204" s="47"/>
      <c r="R204" s="48"/>
    </row>
    <row r="205" spans="1:18">
      <c r="A205" s="1592"/>
      <c r="B205" s="1593" t="s">
        <v>115</v>
      </c>
      <c r="C205" s="1617">
        <v>141.31</v>
      </c>
      <c r="D205" s="1618">
        <v>140.31</v>
      </c>
      <c r="E205" s="1619">
        <v>117.08</v>
      </c>
      <c r="F205" s="93"/>
      <c r="G205" s="38"/>
      <c r="H205" s="1527"/>
      <c r="I205" s="39"/>
      <c r="J205" s="40" t="s">
        <v>115</v>
      </c>
      <c r="K205" s="41">
        <v>105.4</v>
      </c>
      <c r="L205" s="42">
        <v>105.7</v>
      </c>
      <c r="M205" s="43">
        <v>105</v>
      </c>
      <c r="N205" s="44">
        <v>116.7</v>
      </c>
      <c r="O205" s="45">
        <v>122</v>
      </c>
      <c r="P205" s="46">
        <v>109.8</v>
      </c>
      <c r="Q205" s="47"/>
      <c r="R205" s="48"/>
    </row>
    <row r="206" spans="1:18">
      <c r="A206" s="1592"/>
      <c r="B206" s="1593" t="s">
        <v>116</v>
      </c>
      <c r="C206" s="1617">
        <v>135.59</v>
      </c>
      <c r="D206" s="1618">
        <v>139.02000000000001</v>
      </c>
      <c r="E206" s="1619">
        <v>116.9</v>
      </c>
      <c r="F206" s="93"/>
      <c r="G206" s="38"/>
      <c r="H206" s="1527"/>
      <c r="I206" s="39"/>
      <c r="J206" s="40" t="s">
        <v>116</v>
      </c>
      <c r="K206" s="41">
        <v>105.6</v>
      </c>
      <c r="L206" s="42">
        <v>106</v>
      </c>
      <c r="M206" s="43">
        <v>105.7</v>
      </c>
      <c r="N206" s="44">
        <v>117</v>
      </c>
      <c r="O206" s="45">
        <v>122.5</v>
      </c>
      <c r="P206" s="46">
        <v>110.7</v>
      </c>
      <c r="Q206" s="47"/>
      <c r="R206" s="48"/>
    </row>
    <row r="207" spans="1:18">
      <c r="A207" s="1592"/>
      <c r="B207" s="1593" t="s">
        <v>117</v>
      </c>
      <c r="C207" s="1617">
        <v>136.43</v>
      </c>
      <c r="D207" s="1618">
        <v>138.77000000000001</v>
      </c>
      <c r="E207" s="1619">
        <v>115.99</v>
      </c>
      <c r="F207" s="93"/>
      <c r="G207" s="38"/>
      <c r="H207" s="1527"/>
      <c r="I207" s="39"/>
      <c r="J207" s="40" t="s">
        <v>117</v>
      </c>
      <c r="K207" s="41">
        <v>106.5</v>
      </c>
      <c r="L207" s="42">
        <v>106.1</v>
      </c>
      <c r="M207" s="43">
        <v>106.5</v>
      </c>
      <c r="N207" s="44">
        <v>117.9</v>
      </c>
      <c r="O207" s="45">
        <v>122.4</v>
      </c>
      <c r="P207" s="46">
        <v>111.2</v>
      </c>
      <c r="Q207" s="47"/>
      <c r="R207" s="48"/>
    </row>
    <row r="208" spans="1:18">
      <c r="A208" s="1592"/>
      <c r="B208" s="1593" t="s">
        <v>118</v>
      </c>
      <c r="C208" s="1617">
        <v>134.41</v>
      </c>
      <c r="D208" s="1618">
        <v>137.72999999999999</v>
      </c>
      <c r="E208" s="1619">
        <v>117.68</v>
      </c>
      <c r="F208" s="93"/>
      <c r="G208" s="38"/>
      <c r="H208" s="1527"/>
      <c r="I208" s="39"/>
      <c r="J208" s="40" t="s">
        <v>118</v>
      </c>
      <c r="K208" s="57">
        <v>106.2</v>
      </c>
      <c r="L208" s="58">
        <v>106</v>
      </c>
      <c r="M208" s="59">
        <v>106.9</v>
      </c>
      <c r="N208" s="44">
        <v>117.7</v>
      </c>
      <c r="O208" s="45">
        <v>122.3</v>
      </c>
      <c r="P208" s="46">
        <v>111.6</v>
      </c>
      <c r="Q208" s="47"/>
      <c r="R208" s="48"/>
    </row>
    <row r="209" spans="1:18">
      <c r="A209" s="1598" t="s">
        <v>138</v>
      </c>
      <c r="B209" s="1597" t="s">
        <v>107</v>
      </c>
      <c r="C209" s="1622">
        <v>126.54</v>
      </c>
      <c r="D209" s="1627">
        <v>135.38999999999999</v>
      </c>
      <c r="E209" s="1624">
        <v>118.87</v>
      </c>
      <c r="F209" s="100"/>
      <c r="G209" s="66"/>
      <c r="H209" s="1527"/>
      <c r="I209" s="104" t="s">
        <v>138</v>
      </c>
      <c r="J209" s="68" t="s">
        <v>107</v>
      </c>
      <c r="K209" s="41">
        <v>106.3</v>
      </c>
      <c r="L209" s="42">
        <v>106.1</v>
      </c>
      <c r="M209" s="43">
        <v>107.3</v>
      </c>
      <c r="N209" s="69">
        <v>117.7</v>
      </c>
      <c r="O209" s="70">
        <v>122.4</v>
      </c>
      <c r="P209" s="71">
        <v>112</v>
      </c>
      <c r="Q209" s="72"/>
      <c r="R209" s="73"/>
    </row>
    <row r="210" spans="1:18">
      <c r="A210" s="1592">
        <v>2007</v>
      </c>
      <c r="B210" s="1593" t="s">
        <v>108</v>
      </c>
      <c r="C210" s="1617">
        <v>129.87</v>
      </c>
      <c r="D210" s="1618">
        <v>139.19</v>
      </c>
      <c r="E210" s="1619">
        <v>120.53</v>
      </c>
      <c r="F210" s="93"/>
      <c r="G210" s="38"/>
      <c r="H210" s="1527"/>
      <c r="I210" s="39">
        <v>2007</v>
      </c>
      <c r="J210" s="40" t="s">
        <v>108</v>
      </c>
      <c r="K210" s="41">
        <v>106.8</v>
      </c>
      <c r="L210" s="42">
        <v>106</v>
      </c>
      <c r="M210" s="43">
        <v>106.7</v>
      </c>
      <c r="N210" s="44">
        <v>118.3</v>
      </c>
      <c r="O210" s="45">
        <v>122.5</v>
      </c>
      <c r="P210" s="46">
        <v>111.4</v>
      </c>
      <c r="Q210" s="47"/>
      <c r="R210" s="48"/>
    </row>
    <row r="211" spans="1:18">
      <c r="A211" s="1592"/>
      <c r="B211" s="1593" t="s">
        <v>109</v>
      </c>
      <c r="C211" s="1617">
        <v>126.05</v>
      </c>
      <c r="D211" s="1618">
        <v>134.5</v>
      </c>
      <c r="E211" s="1619">
        <v>119.43</v>
      </c>
      <c r="F211" s="93"/>
      <c r="G211" s="38"/>
      <c r="H211" s="1527"/>
      <c r="I211" s="39"/>
      <c r="J211" s="40" t="s">
        <v>109</v>
      </c>
      <c r="K211" s="41">
        <v>106.1</v>
      </c>
      <c r="L211" s="42">
        <v>105.5</v>
      </c>
      <c r="M211" s="43">
        <v>106.7</v>
      </c>
      <c r="N211" s="44">
        <v>117.5</v>
      </c>
      <c r="O211" s="45">
        <v>121.9</v>
      </c>
      <c r="P211" s="46">
        <v>111.4</v>
      </c>
      <c r="Q211" s="47"/>
      <c r="R211" s="48"/>
    </row>
    <row r="212" spans="1:18">
      <c r="A212" s="1592"/>
      <c r="B212" s="1593" t="s">
        <v>110</v>
      </c>
      <c r="C212" s="1617">
        <v>124.06</v>
      </c>
      <c r="D212" s="1618">
        <v>136.97</v>
      </c>
      <c r="E212" s="1619">
        <v>123.75</v>
      </c>
      <c r="F212" s="93"/>
      <c r="G212" s="38"/>
      <c r="H212" s="1527"/>
      <c r="I212" s="39"/>
      <c r="J212" s="40" t="s">
        <v>110</v>
      </c>
      <c r="K212" s="41">
        <v>106.5</v>
      </c>
      <c r="L212" s="42">
        <v>106.2</v>
      </c>
      <c r="M212" s="43">
        <v>107.6</v>
      </c>
      <c r="N212" s="44">
        <v>117.9</v>
      </c>
      <c r="O212" s="45">
        <v>122.9</v>
      </c>
      <c r="P212" s="46">
        <v>112.5</v>
      </c>
      <c r="Q212" s="47"/>
      <c r="R212" s="48"/>
    </row>
    <row r="213" spans="1:18">
      <c r="A213" s="1592"/>
      <c r="B213" s="1593" t="s">
        <v>111</v>
      </c>
      <c r="C213" s="1617">
        <v>128.49</v>
      </c>
      <c r="D213" s="1618">
        <v>137.62</v>
      </c>
      <c r="E213" s="1619">
        <v>126.59</v>
      </c>
      <c r="F213" s="93"/>
      <c r="G213" s="38"/>
      <c r="H213" s="1527"/>
      <c r="I213" s="39"/>
      <c r="J213" s="40" t="s">
        <v>111</v>
      </c>
      <c r="K213" s="41">
        <v>106.1</v>
      </c>
      <c r="L213" s="42">
        <v>107</v>
      </c>
      <c r="M213" s="43">
        <v>107.7</v>
      </c>
      <c r="N213" s="44">
        <v>117.4</v>
      </c>
      <c r="O213" s="45">
        <v>123.5</v>
      </c>
      <c r="P213" s="46">
        <v>112.5</v>
      </c>
      <c r="Q213" s="47"/>
      <c r="R213" s="48"/>
    </row>
    <row r="214" spans="1:18">
      <c r="A214" s="1592"/>
      <c r="B214" s="1593" t="s">
        <v>112</v>
      </c>
      <c r="C214" s="1620">
        <v>120.56</v>
      </c>
      <c r="D214" s="1618">
        <v>135.07</v>
      </c>
      <c r="E214" s="1613">
        <v>124.19</v>
      </c>
      <c r="F214" s="99"/>
      <c r="G214" s="38"/>
      <c r="H214" s="1527"/>
      <c r="I214" s="39"/>
      <c r="J214" s="40" t="s">
        <v>112</v>
      </c>
      <c r="K214" s="41">
        <v>105.6</v>
      </c>
      <c r="L214" s="42">
        <v>106.5</v>
      </c>
      <c r="M214" s="43">
        <v>107.9</v>
      </c>
      <c r="N214" s="44">
        <v>116.8</v>
      </c>
      <c r="O214" s="45">
        <v>123.2</v>
      </c>
      <c r="P214" s="46">
        <v>112.8</v>
      </c>
      <c r="Q214" s="47"/>
      <c r="R214" s="48"/>
    </row>
    <row r="215" spans="1:18">
      <c r="A215" s="1592"/>
      <c r="B215" s="1593" t="s">
        <v>113</v>
      </c>
      <c r="C215" s="1620">
        <v>124.74</v>
      </c>
      <c r="D215" s="1618">
        <v>134.16</v>
      </c>
      <c r="E215" s="1613">
        <v>129.32</v>
      </c>
      <c r="F215" s="102"/>
      <c r="G215" s="79" t="s">
        <v>120</v>
      </c>
      <c r="H215" s="1527"/>
      <c r="I215" s="39"/>
      <c r="J215" s="40" t="s">
        <v>113</v>
      </c>
      <c r="K215" s="41">
        <v>105.5</v>
      </c>
      <c r="L215" s="42">
        <v>105.6</v>
      </c>
      <c r="M215" s="43">
        <v>108.4</v>
      </c>
      <c r="N215" s="44">
        <v>116.8</v>
      </c>
      <c r="O215" s="45">
        <v>122.2</v>
      </c>
      <c r="P215" s="46">
        <v>113.4</v>
      </c>
      <c r="Q215" s="47"/>
      <c r="R215" s="48"/>
    </row>
    <row r="216" spans="1:18">
      <c r="A216" s="1592"/>
      <c r="B216" s="1593" t="s">
        <v>114</v>
      </c>
      <c r="C216" s="1620">
        <v>122.69</v>
      </c>
      <c r="D216" s="1618">
        <v>134.05000000000001</v>
      </c>
      <c r="E216" s="1613">
        <v>127.77</v>
      </c>
      <c r="F216" s="99"/>
      <c r="G216" s="38"/>
      <c r="H216" s="1527"/>
      <c r="I216" s="39"/>
      <c r="J216" s="40" t="s">
        <v>114</v>
      </c>
      <c r="K216" s="41">
        <v>103.5</v>
      </c>
      <c r="L216" s="42">
        <v>107.1</v>
      </c>
      <c r="M216" s="43">
        <v>108.5</v>
      </c>
      <c r="N216" s="44">
        <v>114.7</v>
      </c>
      <c r="O216" s="45">
        <v>123.6</v>
      </c>
      <c r="P216" s="46">
        <v>113.6</v>
      </c>
      <c r="Q216" s="47"/>
      <c r="R216" s="48"/>
    </row>
    <row r="217" spans="1:18">
      <c r="A217" s="1592"/>
      <c r="B217" s="1593" t="s">
        <v>115</v>
      </c>
      <c r="C217" s="1620">
        <v>118.03</v>
      </c>
      <c r="D217" s="1618">
        <v>129.74</v>
      </c>
      <c r="E217" s="1613">
        <v>126.84</v>
      </c>
      <c r="F217" s="99"/>
      <c r="G217" s="38"/>
      <c r="H217" s="1527"/>
      <c r="I217" s="39"/>
      <c r="J217" s="40" t="s">
        <v>115</v>
      </c>
      <c r="K217" s="41">
        <v>102.5</v>
      </c>
      <c r="L217" s="42">
        <v>105.4</v>
      </c>
      <c r="M217" s="43">
        <v>108.4</v>
      </c>
      <c r="N217" s="44">
        <v>113.6</v>
      </c>
      <c r="O217" s="45">
        <v>122.1</v>
      </c>
      <c r="P217" s="46">
        <v>113.6</v>
      </c>
      <c r="Q217" s="47"/>
      <c r="R217" s="48"/>
    </row>
    <row r="218" spans="1:18">
      <c r="A218" s="1592"/>
      <c r="B218" s="1593" t="s">
        <v>116</v>
      </c>
      <c r="C218" s="1620">
        <v>122.95</v>
      </c>
      <c r="D218" s="1618">
        <v>131.29</v>
      </c>
      <c r="E218" s="1613">
        <v>127.57</v>
      </c>
      <c r="F218" s="99"/>
      <c r="G218" s="38"/>
      <c r="H218" s="1527"/>
      <c r="I218" s="39"/>
      <c r="J218" s="40" t="s">
        <v>116</v>
      </c>
      <c r="K218" s="41">
        <v>104.3</v>
      </c>
      <c r="L218" s="42">
        <v>106.6</v>
      </c>
      <c r="M218" s="43">
        <v>108.9</v>
      </c>
      <c r="N218" s="44">
        <v>115.6</v>
      </c>
      <c r="O218" s="45">
        <v>123</v>
      </c>
      <c r="P218" s="46">
        <v>114</v>
      </c>
      <c r="Q218" s="47"/>
      <c r="R218" s="48"/>
    </row>
    <row r="219" spans="1:18">
      <c r="A219" s="1592"/>
      <c r="B219" s="1593" t="s">
        <v>117</v>
      </c>
      <c r="C219" s="1620">
        <v>118.76</v>
      </c>
      <c r="D219" s="1618">
        <v>131.82</v>
      </c>
      <c r="E219" s="1613">
        <v>125.63</v>
      </c>
      <c r="F219" s="99"/>
      <c r="G219" s="38"/>
      <c r="H219" s="1527"/>
      <c r="I219" s="39"/>
      <c r="J219" s="40" t="s">
        <v>117</v>
      </c>
      <c r="K219" s="41">
        <v>102.6</v>
      </c>
      <c r="L219" s="42">
        <v>105.8</v>
      </c>
      <c r="M219" s="43">
        <v>110.3</v>
      </c>
      <c r="N219" s="44">
        <v>113.8</v>
      </c>
      <c r="O219" s="45">
        <v>121.9</v>
      </c>
      <c r="P219" s="46">
        <v>115.4</v>
      </c>
      <c r="Q219" s="47"/>
      <c r="R219" s="48"/>
    </row>
    <row r="220" spans="1:18">
      <c r="A220" s="1594"/>
      <c r="B220" s="1595" t="s">
        <v>118</v>
      </c>
      <c r="C220" s="1628">
        <v>116.46</v>
      </c>
      <c r="D220" s="1615">
        <v>131.77000000000001</v>
      </c>
      <c r="E220" s="1629">
        <v>125.33</v>
      </c>
      <c r="F220" s="103"/>
      <c r="G220" s="54"/>
      <c r="H220" s="1527"/>
      <c r="I220" s="55"/>
      <c r="J220" s="56" t="s">
        <v>118</v>
      </c>
      <c r="K220" s="41">
        <v>102.2</v>
      </c>
      <c r="L220" s="42">
        <v>105.6</v>
      </c>
      <c r="M220" s="43">
        <v>110</v>
      </c>
      <c r="N220" s="80">
        <v>113.3</v>
      </c>
      <c r="O220" s="81">
        <v>122.1</v>
      </c>
      <c r="P220" s="82">
        <v>115.2</v>
      </c>
      <c r="Q220" s="83"/>
      <c r="R220" s="60"/>
    </row>
    <row r="221" spans="1:18">
      <c r="A221" s="1599" t="s">
        <v>139</v>
      </c>
      <c r="B221" s="1593" t="s">
        <v>107</v>
      </c>
      <c r="C221" s="1617">
        <v>116.11</v>
      </c>
      <c r="D221" s="1618">
        <v>127.45</v>
      </c>
      <c r="E221" s="1619">
        <v>126.43</v>
      </c>
      <c r="F221" s="93"/>
      <c r="G221" s="38"/>
      <c r="H221" s="1527"/>
      <c r="I221" s="105" t="s">
        <v>139</v>
      </c>
      <c r="J221" s="40" t="s">
        <v>107</v>
      </c>
      <c r="K221" s="84">
        <v>102.2</v>
      </c>
      <c r="L221" s="85">
        <v>105.4</v>
      </c>
      <c r="M221" s="86">
        <v>109.5</v>
      </c>
      <c r="N221" s="44">
        <v>113.3</v>
      </c>
      <c r="O221" s="45">
        <v>121.5</v>
      </c>
      <c r="P221" s="46">
        <v>114.5</v>
      </c>
      <c r="Q221" s="47"/>
      <c r="R221" s="48"/>
    </row>
    <row r="222" spans="1:18">
      <c r="A222" s="1592">
        <v>2008</v>
      </c>
      <c r="B222" s="1593" t="s">
        <v>108</v>
      </c>
      <c r="C222" s="1617">
        <v>121.39</v>
      </c>
      <c r="D222" s="1618">
        <v>129.65</v>
      </c>
      <c r="E222" s="1619">
        <v>124.3</v>
      </c>
      <c r="F222" s="93"/>
      <c r="G222" s="38"/>
      <c r="H222" s="1527"/>
      <c r="I222" s="39">
        <v>2008</v>
      </c>
      <c r="J222" s="40" t="s">
        <v>108</v>
      </c>
      <c r="K222" s="41">
        <v>102.6</v>
      </c>
      <c r="L222" s="42">
        <v>105.5</v>
      </c>
      <c r="M222" s="43">
        <v>109.9</v>
      </c>
      <c r="N222" s="44">
        <v>113.6</v>
      </c>
      <c r="O222" s="45">
        <v>121.6</v>
      </c>
      <c r="P222" s="46">
        <v>114.9</v>
      </c>
      <c r="Q222" s="47"/>
      <c r="R222" s="48" t="s">
        <v>120</v>
      </c>
    </row>
    <row r="223" spans="1:18">
      <c r="A223" s="1592"/>
      <c r="B223" s="1593" t="s">
        <v>109</v>
      </c>
      <c r="C223" s="1617">
        <v>116.37</v>
      </c>
      <c r="D223" s="1618">
        <v>126.41</v>
      </c>
      <c r="E223" s="1619">
        <v>130.85</v>
      </c>
      <c r="F223" s="93"/>
      <c r="G223" s="38"/>
      <c r="H223" s="1527"/>
      <c r="I223" s="39"/>
      <c r="J223" s="40" t="s">
        <v>109</v>
      </c>
      <c r="K223" s="41">
        <v>100.3</v>
      </c>
      <c r="L223" s="42">
        <v>104.6</v>
      </c>
      <c r="M223" s="43">
        <v>110</v>
      </c>
      <c r="N223" s="44">
        <v>111.2</v>
      </c>
      <c r="O223" s="45">
        <v>120.9</v>
      </c>
      <c r="P223" s="46">
        <v>115.1</v>
      </c>
      <c r="Q223" s="47"/>
      <c r="R223" s="48"/>
    </row>
    <row r="224" spans="1:18">
      <c r="A224" s="1592"/>
      <c r="B224" s="1593" t="s">
        <v>110</v>
      </c>
      <c r="C224" s="1617">
        <v>123.9</v>
      </c>
      <c r="D224" s="1618">
        <v>125.88</v>
      </c>
      <c r="E224" s="1619">
        <v>129.76</v>
      </c>
      <c r="F224" s="109" t="s">
        <v>140</v>
      </c>
      <c r="G224" s="38"/>
      <c r="H224" s="1527"/>
      <c r="I224" s="39"/>
      <c r="J224" s="40" t="s">
        <v>110</v>
      </c>
      <c r="K224" s="41">
        <v>100.5</v>
      </c>
      <c r="L224" s="42">
        <v>103.9</v>
      </c>
      <c r="M224" s="43">
        <v>108</v>
      </c>
      <c r="N224" s="44">
        <v>111.5</v>
      </c>
      <c r="O224" s="45">
        <v>120</v>
      </c>
      <c r="P224" s="46">
        <v>113</v>
      </c>
      <c r="Q224" s="47"/>
      <c r="R224" s="48"/>
    </row>
    <row r="225" spans="1:18">
      <c r="A225" s="1592"/>
      <c r="B225" s="1593" t="s">
        <v>111</v>
      </c>
      <c r="C225" s="1617">
        <v>120.88</v>
      </c>
      <c r="D225" s="1618">
        <v>126.94</v>
      </c>
      <c r="E225" s="1619">
        <v>127.5</v>
      </c>
      <c r="F225" s="109" t="s">
        <v>140</v>
      </c>
      <c r="G225" s="38"/>
      <c r="H225" s="1527"/>
      <c r="I225" s="39"/>
      <c r="J225" s="40" t="s">
        <v>111</v>
      </c>
      <c r="K225" s="41">
        <v>100.1</v>
      </c>
      <c r="L225" s="42">
        <v>104.3</v>
      </c>
      <c r="M225" s="43">
        <v>107.9</v>
      </c>
      <c r="N225" s="44">
        <v>111.1</v>
      </c>
      <c r="O225" s="45">
        <v>120.3</v>
      </c>
      <c r="P225" s="46">
        <v>112.7</v>
      </c>
      <c r="Q225" s="17" t="s">
        <v>141</v>
      </c>
      <c r="R225" s="48"/>
    </row>
    <row r="226" spans="1:18">
      <c r="A226" s="1592"/>
      <c r="B226" s="1593" t="s">
        <v>112</v>
      </c>
      <c r="C226" s="1620">
        <v>119.42</v>
      </c>
      <c r="D226" s="1618">
        <v>123.35</v>
      </c>
      <c r="E226" s="1613">
        <v>126.6</v>
      </c>
      <c r="F226" s="110" t="s">
        <v>142</v>
      </c>
      <c r="G226" s="38"/>
      <c r="H226" s="1527"/>
      <c r="I226" s="39"/>
      <c r="J226" s="40" t="s">
        <v>112</v>
      </c>
      <c r="K226" s="41">
        <v>98.8</v>
      </c>
      <c r="L226" s="42">
        <v>101.7</v>
      </c>
      <c r="M226" s="43">
        <v>107</v>
      </c>
      <c r="N226" s="44">
        <v>109.8</v>
      </c>
      <c r="O226" s="45">
        <v>117.8</v>
      </c>
      <c r="P226" s="46">
        <v>111.9</v>
      </c>
      <c r="Q226" s="17" t="s">
        <v>143</v>
      </c>
      <c r="R226" s="48"/>
    </row>
    <row r="227" spans="1:18">
      <c r="A227" s="1592"/>
      <c r="B227" s="1593" t="s">
        <v>113</v>
      </c>
      <c r="C227" s="1620">
        <v>116.37</v>
      </c>
      <c r="D227" s="1618">
        <v>126.57</v>
      </c>
      <c r="E227" s="1613">
        <v>128.05000000000001</v>
      </c>
      <c r="F227" s="110" t="s">
        <v>142</v>
      </c>
      <c r="G227" s="38"/>
      <c r="H227" s="1528"/>
      <c r="I227" s="39"/>
      <c r="J227" s="40" t="s">
        <v>113</v>
      </c>
      <c r="K227" s="41">
        <v>98</v>
      </c>
      <c r="L227" s="42">
        <v>101.4</v>
      </c>
      <c r="M227" s="43">
        <v>107.1</v>
      </c>
      <c r="N227" s="44">
        <v>108.8</v>
      </c>
      <c r="O227" s="45">
        <v>117.3</v>
      </c>
      <c r="P227" s="46">
        <v>112.1</v>
      </c>
      <c r="Q227" s="17" t="s">
        <v>143</v>
      </c>
      <c r="R227" s="48"/>
    </row>
    <row r="228" spans="1:18">
      <c r="A228" s="1592"/>
      <c r="B228" s="1593" t="s">
        <v>114</v>
      </c>
      <c r="C228" s="1620">
        <v>113.06</v>
      </c>
      <c r="D228" s="1618">
        <v>120.41</v>
      </c>
      <c r="E228" s="1613">
        <v>127.88</v>
      </c>
      <c r="F228" s="110" t="s">
        <v>142</v>
      </c>
      <c r="G228" s="38"/>
      <c r="H228" s="1527"/>
      <c r="I228" s="39"/>
      <c r="J228" s="40" t="s">
        <v>114</v>
      </c>
      <c r="K228" s="41">
        <v>96.3</v>
      </c>
      <c r="L228" s="42">
        <v>98</v>
      </c>
      <c r="M228" s="43">
        <v>105.9</v>
      </c>
      <c r="N228" s="44">
        <v>106.9</v>
      </c>
      <c r="O228" s="45">
        <v>113.7</v>
      </c>
      <c r="P228" s="46">
        <v>110.8</v>
      </c>
      <c r="Q228" s="17" t="s">
        <v>143</v>
      </c>
      <c r="R228" s="48"/>
    </row>
    <row r="229" spans="1:18">
      <c r="A229" s="1592"/>
      <c r="B229" s="1593" t="s">
        <v>115</v>
      </c>
      <c r="C229" s="1620">
        <v>108.68</v>
      </c>
      <c r="D229" s="1618">
        <v>119.03</v>
      </c>
      <c r="E229" s="1613">
        <v>128.55000000000001</v>
      </c>
      <c r="F229" s="109" t="s">
        <v>140</v>
      </c>
      <c r="G229" s="38"/>
      <c r="H229" s="1527"/>
      <c r="I229" s="39"/>
      <c r="J229" s="40" t="s">
        <v>115</v>
      </c>
      <c r="K229" s="41">
        <v>95</v>
      </c>
      <c r="L229" s="42">
        <v>97.1</v>
      </c>
      <c r="M229" s="43">
        <v>105.5</v>
      </c>
      <c r="N229" s="44">
        <v>105.5</v>
      </c>
      <c r="O229" s="45">
        <v>112.6</v>
      </c>
      <c r="P229" s="46">
        <v>110.4</v>
      </c>
      <c r="Q229" s="17" t="s">
        <v>143</v>
      </c>
      <c r="R229" s="48"/>
    </row>
    <row r="230" spans="1:18">
      <c r="A230" s="1592"/>
      <c r="B230" s="1593" t="s">
        <v>116</v>
      </c>
      <c r="C230" s="1620">
        <v>102.85</v>
      </c>
      <c r="D230" s="1618">
        <v>119.27</v>
      </c>
      <c r="E230" s="1613">
        <v>125.42</v>
      </c>
      <c r="F230" s="110" t="s">
        <v>144</v>
      </c>
      <c r="G230" s="38"/>
      <c r="H230" s="1527"/>
      <c r="I230" s="39"/>
      <c r="J230" s="40" t="s">
        <v>116</v>
      </c>
      <c r="K230" s="41">
        <v>89.7</v>
      </c>
      <c r="L230" s="42">
        <v>93.9</v>
      </c>
      <c r="M230" s="43">
        <v>104.8</v>
      </c>
      <c r="N230" s="44">
        <v>99.9</v>
      </c>
      <c r="O230" s="45">
        <v>109.1</v>
      </c>
      <c r="P230" s="46">
        <v>109.7</v>
      </c>
      <c r="Q230" s="17" t="s">
        <v>143</v>
      </c>
      <c r="R230" s="48"/>
    </row>
    <row r="231" spans="1:18">
      <c r="A231" s="1592"/>
      <c r="B231" s="1593" t="s">
        <v>117</v>
      </c>
      <c r="C231" s="1620">
        <v>91.73</v>
      </c>
      <c r="D231" s="1618">
        <v>110.29</v>
      </c>
      <c r="E231" s="1613">
        <v>124.86</v>
      </c>
      <c r="F231" s="110" t="s">
        <v>143</v>
      </c>
      <c r="G231" s="38"/>
      <c r="H231" s="1527"/>
      <c r="I231" s="39"/>
      <c r="J231" s="40" t="s">
        <v>117</v>
      </c>
      <c r="K231" s="41">
        <v>84.2</v>
      </c>
      <c r="L231" s="42">
        <v>87.9</v>
      </c>
      <c r="M231" s="43">
        <v>102.2</v>
      </c>
      <c r="N231" s="44">
        <v>94</v>
      </c>
      <c r="O231" s="45">
        <v>102.5</v>
      </c>
      <c r="P231" s="46">
        <v>106.7</v>
      </c>
      <c r="Q231" s="17" t="s">
        <v>143</v>
      </c>
      <c r="R231" s="48"/>
    </row>
    <row r="232" spans="1:18">
      <c r="A232" s="1592"/>
      <c r="B232" s="1593" t="s">
        <v>118</v>
      </c>
      <c r="C232" s="1620">
        <v>85.64</v>
      </c>
      <c r="D232" s="1618">
        <v>105.73</v>
      </c>
      <c r="E232" s="1613">
        <v>121.44</v>
      </c>
      <c r="F232" s="110" t="s">
        <v>143</v>
      </c>
      <c r="G232" s="38"/>
      <c r="H232" s="1527"/>
      <c r="I232" s="39"/>
      <c r="J232" s="40" t="s">
        <v>118</v>
      </c>
      <c r="K232" s="57">
        <v>80.900000000000006</v>
      </c>
      <c r="L232" s="58">
        <v>82.9</v>
      </c>
      <c r="M232" s="59">
        <v>98.7</v>
      </c>
      <c r="N232" s="44">
        <v>90.5</v>
      </c>
      <c r="O232" s="45">
        <v>96.7</v>
      </c>
      <c r="P232" s="46">
        <v>103</v>
      </c>
      <c r="Q232" s="17" t="s">
        <v>143</v>
      </c>
      <c r="R232" s="48"/>
    </row>
    <row r="233" spans="1:18">
      <c r="A233" s="1598" t="s">
        <v>145</v>
      </c>
      <c r="B233" s="1597" t="s">
        <v>107</v>
      </c>
      <c r="C233" s="1626">
        <v>73.89</v>
      </c>
      <c r="D233" s="1627">
        <v>96.9</v>
      </c>
      <c r="E233" s="1610">
        <v>115.87</v>
      </c>
      <c r="F233" s="111" t="s">
        <v>143</v>
      </c>
      <c r="G233" s="66"/>
      <c r="H233" s="1527"/>
      <c r="I233" s="104" t="s">
        <v>145</v>
      </c>
      <c r="J233" s="68" t="s">
        <v>107</v>
      </c>
      <c r="K233" s="41">
        <v>75.5</v>
      </c>
      <c r="L233" s="42">
        <v>75.400000000000006</v>
      </c>
      <c r="M233" s="43">
        <v>96.8</v>
      </c>
      <c r="N233" s="69">
        <v>84.6</v>
      </c>
      <c r="O233" s="70">
        <v>88.2</v>
      </c>
      <c r="P233" s="71">
        <v>100.9</v>
      </c>
      <c r="Q233" s="112" t="s">
        <v>143</v>
      </c>
      <c r="R233" s="73"/>
    </row>
    <row r="234" spans="1:18">
      <c r="A234" s="1592">
        <v>2009</v>
      </c>
      <c r="B234" s="1593" t="s">
        <v>108</v>
      </c>
      <c r="C234" s="1620">
        <v>69.489999999999995</v>
      </c>
      <c r="D234" s="1618">
        <v>91.96</v>
      </c>
      <c r="E234" s="1613">
        <v>113.06</v>
      </c>
      <c r="F234" s="110" t="s">
        <v>143</v>
      </c>
      <c r="G234" s="38"/>
      <c r="H234" s="1527"/>
      <c r="I234" s="39">
        <v>2009</v>
      </c>
      <c r="J234" s="40" t="s">
        <v>108</v>
      </c>
      <c r="K234" s="41">
        <v>72.900000000000006</v>
      </c>
      <c r="L234" s="42">
        <v>71.400000000000006</v>
      </c>
      <c r="M234" s="43">
        <v>93.8</v>
      </c>
      <c r="N234" s="44">
        <v>81.900000000000006</v>
      </c>
      <c r="O234" s="45">
        <v>83.6</v>
      </c>
      <c r="P234" s="46">
        <v>97.7</v>
      </c>
      <c r="Q234" s="17" t="s">
        <v>143</v>
      </c>
      <c r="R234" s="48"/>
    </row>
    <row r="235" spans="1:18">
      <c r="A235" s="1592"/>
      <c r="B235" s="1593" t="s">
        <v>109</v>
      </c>
      <c r="C235" s="1620">
        <v>77.83</v>
      </c>
      <c r="D235" s="1618">
        <v>92.45</v>
      </c>
      <c r="E235" s="1613">
        <v>106.41</v>
      </c>
      <c r="F235" s="110" t="s">
        <v>143</v>
      </c>
      <c r="G235" s="79" t="s">
        <v>124</v>
      </c>
      <c r="H235" s="1527"/>
      <c r="I235" s="39"/>
      <c r="J235" s="40" t="s">
        <v>109</v>
      </c>
      <c r="K235" s="41">
        <v>74.400000000000006</v>
      </c>
      <c r="L235" s="42">
        <v>71.2</v>
      </c>
      <c r="M235" s="43">
        <v>92.1</v>
      </c>
      <c r="N235" s="44">
        <v>83.5</v>
      </c>
      <c r="O235" s="45">
        <v>83.2</v>
      </c>
      <c r="P235" s="46">
        <v>96</v>
      </c>
      <c r="Q235" s="17" t="s">
        <v>143</v>
      </c>
      <c r="R235" s="48" t="s">
        <v>124</v>
      </c>
    </row>
    <row r="236" spans="1:18">
      <c r="A236" s="1592"/>
      <c r="B236" s="1593" t="s">
        <v>110</v>
      </c>
      <c r="C236" s="1620">
        <v>77.89</v>
      </c>
      <c r="D236" s="1618">
        <v>92.36</v>
      </c>
      <c r="E236" s="1613">
        <v>104.42</v>
      </c>
      <c r="F236" s="110" t="s">
        <v>146</v>
      </c>
      <c r="G236" s="38"/>
      <c r="H236" s="1527"/>
      <c r="I236" s="39"/>
      <c r="J236" s="40" t="s">
        <v>110</v>
      </c>
      <c r="K236" s="41">
        <v>77.8</v>
      </c>
      <c r="L236" s="42">
        <v>72.5</v>
      </c>
      <c r="M236" s="43">
        <v>90.5</v>
      </c>
      <c r="N236" s="44">
        <v>87.2</v>
      </c>
      <c r="O236" s="45">
        <v>84.8</v>
      </c>
      <c r="P236" s="46">
        <v>94.3</v>
      </c>
      <c r="Q236" s="17" t="s">
        <v>143</v>
      </c>
      <c r="R236" s="48"/>
    </row>
    <row r="237" spans="1:18">
      <c r="A237" s="1592"/>
      <c r="B237" s="1593" t="s">
        <v>111</v>
      </c>
      <c r="C237" s="1620">
        <v>75.28</v>
      </c>
      <c r="D237" s="1618">
        <v>90.79</v>
      </c>
      <c r="E237" s="1613">
        <v>101.59</v>
      </c>
      <c r="F237" s="110" t="s">
        <v>143</v>
      </c>
      <c r="G237" s="38"/>
      <c r="H237" s="1527"/>
      <c r="I237" s="39"/>
      <c r="J237" s="40" t="s">
        <v>111</v>
      </c>
      <c r="K237" s="41">
        <v>80.2</v>
      </c>
      <c r="L237" s="42">
        <v>74</v>
      </c>
      <c r="M237" s="43">
        <v>88</v>
      </c>
      <c r="N237" s="44">
        <v>89.8</v>
      </c>
      <c r="O237" s="45">
        <v>86.4</v>
      </c>
      <c r="P237" s="46">
        <v>91.8</v>
      </c>
      <c r="Q237" s="17" t="s">
        <v>147</v>
      </c>
      <c r="R237" s="48"/>
    </row>
    <row r="238" spans="1:18">
      <c r="A238" s="1592"/>
      <c r="B238" s="1593" t="s">
        <v>112</v>
      </c>
      <c r="C238" s="1620">
        <v>80.22</v>
      </c>
      <c r="D238" s="1618">
        <v>92.77</v>
      </c>
      <c r="E238" s="1613">
        <v>99.57</v>
      </c>
      <c r="F238" s="110" t="s">
        <v>148</v>
      </c>
      <c r="G238" s="38"/>
      <c r="H238" s="1527"/>
      <c r="I238" s="39"/>
      <c r="J238" s="40" t="s">
        <v>112</v>
      </c>
      <c r="K238" s="41">
        <v>83.5</v>
      </c>
      <c r="L238" s="42">
        <v>75.5</v>
      </c>
      <c r="M238" s="43">
        <v>87</v>
      </c>
      <c r="N238" s="44">
        <v>93.3</v>
      </c>
      <c r="O238" s="45">
        <v>88</v>
      </c>
      <c r="P238" s="46">
        <v>90.8</v>
      </c>
      <c r="Q238" s="17" t="s">
        <v>149</v>
      </c>
      <c r="R238" s="48"/>
    </row>
    <row r="239" spans="1:18">
      <c r="A239" s="1592"/>
      <c r="B239" s="1593" t="s">
        <v>113</v>
      </c>
      <c r="C239" s="1620">
        <v>85.42</v>
      </c>
      <c r="D239" s="1618">
        <v>92.36</v>
      </c>
      <c r="E239" s="1613">
        <v>94.84</v>
      </c>
      <c r="F239" s="110" t="s">
        <v>149</v>
      </c>
      <c r="G239" s="38"/>
      <c r="H239" s="1527"/>
      <c r="I239" s="39"/>
      <c r="J239" s="40" t="s">
        <v>113</v>
      </c>
      <c r="K239" s="41">
        <v>85.2</v>
      </c>
      <c r="L239" s="42">
        <v>76.400000000000006</v>
      </c>
      <c r="M239" s="43">
        <v>85.6</v>
      </c>
      <c r="N239" s="44">
        <v>95.2</v>
      </c>
      <c r="O239" s="45">
        <v>88.9</v>
      </c>
      <c r="P239" s="46">
        <v>89.4</v>
      </c>
      <c r="Q239" s="17" t="s">
        <v>149</v>
      </c>
      <c r="R239" s="48"/>
    </row>
    <row r="240" spans="1:18">
      <c r="A240" s="1592"/>
      <c r="B240" s="1593" t="s">
        <v>114</v>
      </c>
      <c r="C240" s="1620">
        <v>86.61</v>
      </c>
      <c r="D240" s="1618">
        <v>93.1</v>
      </c>
      <c r="E240" s="1613">
        <v>93.05</v>
      </c>
      <c r="F240" s="110" t="s">
        <v>149</v>
      </c>
      <c r="G240" s="38"/>
      <c r="H240" s="1527"/>
      <c r="I240" s="39"/>
      <c r="J240" s="40" t="s">
        <v>114</v>
      </c>
      <c r="K240" s="41">
        <v>86.9</v>
      </c>
      <c r="L240" s="42">
        <v>77.900000000000006</v>
      </c>
      <c r="M240" s="43">
        <v>85.8</v>
      </c>
      <c r="N240" s="44">
        <v>97</v>
      </c>
      <c r="O240" s="45">
        <v>90.8</v>
      </c>
      <c r="P240" s="46">
        <v>89.7</v>
      </c>
      <c r="Q240" s="17" t="s">
        <v>149</v>
      </c>
      <c r="R240" s="48"/>
    </row>
    <row r="241" spans="1:18">
      <c r="A241" s="1592"/>
      <c r="B241" s="1593" t="s">
        <v>115</v>
      </c>
      <c r="C241" s="1620">
        <v>94.73</v>
      </c>
      <c r="D241" s="1618">
        <v>94.37</v>
      </c>
      <c r="E241" s="1613">
        <v>92.13</v>
      </c>
      <c r="F241" s="110" t="s">
        <v>149</v>
      </c>
      <c r="G241" s="38"/>
      <c r="H241" s="1527"/>
      <c r="I241" s="39"/>
      <c r="J241" s="40" t="s">
        <v>115</v>
      </c>
      <c r="K241" s="41">
        <v>89.3</v>
      </c>
      <c r="L241" s="42">
        <v>79.900000000000006</v>
      </c>
      <c r="M241" s="43">
        <v>85.6</v>
      </c>
      <c r="N241" s="44">
        <v>99.6</v>
      </c>
      <c r="O241" s="45">
        <v>93.3</v>
      </c>
      <c r="P241" s="46">
        <v>89.7</v>
      </c>
      <c r="Q241" s="17" t="s">
        <v>150</v>
      </c>
      <c r="R241" s="48"/>
    </row>
    <row r="242" spans="1:18">
      <c r="A242" s="1592"/>
      <c r="B242" s="1593" t="s">
        <v>116</v>
      </c>
      <c r="C242" s="1620">
        <v>98.64</v>
      </c>
      <c r="D242" s="1618">
        <v>96.05</v>
      </c>
      <c r="E242" s="1613">
        <v>93.36</v>
      </c>
      <c r="F242" s="110" t="s">
        <v>150</v>
      </c>
      <c r="G242" s="38"/>
      <c r="H242" s="1527"/>
      <c r="I242" s="39"/>
      <c r="J242" s="40" t="s">
        <v>116</v>
      </c>
      <c r="K242" s="41">
        <v>91.6</v>
      </c>
      <c r="L242" s="42">
        <v>82.1</v>
      </c>
      <c r="M242" s="43">
        <v>85.2</v>
      </c>
      <c r="N242" s="44">
        <v>102.1</v>
      </c>
      <c r="O242" s="45">
        <v>95.5</v>
      </c>
      <c r="P242" s="46">
        <v>89.2</v>
      </c>
      <c r="Q242" s="17" t="s">
        <v>151</v>
      </c>
      <c r="R242" s="48"/>
    </row>
    <row r="243" spans="1:18">
      <c r="A243" s="1592"/>
      <c r="B243" s="1593" t="s">
        <v>117</v>
      </c>
      <c r="C243" s="1620">
        <v>108.21</v>
      </c>
      <c r="D243" s="1618">
        <v>96.99</v>
      </c>
      <c r="E243" s="1613">
        <v>93.02</v>
      </c>
      <c r="F243" s="110" t="s">
        <v>151</v>
      </c>
      <c r="G243" s="38"/>
      <c r="H243" s="1527"/>
      <c r="I243" s="39"/>
      <c r="J243" s="40" t="s">
        <v>117</v>
      </c>
      <c r="K243" s="41">
        <v>91.4</v>
      </c>
      <c r="L243" s="42">
        <v>83.6</v>
      </c>
      <c r="M243" s="43">
        <v>85.3</v>
      </c>
      <c r="N243" s="44">
        <v>101.8</v>
      </c>
      <c r="O243" s="45">
        <v>97.2</v>
      </c>
      <c r="P243" s="46">
        <v>89.4</v>
      </c>
      <c r="Q243" s="17" t="s">
        <v>151</v>
      </c>
      <c r="R243" s="48"/>
    </row>
    <row r="244" spans="1:18">
      <c r="A244" s="1594"/>
      <c r="B244" s="1595" t="s">
        <v>118</v>
      </c>
      <c r="C244" s="1628">
        <v>106.97</v>
      </c>
      <c r="D244" s="1615">
        <v>97.98</v>
      </c>
      <c r="E244" s="1629">
        <v>92.96</v>
      </c>
      <c r="F244" s="113" t="s">
        <v>151</v>
      </c>
      <c r="G244" s="54"/>
      <c r="H244" s="1527"/>
      <c r="I244" s="55"/>
      <c r="J244" s="56" t="s">
        <v>118</v>
      </c>
      <c r="K244" s="41">
        <v>93.4</v>
      </c>
      <c r="L244" s="42">
        <v>85</v>
      </c>
      <c r="M244" s="43">
        <v>85.7</v>
      </c>
      <c r="N244" s="80">
        <v>103.8</v>
      </c>
      <c r="O244" s="81">
        <v>98.8</v>
      </c>
      <c r="P244" s="82">
        <v>89.8</v>
      </c>
      <c r="Q244" s="114" t="s">
        <v>151</v>
      </c>
      <c r="R244" s="60"/>
    </row>
    <row r="245" spans="1:18">
      <c r="A245" s="1599" t="s">
        <v>152</v>
      </c>
      <c r="B245" s="1593" t="s">
        <v>107</v>
      </c>
      <c r="C245" s="1620">
        <v>113.36</v>
      </c>
      <c r="D245" s="1618">
        <v>99.99</v>
      </c>
      <c r="E245" s="1613">
        <v>93.54</v>
      </c>
      <c r="F245" s="110" t="s">
        <v>151</v>
      </c>
      <c r="G245" s="38"/>
      <c r="H245" s="1527"/>
      <c r="I245" s="105" t="s">
        <v>152</v>
      </c>
      <c r="J245" s="40" t="s">
        <v>107</v>
      </c>
      <c r="K245" s="84">
        <v>94.4</v>
      </c>
      <c r="L245" s="85">
        <v>87.6</v>
      </c>
      <c r="M245" s="86">
        <v>86.6</v>
      </c>
      <c r="N245" s="44">
        <v>105</v>
      </c>
      <c r="O245" s="45">
        <v>101.9</v>
      </c>
      <c r="P245" s="46">
        <v>90.7</v>
      </c>
      <c r="Q245" s="17" t="s">
        <v>151</v>
      </c>
      <c r="R245" s="48"/>
    </row>
    <row r="246" spans="1:18">
      <c r="A246" s="1592">
        <v>2010</v>
      </c>
      <c r="B246" s="1593" t="s">
        <v>108</v>
      </c>
      <c r="C246" s="1620">
        <v>116.94</v>
      </c>
      <c r="D246" s="1618">
        <v>100.25</v>
      </c>
      <c r="E246" s="1613">
        <v>94.24</v>
      </c>
      <c r="F246" s="110" t="s">
        <v>151</v>
      </c>
      <c r="G246" s="38"/>
      <c r="H246" s="1527"/>
      <c r="I246" s="39">
        <v>2010</v>
      </c>
      <c r="J246" s="40" t="s">
        <v>108</v>
      </c>
      <c r="K246" s="41">
        <v>93.3</v>
      </c>
      <c r="L246" s="42">
        <v>88.4</v>
      </c>
      <c r="M246" s="43">
        <v>86.5</v>
      </c>
      <c r="N246" s="44">
        <v>103.8</v>
      </c>
      <c r="O246" s="45">
        <v>102.5</v>
      </c>
      <c r="P246" s="46">
        <v>90.7</v>
      </c>
      <c r="Q246" s="17" t="s">
        <v>151</v>
      </c>
      <c r="R246" s="48"/>
    </row>
    <row r="247" spans="1:18">
      <c r="A247" s="1592"/>
      <c r="B247" s="1593" t="s">
        <v>109</v>
      </c>
      <c r="C247" s="1620">
        <v>121.06</v>
      </c>
      <c r="D247" s="1618">
        <v>101.53</v>
      </c>
      <c r="E247" s="1613">
        <v>93.87</v>
      </c>
      <c r="F247" s="110" t="s">
        <v>151</v>
      </c>
      <c r="G247" s="38"/>
      <c r="H247" s="1527"/>
      <c r="I247" s="39"/>
      <c r="J247" s="40" t="s">
        <v>109</v>
      </c>
      <c r="K247" s="41">
        <v>96.7</v>
      </c>
      <c r="L247" s="42">
        <v>89.6</v>
      </c>
      <c r="M247" s="43">
        <v>86.9</v>
      </c>
      <c r="N247" s="44">
        <v>107.4</v>
      </c>
      <c r="O247" s="45">
        <v>104</v>
      </c>
      <c r="P247" s="46">
        <v>91.1</v>
      </c>
      <c r="Q247" s="17" t="s">
        <v>151</v>
      </c>
      <c r="R247" s="48"/>
    </row>
    <row r="248" spans="1:18">
      <c r="A248" s="1592"/>
      <c r="B248" s="1593" t="s">
        <v>110</v>
      </c>
      <c r="C248" s="1620">
        <v>122.22</v>
      </c>
      <c r="D248" s="1618">
        <v>103.59</v>
      </c>
      <c r="E248" s="1613">
        <v>91.52</v>
      </c>
      <c r="F248" s="110" t="s">
        <v>151</v>
      </c>
      <c r="G248" s="38"/>
      <c r="H248" s="1527"/>
      <c r="I248" s="39"/>
      <c r="J248" s="40" t="s">
        <v>110</v>
      </c>
      <c r="K248" s="41">
        <v>98</v>
      </c>
      <c r="L248" s="42">
        <v>90.7</v>
      </c>
      <c r="M248" s="43">
        <v>86.5</v>
      </c>
      <c r="N248" s="44">
        <v>108.9</v>
      </c>
      <c r="O248" s="45">
        <v>105.1</v>
      </c>
      <c r="P248" s="46">
        <v>90.7</v>
      </c>
      <c r="Q248" s="17" t="s">
        <v>151</v>
      </c>
      <c r="R248" s="48"/>
    </row>
    <row r="249" spans="1:18">
      <c r="A249" s="1592"/>
      <c r="B249" s="1593" t="s">
        <v>111</v>
      </c>
      <c r="C249" s="1620">
        <v>122.06</v>
      </c>
      <c r="D249" s="1618">
        <v>105.15</v>
      </c>
      <c r="E249" s="1613">
        <v>92.9</v>
      </c>
      <c r="F249" s="110" t="s">
        <v>151</v>
      </c>
      <c r="G249" s="38"/>
      <c r="H249" s="1527"/>
      <c r="I249" s="39"/>
      <c r="J249" s="40" t="s">
        <v>111</v>
      </c>
      <c r="K249" s="41">
        <v>97</v>
      </c>
      <c r="L249" s="42">
        <v>90.2</v>
      </c>
      <c r="M249" s="43">
        <v>87.4</v>
      </c>
      <c r="N249" s="44">
        <v>107.8</v>
      </c>
      <c r="O249" s="45">
        <v>104.7</v>
      </c>
      <c r="P249" s="46">
        <v>91.8</v>
      </c>
      <c r="Q249" s="17" t="s">
        <v>151</v>
      </c>
      <c r="R249" s="48"/>
    </row>
    <row r="250" spans="1:18">
      <c r="A250" s="1592"/>
      <c r="B250" s="1593" t="s">
        <v>112</v>
      </c>
      <c r="C250" s="1620">
        <v>117.94</v>
      </c>
      <c r="D250" s="1618">
        <v>106.12</v>
      </c>
      <c r="E250" s="1613">
        <v>94.26</v>
      </c>
      <c r="F250" s="110" t="s">
        <v>151</v>
      </c>
      <c r="G250" s="38"/>
      <c r="H250" s="1527"/>
      <c r="I250" s="39"/>
      <c r="J250" s="40" t="s">
        <v>112</v>
      </c>
      <c r="K250" s="41">
        <v>97.3</v>
      </c>
      <c r="L250" s="42">
        <v>90.8</v>
      </c>
      <c r="M250" s="43">
        <v>87.7</v>
      </c>
      <c r="N250" s="44">
        <v>108.2</v>
      </c>
      <c r="O250" s="45">
        <v>105.3</v>
      </c>
      <c r="P250" s="46">
        <v>92.1</v>
      </c>
      <c r="Q250" s="17" t="s">
        <v>151</v>
      </c>
      <c r="R250" s="48"/>
    </row>
    <row r="251" spans="1:18">
      <c r="A251" s="1592"/>
      <c r="B251" s="1593" t="s">
        <v>113</v>
      </c>
      <c r="C251" s="1620">
        <v>121.2</v>
      </c>
      <c r="D251" s="1618">
        <v>107.77</v>
      </c>
      <c r="E251" s="1613">
        <v>94.37</v>
      </c>
      <c r="F251" s="110" t="s">
        <v>151</v>
      </c>
      <c r="G251" s="38"/>
      <c r="H251" s="1527"/>
      <c r="I251" s="39"/>
      <c r="J251" s="40" t="s">
        <v>113</v>
      </c>
      <c r="K251" s="41">
        <v>97.2</v>
      </c>
      <c r="L251" s="42">
        <v>91.5</v>
      </c>
      <c r="M251" s="43">
        <v>88.7</v>
      </c>
      <c r="N251" s="44">
        <v>108.1</v>
      </c>
      <c r="O251" s="45">
        <v>105.9</v>
      </c>
      <c r="P251" s="46">
        <v>93.1</v>
      </c>
      <c r="Q251" s="17" t="s">
        <v>151</v>
      </c>
      <c r="R251" s="48"/>
    </row>
    <row r="252" spans="1:18">
      <c r="A252" s="1592"/>
      <c r="B252" s="1593" t="s">
        <v>114</v>
      </c>
      <c r="C252" s="1620">
        <v>118.61</v>
      </c>
      <c r="D252" s="1618">
        <v>109.32</v>
      </c>
      <c r="E252" s="1613">
        <v>96.36</v>
      </c>
      <c r="F252" s="110" t="s">
        <v>151</v>
      </c>
      <c r="G252" s="38"/>
      <c r="H252" s="1527"/>
      <c r="I252" s="39"/>
      <c r="J252" s="40" t="s">
        <v>114</v>
      </c>
      <c r="K252" s="41">
        <v>97.6</v>
      </c>
      <c r="L252" s="42">
        <v>91.6</v>
      </c>
      <c r="M252" s="43">
        <v>88.3</v>
      </c>
      <c r="N252" s="44">
        <v>108.6</v>
      </c>
      <c r="O252" s="45">
        <v>106.2</v>
      </c>
      <c r="P252" s="46">
        <v>92.8</v>
      </c>
      <c r="Q252" s="17" t="s">
        <v>151</v>
      </c>
      <c r="R252" s="48"/>
    </row>
    <row r="253" spans="1:18">
      <c r="A253" s="1592"/>
      <c r="B253" s="1593" t="s">
        <v>115</v>
      </c>
      <c r="C253" s="1620">
        <v>122.15</v>
      </c>
      <c r="D253" s="1618">
        <v>110.86</v>
      </c>
      <c r="E253" s="1613">
        <v>95.57</v>
      </c>
      <c r="F253" s="110" t="s">
        <v>151</v>
      </c>
      <c r="G253" s="38"/>
      <c r="H253" s="1527"/>
      <c r="I253" s="39"/>
      <c r="J253" s="40" t="s">
        <v>115</v>
      </c>
      <c r="K253" s="41">
        <v>97</v>
      </c>
      <c r="L253" s="42">
        <v>92.5</v>
      </c>
      <c r="M253" s="43">
        <v>88.6</v>
      </c>
      <c r="N253" s="44">
        <v>107.9</v>
      </c>
      <c r="O253" s="45">
        <v>107</v>
      </c>
      <c r="P253" s="46">
        <v>93</v>
      </c>
      <c r="Q253" s="17" t="s">
        <v>151</v>
      </c>
      <c r="R253" s="48"/>
    </row>
    <row r="254" spans="1:18">
      <c r="A254" s="1592"/>
      <c r="B254" s="1593" t="s">
        <v>116</v>
      </c>
      <c r="C254" s="1620">
        <v>114.58</v>
      </c>
      <c r="D254" s="1618">
        <v>110.36</v>
      </c>
      <c r="E254" s="1613">
        <v>99.17</v>
      </c>
      <c r="F254" s="110" t="s">
        <v>153</v>
      </c>
      <c r="G254" s="38"/>
      <c r="H254" s="1527"/>
      <c r="I254" s="39"/>
      <c r="J254" s="40" t="s">
        <v>116</v>
      </c>
      <c r="K254" s="41">
        <v>96.8</v>
      </c>
      <c r="L254" s="42">
        <v>91.9</v>
      </c>
      <c r="M254" s="43">
        <v>89.3</v>
      </c>
      <c r="N254" s="44">
        <v>107.7</v>
      </c>
      <c r="O254" s="45">
        <v>106.4</v>
      </c>
      <c r="P254" s="46">
        <v>93.8</v>
      </c>
      <c r="Q254" s="17" t="s">
        <v>154</v>
      </c>
      <c r="R254" s="48"/>
    </row>
    <row r="255" spans="1:18">
      <c r="A255" s="1592"/>
      <c r="B255" s="1593" t="s">
        <v>117</v>
      </c>
      <c r="C255" s="1620">
        <v>114.39</v>
      </c>
      <c r="D255" s="1618">
        <v>109.31</v>
      </c>
      <c r="E255" s="1613">
        <v>96.25</v>
      </c>
      <c r="F255" s="110" t="s">
        <v>153</v>
      </c>
      <c r="G255" s="38"/>
      <c r="H255" s="1527"/>
      <c r="I255" s="39"/>
      <c r="J255" s="40" t="s">
        <v>117</v>
      </c>
      <c r="K255" s="41">
        <v>97.7</v>
      </c>
      <c r="L255" s="42">
        <v>93.8</v>
      </c>
      <c r="M255" s="43">
        <v>89.3</v>
      </c>
      <c r="N255" s="44">
        <v>108.6</v>
      </c>
      <c r="O255" s="45">
        <v>108.4</v>
      </c>
      <c r="P255" s="46">
        <v>93.8</v>
      </c>
      <c r="Q255" s="17" t="s">
        <v>154</v>
      </c>
      <c r="R255" s="48"/>
    </row>
    <row r="256" spans="1:18">
      <c r="A256" s="1594"/>
      <c r="B256" s="1595" t="s">
        <v>118</v>
      </c>
      <c r="C256" s="1628">
        <v>120.42</v>
      </c>
      <c r="D256" s="1615">
        <v>111.23</v>
      </c>
      <c r="E256" s="1613">
        <v>95.16</v>
      </c>
      <c r="F256" s="110" t="s">
        <v>153</v>
      </c>
      <c r="G256" s="38"/>
      <c r="H256" s="1527"/>
      <c r="I256" s="55"/>
      <c r="J256" s="40" t="s">
        <v>118</v>
      </c>
      <c r="K256" s="57">
        <v>98.2</v>
      </c>
      <c r="L256" s="58">
        <v>94.1</v>
      </c>
      <c r="M256" s="59">
        <v>89.6</v>
      </c>
      <c r="N256" s="44">
        <v>109.2</v>
      </c>
      <c r="O256" s="45">
        <v>108.7</v>
      </c>
      <c r="P256" s="46">
        <v>94</v>
      </c>
      <c r="Q256" s="17" t="s">
        <v>154</v>
      </c>
      <c r="R256" s="48"/>
    </row>
    <row r="257" spans="1:18">
      <c r="A257" s="1592" t="s">
        <v>155</v>
      </c>
      <c r="B257" s="1593" t="s">
        <v>107</v>
      </c>
      <c r="C257" s="1620">
        <v>125.68</v>
      </c>
      <c r="D257" s="1618">
        <v>111.33</v>
      </c>
      <c r="E257" s="1610">
        <v>95.49</v>
      </c>
      <c r="F257" s="1584" t="s">
        <v>156</v>
      </c>
      <c r="G257" s="66"/>
      <c r="H257" s="1527"/>
      <c r="I257" s="39" t="s">
        <v>155</v>
      </c>
      <c r="J257" s="68" t="s">
        <v>107</v>
      </c>
      <c r="K257" s="41">
        <v>98.8</v>
      </c>
      <c r="L257" s="42">
        <v>94</v>
      </c>
      <c r="M257" s="43">
        <v>89.9</v>
      </c>
      <c r="N257" s="69">
        <v>109.8</v>
      </c>
      <c r="O257" s="70">
        <v>108.5</v>
      </c>
      <c r="P257" s="71">
        <v>94.3</v>
      </c>
      <c r="Q257" s="112" t="s">
        <v>154</v>
      </c>
      <c r="R257" s="73"/>
    </row>
    <row r="258" spans="1:18">
      <c r="A258" s="1592">
        <v>2011</v>
      </c>
      <c r="B258" s="1593" t="s">
        <v>108</v>
      </c>
      <c r="C258" s="1620">
        <v>128.35</v>
      </c>
      <c r="D258" s="1618">
        <v>115.24</v>
      </c>
      <c r="E258" s="1613">
        <v>98.61</v>
      </c>
      <c r="F258" s="102" t="s">
        <v>157</v>
      </c>
      <c r="G258" s="79" t="s">
        <v>120</v>
      </c>
      <c r="H258" s="1527"/>
      <c r="I258" s="39">
        <v>2011</v>
      </c>
      <c r="J258" s="40" t="s">
        <v>108</v>
      </c>
      <c r="K258" s="41">
        <v>99.5</v>
      </c>
      <c r="L258" s="42">
        <v>95.2</v>
      </c>
      <c r="M258" s="43">
        <v>90.6</v>
      </c>
      <c r="N258" s="44">
        <v>110.6</v>
      </c>
      <c r="O258" s="45">
        <v>110</v>
      </c>
      <c r="P258" s="46">
        <v>94.9</v>
      </c>
      <c r="Q258" s="17" t="s">
        <v>151</v>
      </c>
      <c r="R258" s="48"/>
    </row>
    <row r="259" spans="1:18">
      <c r="A259" s="1592"/>
      <c r="B259" s="1593" t="s">
        <v>109</v>
      </c>
      <c r="C259" s="1620">
        <v>122.33</v>
      </c>
      <c r="D259" s="1618">
        <v>112.77</v>
      </c>
      <c r="E259" s="1613">
        <v>95.53</v>
      </c>
      <c r="F259" s="1582" t="s">
        <v>157</v>
      </c>
      <c r="G259" s="38"/>
      <c r="H259" s="1527"/>
      <c r="I259" s="39"/>
      <c r="J259" s="40" t="s">
        <v>109</v>
      </c>
      <c r="K259" s="41">
        <v>97.2</v>
      </c>
      <c r="L259" s="42">
        <v>87.9</v>
      </c>
      <c r="M259" s="43">
        <v>88.6</v>
      </c>
      <c r="N259" s="44">
        <v>108</v>
      </c>
      <c r="O259" s="45">
        <v>102.2</v>
      </c>
      <c r="P259" s="46">
        <v>92.7</v>
      </c>
      <c r="Q259" s="17" t="s">
        <v>151</v>
      </c>
      <c r="R259" s="48"/>
    </row>
    <row r="260" spans="1:18">
      <c r="A260" s="1592"/>
      <c r="B260" s="1593" t="s">
        <v>110</v>
      </c>
      <c r="C260" s="1620">
        <v>117.13</v>
      </c>
      <c r="D260" s="1618">
        <v>113.22</v>
      </c>
      <c r="E260" s="1613">
        <v>97.4</v>
      </c>
      <c r="F260" s="1582" t="s">
        <v>157</v>
      </c>
      <c r="G260" s="38"/>
      <c r="H260" s="1527"/>
      <c r="I260" s="39"/>
      <c r="J260" s="40" t="s">
        <v>110</v>
      </c>
      <c r="K260" s="41">
        <v>94.3</v>
      </c>
      <c r="L260" s="42">
        <v>86.3</v>
      </c>
      <c r="M260" s="43">
        <v>89.6</v>
      </c>
      <c r="N260" s="44">
        <v>105.2</v>
      </c>
      <c r="O260" s="45">
        <v>100.9</v>
      </c>
      <c r="P260" s="46">
        <v>93.8</v>
      </c>
      <c r="Q260" s="17" t="s">
        <v>151</v>
      </c>
      <c r="R260" s="48"/>
    </row>
    <row r="261" spans="1:18">
      <c r="A261" s="1592"/>
      <c r="B261" s="1593" t="s">
        <v>111</v>
      </c>
      <c r="C261" s="1620">
        <v>118.81</v>
      </c>
      <c r="D261" s="1618">
        <v>113.29</v>
      </c>
      <c r="E261" s="1613">
        <v>100.67</v>
      </c>
      <c r="F261" s="1582" t="s">
        <v>157</v>
      </c>
      <c r="G261" s="38"/>
      <c r="H261" s="1527"/>
      <c r="I261" s="39"/>
      <c r="J261" s="40" t="s">
        <v>111</v>
      </c>
      <c r="K261" s="41">
        <v>95.1</v>
      </c>
      <c r="L261" s="42">
        <v>88.6</v>
      </c>
      <c r="M261" s="43">
        <v>90</v>
      </c>
      <c r="N261" s="44">
        <v>106.1</v>
      </c>
      <c r="O261" s="45">
        <v>103.5</v>
      </c>
      <c r="P261" s="46">
        <v>94.4</v>
      </c>
      <c r="Q261" s="17" t="s">
        <v>151</v>
      </c>
      <c r="R261" s="48"/>
    </row>
    <row r="262" spans="1:18">
      <c r="A262" s="1592"/>
      <c r="B262" s="1593" t="s">
        <v>112</v>
      </c>
      <c r="C262" s="1620">
        <v>123.98</v>
      </c>
      <c r="D262" s="1618">
        <v>113.79</v>
      </c>
      <c r="E262" s="1613">
        <v>100.6</v>
      </c>
      <c r="F262" s="1582" t="s">
        <v>157</v>
      </c>
      <c r="G262" s="38"/>
      <c r="H262" s="1527"/>
      <c r="I262" s="39"/>
      <c r="J262" s="40" t="s">
        <v>112</v>
      </c>
      <c r="K262" s="41">
        <v>97.4</v>
      </c>
      <c r="L262" s="42">
        <v>90.7</v>
      </c>
      <c r="M262" s="43">
        <v>90</v>
      </c>
      <c r="N262" s="44">
        <v>108.6</v>
      </c>
      <c r="O262" s="45">
        <v>105.8</v>
      </c>
      <c r="P262" s="46">
        <v>94.5</v>
      </c>
      <c r="Q262" s="17" t="s">
        <v>151</v>
      </c>
      <c r="R262" s="48"/>
    </row>
    <row r="263" spans="1:18">
      <c r="A263" s="1592"/>
      <c r="B263" s="1593" t="s">
        <v>113</v>
      </c>
      <c r="C263" s="1620">
        <v>122.66</v>
      </c>
      <c r="D263" s="1618">
        <v>113.65</v>
      </c>
      <c r="E263" s="1613">
        <v>102.51</v>
      </c>
      <c r="F263" s="1582" t="s">
        <v>157</v>
      </c>
      <c r="G263" s="38"/>
      <c r="H263" s="1527"/>
      <c r="I263" s="39"/>
      <c r="J263" s="40" t="s">
        <v>113</v>
      </c>
      <c r="K263" s="41">
        <v>99.2</v>
      </c>
      <c r="L263" s="42">
        <v>91.7</v>
      </c>
      <c r="M263" s="43">
        <v>90.3</v>
      </c>
      <c r="N263" s="44">
        <v>110.6</v>
      </c>
      <c r="O263" s="45">
        <v>106.9</v>
      </c>
      <c r="P263" s="46">
        <v>94.9</v>
      </c>
      <c r="Q263" s="17" t="s">
        <v>151</v>
      </c>
      <c r="R263" s="48"/>
    </row>
    <row r="264" spans="1:18">
      <c r="A264" s="1592"/>
      <c r="B264" s="1593" t="s">
        <v>114</v>
      </c>
      <c r="C264" s="1620">
        <v>130.1</v>
      </c>
      <c r="D264" s="1618">
        <v>113.92</v>
      </c>
      <c r="E264" s="1613">
        <v>103.7</v>
      </c>
      <c r="F264" s="1582" t="s">
        <v>157</v>
      </c>
      <c r="G264" s="38"/>
      <c r="H264" s="1527"/>
      <c r="I264" s="39"/>
      <c r="J264" s="40" t="s">
        <v>114</v>
      </c>
      <c r="K264" s="41">
        <v>98.9</v>
      </c>
      <c r="L264" s="42">
        <v>92.9</v>
      </c>
      <c r="M264" s="43">
        <v>91.3</v>
      </c>
      <c r="N264" s="44">
        <v>110.4</v>
      </c>
      <c r="O264" s="45">
        <v>108.1</v>
      </c>
      <c r="P264" s="46">
        <v>95.9</v>
      </c>
      <c r="Q264" s="17" t="s">
        <v>151</v>
      </c>
      <c r="R264" s="48"/>
    </row>
    <row r="265" spans="1:18">
      <c r="A265" s="1592"/>
      <c r="B265" s="1593" t="s">
        <v>115</v>
      </c>
      <c r="C265" s="1620">
        <v>121.34</v>
      </c>
      <c r="D265" s="1618">
        <v>111.71</v>
      </c>
      <c r="E265" s="1613">
        <v>100.8</v>
      </c>
      <c r="F265" s="1582" t="s">
        <v>156</v>
      </c>
      <c r="G265" s="38"/>
      <c r="H265" s="1527"/>
      <c r="I265" s="39"/>
      <c r="J265" s="40" t="s">
        <v>115</v>
      </c>
      <c r="K265" s="41">
        <v>97.5</v>
      </c>
      <c r="L265" s="42">
        <v>93.7</v>
      </c>
      <c r="M265" s="43">
        <v>92.1</v>
      </c>
      <c r="N265" s="44">
        <v>108.9</v>
      </c>
      <c r="O265" s="45">
        <v>108.8</v>
      </c>
      <c r="P265" s="46">
        <v>96.7</v>
      </c>
      <c r="Q265" s="17" t="s">
        <v>149</v>
      </c>
      <c r="R265" s="48"/>
    </row>
    <row r="266" spans="1:18">
      <c r="A266" s="1592"/>
      <c r="B266" s="1593" t="s">
        <v>116</v>
      </c>
      <c r="C266" s="1620">
        <v>121.5</v>
      </c>
      <c r="D266" s="1618">
        <v>113.95</v>
      </c>
      <c r="E266" s="1613">
        <v>101.22</v>
      </c>
      <c r="F266" s="1582" t="s">
        <v>156</v>
      </c>
      <c r="G266" s="38"/>
      <c r="H266" s="1527"/>
      <c r="I266" s="39"/>
      <c r="J266" s="40" t="s">
        <v>116</v>
      </c>
      <c r="K266" s="41">
        <v>97.8</v>
      </c>
      <c r="L266" s="42">
        <v>94.9</v>
      </c>
      <c r="M266" s="43">
        <v>91.7</v>
      </c>
      <c r="N266" s="44">
        <v>109.1</v>
      </c>
      <c r="O266" s="45">
        <v>110.4</v>
      </c>
      <c r="P266" s="46">
        <v>96.3</v>
      </c>
      <c r="Q266" s="17" t="s">
        <v>149</v>
      </c>
      <c r="R266" s="48"/>
    </row>
    <row r="267" spans="1:18">
      <c r="A267" s="1592"/>
      <c r="B267" s="1593" t="s">
        <v>117</v>
      </c>
      <c r="C267" s="1620">
        <v>122.73</v>
      </c>
      <c r="D267" s="1618">
        <v>114.86</v>
      </c>
      <c r="E267" s="1613">
        <v>101.31</v>
      </c>
      <c r="F267" s="1582" t="s">
        <v>156</v>
      </c>
      <c r="G267" s="38"/>
      <c r="H267" s="1527"/>
      <c r="I267" s="39"/>
      <c r="J267" s="40" t="s">
        <v>117</v>
      </c>
      <c r="K267" s="41">
        <v>97.5</v>
      </c>
      <c r="L267" s="42">
        <v>93.6</v>
      </c>
      <c r="M267" s="43">
        <v>91.9</v>
      </c>
      <c r="N267" s="44">
        <v>108.7</v>
      </c>
      <c r="O267" s="45">
        <v>108.9</v>
      </c>
      <c r="P267" s="46">
        <v>96.5</v>
      </c>
      <c r="Q267" s="17" t="s">
        <v>149</v>
      </c>
      <c r="R267" s="48"/>
    </row>
    <row r="268" spans="1:18">
      <c r="A268" s="1592"/>
      <c r="B268" s="1593" t="s">
        <v>118</v>
      </c>
      <c r="C268" s="1620">
        <v>119.8</v>
      </c>
      <c r="D268" s="1618">
        <v>114.29</v>
      </c>
      <c r="E268" s="1629">
        <v>100.63</v>
      </c>
      <c r="F268" s="1583" t="s">
        <v>156</v>
      </c>
      <c r="G268" s="54"/>
      <c r="H268" s="1527"/>
      <c r="I268" s="39"/>
      <c r="J268" s="56" t="s">
        <v>118</v>
      </c>
      <c r="K268" s="41">
        <v>98</v>
      </c>
      <c r="L268" s="42">
        <v>95.4</v>
      </c>
      <c r="M268" s="43">
        <v>92.6</v>
      </c>
      <c r="N268" s="80">
        <v>109.2</v>
      </c>
      <c r="O268" s="81">
        <v>110.9</v>
      </c>
      <c r="P268" s="82">
        <v>97.2</v>
      </c>
      <c r="Q268" s="114" t="s">
        <v>150</v>
      </c>
      <c r="R268" s="60"/>
    </row>
    <row r="269" spans="1:18">
      <c r="A269" s="1596" t="s">
        <v>158</v>
      </c>
      <c r="B269" s="1597" t="s">
        <v>107</v>
      </c>
      <c r="C269" s="1626">
        <v>123.35</v>
      </c>
      <c r="D269" s="1627">
        <v>117.07</v>
      </c>
      <c r="E269" s="1613">
        <v>104.37</v>
      </c>
      <c r="F269" s="1582" t="s">
        <v>156</v>
      </c>
      <c r="G269" s="38"/>
      <c r="H269" s="1527"/>
      <c r="I269" s="67" t="s">
        <v>158</v>
      </c>
      <c r="J269" s="40" t="s">
        <v>107</v>
      </c>
      <c r="K269" s="84">
        <v>98.5</v>
      </c>
      <c r="L269" s="85">
        <v>95.4</v>
      </c>
      <c r="M269" s="86">
        <v>92</v>
      </c>
      <c r="N269" s="44">
        <v>109.8</v>
      </c>
      <c r="O269" s="45">
        <v>111</v>
      </c>
      <c r="P269" s="46">
        <v>96.6</v>
      </c>
      <c r="Q269" s="17" t="s">
        <v>150</v>
      </c>
      <c r="R269" s="48"/>
    </row>
    <row r="270" spans="1:18">
      <c r="A270" s="1592">
        <v>2012</v>
      </c>
      <c r="B270" s="1593" t="s">
        <v>108</v>
      </c>
      <c r="C270" s="1620">
        <v>122.12</v>
      </c>
      <c r="D270" s="1618">
        <v>117.16</v>
      </c>
      <c r="E270" s="1613">
        <v>102.78</v>
      </c>
      <c r="F270" s="1582" t="s">
        <v>156</v>
      </c>
      <c r="G270" s="38"/>
      <c r="H270" s="1527"/>
      <c r="I270" s="39">
        <v>2012</v>
      </c>
      <c r="J270" s="40" t="s">
        <v>108</v>
      </c>
      <c r="K270" s="41">
        <v>99.8</v>
      </c>
      <c r="L270" s="42">
        <v>96.7</v>
      </c>
      <c r="M270" s="43">
        <v>93.1</v>
      </c>
      <c r="N270" s="44">
        <v>111.3</v>
      </c>
      <c r="O270" s="45">
        <v>112</v>
      </c>
      <c r="P270" s="46">
        <v>97.8</v>
      </c>
      <c r="Q270" s="17" t="s">
        <v>151</v>
      </c>
      <c r="R270" s="48"/>
    </row>
    <row r="271" spans="1:18">
      <c r="A271" s="1592"/>
      <c r="B271" s="1593" t="s">
        <v>109</v>
      </c>
      <c r="C271" s="1620">
        <v>124.28</v>
      </c>
      <c r="D271" s="1618">
        <v>115.97</v>
      </c>
      <c r="E271" s="1613">
        <v>100.18</v>
      </c>
      <c r="F271" s="1582" t="s">
        <v>156</v>
      </c>
      <c r="G271" s="38"/>
      <c r="H271" s="1527"/>
      <c r="I271" s="39"/>
      <c r="J271" s="40" t="s">
        <v>109</v>
      </c>
      <c r="K271" s="41">
        <v>99.9</v>
      </c>
      <c r="L271" s="42">
        <v>97.5</v>
      </c>
      <c r="M271" s="43">
        <v>93.9</v>
      </c>
      <c r="N271" s="44">
        <v>111.4</v>
      </c>
      <c r="O271" s="45">
        <v>113.3</v>
      </c>
      <c r="P271" s="46">
        <v>98.6</v>
      </c>
      <c r="Q271" s="17" t="s">
        <v>151</v>
      </c>
      <c r="R271" s="48" t="s">
        <v>120</v>
      </c>
    </row>
    <row r="272" spans="1:18">
      <c r="A272" s="1592"/>
      <c r="B272" s="1593" t="s">
        <v>110</v>
      </c>
      <c r="C272" s="1620">
        <v>119.06</v>
      </c>
      <c r="D272" s="1618">
        <v>115.09</v>
      </c>
      <c r="E272" s="1613">
        <v>99.95</v>
      </c>
      <c r="F272" s="1582" t="s">
        <v>156</v>
      </c>
      <c r="G272" s="38"/>
      <c r="H272" s="1527"/>
      <c r="I272" s="39"/>
      <c r="J272" s="40" t="s">
        <v>110</v>
      </c>
      <c r="K272" s="41">
        <v>99.2</v>
      </c>
      <c r="L272" s="42">
        <v>96.1</v>
      </c>
      <c r="M272" s="43">
        <v>94</v>
      </c>
      <c r="N272" s="44">
        <v>110.7</v>
      </c>
      <c r="O272" s="45">
        <v>111.8</v>
      </c>
      <c r="P272" s="46">
        <v>98.7</v>
      </c>
      <c r="Q272" s="17" t="s">
        <v>151</v>
      </c>
      <c r="R272" s="48"/>
    </row>
    <row r="273" spans="1:18">
      <c r="A273" s="1592"/>
      <c r="B273" s="1593" t="s">
        <v>111</v>
      </c>
      <c r="C273" s="1620">
        <v>121.18</v>
      </c>
      <c r="D273" s="1618">
        <v>115.3</v>
      </c>
      <c r="E273" s="1613">
        <v>97.73</v>
      </c>
      <c r="F273" s="1582" t="s">
        <v>156</v>
      </c>
      <c r="G273" s="38"/>
      <c r="H273" s="1527"/>
      <c r="I273" s="39"/>
      <c r="J273" s="40" t="s">
        <v>111</v>
      </c>
      <c r="K273" s="41">
        <v>98.4</v>
      </c>
      <c r="L273" s="42">
        <v>96.1</v>
      </c>
      <c r="M273" s="43">
        <v>93.6</v>
      </c>
      <c r="N273" s="44">
        <v>109.9</v>
      </c>
      <c r="O273" s="45">
        <v>111.6</v>
      </c>
      <c r="P273" s="46">
        <v>98.3</v>
      </c>
      <c r="Q273" s="17" t="s">
        <v>151</v>
      </c>
      <c r="R273" s="48"/>
    </row>
    <row r="274" spans="1:18">
      <c r="A274" s="1592"/>
      <c r="B274" s="1593" t="s">
        <v>112</v>
      </c>
      <c r="C274" s="1620">
        <v>118.73</v>
      </c>
      <c r="D274" s="1618">
        <v>113.68</v>
      </c>
      <c r="E274" s="1613">
        <v>96.89</v>
      </c>
      <c r="F274" s="1582" t="s">
        <v>156</v>
      </c>
      <c r="G274" s="38"/>
      <c r="H274" s="1527"/>
      <c r="I274" s="39"/>
      <c r="J274" s="40" t="s">
        <v>112</v>
      </c>
      <c r="K274" s="41">
        <v>96.9</v>
      </c>
      <c r="L274" s="42">
        <v>93.9</v>
      </c>
      <c r="M274" s="43">
        <v>93.5</v>
      </c>
      <c r="N274" s="44">
        <v>108.2</v>
      </c>
      <c r="O274" s="45">
        <v>109.4</v>
      </c>
      <c r="P274" s="46">
        <v>98.2</v>
      </c>
      <c r="Q274" s="17" t="s">
        <v>154</v>
      </c>
      <c r="R274" s="48"/>
    </row>
    <row r="275" spans="1:18">
      <c r="A275" s="1592"/>
      <c r="B275" s="1593" t="s">
        <v>113</v>
      </c>
      <c r="C275" s="1620">
        <v>116.69</v>
      </c>
      <c r="D275" s="1618">
        <v>113.15</v>
      </c>
      <c r="E275" s="1613">
        <v>97.61</v>
      </c>
      <c r="F275" s="1582" t="s">
        <v>156</v>
      </c>
      <c r="G275" s="38"/>
      <c r="H275" s="1527"/>
      <c r="I275" s="39"/>
      <c r="J275" s="40" t="s">
        <v>113</v>
      </c>
      <c r="K275" s="41">
        <v>96.2</v>
      </c>
      <c r="L275" s="42">
        <v>93.3</v>
      </c>
      <c r="M275" s="43">
        <v>92.8</v>
      </c>
      <c r="N275" s="44">
        <v>107.5</v>
      </c>
      <c r="O275" s="45">
        <v>108.8</v>
      </c>
      <c r="P275" s="46">
        <v>97.4</v>
      </c>
      <c r="Q275" s="17" t="s">
        <v>154</v>
      </c>
      <c r="R275" s="48"/>
    </row>
    <row r="276" spans="1:18">
      <c r="A276" s="1592"/>
      <c r="B276" s="1593" t="s">
        <v>114</v>
      </c>
      <c r="C276" s="1620">
        <v>114.06</v>
      </c>
      <c r="D276" s="1618">
        <v>113.94</v>
      </c>
      <c r="E276" s="1613">
        <v>97.26</v>
      </c>
      <c r="F276" s="1582" t="s">
        <v>159</v>
      </c>
      <c r="G276" s="38"/>
      <c r="H276" s="1527"/>
      <c r="I276" s="39"/>
      <c r="J276" s="40" t="s">
        <v>114</v>
      </c>
      <c r="K276" s="41">
        <v>96.1</v>
      </c>
      <c r="L276" s="42">
        <v>93.3</v>
      </c>
      <c r="M276" s="43">
        <v>92.8</v>
      </c>
      <c r="N276" s="44">
        <v>107.3</v>
      </c>
      <c r="O276" s="45">
        <v>108.5</v>
      </c>
      <c r="P276" s="46">
        <v>97.4</v>
      </c>
      <c r="Q276" s="17" t="s">
        <v>154</v>
      </c>
      <c r="R276" s="48"/>
    </row>
    <row r="277" spans="1:18">
      <c r="A277" s="1592"/>
      <c r="B277" s="1593" t="s">
        <v>115</v>
      </c>
      <c r="C277" s="1620">
        <v>117.28</v>
      </c>
      <c r="D277" s="1618">
        <v>114.24</v>
      </c>
      <c r="E277" s="1613">
        <v>97.74</v>
      </c>
      <c r="F277" s="1582" t="s">
        <v>159</v>
      </c>
      <c r="G277" s="38"/>
      <c r="H277" s="1527"/>
      <c r="I277" s="39"/>
      <c r="J277" s="40" t="s">
        <v>115</v>
      </c>
      <c r="K277" s="41">
        <v>95.1</v>
      </c>
      <c r="L277" s="42">
        <v>91.9</v>
      </c>
      <c r="M277" s="43">
        <v>92.8</v>
      </c>
      <c r="N277" s="44">
        <v>106.3</v>
      </c>
      <c r="O277" s="45">
        <v>107.1</v>
      </c>
      <c r="P277" s="46">
        <v>97.2</v>
      </c>
      <c r="Q277" s="17" t="s">
        <v>160</v>
      </c>
      <c r="R277" s="48"/>
    </row>
    <row r="278" spans="1:18">
      <c r="A278" s="1592"/>
      <c r="B278" s="1593" t="s">
        <v>116</v>
      </c>
      <c r="C278" s="1620">
        <v>113.45</v>
      </c>
      <c r="D278" s="1618">
        <v>110.39</v>
      </c>
      <c r="E278" s="1613">
        <v>95.94</v>
      </c>
      <c r="F278" s="1582" t="s">
        <v>159</v>
      </c>
      <c r="G278" s="38"/>
      <c r="H278" s="1527"/>
      <c r="I278" s="39"/>
      <c r="J278" s="40" t="s">
        <v>116</v>
      </c>
      <c r="K278" s="41">
        <v>95</v>
      </c>
      <c r="L278" s="42">
        <v>91.9</v>
      </c>
      <c r="M278" s="43">
        <v>93.1</v>
      </c>
      <c r="N278" s="44">
        <v>106.1</v>
      </c>
      <c r="O278" s="45">
        <v>107</v>
      </c>
      <c r="P278" s="46">
        <v>97.6</v>
      </c>
      <c r="Q278" s="17" t="s">
        <v>143</v>
      </c>
      <c r="R278" s="48"/>
    </row>
    <row r="279" spans="1:18">
      <c r="A279" s="1592"/>
      <c r="B279" s="1593" t="s">
        <v>117</v>
      </c>
      <c r="C279" s="1620">
        <v>113.64</v>
      </c>
      <c r="D279" s="1618">
        <v>110.26</v>
      </c>
      <c r="E279" s="1613">
        <v>96.19</v>
      </c>
      <c r="F279" s="1582" t="s">
        <v>159</v>
      </c>
      <c r="G279" s="38"/>
      <c r="H279" s="1527"/>
      <c r="I279" s="39"/>
      <c r="J279" s="40" t="s">
        <v>117</v>
      </c>
      <c r="K279" s="41">
        <v>94.6</v>
      </c>
      <c r="L279" s="42">
        <v>91.6</v>
      </c>
      <c r="M279" s="43">
        <v>92.8</v>
      </c>
      <c r="N279" s="44">
        <v>105.7</v>
      </c>
      <c r="O279" s="45">
        <v>106.4</v>
      </c>
      <c r="P279" s="46">
        <v>97.3</v>
      </c>
      <c r="Q279" s="17" t="s">
        <v>143</v>
      </c>
      <c r="R279" s="48"/>
    </row>
    <row r="280" spans="1:18">
      <c r="A280" s="1594"/>
      <c r="B280" s="1595" t="s">
        <v>118</v>
      </c>
      <c r="C280" s="1628">
        <v>112.46</v>
      </c>
      <c r="D280" s="1615">
        <v>112.02</v>
      </c>
      <c r="E280" s="1629">
        <v>95.69</v>
      </c>
      <c r="F280" s="1582" t="s">
        <v>161</v>
      </c>
      <c r="G280" s="38"/>
      <c r="H280" s="1527"/>
      <c r="I280" s="39"/>
      <c r="J280" s="40" t="s">
        <v>118</v>
      </c>
      <c r="K280" s="57">
        <v>95.7</v>
      </c>
      <c r="L280" s="58">
        <v>92.6</v>
      </c>
      <c r="M280" s="59">
        <v>92.7</v>
      </c>
      <c r="N280" s="44">
        <v>106.8</v>
      </c>
      <c r="O280" s="45">
        <v>107.8</v>
      </c>
      <c r="P280" s="46">
        <v>97.2</v>
      </c>
      <c r="Q280" s="17" t="s">
        <v>143</v>
      </c>
      <c r="R280" s="48" t="s">
        <v>124</v>
      </c>
    </row>
    <row r="281" spans="1:18">
      <c r="A281" s="1592" t="s">
        <v>162</v>
      </c>
      <c r="B281" s="1593" t="s">
        <v>107</v>
      </c>
      <c r="C281" s="1620">
        <v>115.44</v>
      </c>
      <c r="D281" s="1618">
        <v>109.97</v>
      </c>
      <c r="E281" s="1613">
        <v>95.91</v>
      </c>
      <c r="F281" s="1584" t="s">
        <v>161</v>
      </c>
      <c r="G281" s="66"/>
      <c r="H281" s="1527"/>
      <c r="I281" s="67" t="s">
        <v>162</v>
      </c>
      <c r="J281" s="68" t="s">
        <v>107</v>
      </c>
      <c r="K281" s="41">
        <v>97.8</v>
      </c>
      <c r="L281" s="42">
        <v>93</v>
      </c>
      <c r="M281" s="43">
        <v>92.2</v>
      </c>
      <c r="N281" s="69">
        <v>109.1</v>
      </c>
      <c r="O281" s="70">
        <v>108</v>
      </c>
      <c r="P281" s="71">
        <v>96.7</v>
      </c>
      <c r="Q281" s="112" t="s">
        <v>143</v>
      </c>
      <c r="R281" s="73"/>
    </row>
    <row r="282" spans="1:18">
      <c r="A282" s="1592">
        <v>2013</v>
      </c>
      <c r="B282" s="1593" t="s">
        <v>108</v>
      </c>
      <c r="C282" s="1620">
        <v>119.46</v>
      </c>
      <c r="D282" s="1618">
        <v>109.19</v>
      </c>
      <c r="E282" s="1613">
        <v>95.66</v>
      </c>
      <c r="F282" s="102" t="s">
        <v>163</v>
      </c>
      <c r="G282" s="79" t="s">
        <v>124</v>
      </c>
      <c r="H282" s="1527"/>
      <c r="I282" s="39">
        <v>2013</v>
      </c>
      <c r="J282" s="40" t="s">
        <v>108</v>
      </c>
      <c r="K282" s="41">
        <v>100.8</v>
      </c>
      <c r="L282" s="42">
        <v>93.8</v>
      </c>
      <c r="M282" s="43">
        <v>91.8</v>
      </c>
      <c r="N282" s="44">
        <v>112.4</v>
      </c>
      <c r="O282" s="45">
        <v>109</v>
      </c>
      <c r="P282" s="46">
        <v>96.2</v>
      </c>
      <c r="Q282" s="17" t="s">
        <v>149</v>
      </c>
      <c r="R282" s="48"/>
    </row>
    <row r="283" spans="1:18">
      <c r="A283" s="1592"/>
      <c r="B283" s="1593" t="s">
        <v>109</v>
      </c>
      <c r="C283" s="1620">
        <v>121.85</v>
      </c>
      <c r="D283" s="1618">
        <v>113.51</v>
      </c>
      <c r="E283" s="1613">
        <v>95.35</v>
      </c>
      <c r="F283" s="1582" t="s">
        <v>163</v>
      </c>
      <c r="G283" s="38"/>
      <c r="H283" s="1527"/>
      <c r="I283" s="39"/>
      <c r="J283" s="40" t="s">
        <v>109</v>
      </c>
      <c r="K283" s="41">
        <v>102.5</v>
      </c>
      <c r="L283" s="42">
        <v>95.4</v>
      </c>
      <c r="M283" s="43">
        <v>91.9</v>
      </c>
      <c r="N283" s="44">
        <v>114.2</v>
      </c>
      <c r="O283" s="45">
        <v>110.8</v>
      </c>
      <c r="P283" s="46">
        <v>96.4</v>
      </c>
      <c r="Q283" s="17" t="s">
        <v>149</v>
      </c>
      <c r="R283" s="48"/>
    </row>
    <row r="284" spans="1:18">
      <c r="A284" s="1592"/>
      <c r="B284" s="1593" t="s">
        <v>110</v>
      </c>
      <c r="C284" s="1620">
        <v>121.78</v>
      </c>
      <c r="D284" s="1618">
        <v>111.47</v>
      </c>
      <c r="E284" s="1613">
        <v>95.37</v>
      </c>
      <c r="F284" s="1582" t="s">
        <v>163</v>
      </c>
      <c r="G284" s="38"/>
      <c r="H284" s="1527"/>
      <c r="I284" s="39"/>
      <c r="J284" s="40" t="s">
        <v>110</v>
      </c>
      <c r="K284" s="41">
        <v>103.6</v>
      </c>
      <c r="L284" s="42">
        <v>95.9</v>
      </c>
      <c r="M284" s="43">
        <v>91.8</v>
      </c>
      <c r="N284" s="44">
        <v>115.4</v>
      </c>
      <c r="O284" s="45">
        <v>111.4</v>
      </c>
      <c r="P284" s="46">
        <v>96.3</v>
      </c>
      <c r="Q284" s="17" t="s">
        <v>149</v>
      </c>
      <c r="R284" s="48"/>
    </row>
    <row r="285" spans="1:18">
      <c r="A285" s="1592"/>
      <c r="B285" s="1593" t="s">
        <v>111</v>
      </c>
      <c r="C285" s="1620">
        <v>127.07</v>
      </c>
      <c r="D285" s="1618">
        <v>113.08</v>
      </c>
      <c r="E285" s="1613">
        <v>95.32</v>
      </c>
      <c r="F285" s="1582" t="s">
        <v>163</v>
      </c>
      <c r="G285" s="38"/>
      <c r="H285" s="1527"/>
      <c r="I285" s="39"/>
      <c r="J285" s="40" t="s">
        <v>111</v>
      </c>
      <c r="K285" s="41">
        <v>105.2</v>
      </c>
      <c r="L285" s="42">
        <v>97.3</v>
      </c>
      <c r="M285" s="43">
        <v>92.5</v>
      </c>
      <c r="N285" s="44">
        <v>117.2</v>
      </c>
      <c r="O285" s="45">
        <v>112.8</v>
      </c>
      <c r="P285" s="46">
        <v>97.1</v>
      </c>
      <c r="Q285" s="17" t="s">
        <v>150</v>
      </c>
      <c r="R285" s="48"/>
    </row>
    <row r="286" spans="1:18">
      <c r="A286" s="1592"/>
      <c r="B286" s="1593" t="s">
        <v>112</v>
      </c>
      <c r="C286" s="1620">
        <v>125.77</v>
      </c>
      <c r="D286" s="1618">
        <v>114.09</v>
      </c>
      <c r="E286" s="1613">
        <v>95.75</v>
      </c>
      <c r="F286" s="1582" t="s">
        <v>164</v>
      </c>
      <c r="G286" s="38"/>
      <c r="H286" s="1527"/>
      <c r="I286" s="39"/>
      <c r="J286" s="40" t="s">
        <v>112</v>
      </c>
      <c r="K286" s="41">
        <v>104</v>
      </c>
      <c r="L286" s="42">
        <v>96.8</v>
      </c>
      <c r="M286" s="43">
        <v>92.9</v>
      </c>
      <c r="N286" s="44">
        <v>115.7</v>
      </c>
      <c r="O286" s="45">
        <v>112.5</v>
      </c>
      <c r="P286" s="46">
        <v>97.6</v>
      </c>
      <c r="Q286" s="17" t="s">
        <v>150</v>
      </c>
      <c r="R286" s="48"/>
    </row>
    <row r="287" spans="1:18">
      <c r="A287" s="1592"/>
      <c r="B287" s="1593" t="s">
        <v>113</v>
      </c>
      <c r="C287" s="1620">
        <v>126.38</v>
      </c>
      <c r="D287" s="1618">
        <v>114.48</v>
      </c>
      <c r="E287" s="1613">
        <v>97.63</v>
      </c>
      <c r="F287" s="1582" t="s">
        <v>157</v>
      </c>
      <c r="G287" s="38"/>
      <c r="H287" s="1527"/>
      <c r="I287" s="39"/>
      <c r="J287" s="40" t="s">
        <v>113</v>
      </c>
      <c r="K287" s="41">
        <v>104.8</v>
      </c>
      <c r="L287" s="42">
        <v>97.9</v>
      </c>
      <c r="M287" s="43">
        <v>93.8</v>
      </c>
      <c r="N287" s="44">
        <v>116.6</v>
      </c>
      <c r="O287" s="45">
        <v>113.5</v>
      </c>
      <c r="P287" s="46">
        <v>98.4</v>
      </c>
      <c r="Q287" s="17" t="s">
        <v>151</v>
      </c>
      <c r="R287" s="48"/>
    </row>
    <row r="288" spans="1:18">
      <c r="A288" s="1592"/>
      <c r="B288" s="1593" t="s">
        <v>114</v>
      </c>
      <c r="C288" s="1620">
        <v>126.67</v>
      </c>
      <c r="D288" s="1618">
        <v>115.96</v>
      </c>
      <c r="E288" s="1613">
        <v>99.6</v>
      </c>
      <c r="F288" s="1582" t="s">
        <v>157</v>
      </c>
      <c r="G288" s="38"/>
      <c r="H288" s="1527"/>
      <c r="I288" s="39"/>
      <c r="J288" s="40" t="s">
        <v>114</v>
      </c>
      <c r="K288" s="41">
        <v>105.1</v>
      </c>
      <c r="L288" s="42">
        <v>98.8</v>
      </c>
      <c r="M288" s="43">
        <v>94.1</v>
      </c>
      <c r="N288" s="44">
        <v>116.8</v>
      </c>
      <c r="O288" s="45">
        <v>114.6</v>
      </c>
      <c r="P288" s="46">
        <v>98.7</v>
      </c>
      <c r="Q288" s="17" t="s">
        <v>151</v>
      </c>
      <c r="R288" s="115"/>
    </row>
    <row r="289" spans="1:18">
      <c r="A289" s="1592"/>
      <c r="B289" s="1593" t="s">
        <v>115</v>
      </c>
      <c r="C289" s="1620">
        <v>127.8</v>
      </c>
      <c r="D289" s="1618">
        <v>116.13</v>
      </c>
      <c r="E289" s="1613">
        <v>100.52</v>
      </c>
      <c r="F289" s="1582" t="s">
        <v>157</v>
      </c>
      <c r="G289" s="38"/>
      <c r="H289" s="1527"/>
      <c r="I289" s="39"/>
      <c r="J289" s="40" t="s">
        <v>115</v>
      </c>
      <c r="K289" s="41">
        <v>106.5</v>
      </c>
      <c r="L289" s="42">
        <v>99.4</v>
      </c>
      <c r="M289" s="43">
        <v>94.5</v>
      </c>
      <c r="N289" s="44">
        <v>118.4</v>
      </c>
      <c r="O289" s="45">
        <v>115.3</v>
      </c>
      <c r="P289" s="46">
        <v>99.2</v>
      </c>
      <c r="Q289" s="17" t="s">
        <v>151</v>
      </c>
      <c r="R289" s="115"/>
    </row>
    <row r="290" spans="1:18">
      <c r="A290" s="1592"/>
      <c r="B290" s="1593" t="s">
        <v>116</v>
      </c>
      <c r="C290" s="1620">
        <v>133.11000000000001</v>
      </c>
      <c r="D290" s="1618">
        <v>118.18</v>
      </c>
      <c r="E290" s="1613">
        <v>102.02</v>
      </c>
      <c r="F290" s="1582" t="s">
        <v>157</v>
      </c>
      <c r="G290" s="38"/>
      <c r="H290" s="1527"/>
      <c r="I290" s="39"/>
      <c r="J290" s="40" t="s">
        <v>116</v>
      </c>
      <c r="K290" s="41">
        <v>106.5</v>
      </c>
      <c r="L290" s="42">
        <v>100.1</v>
      </c>
      <c r="M290" s="43">
        <v>94.9</v>
      </c>
      <c r="N290" s="44">
        <v>118.4</v>
      </c>
      <c r="O290" s="45">
        <v>116</v>
      </c>
      <c r="P290" s="46">
        <v>99.5</v>
      </c>
      <c r="Q290" s="17" t="s">
        <v>151</v>
      </c>
      <c r="R290" s="48"/>
    </row>
    <row r="291" spans="1:18">
      <c r="A291" s="1592"/>
      <c r="B291" s="1593" t="s">
        <v>117</v>
      </c>
      <c r="C291" s="1620">
        <v>135.02000000000001</v>
      </c>
      <c r="D291" s="1618">
        <v>120.08</v>
      </c>
      <c r="E291" s="1613">
        <v>103.04</v>
      </c>
      <c r="F291" s="1582" t="s">
        <v>157</v>
      </c>
      <c r="G291" s="38"/>
      <c r="H291" s="1527"/>
      <c r="I291" s="39"/>
      <c r="J291" s="40" t="s">
        <v>117</v>
      </c>
      <c r="K291" s="41">
        <v>108.1</v>
      </c>
      <c r="L291" s="42">
        <v>101.2</v>
      </c>
      <c r="M291" s="43">
        <v>95.8</v>
      </c>
      <c r="N291" s="44">
        <v>120.1</v>
      </c>
      <c r="O291" s="45">
        <v>117.2</v>
      </c>
      <c r="P291" s="46">
        <v>100.4</v>
      </c>
      <c r="Q291" s="17" t="s">
        <v>151</v>
      </c>
      <c r="R291" s="48"/>
    </row>
    <row r="292" spans="1:18">
      <c r="A292" s="1592"/>
      <c r="B292" s="1593" t="s">
        <v>118</v>
      </c>
      <c r="C292" s="1620">
        <v>137.94</v>
      </c>
      <c r="D292" s="1618">
        <v>120.36</v>
      </c>
      <c r="E292" s="1613">
        <v>102.62</v>
      </c>
      <c r="F292" s="1583" t="s">
        <v>157</v>
      </c>
      <c r="G292" s="54"/>
      <c r="H292" s="1527"/>
      <c r="I292" s="55"/>
      <c r="J292" s="56" t="s">
        <v>118</v>
      </c>
      <c r="K292" s="41">
        <v>107.3</v>
      </c>
      <c r="L292" s="42">
        <v>100.9</v>
      </c>
      <c r="M292" s="43">
        <v>96.5</v>
      </c>
      <c r="N292" s="80">
        <v>119.2</v>
      </c>
      <c r="O292" s="81">
        <v>117.1</v>
      </c>
      <c r="P292" s="82">
        <v>101.3</v>
      </c>
      <c r="Q292" s="114" t="s">
        <v>151</v>
      </c>
      <c r="R292" s="60"/>
    </row>
    <row r="293" spans="1:18">
      <c r="A293" s="1596" t="s">
        <v>165</v>
      </c>
      <c r="B293" s="1597" t="s">
        <v>107</v>
      </c>
      <c r="C293" s="1626">
        <v>134.52000000000001</v>
      </c>
      <c r="D293" s="1627">
        <v>119.3</v>
      </c>
      <c r="E293" s="1610">
        <v>103.08</v>
      </c>
      <c r="F293" s="1582" t="s">
        <v>157</v>
      </c>
      <c r="G293" s="38"/>
      <c r="H293" s="1527"/>
      <c r="I293" s="39" t="s">
        <v>165</v>
      </c>
      <c r="J293" s="40" t="s">
        <v>107</v>
      </c>
      <c r="K293" s="84">
        <v>107.6</v>
      </c>
      <c r="L293" s="85">
        <v>102.5</v>
      </c>
      <c r="M293" s="86">
        <v>97.8</v>
      </c>
      <c r="N293" s="44">
        <v>119.5</v>
      </c>
      <c r="O293" s="45">
        <v>118.6</v>
      </c>
      <c r="P293" s="46">
        <v>102.6</v>
      </c>
      <c r="Q293" s="17" t="s">
        <v>151</v>
      </c>
      <c r="R293" s="48"/>
    </row>
    <row r="294" spans="1:18">
      <c r="A294" s="1592">
        <v>2014</v>
      </c>
      <c r="B294" s="1593" t="s">
        <v>108</v>
      </c>
      <c r="C294" s="1620">
        <v>130.56</v>
      </c>
      <c r="D294" s="1618">
        <v>119.59</v>
      </c>
      <c r="E294" s="1613">
        <v>102.24</v>
      </c>
      <c r="F294" s="1582" t="s">
        <v>157</v>
      </c>
      <c r="G294" s="38"/>
      <c r="H294" s="1527"/>
      <c r="I294" s="39">
        <v>2014</v>
      </c>
      <c r="J294" s="40" t="s">
        <v>108</v>
      </c>
      <c r="K294" s="41">
        <v>104.3</v>
      </c>
      <c r="L294" s="42">
        <v>102.2</v>
      </c>
      <c r="M294" s="43">
        <v>97.9</v>
      </c>
      <c r="N294" s="44">
        <v>116</v>
      </c>
      <c r="O294" s="45">
        <v>118.4</v>
      </c>
      <c r="P294" s="46">
        <v>102.7</v>
      </c>
      <c r="Q294" s="17" t="s">
        <v>151</v>
      </c>
      <c r="R294" s="48"/>
    </row>
    <row r="295" spans="1:18">
      <c r="A295" s="1592"/>
      <c r="B295" s="1593" t="s">
        <v>109</v>
      </c>
      <c r="C295" s="1620">
        <v>125.43</v>
      </c>
      <c r="D295" s="1618">
        <v>119.53</v>
      </c>
      <c r="E295" s="1613">
        <v>103.91</v>
      </c>
      <c r="F295" s="1582" t="s">
        <v>157</v>
      </c>
      <c r="G295" s="38"/>
      <c r="H295" s="1527"/>
      <c r="I295" s="39"/>
      <c r="J295" s="40" t="s">
        <v>109</v>
      </c>
      <c r="K295" s="41">
        <v>103.3</v>
      </c>
      <c r="L295" s="42">
        <v>103.8</v>
      </c>
      <c r="M295" s="43">
        <v>98.5</v>
      </c>
      <c r="N295" s="44">
        <v>114.9</v>
      </c>
      <c r="O295" s="45">
        <v>120.5</v>
      </c>
      <c r="P295" s="46">
        <v>103.3</v>
      </c>
      <c r="Q295" s="17" t="s">
        <v>151</v>
      </c>
      <c r="R295" s="48"/>
    </row>
    <row r="296" spans="1:18">
      <c r="A296" s="1592"/>
      <c r="B296" s="1593" t="s">
        <v>110</v>
      </c>
      <c r="C296" s="1620">
        <v>121.47</v>
      </c>
      <c r="D296" s="1618">
        <v>117.93</v>
      </c>
      <c r="E296" s="1613">
        <v>105.85</v>
      </c>
      <c r="F296" s="1582" t="s">
        <v>157</v>
      </c>
      <c r="G296" s="38"/>
      <c r="H296" s="1527"/>
      <c r="I296" s="39"/>
      <c r="J296" s="40" t="s">
        <v>110</v>
      </c>
      <c r="K296" s="41">
        <v>100.8</v>
      </c>
      <c r="L296" s="42">
        <v>100</v>
      </c>
      <c r="M296" s="43">
        <v>98.6</v>
      </c>
      <c r="N296" s="44">
        <v>112.4</v>
      </c>
      <c r="O296" s="45">
        <v>116.3</v>
      </c>
      <c r="P296" s="46">
        <v>103.5</v>
      </c>
      <c r="Q296" s="17" t="s">
        <v>154</v>
      </c>
      <c r="R296" s="48"/>
    </row>
    <row r="297" spans="1:18">
      <c r="A297" s="1592"/>
      <c r="B297" s="1593" t="s">
        <v>111</v>
      </c>
      <c r="C297" s="1620">
        <v>119.58</v>
      </c>
      <c r="D297" s="1618">
        <v>119.93</v>
      </c>
      <c r="E297" s="1613">
        <v>106.64</v>
      </c>
      <c r="F297" s="1582" t="s">
        <v>157</v>
      </c>
      <c r="G297" s="38"/>
      <c r="H297" s="1527"/>
      <c r="I297" s="39"/>
      <c r="J297" s="40" t="s">
        <v>111</v>
      </c>
      <c r="K297" s="41">
        <v>99.7</v>
      </c>
      <c r="L297" s="42">
        <v>100.6</v>
      </c>
      <c r="M297" s="43">
        <v>100.6</v>
      </c>
      <c r="N297" s="44">
        <v>111.2</v>
      </c>
      <c r="O297" s="45">
        <v>116.9</v>
      </c>
      <c r="P297" s="46">
        <v>105.5</v>
      </c>
      <c r="Q297" s="17" t="s">
        <v>154</v>
      </c>
      <c r="R297" s="48"/>
    </row>
    <row r="298" spans="1:18">
      <c r="A298" s="1592"/>
      <c r="B298" s="1593" t="s">
        <v>112</v>
      </c>
      <c r="C298" s="1620">
        <v>118.58</v>
      </c>
      <c r="D298" s="1618">
        <v>118.32</v>
      </c>
      <c r="E298" s="1613">
        <v>105.83</v>
      </c>
      <c r="F298" s="1582" t="s">
        <v>157</v>
      </c>
      <c r="G298" s="38"/>
      <c r="H298" s="1527"/>
      <c r="I298" s="39"/>
      <c r="J298" s="40" t="s">
        <v>112</v>
      </c>
      <c r="K298" s="41">
        <v>99.6</v>
      </c>
      <c r="L298" s="42">
        <v>99.4</v>
      </c>
      <c r="M298" s="43">
        <v>100.5</v>
      </c>
      <c r="N298" s="44">
        <v>111.1</v>
      </c>
      <c r="O298" s="45">
        <v>115.7</v>
      </c>
      <c r="P298" s="46">
        <v>105.6</v>
      </c>
      <c r="Q298" s="17" t="s">
        <v>154</v>
      </c>
      <c r="R298" s="48"/>
    </row>
    <row r="299" spans="1:18">
      <c r="A299" s="1592"/>
      <c r="B299" s="1593" t="s">
        <v>113</v>
      </c>
      <c r="C299" s="1620">
        <v>116.65</v>
      </c>
      <c r="D299" s="1618">
        <v>117.91</v>
      </c>
      <c r="E299" s="1613">
        <v>102.99</v>
      </c>
      <c r="F299" s="1582" t="s">
        <v>156</v>
      </c>
      <c r="G299" s="38"/>
      <c r="H299" s="1527"/>
      <c r="I299" s="39"/>
      <c r="J299" s="40" t="s">
        <v>113</v>
      </c>
      <c r="K299" s="41">
        <v>101</v>
      </c>
      <c r="L299" s="42">
        <v>99.9</v>
      </c>
      <c r="M299" s="43">
        <v>100.8</v>
      </c>
      <c r="N299" s="44">
        <v>112.7</v>
      </c>
      <c r="O299" s="45">
        <v>116.2</v>
      </c>
      <c r="P299" s="46">
        <v>105.8</v>
      </c>
      <c r="Q299" s="17" t="s">
        <v>154</v>
      </c>
      <c r="R299" s="48"/>
    </row>
    <row r="300" spans="1:18">
      <c r="A300" s="1592"/>
      <c r="B300" s="1593" t="s">
        <v>114</v>
      </c>
      <c r="C300" s="1620">
        <v>117.99</v>
      </c>
      <c r="D300" s="1618">
        <v>117.59</v>
      </c>
      <c r="E300" s="1613">
        <v>104.52</v>
      </c>
      <c r="F300" s="1582" t="s">
        <v>166</v>
      </c>
      <c r="G300" s="38"/>
      <c r="H300" s="1527"/>
      <c r="I300" s="39"/>
      <c r="J300" s="40" t="s">
        <v>114</v>
      </c>
      <c r="K300" s="41">
        <v>100.8</v>
      </c>
      <c r="L300" s="42">
        <v>99.2</v>
      </c>
      <c r="M300" s="43">
        <v>100.3</v>
      </c>
      <c r="N300" s="44">
        <v>112.4</v>
      </c>
      <c r="O300" s="45">
        <v>115.4</v>
      </c>
      <c r="P300" s="46">
        <v>105.2</v>
      </c>
      <c r="Q300" s="17" t="s">
        <v>160</v>
      </c>
      <c r="R300" s="48"/>
    </row>
    <row r="301" spans="1:18">
      <c r="A301" s="1592"/>
      <c r="B301" s="1593" t="s">
        <v>115</v>
      </c>
      <c r="C301" s="1620">
        <v>115.34</v>
      </c>
      <c r="D301" s="1618">
        <v>118.03</v>
      </c>
      <c r="E301" s="1613">
        <v>104.62</v>
      </c>
      <c r="F301" s="1582" t="s">
        <v>156</v>
      </c>
      <c r="G301" s="38" t="s">
        <v>123</v>
      </c>
      <c r="H301" s="1527"/>
      <c r="I301" s="39"/>
      <c r="J301" s="40" t="s">
        <v>115</v>
      </c>
      <c r="K301" s="41">
        <v>101.2</v>
      </c>
      <c r="L301" s="42">
        <v>100.6</v>
      </c>
      <c r="M301" s="43">
        <v>100.5</v>
      </c>
      <c r="N301" s="44">
        <v>112.8</v>
      </c>
      <c r="O301" s="45">
        <v>116.9</v>
      </c>
      <c r="P301" s="46">
        <v>105.4</v>
      </c>
      <c r="Q301" s="17" t="s">
        <v>160</v>
      </c>
      <c r="R301" s="48"/>
    </row>
    <row r="302" spans="1:18">
      <c r="A302" s="1592"/>
      <c r="B302" s="1593" t="s">
        <v>116</v>
      </c>
      <c r="C302" s="1620">
        <v>115.3</v>
      </c>
      <c r="D302" s="1618">
        <v>121.28</v>
      </c>
      <c r="E302" s="1613">
        <v>105.37</v>
      </c>
      <c r="F302" s="1582" t="s">
        <v>166</v>
      </c>
      <c r="G302" s="38"/>
      <c r="H302" s="1527"/>
      <c r="I302" s="39"/>
      <c r="J302" s="40" t="s">
        <v>116</v>
      </c>
      <c r="K302" s="41">
        <v>100.2</v>
      </c>
      <c r="L302" s="42">
        <v>100.4</v>
      </c>
      <c r="M302" s="43">
        <v>100.4</v>
      </c>
      <c r="N302" s="44">
        <v>111.8</v>
      </c>
      <c r="O302" s="45">
        <v>116.6</v>
      </c>
      <c r="P302" s="46">
        <v>105.3</v>
      </c>
      <c r="Q302" s="17" t="s">
        <v>160</v>
      </c>
      <c r="R302" s="48"/>
    </row>
    <row r="303" spans="1:18">
      <c r="A303" s="1592"/>
      <c r="B303" s="1593" t="s">
        <v>117</v>
      </c>
      <c r="C303" s="1620">
        <v>113.52</v>
      </c>
      <c r="D303" s="1618">
        <v>118.36</v>
      </c>
      <c r="E303" s="1613">
        <v>106.14</v>
      </c>
      <c r="F303" s="1582" t="s">
        <v>166</v>
      </c>
      <c r="G303" s="38"/>
      <c r="H303" s="1527"/>
      <c r="I303" s="39"/>
      <c r="J303" s="40" t="s">
        <v>117</v>
      </c>
      <c r="K303" s="41">
        <v>100.7</v>
      </c>
      <c r="L303" s="42">
        <v>99.6</v>
      </c>
      <c r="M303" s="43">
        <v>100.4</v>
      </c>
      <c r="N303" s="44">
        <v>112.3</v>
      </c>
      <c r="O303" s="45">
        <v>116.1</v>
      </c>
      <c r="P303" s="46">
        <v>105.3</v>
      </c>
      <c r="Q303" s="17" t="s">
        <v>160</v>
      </c>
      <c r="R303" s="48"/>
    </row>
    <row r="304" spans="1:18">
      <c r="A304" s="1594"/>
      <c r="B304" s="1595" t="s">
        <v>118</v>
      </c>
      <c r="C304" s="1628">
        <v>108.54</v>
      </c>
      <c r="D304" s="1615">
        <v>120.28</v>
      </c>
      <c r="E304" s="1629">
        <v>106.36</v>
      </c>
      <c r="F304" s="1582" t="s">
        <v>157</v>
      </c>
      <c r="G304" s="38"/>
      <c r="H304" s="1527"/>
      <c r="I304" s="55"/>
      <c r="J304" s="40" t="s">
        <v>118</v>
      </c>
      <c r="K304" s="57">
        <v>100.7</v>
      </c>
      <c r="L304" s="58">
        <v>100</v>
      </c>
      <c r="M304" s="59">
        <v>100.1</v>
      </c>
      <c r="N304" s="44">
        <v>112.2</v>
      </c>
      <c r="O304" s="45">
        <v>116.3</v>
      </c>
      <c r="P304" s="46">
        <v>104.9</v>
      </c>
      <c r="Q304" s="17" t="s">
        <v>151</v>
      </c>
      <c r="R304" s="48"/>
    </row>
    <row r="305" spans="1:18">
      <c r="A305" s="1596" t="s">
        <v>167</v>
      </c>
      <c r="B305" s="1597" t="s">
        <v>107</v>
      </c>
      <c r="C305" s="1626">
        <v>113.25</v>
      </c>
      <c r="D305" s="1627">
        <v>120.9</v>
      </c>
      <c r="E305" s="1610">
        <v>107.24</v>
      </c>
      <c r="F305" s="1584" t="s">
        <v>157</v>
      </c>
      <c r="G305" s="66"/>
      <c r="H305" s="1527"/>
      <c r="I305" s="67" t="s">
        <v>167</v>
      </c>
      <c r="J305" s="68" t="s">
        <v>107</v>
      </c>
      <c r="K305" s="41">
        <v>100.1</v>
      </c>
      <c r="L305" s="42">
        <v>101.7</v>
      </c>
      <c r="M305" s="43">
        <v>100.2</v>
      </c>
      <c r="N305" s="69">
        <v>111.7</v>
      </c>
      <c r="O305" s="70">
        <v>118.2</v>
      </c>
      <c r="P305" s="71">
        <v>105.1</v>
      </c>
      <c r="Q305" s="112" t="s">
        <v>151</v>
      </c>
      <c r="R305" s="73"/>
    </row>
    <row r="306" spans="1:18">
      <c r="A306" s="1592">
        <v>2015</v>
      </c>
      <c r="B306" s="1593" t="s">
        <v>108</v>
      </c>
      <c r="C306" s="1620">
        <v>109.02</v>
      </c>
      <c r="D306" s="1618">
        <v>117.43</v>
      </c>
      <c r="E306" s="1613">
        <v>107.84</v>
      </c>
      <c r="F306" s="1582" t="s">
        <v>157</v>
      </c>
      <c r="G306" s="38"/>
      <c r="H306" s="1527"/>
      <c r="I306" s="39">
        <v>2015</v>
      </c>
      <c r="J306" s="40" t="s">
        <v>108</v>
      </c>
      <c r="K306" s="41">
        <v>100.2</v>
      </c>
      <c r="L306" s="42">
        <v>100</v>
      </c>
      <c r="M306" s="43">
        <v>100.3</v>
      </c>
      <c r="N306" s="44">
        <v>111.9</v>
      </c>
      <c r="O306" s="45">
        <v>116.7</v>
      </c>
      <c r="P306" s="46">
        <v>105.2</v>
      </c>
      <c r="Q306" s="17" t="s">
        <v>151</v>
      </c>
      <c r="R306" s="48"/>
    </row>
    <row r="307" spans="1:18">
      <c r="A307" s="1592"/>
      <c r="B307" s="1593" t="s">
        <v>109</v>
      </c>
      <c r="C307" s="1620">
        <v>109.08</v>
      </c>
      <c r="D307" s="1618">
        <v>118.36</v>
      </c>
      <c r="E307" s="1613">
        <v>103.63</v>
      </c>
      <c r="F307" s="1582" t="s">
        <v>157</v>
      </c>
      <c r="G307" s="38"/>
      <c r="H307" s="1527"/>
      <c r="I307" s="39"/>
      <c r="J307" s="40" t="s">
        <v>109</v>
      </c>
      <c r="K307" s="41">
        <v>100.4</v>
      </c>
      <c r="L307" s="42">
        <v>99.5</v>
      </c>
      <c r="M307" s="43">
        <v>99.7</v>
      </c>
      <c r="N307" s="44">
        <v>112</v>
      </c>
      <c r="O307" s="45">
        <v>116</v>
      </c>
      <c r="P307" s="46">
        <v>104.8</v>
      </c>
      <c r="Q307" s="17" t="s">
        <v>151</v>
      </c>
      <c r="R307" s="48"/>
    </row>
    <row r="308" spans="1:18">
      <c r="A308" s="1592"/>
      <c r="B308" s="1593" t="s">
        <v>110</v>
      </c>
      <c r="C308" s="1620">
        <v>106.81</v>
      </c>
      <c r="D308" s="1618">
        <v>117.45</v>
      </c>
      <c r="E308" s="1613">
        <v>102.77</v>
      </c>
      <c r="F308" s="1582" t="s">
        <v>166</v>
      </c>
      <c r="G308" s="38"/>
      <c r="H308" s="1527"/>
      <c r="I308" s="39"/>
      <c r="J308" s="40" t="s">
        <v>110</v>
      </c>
      <c r="K308" s="41">
        <v>101.5</v>
      </c>
      <c r="L308" s="42">
        <v>100.5</v>
      </c>
      <c r="M308" s="43">
        <v>100.3</v>
      </c>
      <c r="N308" s="44">
        <v>113.2</v>
      </c>
      <c r="O308" s="45">
        <v>117.2</v>
      </c>
      <c r="P308" s="46">
        <v>105.2</v>
      </c>
      <c r="Q308" s="17" t="s">
        <v>151</v>
      </c>
      <c r="R308" s="48"/>
    </row>
    <row r="309" spans="1:18">
      <c r="A309" s="1592"/>
      <c r="B309" s="1593" t="s">
        <v>111</v>
      </c>
      <c r="C309" s="1620">
        <v>110.2</v>
      </c>
      <c r="D309" s="1618">
        <v>115.59</v>
      </c>
      <c r="E309" s="1613">
        <v>103.97</v>
      </c>
      <c r="F309" s="1582" t="s">
        <v>166</v>
      </c>
      <c r="G309" s="38"/>
      <c r="H309" s="1527"/>
      <c r="I309" s="39"/>
      <c r="J309" s="40" t="s">
        <v>111</v>
      </c>
      <c r="K309" s="41">
        <v>102.5</v>
      </c>
      <c r="L309" s="42">
        <v>99.7</v>
      </c>
      <c r="M309" s="43">
        <v>100</v>
      </c>
      <c r="N309" s="44">
        <v>114.3</v>
      </c>
      <c r="O309" s="45">
        <v>116.4</v>
      </c>
      <c r="P309" s="46">
        <v>104.9</v>
      </c>
      <c r="Q309" s="17" t="s">
        <v>154</v>
      </c>
      <c r="R309" s="48"/>
    </row>
    <row r="310" spans="1:18">
      <c r="A310" s="1592"/>
      <c r="B310" s="1593" t="s">
        <v>112</v>
      </c>
      <c r="C310" s="1620">
        <v>109.45</v>
      </c>
      <c r="D310" s="1618">
        <v>114.28</v>
      </c>
      <c r="E310" s="1613">
        <v>101.25</v>
      </c>
      <c r="F310" s="1582" t="s">
        <v>156</v>
      </c>
      <c r="G310" s="38"/>
      <c r="H310" s="1527"/>
      <c r="I310" s="39"/>
      <c r="J310" s="40" t="s">
        <v>112</v>
      </c>
      <c r="K310" s="41">
        <v>102.1</v>
      </c>
      <c r="L310" s="42">
        <v>100.5</v>
      </c>
      <c r="M310" s="43">
        <v>99.5</v>
      </c>
      <c r="N310" s="44">
        <v>113.8</v>
      </c>
      <c r="O310" s="45">
        <v>117.1</v>
      </c>
      <c r="P310" s="46">
        <v>104.4</v>
      </c>
      <c r="Q310" s="17" t="s">
        <v>154</v>
      </c>
      <c r="R310" s="48"/>
    </row>
    <row r="311" spans="1:18">
      <c r="A311" s="1592"/>
      <c r="B311" s="1593" t="s">
        <v>113</v>
      </c>
      <c r="C311" s="1620">
        <v>109.2</v>
      </c>
      <c r="D311" s="1618">
        <v>115.89</v>
      </c>
      <c r="E311" s="1613">
        <v>100.23</v>
      </c>
      <c r="F311" s="1582" t="s">
        <v>156</v>
      </c>
      <c r="G311" s="38"/>
      <c r="H311" s="1527"/>
      <c r="I311" s="39"/>
      <c r="J311" s="40" t="s">
        <v>113</v>
      </c>
      <c r="K311" s="41">
        <v>100.7</v>
      </c>
      <c r="L311" s="42">
        <v>100.5</v>
      </c>
      <c r="M311" s="43">
        <v>100</v>
      </c>
      <c r="N311" s="44">
        <v>112.3</v>
      </c>
      <c r="O311" s="45">
        <v>117</v>
      </c>
      <c r="P311" s="46">
        <v>104.9</v>
      </c>
      <c r="Q311" s="17" t="s">
        <v>154</v>
      </c>
      <c r="R311" s="48"/>
    </row>
    <row r="312" spans="1:18">
      <c r="A312" s="1592"/>
      <c r="B312" s="1593" t="s">
        <v>114</v>
      </c>
      <c r="C312" s="1620">
        <v>107.68</v>
      </c>
      <c r="D312" s="1618">
        <v>115.32</v>
      </c>
      <c r="E312" s="1613">
        <v>99.95</v>
      </c>
      <c r="F312" s="1582" t="s">
        <v>156</v>
      </c>
      <c r="G312" s="38"/>
      <c r="H312" s="1527"/>
      <c r="I312" s="39"/>
      <c r="J312" s="40" t="s">
        <v>114</v>
      </c>
      <c r="K312" s="41">
        <v>99.9</v>
      </c>
      <c r="L312" s="42">
        <v>99.5</v>
      </c>
      <c r="M312" s="43">
        <v>99.7</v>
      </c>
      <c r="N312" s="44">
        <v>111.6</v>
      </c>
      <c r="O312" s="45">
        <v>116.1</v>
      </c>
      <c r="P312" s="46">
        <v>104.5</v>
      </c>
      <c r="Q312" s="17" t="s">
        <v>154</v>
      </c>
      <c r="R312" s="48"/>
    </row>
    <row r="313" spans="1:18">
      <c r="A313" s="1592"/>
      <c r="B313" s="1593" t="s">
        <v>115</v>
      </c>
      <c r="C313" s="1620">
        <v>105.03</v>
      </c>
      <c r="D313" s="1618">
        <v>115.1</v>
      </c>
      <c r="E313" s="1613">
        <v>99.67</v>
      </c>
      <c r="F313" s="1582" t="s">
        <v>156</v>
      </c>
      <c r="G313" s="38"/>
      <c r="H313" s="1527"/>
      <c r="I313" s="39"/>
      <c r="J313" s="40" t="s">
        <v>115</v>
      </c>
      <c r="K313" s="41">
        <v>98.7</v>
      </c>
      <c r="L313" s="42">
        <v>100</v>
      </c>
      <c r="M313" s="43">
        <v>100</v>
      </c>
      <c r="N313" s="44">
        <v>110.2</v>
      </c>
      <c r="O313" s="45">
        <v>117</v>
      </c>
      <c r="P313" s="46">
        <v>105.1</v>
      </c>
      <c r="Q313" s="17" t="s">
        <v>154</v>
      </c>
      <c r="R313" s="48"/>
    </row>
    <row r="314" spans="1:18">
      <c r="A314" s="1592"/>
      <c r="B314" s="1593" t="s">
        <v>116</v>
      </c>
      <c r="C314" s="1620">
        <v>106.41</v>
      </c>
      <c r="D314" s="1618">
        <v>114.41</v>
      </c>
      <c r="E314" s="1613">
        <v>99.91</v>
      </c>
      <c r="F314" s="1582" t="s">
        <v>159</v>
      </c>
      <c r="G314" s="38"/>
      <c r="H314" s="1527"/>
      <c r="I314" s="39"/>
      <c r="J314" s="40" t="s">
        <v>116</v>
      </c>
      <c r="K314" s="41">
        <v>99.1</v>
      </c>
      <c r="L314" s="42">
        <v>100.2</v>
      </c>
      <c r="M314" s="43">
        <v>100.1</v>
      </c>
      <c r="N314" s="44">
        <v>110.7</v>
      </c>
      <c r="O314" s="45">
        <v>116.7</v>
      </c>
      <c r="P314" s="46">
        <v>105.1</v>
      </c>
      <c r="Q314" s="17" t="s">
        <v>154</v>
      </c>
      <c r="R314" s="48"/>
    </row>
    <row r="315" spans="1:18">
      <c r="A315" s="1592"/>
      <c r="B315" s="1593" t="s">
        <v>117</v>
      </c>
      <c r="C315" s="1620">
        <v>102.58</v>
      </c>
      <c r="D315" s="1618">
        <v>113.13</v>
      </c>
      <c r="E315" s="1613">
        <v>100.83</v>
      </c>
      <c r="F315" s="1582" t="s">
        <v>159</v>
      </c>
      <c r="G315" s="38"/>
      <c r="H315" s="1527"/>
      <c r="I315" s="39"/>
      <c r="J315" s="40" t="s">
        <v>117</v>
      </c>
      <c r="K315" s="41">
        <v>98.1</v>
      </c>
      <c r="L315" s="42">
        <v>99.3</v>
      </c>
      <c r="M315" s="43">
        <v>100.1</v>
      </c>
      <c r="N315" s="44">
        <v>109.6</v>
      </c>
      <c r="O315" s="45">
        <v>116</v>
      </c>
      <c r="P315" s="46">
        <v>105.2</v>
      </c>
      <c r="Q315" s="17" t="s">
        <v>154</v>
      </c>
      <c r="R315" s="48"/>
    </row>
    <row r="316" spans="1:18">
      <c r="A316" s="1594"/>
      <c r="B316" s="1595" t="s">
        <v>118</v>
      </c>
      <c r="C316" s="1628">
        <v>102.16</v>
      </c>
      <c r="D316" s="1615">
        <v>112.1</v>
      </c>
      <c r="E316" s="1629">
        <v>101.31</v>
      </c>
      <c r="F316" s="1583" t="s">
        <v>168</v>
      </c>
      <c r="G316" s="54"/>
      <c r="H316" s="1527"/>
      <c r="I316" s="55"/>
      <c r="J316" s="56" t="s">
        <v>118</v>
      </c>
      <c r="K316" s="41">
        <v>96.8</v>
      </c>
      <c r="L316" s="42">
        <v>98.5</v>
      </c>
      <c r="M316" s="43">
        <v>100.1</v>
      </c>
      <c r="N316" s="80">
        <v>108.1</v>
      </c>
      <c r="O316" s="81">
        <v>115.1</v>
      </c>
      <c r="P316" s="82">
        <v>105</v>
      </c>
      <c r="Q316" s="114" t="s">
        <v>154</v>
      </c>
      <c r="R316" s="60"/>
    </row>
    <row r="317" spans="1:18">
      <c r="A317" s="1596" t="s">
        <v>169</v>
      </c>
      <c r="B317" s="1597" t="s">
        <v>107</v>
      </c>
      <c r="C317" s="1626">
        <v>108.78</v>
      </c>
      <c r="D317" s="1609">
        <v>114.76</v>
      </c>
      <c r="E317" s="1610">
        <v>100.01</v>
      </c>
      <c r="F317" s="1585" t="s">
        <v>168</v>
      </c>
      <c r="G317" s="38"/>
      <c r="H317" s="1527"/>
      <c r="I317" s="67" t="s">
        <v>169</v>
      </c>
      <c r="J317" s="40" t="s">
        <v>107</v>
      </c>
      <c r="K317" s="84">
        <v>96.7</v>
      </c>
      <c r="L317" s="85">
        <v>99.5</v>
      </c>
      <c r="M317" s="86">
        <v>99.6</v>
      </c>
      <c r="N317" s="44">
        <v>108</v>
      </c>
      <c r="O317" s="45">
        <v>116.5</v>
      </c>
      <c r="P317" s="46">
        <v>104.7</v>
      </c>
      <c r="Q317" s="17" t="s">
        <v>154</v>
      </c>
      <c r="R317" s="48"/>
    </row>
    <row r="318" spans="1:18">
      <c r="A318" s="1592">
        <v>2016</v>
      </c>
      <c r="B318" s="1593" t="s">
        <v>108</v>
      </c>
      <c r="C318" s="1620">
        <v>98.8</v>
      </c>
      <c r="D318" s="1612">
        <v>114.61</v>
      </c>
      <c r="E318" s="1613">
        <v>100.23</v>
      </c>
      <c r="F318" s="1581" t="s">
        <v>168</v>
      </c>
      <c r="G318" s="38"/>
      <c r="H318" s="1527"/>
      <c r="I318" s="39">
        <v>2016</v>
      </c>
      <c r="J318" s="40" t="s">
        <v>108</v>
      </c>
      <c r="K318" s="41">
        <v>95.3</v>
      </c>
      <c r="L318" s="42">
        <v>98.9</v>
      </c>
      <c r="M318" s="43">
        <v>99.7</v>
      </c>
      <c r="N318" s="44">
        <v>106.5</v>
      </c>
      <c r="O318" s="45">
        <v>115.4</v>
      </c>
      <c r="P318" s="46">
        <v>104.8</v>
      </c>
      <c r="Q318" s="17" t="s">
        <v>154</v>
      </c>
      <c r="R318" s="48"/>
    </row>
    <row r="319" spans="1:18">
      <c r="A319" s="1592"/>
      <c r="B319" s="1593" t="s">
        <v>109</v>
      </c>
      <c r="C319" s="1620">
        <v>103.24</v>
      </c>
      <c r="D319" s="1612">
        <v>114.29</v>
      </c>
      <c r="E319" s="1613">
        <v>100.44</v>
      </c>
      <c r="F319" s="1581" t="s">
        <v>168</v>
      </c>
      <c r="G319" s="38"/>
      <c r="H319" s="1527"/>
      <c r="I319" s="39"/>
      <c r="J319" s="40" t="s">
        <v>109</v>
      </c>
      <c r="K319" s="41">
        <v>95.4</v>
      </c>
      <c r="L319" s="42">
        <v>98.9</v>
      </c>
      <c r="M319" s="43">
        <v>99.3</v>
      </c>
      <c r="N319" s="44">
        <v>106.6</v>
      </c>
      <c r="O319" s="45">
        <v>115.7</v>
      </c>
      <c r="P319" s="46">
        <v>104.5</v>
      </c>
      <c r="Q319" s="17" t="s">
        <v>154</v>
      </c>
      <c r="R319" s="48"/>
    </row>
    <row r="320" spans="1:18">
      <c r="A320" s="1592"/>
      <c r="B320" s="1593" t="s">
        <v>110</v>
      </c>
      <c r="C320" s="1620">
        <v>103.49</v>
      </c>
      <c r="D320" s="1612">
        <v>115.95</v>
      </c>
      <c r="E320" s="1613">
        <v>100.1</v>
      </c>
      <c r="F320" s="1581" t="s">
        <v>168</v>
      </c>
      <c r="G320" s="38"/>
      <c r="H320" s="1527"/>
      <c r="I320" s="39"/>
      <c r="J320" s="40" t="s">
        <v>110</v>
      </c>
      <c r="K320" s="41">
        <v>95.5</v>
      </c>
      <c r="L320" s="42">
        <v>98.8</v>
      </c>
      <c r="M320" s="43">
        <v>99.3</v>
      </c>
      <c r="N320" s="44">
        <v>106.6</v>
      </c>
      <c r="O320" s="45">
        <v>115.4</v>
      </c>
      <c r="P320" s="46">
        <v>104.4</v>
      </c>
      <c r="Q320" s="17" t="s">
        <v>154</v>
      </c>
      <c r="R320" s="48"/>
    </row>
    <row r="321" spans="1:18">
      <c r="A321" s="1592"/>
      <c r="B321" s="1593" t="s">
        <v>111</v>
      </c>
      <c r="C321" s="1620">
        <v>103.52</v>
      </c>
      <c r="D321" s="1612">
        <v>115.96</v>
      </c>
      <c r="E321" s="1613">
        <v>99.55</v>
      </c>
      <c r="F321" s="1581" t="s">
        <v>168</v>
      </c>
      <c r="G321" s="38"/>
      <c r="H321" s="1527"/>
      <c r="I321" s="39"/>
      <c r="J321" s="40" t="s">
        <v>111</v>
      </c>
      <c r="K321" s="41">
        <v>95.5</v>
      </c>
      <c r="L321" s="42">
        <v>98.5</v>
      </c>
      <c r="M321" s="43">
        <v>98.6</v>
      </c>
      <c r="N321" s="44">
        <v>106.7</v>
      </c>
      <c r="O321" s="45">
        <v>115.1</v>
      </c>
      <c r="P321" s="46">
        <v>103.6</v>
      </c>
      <c r="Q321" s="17" t="s">
        <v>154</v>
      </c>
      <c r="R321" s="48"/>
    </row>
    <row r="322" spans="1:18">
      <c r="A322" s="1592"/>
      <c r="B322" s="1593" t="s">
        <v>112</v>
      </c>
      <c r="C322" s="1620">
        <v>105.13</v>
      </c>
      <c r="D322" s="1612">
        <v>116.53</v>
      </c>
      <c r="E322" s="1613">
        <v>98.74</v>
      </c>
      <c r="F322" s="1581" t="s">
        <v>170</v>
      </c>
      <c r="G322" s="38"/>
      <c r="H322" s="1527"/>
      <c r="I322" s="39"/>
      <c r="J322" s="40" t="s">
        <v>112</v>
      </c>
      <c r="K322" s="41">
        <v>95.6</v>
      </c>
      <c r="L322" s="42">
        <v>98.9</v>
      </c>
      <c r="M322" s="43">
        <v>99.2</v>
      </c>
      <c r="N322" s="44">
        <v>106.8</v>
      </c>
      <c r="O322" s="45">
        <v>115.4</v>
      </c>
      <c r="P322" s="46">
        <v>104.4</v>
      </c>
      <c r="Q322" s="17" t="s">
        <v>154</v>
      </c>
      <c r="R322" s="48"/>
    </row>
    <row r="323" spans="1:18">
      <c r="A323" s="1592"/>
      <c r="B323" s="1593" t="s">
        <v>113</v>
      </c>
      <c r="C323" s="1620">
        <v>108.3</v>
      </c>
      <c r="D323" s="1612">
        <v>116.73</v>
      </c>
      <c r="E323" s="1613">
        <v>100.3</v>
      </c>
      <c r="F323" s="1581" t="s">
        <v>170</v>
      </c>
      <c r="G323" s="38"/>
      <c r="H323" s="1527"/>
      <c r="I323" s="39"/>
      <c r="J323" s="40" t="s">
        <v>113</v>
      </c>
      <c r="K323" s="41">
        <v>95.9</v>
      </c>
      <c r="L323" s="42">
        <v>99.2</v>
      </c>
      <c r="M323" s="43">
        <v>99.2</v>
      </c>
      <c r="N323" s="44">
        <v>107.1</v>
      </c>
      <c r="O323" s="45">
        <v>115.9</v>
      </c>
      <c r="P323" s="46">
        <v>104.4</v>
      </c>
      <c r="Q323" s="17" t="s">
        <v>154</v>
      </c>
      <c r="R323" s="48"/>
    </row>
    <row r="324" spans="1:18">
      <c r="A324" s="1592"/>
      <c r="B324" s="1593" t="s">
        <v>114</v>
      </c>
      <c r="C324" s="1620">
        <v>109.67</v>
      </c>
      <c r="D324" s="1612">
        <v>114.24</v>
      </c>
      <c r="E324" s="1613">
        <v>99.25</v>
      </c>
      <c r="F324" s="1581" t="s">
        <v>170</v>
      </c>
      <c r="G324" s="38"/>
      <c r="H324" s="1527"/>
      <c r="I324" s="39"/>
      <c r="J324" s="40" t="s">
        <v>114</v>
      </c>
      <c r="K324" s="41">
        <v>95.7</v>
      </c>
      <c r="L324" s="42">
        <v>99.5</v>
      </c>
      <c r="M324" s="43">
        <v>99.2</v>
      </c>
      <c r="N324" s="44">
        <v>107</v>
      </c>
      <c r="O324" s="45">
        <v>116.2</v>
      </c>
      <c r="P324" s="46">
        <v>104.5</v>
      </c>
      <c r="Q324" s="17" t="s">
        <v>154</v>
      </c>
      <c r="R324" s="48"/>
    </row>
    <row r="325" spans="1:18">
      <c r="A325" s="1592"/>
      <c r="B325" s="1593" t="s">
        <v>115</v>
      </c>
      <c r="C325" s="1620">
        <v>112.52</v>
      </c>
      <c r="D325" s="1612">
        <v>117.7</v>
      </c>
      <c r="E325" s="1613">
        <v>99.57</v>
      </c>
      <c r="F325" s="1581" t="s">
        <v>170</v>
      </c>
      <c r="G325" s="38"/>
      <c r="H325" s="1527"/>
      <c r="I325" s="39"/>
      <c r="J325" s="40" t="s">
        <v>115</v>
      </c>
      <c r="K325" s="41">
        <v>95.8</v>
      </c>
      <c r="L325" s="42">
        <v>100.1</v>
      </c>
      <c r="M325" s="43">
        <v>99.7</v>
      </c>
      <c r="N325" s="44">
        <v>107.1</v>
      </c>
      <c r="O325" s="45">
        <v>116.7</v>
      </c>
      <c r="P325" s="46">
        <v>104.9</v>
      </c>
      <c r="Q325" s="17" t="s">
        <v>154</v>
      </c>
      <c r="R325" s="48"/>
    </row>
    <row r="326" spans="1:18">
      <c r="A326" s="1592"/>
      <c r="B326" s="1593" t="s">
        <v>116</v>
      </c>
      <c r="C326" s="1620">
        <v>109.66</v>
      </c>
      <c r="D326" s="1612">
        <v>115.25</v>
      </c>
      <c r="E326" s="1613">
        <v>97.66</v>
      </c>
      <c r="F326" s="1581" t="s">
        <v>170</v>
      </c>
      <c r="G326" s="38"/>
      <c r="H326" s="1527"/>
      <c r="I326" s="39"/>
      <c r="J326" s="40" t="s">
        <v>116</v>
      </c>
      <c r="K326" s="41">
        <v>96.9</v>
      </c>
      <c r="L326" s="42">
        <v>100.5</v>
      </c>
      <c r="M326" s="43">
        <v>99.6</v>
      </c>
      <c r="N326" s="44">
        <v>108.3</v>
      </c>
      <c r="O326" s="45">
        <v>117.4</v>
      </c>
      <c r="P326" s="46">
        <v>105.1</v>
      </c>
      <c r="Q326" s="17" t="s">
        <v>151</v>
      </c>
      <c r="R326" s="48"/>
    </row>
    <row r="327" spans="1:18">
      <c r="A327" s="1592"/>
      <c r="B327" s="1593" t="s">
        <v>117</v>
      </c>
      <c r="C327" s="1620">
        <v>117.43</v>
      </c>
      <c r="D327" s="1612">
        <v>116.6</v>
      </c>
      <c r="E327" s="1613">
        <v>96.57</v>
      </c>
      <c r="F327" s="1581" t="s">
        <v>170</v>
      </c>
      <c r="G327" s="38"/>
      <c r="H327" s="1527"/>
      <c r="I327" s="39"/>
      <c r="J327" s="40" t="s">
        <v>117</v>
      </c>
      <c r="K327" s="41">
        <v>98.2</v>
      </c>
      <c r="L327" s="42">
        <v>102.1</v>
      </c>
      <c r="M327" s="43">
        <v>99.7</v>
      </c>
      <c r="N327" s="44">
        <v>109.6</v>
      </c>
      <c r="O327" s="45">
        <v>119.1</v>
      </c>
      <c r="P327" s="46">
        <v>105.4</v>
      </c>
      <c r="Q327" s="17" t="s">
        <v>151</v>
      </c>
      <c r="R327" s="48"/>
    </row>
    <row r="328" spans="1:18">
      <c r="A328" s="1594"/>
      <c r="B328" s="1595" t="s">
        <v>118</v>
      </c>
      <c r="C328" s="1628">
        <v>120.13</v>
      </c>
      <c r="D328" s="1632">
        <v>118.45</v>
      </c>
      <c r="E328" s="1629">
        <v>95.35</v>
      </c>
      <c r="F328" s="1586" t="s">
        <v>170</v>
      </c>
      <c r="G328" s="54"/>
      <c r="H328" s="1527"/>
      <c r="I328" s="39"/>
      <c r="J328" s="40" t="s">
        <v>118</v>
      </c>
      <c r="K328" s="57">
        <v>100.1</v>
      </c>
      <c r="L328" s="58">
        <v>102</v>
      </c>
      <c r="M328" s="59">
        <v>100.3</v>
      </c>
      <c r="N328" s="44">
        <v>111.6</v>
      </c>
      <c r="O328" s="45">
        <v>119.2</v>
      </c>
      <c r="P328" s="46">
        <v>105.9</v>
      </c>
      <c r="Q328" s="17" t="s">
        <v>151</v>
      </c>
      <c r="R328" s="48"/>
    </row>
    <row r="329" spans="1:18">
      <c r="A329" s="1592" t="s">
        <v>171</v>
      </c>
      <c r="B329" s="1593" t="s">
        <v>107</v>
      </c>
      <c r="C329" s="1620">
        <v>125.25</v>
      </c>
      <c r="D329" s="1612">
        <v>117.4</v>
      </c>
      <c r="E329" s="1613">
        <v>96.79</v>
      </c>
      <c r="F329" s="1581" t="s">
        <v>170</v>
      </c>
      <c r="G329" s="116"/>
      <c r="H329" s="1527"/>
      <c r="I329" s="67" t="s">
        <v>171</v>
      </c>
      <c r="J329" s="68" t="s">
        <v>107</v>
      </c>
      <c r="K329" s="41">
        <v>100.3</v>
      </c>
      <c r="L329" s="42">
        <v>101.5</v>
      </c>
      <c r="M329" s="43">
        <v>100.4</v>
      </c>
      <c r="N329" s="69">
        <v>112.1</v>
      </c>
      <c r="O329" s="70">
        <v>118.7</v>
      </c>
      <c r="P329" s="71">
        <v>106.3</v>
      </c>
      <c r="Q329" s="112" t="s">
        <v>151</v>
      </c>
      <c r="R329" s="117"/>
    </row>
    <row r="330" spans="1:18">
      <c r="A330" s="1592">
        <v>2017</v>
      </c>
      <c r="B330" s="1593" t="s">
        <v>108</v>
      </c>
      <c r="C330" s="1620">
        <v>127.33</v>
      </c>
      <c r="D330" s="1612">
        <v>120.74</v>
      </c>
      <c r="E330" s="1613">
        <v>96.14</v>
      </c>
      <c r="F330" s="1581" t="s">
        <v>170</v>
      </c>
      <c r="G330" s="116"/>
      <c r="H330" s="1527"/>
      <c r="I330" s="39">
        <v>2017</v>
      </c>
      <c r="J330" s="40" t="s">
        <v>108</v>
      </c>
      <c r="K330" s="41">
        <v>100.1</v>
      </c>
      <c r="L330" s="42">
        <v>102.3</v>
      </c>
      <c r="M330" s="43">
        <v>100.9</v>
      </c>
      <c r="N330" s="44">
        <v>111.8</v>
      </c>
      <c r="O330" s="45">
        <v>119.4</v>
      </c>
      <c r="P330" s="46">
        <v>106.9</v>
      </c>
      <c r="Q330" s="17" t="s">
        <v>151</v>
      </c>
      <c r="R330" s="118"/>
    </row>
    <row r="331" spans="1:18">
      <c r="A331" s="1592"/>
      <c r="B331" s="1593" t="s">
        <v>109</v>
      </c>
      <c r="C331" s="1620">
        <v>123.75</v>
      </c>
      <c r="D331" s="1612">
        <v>120.11</v>
      </c>
      <c r="E331" s="1613">
        <v>96.75</v>
      </c>
      <c r="F331" s="1581" t="s">
        <v>170</v>
      </c>
      <c r="G331" s="116"/>
      <c r="H331" s="1527"/>
      <c r="I331" s="39"/>
      <c r="J331" s="40" t="s">
        <v>109</v>
      </c>
      <c r="K331" s="41">
        <v>100.6</v>
      </c>
      <c r="L331" s="42">
        <v>102.4</v>
      </c>
      <c r="M331" s="43">
        <v>101.7</v>
      </c>
      <c r="N331" s="44">
        <v>112.4</v>
      </c>
      <c r="O331" s="45">
        <v>119.5</v>
      </c>
      <c r="P331" s="46">
        <v>107.6</v>
      </c>
      <c r="Q331" s="17" t="s">
        <v>151</v>
      </c>
      <c r="R331" s="118"/>
    </row>
    <row r="332" spans="1:18">
      <c r="A332" s="1592"/>
      <c r="B332" s="1593" t="s">
        <v>110</v>
      </c>
      <c r="C332" s="1620">
        <v>124.04</v>
      </c>
      <c r="D332" s="1612">
        <v>121.85</v>
      </c>
      <c r="E332" s="1613">
        <v>98.99</v>
      </c>
      <c r="F332" s="1581" t="s">
        <v>170</v>
      </c>
      <c r="G332" s="116"/>
      <c r="H332" s="1527"/>
      <c r="I332" s="39"/>
      <c r="J332" s="40" t="s">
        <v>110</v>
      </c>
      <c r="K332" s="41">
        <v>100.2</v>
      </c>
      <c r="L332" s="42">
        <v>103.4</v>
      </c>
      <c r="M332" s="43">
        <v>101.9</v>
      </c>
      <c r="N332" s="44">
        <v>112</v>
      </c>
      <c r="O332" s="45">
        <v>120.8</v>
      </c>
      <c r="P332" s="46">
        <v>108</v>
      </c>
      <c r="Q332" s="17" t="s">
        <v>151</v>
      </c>
      <c r="R332" s="118"/>
    </row>
    <row r="333" spans="1:18">
      <c r="A333" s="1592"/>
      <c r="B333" s="1593" t="s">
        <v>111</v>
      </c>
      <c r="C333" s="1620">
        <v>123.99</v>
      </c>
      <c r="D333" s="1612">
        <v>120.93</v>
      </c>
      <c r="E333" s="1613">
        <v>98.21</v>
      </c>
      <c r="F333" s="1575" t="s">
        <v>172</v>
      </c>
      <c r="G333" s="116"/>
      <c r="H333" s="1527"/>
      <c r="I333" s="39"/>
      <c r="J333" s="40" t="s">
        <v>111</v>
      </c>
      <c r="K333" s="41">
        <v>100.1</v>
      </c>
      <c r="L333" s="42">
        <v>103.3</v>
      </c>
      <c r="M333" s="43">
        <v>101.9</v>
      </c>
      <c r="N333" s="44">
        <v>111.8</v>
      </c>
      <c r="O333" s="45">
        <v>120.6</v>
      </c>
      <c r="P333" s="46">
        <v>107.9</v>
      </c>
      <c r="Q333" s="17" t="s">
        <v>151</v>
      </c>
      <c r="R333" s="118"/>
    </row>
    <row r="334" spans="1:18">
      <c r="A334" s="1592"/>
      <c r="B334" s="1593" t="s">
        <v>112</v>
      </c>
      <c r="C334" s="1620">
        <v>124.12</v>
      </c>
      <c r="D334" s="1612">
        <v>120.44</v>
      </c>
      <c r="E334" s="1613">
        <v>98.19</v>
      </c>
      <c r="F334" s="1575" t="s">
        <v>172</v>
      </c>
      <c r="G334" s="116"/>
      <c r="H334" s="1527"/>
      <c r="I334" s="39"/>
      <c r="J334" s="40" t="s">
        <v>112</v>
      </c>
      <c r="K334" s="41">
        <v>100.7</v>
      </c>
      <c r="L334" s="42">
        <v>104</v>
      </c>
      <c r="M334" s="43">
        <v>102.2</v>
      </c>
      <c r="N334" s="44">
        <v>112.5</v>
      </c>
      <c r="O334" s="45">
        <v>121.1</v>
      </c>
      <c r="P334" s="46">
        <v>108</v>
      </c>
      <c r="Q334" s="17" t="s">
        <v>151</v>
      </c>
      <c r="R334" s="118"/>
    </row>
    <row r="335" spans="1:18">
      <c r="A335" s="1592"/>
      <c r="B335" s="1593" t="s">
        <v>113</v>
      </c>
      <c r="C335" s="1620">
        <v>120.18</v>
      </c>
      <c r="D335" s="1612">
        <v>120.2</v>
      </c>
      <c r="E335" s="1613">
        <v>99.72</v>
      </c>
      <c r="F335" s="1575" t="s">
        <v>172</v>
      </c>
      <c r="G335" s="116"/>
      <c r="H335" s="1527"/>
      <c r="I335" s="39"/>
      <c r="J335" s="40" t="s">
        <v>113</v>
      </c>
      <c r="K335" s="41">
        <v>100.7</v>
      </c>
      <c r="L335" s="42">
        <v>103.1</v>
      </c>
      <c r="M335" s="43">
        <v>101.9</v>
      </c>
      <c r="N335" s="44">
        <v>112.5</v>
      </c>
      <c r="O335" s="45">
        <v>120.4</v>
      </c>
      <c r="P335" s="46">
        <v>107.7</v>
      </c>
      <c r="Q335" s="17" t="s">
        <v>151</v>
      </c>
      <c r="R335" s="118"/>
    </row>
    <row r="336" spans="1:18">
      <c r="A336" s="1592"/>
      <c r="B336" s="1593" t="s">
        <v>114</v>
      </c>
      <c r="C336" s="1620">
        <v>124.75</v>
      </c>
      <c r="D336" s="1612">
        <v>122.12</v>
      </c>
      <c r="E336" s="1613">
        <v>100.17</v>
      </c>
      <c r="F336" s="1575" t="s">
        <v>172</v>
      </c>
      <c r="G336" s="116"/>
      <c r="H336" s="1527"/>
      <c r="I336" s="39"/>
      <c r="J336" s="40" t="s">
        <v>114</v>
      </c>
      <c r="K336" s="41">
        <v>101.7</v>
      </c>
      <c r="L336" s="42">
        <v>104.6</v>
      </c>
      <c r="M336" s="43">
        <v>102.5</v>
      </c>
      <c r="N336" s="44">
        <v>113.6</v>
      </c>
      <c r="O336" s="45">
        <v>122</v>
      </c>
      <c r="P336" s="46">
        <v>108.4</v>
      </c>
      <c r="Q336" s="17" t="s">
        <v>151</v>
      </c>
      <c r="R336" s="118"/>
    </row>
    <row r="337" spans="1:18">
      <c r="A337" s="1592"/>
      <c r="B337" s="1593" t="s">
        <v>115</v>
      </c>
      <c r="C337" s="1620">
        <v>124.85</v>
      </c>
      <c r="D337" s="1612">
        <v>120.83</v>
      </c>
      <c r="E337" s="1613">
        <v>100.46</v>
      </c>
      <c r="F337" s="1575" t="s">
        <v>850</v>
      </c>
      <c r="G337" s="116"/>
      <c r="H337" s="1527"/>
      <c r="I337" s="39"/>
      <c r="J337" s="40" t="s">
        <v>115</v>
      </c>
      <c r="K337" s="41">
        <v>101.3</v>
      </c>
      <c r="L337" s="42">
        <v>103.8</v>
      </c>
      <c r="M337" s="43">
        <v>102.9</v>
      </c>
      <c r="N337" s="44">
        <v>113.2</v>
      </c>
      <c r="O337" s="45">
        <v>121</v>
      </c>
      <c r="P337" s="46">
        <v>108.9</v>
      </c>
      <c r="Q337" s="17" t="s">
        <v>151</v>
      </c>
      <c r="R337" s="118"/>
    </row>
    <row r="338" spans="1:18">
      <c r="A338" s="1592"/>
      <c r="B338" s="1593" t="s">
        <v>116</v>
      </c>
      <c r="C338" s="1620">
        <v>122.78</v>
      </c>
      <c r="D338" s="1612">
        <v>121.36</v>
      </c>
      <c r="E338" s="1613">
        <v>99.76</v>
      </c>
      <c r="F338" s="1575" t="s">
        <v>850</v>
      </c>
      <c r="G338" s="116"/>
      <c r="H338" s="1527"/>
      <c r="I338" s="39"/>
      <c r="J338" s="40" t="s">
        <v>116</v>
      </c>
      <c r="K338" s="41">
        <v>101</v>
      </c>
      <c r="L338" s="42">
        <v>103.9</v>
      </c>
      <c r="M338" s="43">
        <v>103.7</v>
      </c>
      <c r="N338" s="44">
        <v>113</v>
      </c>
      <c r="O338" s="45">
        <v>121.2</v>
      </c>
      <c r="P338" s="46">
        <v>109.9</v>
      </c>
      <c r="Q338" s="17" t="s">
        <v>151</v>
      </c>
      <c r="R338" s="118"/>
    </row>
    <row r="339" spans="1:18">
      <c r="A339" s="1592"/>
      <c r="B339" s="1593" t="s">
        <v>117</v>
      </c>
      <c r="C339" s="1620">
        <v>123.39</v>
      </c>
      <c r="D339" s="1612">
        <v>123.72</v>
      </c>
      <c r="E339" s="1613">
        <v>99.57</v>
      </c>
      <c r="F339" s="1575" t="s">
        <v>850</v>
      </c>
      <c r="G339" s="116"/>
      <c r="H339" s="1527"/>
      <c r="I339" s="39"/>
      <c r="J339" s="40" t="s">
        <v>117</v>
      </c>
      <c r="K339" s="41">
        <v>102.3</v>
      </c>
      <c r="L339" s="42">
        <v>105.2</v>
      </c>
      <c r="M339" s="43">
        <v>104.1</v>
      </c>
      <c r="N339" s="44">
        <v>114.3</v>
      </c>
      <c r="O339" s="45">
        <v>122.8</v>
      </c>
      <c r="P339" s="46">
        <v>110.1</v>
      </c>
      <c r="Q339" s="17" t="s">
        <v>151</v>
      </c>
      <c r="R339" s="118"/>
    </row>
    <row r="340" spans="1:18">
      <c r="A340" s="1594"/>
      <c r="B340" s="1595" t="s">
        <v>118</v>
      </c>
      <c r="C340" s="1628">
        <v>123.87</v>
      </c>
      <c r="D340" s="1632">
        <v>123.25</v>
      </c>
      <c r="E340" s="1629">
        <v>99.91</v>
      </c>
      <c r="F340" s="1587" t="s">
        <v>850</v>
      </c>
      <c r="G340" s="119"/>
      <c r="H340" s="1527"/>
      <c r="I340" s="55"/>
      <c r="J340" s="56" t="s">
        <v>118</v>
      </c>
      <c r="K340" s="41">
        <v>101.5</v>
      </c>
      <c r="L340" s="42">
        <v>106.4</v>
      </c>
      <c r="M340" s="43">
        <v>104.2</v>
      </c>
      <c r="N340" s="80">
        <v>113.4</v>
      </c>
      <c r="O340" s="81">
        <v>124.2</v>
      </c>
      <c r="P340" s="82">
        <v>110.5</v>
      </c>
      <c r="Q340" s="114" t="s">
        <v>151</v>
      </c>
      <c r="R340" s="120"/>
    </row>
    <row r="341" spans="1:18">
      <c r="A341" s="1592" t="s">
        <v>174</v>
      </c>
      <c r="B341" s="1593" t="s">
        <v>107</v>
      </c>
      <c r="C341" s="1611">
        <v>112.65</v>
      </c>
      <c r="D341" s="1612">
        <v>123.57</v>
      </c>
      <c r="E341" s="1613">
        <v>98.84</v>
      </c>
      <c r="F341" s="1575" t="s">
        <v>850</v>
      </c>
      <c r="G341" s="116"/>
      <c r="H341" s="1527"/>
      <c r="I341" s="39" t="s">
        <v>174</v>
      </c>
      <c r="J341" s="40" t="s">
        <v>107</v>
      </c>
      <c r="K341" s="84">
        <v>100.7</v>
      </c>
      <c r="L341" s="85">
        <v>104.9</v>
      </c>
      <c r="M341" s="86">
        <v>103.9</v>
      </c>
      <c r="N341" s="69">
        <v>112.6</v>
      </c>
      <c r="O341" s="70">
        <v>122.3</v>
      </c>
      <c r="P341" s="71">
        <v>110</v>
      </c>
      <c r="Q341" s="112" t="s">
        <v>151</v>
      </c>
      <c r="R341" s="118"/>
    </row>
    <row r="342" spans="1:18">
      <c r="A342" s="1592">
        <v>2018</v>
      </c>
      <c r="B342" s="1593" t="s">
        <v>108</v>
      </c>
      <c r="C342" s="185">
        <v>115.27</v>
      </c>
      <c r="D342" s="122">
        <v>121.66</v>
      </c>
      <c r="E342" s="121">
        <v>101.43</v>
      </c>
      <c r="F342" s="1575" t="s">
        <v>850</v>
      </c>
      <c r="G342" s="116"/>
      <c r="H342" s="1527"/>
      <c r="I342" s="39">
        <v>2018</v>
      </c>
      <c r="J342" s="40" t="s">
        <v>108</v>
      </c>
      <c r="K342" s="41">
        <v>100.7</v>
      </c>
      <c r="L342" s="42">
        <v>104.6</v>
      </c>
      <c r="M342" s="43">
        <v>104.1</v>
      </c>
      <c r="N342" s="44">
        <v>112.7</v>
      </c>
      <c r="O342" s="45">
        <v>122</v>
      </c>
      <c r="P342" s="46">
        <v>110.5</v>
      </c>
      <c r="Q342" s="17" t="s">
        <v>151</v>
      </c>
      <c r="R342" s="118"/>
    </row>
    <row r="343" spans="1:18">
      <c r="A343" s="1592"/>
      <c r="B343" s="1593" t="s">
        <v>109</v>
      </c>
      <c r="C343" s="185">
        <v>115.9</v>
      </c>
      <c r="D343" s="122">
        <v>126.23</v>
      </c>
      <c r="E343" s="121">
        <v>100.11</v>
      </c>
      <c r="F343" s="1575" t="s">
        <v>850</v>
      </c>
      <c r="G343" s="116"/>
      <c r="H343" s="1527"/>
      <c r="I343" s="39"/>
      <c r="J343" s="40" t="s">
        <v>109</v>
      </c>
      <c r="K343" s="41">
        <v>99.8</v>
      </c>
      <c r="L343" s="42">
        <v>105</v>
      </c>
      <c r="M343" s="43">
        <v>104.4</v>
      </c>
      <c r="N343" s="44">
        <v>111.7</v>
      </c>
      <c r="O343" s="45">
        <v>122.4</v>
      </c>
      <c r="P343" s="46">
        <v>110.4</v>
      </c>
      <c r="Q343" s="17" t="s">
        <v>151</v>
      </c>
      <c r="R343" s="118"/>
    </row>
    <row r="344" spans="1:18">
      <c r="A344" s="1592"/>
      <c r="B344" s="1593" t="s">
        <v>110</v>
      </c>
      <c r="C344" s="185">
        <v>117.87</v>
      </c>
      <c r="D344" s="122">
        <v>126.04</v>
      </c>
      <c r="E344" s="121">
        <v>104.01</v>
      </c>
      <c r="F344" s="1575" t="s">
        <v>850</v>
      </c>
      <c r="G344" s="116"/>
      <c r="H344" s="1527"/>
      <c r="I344" s="39"/>
      <c r="J344" s="40" t="s">
        <v>110</v>
      </c>
      <c r="K344" s="41">
        <v>101.4</v>
      </c>
      <c r="L344" s="42">
        <v>105.8</v>
      </c>
      <c r="M344" s="43">
        <v>104.1</v>
      </c>
      <c r="N344" s="44">
        <v>113</v>
      </c>
      <c r="O344" s="45">
        <v>122.9</v>
      </c>
      <c r="P344" s="46">
        <v>110.2</v>
      </c>
      <c r="Q344" s="17" t="s">
        <v>151</v>
      </c>
      <c r="R344" s="118"/>
    </row>
    <row r="345" spans="1:18">
      <c r="A345" s="1592"/>
      <c r="B345" s="1593" t="s">
        <v>111</v>
      </c>
      <c r="C345" s="185">
        <v>120.28</v>
      </c>
      <c r="D345" s="122">
        <v>124.58</v>
      </c>
      <c r="E345" s="121">
        <v>101.32</v>
      </c>
      <c r="F345" s="1841" t="s">
        <v>175</v>
      </c>
      <c r="G345" s="116"/>
      <c r="H345" s="1527"/>
      <c r="I345" s="39"/>
      <c r="J345" s="40" t="s">
        <v>111</v>
      </c>
      <c r="K345" s="41">
        <v>101.2</v>
      </c>
      <c r="L345" s="42">
        <v>105.5</v>
      </c>
      <c r="M345" s="43">
        <v>105</v>
      </c>
      <c r="N345" s="44">
        <v>113.3</v>
      </c>
      <c r="O345" s="45">
        <v>122.7</v>
      </c>
      <c r="P345" s="46">
        <v>110.8</v>
      </c>
      <c r="Q345" s="17" t="s">
        <v>151</v>
      </c>
      <c r="R345" s="118"/>
    </row>
    <row r="346" spans="1:18">
      <c r="A346" s="1592"/>
      <c r="B346" s="1593" t="s">
        <v>112</v>
      </c>
      <c r="C346" s="185">
        <v>122.35</v>
      </c>
      <c r="D346" s="122">
        <v>125.24</v>
      </c>
      <c r="E346" s="121">
        <v>101.01</v>
      </c>
      <c r="F346" s="1841" t="s">
        <v>175</v>
      </c>
      <c r="G346" s="116"/>
      <c r="H346" s="1527"/>
      <c r="I346" s="39"/>
      <c r="J346" s="40" t="s">
        <v>112</v>
      </c>
      <c r="K346" s="41">
        <v>100.1</v>
      </c>
      <c r="L346" s="42">
        <v>105.2</v>
      </c>
      <c r="M346" s="43">
        <v>104.7</v>
      </c>
      <c r="N346" s="44">
        <v>112.1</v>
      </c>
      <c r="O346" s="45">
        <v>122.3</v>
      </c>
      <c r="P346" s="46">
        <v>110.7</v>
      </c>
      <c r="Q346" s="17" t="s">
        <v>151</v>
      </c>
      <c r="R346" s="118"/>
    </row>
    <row r="347" spans="1:18">
      <c r="A347" s="1592"/>
      <c r="B347" s="1593" t="s">
        <v>113</v>
      </c>
      <c r="C347" s="185">
        <v>117.5</v>
      </c>
      <c r="D347" s="122">
        <v>125.49</v>
      </c>
      <c r="E347" s="121">
        <v>101.98</v>
      </c>
      <c r="F347" s="1581" t="s">
        <v>173</v>
      </c>
      <c r="G347" s="116"/>
      <c r="H347" s="1527"/>
      <c r="I347" s="39"/>
      <c r="J347" s="40" t="s">
        <v>113</v>
      </c>
      <c r="K347" s="41">
        <v>99.4</v>
      </c>
      <c r="L347" s="42">
        <v>104.5</v>
      </c>
      <c r="M347" s="43">
        <v>104</v>
      </c>
      <c r="N347" s="44">
        <v>111</v>
      </c>
      <c r="O347" s="45">
        <v>121.6</v>
      </c>
      <c r="P347" s="46">
        <v>110</v>
      </c>
      <c r="Q347" s="17" t="s">
        <v>151</v>
      </c>
      <c r="R347" s="118"/>
    </row>
    <row r="348" spans="1:18">
      <c r="A348" s="1592"/>
      <c r="B348" s="1593" t="s">
        <v>114</v>
      </c>
      <c r="C348" s="185">
        <v>118.76</v>
      </c>
      <c r="D348" s="122">
        <v>126.56</v>
      </c>
      <c r="E348" s="121">
        <v>101.07</v>
      </c>
      <c r="F348" s="1581" t="s">
        <v>173</v>
      </c>
      <c r="G348" s="116"/>
      <c r="H348" s="1527"/>
      <c r="I348" s="39"/>
      <c r="J348" s="40" t="s">
        <v>114</v>
      </c>
      <c r="K348" s="41">
        <v>99.3</v>
      </c>
      <c r="L348" s="42">
        <v>104.8</v>
      </c>
      <c r="M348" s="43">
        <v>104.4</v>
      </c>
      <c r="N348" s="44">
        <v>111.4</v>
      </c>
      <c r="O348" s="45">
        <v>121.9</v>
      </c>
      <c r="P348" s="46">
        <v>110.4</v>
      </c>
      <c r="Q348" s="17" t="s">
        <v>151</v>
      </c>
      <c r="R348" s="118"/>
    </row>
    <row r="349" spans="1:18">
      <c r="A349" s="1592"/>
      <c r="B349" s="1593" t="s">
        <v>115</v>
      </c>
      <c r="C349" s="185">
        <v>114.13</v>
      </c>
      <c r="D349" s="122">
        <v>121.77</v>
      </c>
      <c r="E349" s="121">
        <v>103.03</v>
      </c>
      <c r="F349" s="1841" t="s">
        <v>175</v>
      </c>
      <c r="G349" s="116"/>
      <c r="H349" s="1527"/>
      <c r="I349" s="39"/>
      <c r="J349" s="40" t="s">
        <v>115</v>
      </c>
      <c r="K349" s="41">
        <v>99.1</v>
      </c>
      <c r="L349" s="42">
        <v>103.3</v>
      </c>
      <c r="M349" s="43">
        <v>103.6</v>
      </c>
      <c r="N349" s="44">
        <v>110.8</v>
      </c>
      <c r="O349" s="45">
        <v>119.8</v>
      </c>
      <c r="P349" s="46">
        <v>109.8</v>
      </c>
      <c r="Q349" s="17" t="s">
        <v>154</v>
      </c>
      <c r="R349" s="118"/>
    </row>
    <row r="350" spans="1:18">
      <c r="A350" s="1592"/>
      <c r="B350" s="1593" t="s">
        <v>116</v>
      </c>
      <c r="C350" s="1535">
        <v>115.97</v>
      </c>
      <c r="D350" s="97">
        <v>126.97</v>
      </c>
      <c r="E350" s="98">
        <v>105.14</v>
      </c>
      <c r="F350" s="1841" t="s">
        <v>175</v>
      </c>
      <c r="G350" s="116"/>
      <c r="H350" s="1527"/>
      <c r="I350" s="39"/>
      <c r="J350" s="40" t="s">
        <v>116</v>
      </c>
      <c r="K350" s="41">
        <v>98.5</v>
      </c>
      <c r="L350" s="42">
        <v>105.4</v>
      </c>
      <c r="M350" s="43">
        <v>103.6</v>
      </c>
      <c r="N350" s="44">
        <v>110.6</v>
      </c>
      <c r="O350" s="45">
        <v>121.7</v>
      </c>
      <c r="P350" s="46">
        <v>109.6</v>
      </c>
      <c r="Q350" s="17" t="s">
        <v>154</v>
      </c>
      <c r="R350" s="118" t="s">
        <v>120</v>
      </c>
    </row>
    <row r="351" spans="1:18">
      <c r="A351" s="123"/>
      <c r="B351" s="124" t="s">
        <v>117</v>
      </c>
      <c r="C351" s="1536">
        <v>113.85</v>
      </c>
      <c r="D351" s="126">
        <v>124</v>
      </c>
      <c r="E351" s="125">
        <v>101.68</v>
      </c>
      <c r="F351" s="1814" t="s">
        <v>175</v>
      </c>
      <c r="G351" s="127" t="s">
        <v>176</v>
      </c>
      <c r="H351" s="1527"/>
      <c r="I351" s="39"/>
      <c r="J351" s="40" t="s">
        <v>117</v>
      </c>
      <c r="K351" s="41">
        <v>98</v>
      </c>
      <c r="L351" s="42">
        <v>103.6</v>
      </c>
      <c r="M351" s="43">
        <v>103.7</v>
      </c>
      <c r="N351" s="44">
        <v>110.2</v>
      </c>
      <c r="O351" s="45">
        <v>119.9</v>
      </c>
      <c r="P351" s="46">
        <v>109.8</v>
      </c>
      <c r="Q351" s="17" t="s">
        <v>154</v>
      </c>
      <c r="R351" s="118"/>
    </row>
    <row r="352" spans="1:18">
      <c r="A352" s="1592"/>
      <c r="B352" s="1593" t="s">
        <v>118</v>
      </c>
      <c r="C352" s="1611">
        <v>111.9</v>
      </c>
      <c r="D352" s="1612">
        <v>122.12</v>
      </c>
      <c r="E352" s="1613">
        <v>100.85</v>
      </c>
      <c r="F352" s="1842" t="s">
        <v>175</v>
      </c>
      <c r="G352" s="1588"/>
      <c r="H352" s="1527"/>
      <c r="I352" s="39"/>
      <c r="J352" s="40" t="s">
        <v>118</v>
      </c>
      <c r="K352" s="57">
        <v>96.6</v>
      </c>
      <c r="L352" s="58">
        <v>102.4</v>
      </c>
      <c r="M352" s="59">
        <v>103.1</v>
      </c>
      <c r="N352" s="80">
        <v>108.6</v>
      </c>
      <c r="O352" s="81">
        <v>119.1</v>
      </c>
      <c r="P352" s="82">
        <v>109.3</v>
      </c>
      <c r="Q352" s="114" t="s">
        <v>154</v>
      </c>
      <c r="R352" s="118"/>
    </row>
    <row r="353" spans="1:18">
      <c r="A353" s="1596" t="s">
        <v>177</v>
      </c>
      <c r="B353" s="1597" t="s">
        <v>107</v>
      </c>
      <c r="C353" s="1608">
        <v>107.35</v>
      </c>
      <c r="D353" s="1609">
        <v>119.22</v>
      </c>
      <c r="E353" s="1610">
        <v>101.32</v>
      </c>
      <c r="F353" s="1581" t="s">
        <v>173</v>
      </c>
      <c r="G353" s="1589" t="s">
        <v>178</v>
      </c>
      <c r="H353" s="1527"/>
      <c r="I353" s="67" t="s">
        <v>177</v>
      </c>
      <c r="J353" s="68" t="s">
        <v>107</v>
      </c>
      <c r="K353" s="41">
        <v>96.3</v>
      </c>
      <c r="L353" s="42">
        <v>101.3</v>
      </c>
      <c r="M353" s="43">
        <v>104.2</v>
      </c>
      <c r="N353" s="44">
        <v>107.9</v>
      </c>
      <c r="O353" s="45">
        <v>117.4</v>
      </c>
      <c r="P353" s="46">
        <v>110</v>
      </c>
      <c r="Q353" s="17" t="s">
        <v>160</v>
      </c>
      <c r="R353" s="117"/>
    </row>
    <row r="354" spans="1:18">
      <c r="A354" s="1592">
        <v>2019</v>
      </c>
      <c r="B354" s="1593" t="s">
        <v>108</v>
      </c>
      <c r="C354" s="1611">
        <v>113.01</v>
      </c>
      <c r="D354" s="1612">
        <v>121.7</v>
      </c>
      <c r="E354" s="1613">
        <v>101.75</v>
      </c>
      <c r="F354" s="1581" t="s">
        <v>173</v>
      </c>
      <c r="G354" s="1588"/>
      <c r="H354" s="1527"/>
      <c r="I354" s="39">
        <v>2019</v>
      </c>
      <c r="J354" s="40" t="s">
        <v>108</v>
      </c>
      <c r="K354" s="41">
        <v>97</v>
      </c>
      <c r="L354" s="42">
        <v>102.8</v>
      </c>
      <c r="M354" s="43">
        <v>104.4</v>
      </c>
      <c r="N354" s="44">
        <v>108.7</v>
      </c>
      <c r="O354" s="45">
        <v>119.5</v>
      </c>
      <c r="P354" s="46">
        <v>110.3</v>
      </c>
      <c r="Q354" s="17" t="s">
        <v>160</v>
      </c>
      <c r="R354" s="118"/>
    </row>
    <row r="355" spans="1:18">
      <c r="A355" s="1592"/>
      <c r="B355" s="1593" t="s">
        <v>109</v>
      </c>
      <c r="C355" s="1611">
        <v>104.96</v>
      </c>
      <c r="D355" s="1612">
        <v>119.21</v>
      </c>
      <c r="E355" s="1613">
        <v>102.97</v>
      </c>
      <c r="F355" s="1841" t="s">
        <v>161</v>
      </c>
      <c r="G355" s="1588"/>
      <c r="H355" s="1527"/>
      <c r="I355" s="39"/>
      <c r="J355" s="40" t="s">
        <v>109</v>
      </c>
      <c r="K355" s="41">
        <v>96.2</v>
      </c>
      <c r="L355" s="42">
        <v>102.6</v>
      </c>
      <c r="M355" s="43">
        <v>104.1</v>
      </c>
      <c r="N355" s="44">
        <v>108</v>
      </c>
      <c r="O355" s="45">
        <v>119.3</v>
      </c>
      <c r="P355" s="46">
        <v>109.8</v>
      </c>
      <c r="Q355" s="17" t="s">
        <v>143</v>
      </c>
      <c r="R355" s="118"/>
    </row>
    <row r="356" spans="1:18">
      <c r="A356" s="1592"/>
      <c r="B356" s="1593" t="s">
        <v>110</v>
      </c>
      <c r="C356" s="1611">
        <v>110.71</v>
      </c>
      <c r="D356" s="1612">
        <v>119.16</v>
      </c>
      <c r="E356" s="1613">
        <v>102.45</v>
      </c>
      <c r="F356" s="1841" t="s">
        <v>161</v>
      </c>
      <c r="G356" s="1588"/>
      <c r="H356" s="1527"/>
      <c r="I356" s="39"/>
      <c r="J356" s="40" t="s">
        <v>110</v>
      </c>
      <c r="K356" s="41">
        <v>96.2</v>
      </c>
      <c r="L356" s="42">
        <v>102.4</v>
      </c>
      <c r="M356" s="43">
        <v>104.1</v>
      </c>
      <c r="N356" s="44">
        <v>107.4</v>
      </c>
      <c r="O356" s="45">
        <v>118.7</v>
      </c>
      <c r="P356" s="46">
        <v>110.1</v>
      </c>
      <c r="Q356" s="17" t="s">
        <v>143</v>
      </c>
      <c r="R356" s="118"/>
    </row>
    <row r="357" spans="1:18">
      <c r="A357" s="1592" t="s">
        <v>179</v>
      </c>
      <c r="B357" s="1593" t="s">
        <v>111</v>
      </c>
      <c r="C357" s="1611">
        <v>111.02</v>
      </c>
      <c r="D357" s="1612">
        <v>122.78</v>
      </c>
      <c r="E357" s="1613">
        <v>104.18</v>
      </c>
      <c r="F357" s="1841" t="s">
        <v>149</v>
      </c>
      <c r="G357" s="1590" t="s">
        <v>55</v>
      </c>
      <c r="H357" s="1527"/>
      <c r="I357" s="39" t="s">
        <v>179</v>
      </c>
      <c r="J357" s="40" t="s">
        <v>111</v>
      </c>
      <c r="K357" s="41">
        <v>95.5</v>
      </c>
      <c r="L357" s="42">
        <v>102.1</v>
      </c>
      <c r="M357" s="43">
        <v>104.7</v>
      </c>
      <c r="N357" s="44">
        <v>107</v>
      </c>
      <c r="O357" s="45">
        <v>119</v>
      </c>
      <c r="P357" s="46">
        <v>110.8</v>
      </c>
      <c r="Q357" s="17" t="s">
        <v>149</v>
      </c>
      <c r="R357" s="118"/>
    </row>
    <row r="358" spans="1:18">
      <c r="A358" s="1592"/>
      <c r="B358" s="1593" t="s">
        <v>112</v>
      </c>
      <c r="C358" s="1560">
        <v>109.19</v>
      </c>
      <c r="D358" s="1564">
        <v>119.54</v>
      </c>
      <c r="E358" s="1562">
        <v>106.44</v>
      </c>
      <c r="F358" s="1841" t="s">
        <v>149</v>
      </c>
      <c r="G358" s="1568"/>
      <c r="I358" s="39"/>
      <c r="J358" s="40" t="s">
        <v>112</v>
      </c>
      <c r="K358" s="41">
        <v>94.1</v>
      </c>
      <c r="L358" s="42">
        <v>100.1</v>
      </c>
      <c r="M358" s="43">
        <v>104.6</v>
      </c>
      <c r="N358" s="44">
        <v>105.7</v>
      </c>
      <c r="O358" s="45">
        <v>116.6</v>
      </c>
      <c r="P358" s="46">
        <v>110.4</v>
      </c>
      <c r="Q358" s="17" t="s">
        <v>149</v>
      </c>
      <c r="R358" s="130"/>
    </row>
    <row r="359" spans="1:18">
      <c r="A359" s="1592"/>
      <c r="B359" s="1593" t="s">
        <v>113</v>
      </c>
      <c r="C359" s="1560">
        <v>107.87</v>
      </c>
      <c r="D359" s="1564">
        <v>122.13</v>
      </c>
      <c r="E359" s="1562">
        <v>105.29</v>
      </c>
      <c r="F359" s="1841" t="s">
        <v>149</v>
      </c>
      <c r="G359" s="1568"/>
      <c r="I359" s="39"/>
      <c r="J359" s="40" t="s">
        <v>113</v>
      </c>
      <c r="K359" s="41">
        <v>93.8</v>
      </c>
      <c r="L359" s="42">
        <v>100.5</v>
      </c>
      <c r="M359" s="43">
        <v>104.7</v>
      </c>
      <c r="N359" s="44">
        <v>105</v>
      </c>
      <c r="O359" s="45">
        <v>116.5</v>
      </c>
      <c r="P359" s="46">
        <v>110.4</v>
      </c>
      <c r="Q359" s="17" t="s">
        <v>149</v>
      </c>
      <c r="R359" s="130"/>
    </row>
    <row r="360" spans="1:18">
      <c r="A360" s="1592"/>
      <c r="B360" s="1593" t="s">
        <v>114</v>
      </c>
      <c r="C360" s="1560">
        <v>100.09</v>
      </c>
      <c r="D360" s="1564">
        <v>114.45</v>
      </c>
      <c r="E360" s="1562">
        <v>104.43</v>
      </c>
      <c r="F360" s="1575" t="s">
        <v>172</v>
      </c>
      <c r="G360" s="1568"/>
      <c r="I360" s="39"/>
      <c r="J360" s="40" t="s">
        <v>114</v>
      </c>
      <c r="K360" s="41">
        <v>92.5</v>
      </c>
      <c r="L360" s="42">
        <v>99.5</v>
      </c>
      <c r="M360" s="43">
        <v>104.5</v>
      </c>
      <c r="N360" s="44">
        <v>104</v>
      </c>
      <c r="O360" s="45">
        <v>116.1</v>
      </c>
      <c r="P360" s="46">
        <v>110.3</v>
      </c>
      <c r="Q360" s="17" t="s">
        <v>143</v>
      </c>
      <c r="R360" s="130"/>
    </row>
    <row r="361" spans="1:18">
      <c r="A361" s="1592"/>
      <c r="B361" s="1593" t="s">
        <v>115</v>
      </c>
      <c r="C361" s="1560">
        <v>106.33</v>
      </c>
      <c r="D361" s="1564">
        <v>117.75</v>
      </c>
      <c r="E361" s="1562">
        <v>103.93</v>
      </c>
      <c r="F361" s="1575" t="s">
        <v>172</v>
      </c>
      <c r="G361" s="1568"/>
      <c r="I361" s="39"/>
      <c r="J361" s="40" t="s">
        <v>115</v>
      </c>
      <c r="K361" s="41">
        <v>92.3</v>
      </c>
      <c r="L361" s="42">
        <v>100.9</v>
      </c>
      <c r="M361" s="43">
        <v>104.5</v>
      </c>
      <c r="N361" s="44">
        <v>103.6</v>
      </c>
      <c r="O361" s="45">
        <v>117.6</v>
      </c>
      <c r="P361" s="46">
        <v>110.2</v>
      </c>
      <c r="Q361" s="17" t="s">
        <v>143</v>
      </c>
      <c r="R361" s="130"/>
    </row>
    <row r="362" spans="1:18">
      <c r="A362" s="1592"/>
      <c r="B362" s="1593" t="s">
        <v>116</v>
      </c>
      <c r="C362" s="1560">
        <v>98.53</v>
      </c>
      <c r="D362" s="1564">
        <v>113.91</v>
      </c>
      <c r="E362" s="1562">
        <v>103.57</v>
      </c>
      <c r="F362" s="1575" t="s">
        <v>172</v>
      </c>
      <c r="G362" s="1568"/>
      <c r="I362" s="39"/>
      <c r="J362" s="40" t="s">
        <v>116</v>
      </c>
      <c r="K362" s="41">
        <v>91.6</v>
      </c>
      <c r="L362" s="42">
        <v>96.9</v>
      </c>
      <c r="M362" s="43">
        <v>103</v>
      </c>
      <c r="N362" s="44">
        <v>102.7</v>
      </c>
      <c r="O362" s="45">
        <v>112.2</v>
      </c>
      <c r="P362" s="46">
        <v>108.9</v>
      </c>
      <c r="Q362" s="17" t="s">
        <v>143</v>
      </c>
      <c r="R362" s="130"/>
    </row>
    <row r="363" spans="1:18">
      <c r="A363" s="1592"/>
      <c r="B363" s="1593" t="s">
        <v>117</v>
      </c>
      <c r="C363" s="1560">
        <v>103.58</v>
      </c>
      <c r="D363" s="1564">
        <v>111.38</v>
      </c>
      <c r="E363" s="1562">
        <v>103.82</v>
      </c>
      <c r="F363" s="1841" t="s">
        <v>161</v>
      </c>
      <c r="G363" s="1568"/>
      <c r="I363" s="39"/>
      <c r="J363" s="40" t="s">
        <v>117</v>
      </c>
      <c r="K363" s="41">
        <v>90.7</v>
      </c>
      <c r="L363" s="42">
        <v>96</v>
      </c>
      <c r="M363" s="43">
        <v>102.8</v>
      </c>
      <c r="N363" s="44">
        <v>102.4</v>
      </c>
      <c r="O363" s="45">
        <v>111.6</v>
      </c>
      <c r="P363" s="46">
        <v>108.8</v>
      </c>
      <c r="Q363" s="17" t="s">
        <v>143</v>
      </c>
      <c r="R363" s="130"/>
    </row>
    <row r="364" spans="1:18">
      <c r="A364" s="1594"/>
      <c r="B364" s="1595" t="s">
        <v>118</v>
      </c>
      <c r="C364" s="1561">
        <v>105.84</v>
      </c>
      <c r="D364" s="1565">
        <v>116.14</v>
      </c>
      <c r="E364" s="1567">
        <v>105.98</v>
      </c>
      <c r="F364" s="1843" t="s">
        <v>161</v>
      </c>
      <c r="G364" s="1591"/>
      <c r="I364" s="55"/>
      <c r="J364" s="56" t="s">
        <v>118</v>
      </c>
      <c r="K364" s="41">
        <v>91.4</v>
      </c>
      <c r="L364" s="42">
        <v>95.8</v>
      </c>
      <c r="M364" s="43">
        <v>102.6</v>
      </c>
      <c r="N364" s="44">
        <v>103.4</v>
      </c>
      <c r="O364" s="45">
        <v>111.5</v>
      </c>
      <c r="P364" s="46">
        <v>108.2</v>
      </c>
      <c r="Q364" s="17" t="s">
        <v>143</v>
      </c>
      <c r="R364" s="132"/>
    </row>
    <row r="365" spans="1:18">
      <c r="A365" s="1596" t="s">
        <v>180</v>
      </c>
      <c r="B365" s="1597" t="s">
        <v>107</v>
      </c>
      <c r="C365" s="1604">
        <v>106</v>
      </c>
      <c r="D365" s="1605">
        <v>113.65</v>
      </c>
      <c r="E365" s="1606">
        <v>106.97</v>
      </c>
      <c r="F365" s="1577" t="s">
        <v>161</v>
      </c>
      <c r="G365" s="134"/>
      <c r="I365" s="67" t="s">
        <v>180</v>
      </c>
      <c r="J365" s="68" t="s">
        <v>107</v>
      </c>
      <c r="K365" s="84">
        <v>90.6</v>
      </c>
      <c r="L365" s="85">
        <v>95.5</v>
      </c>
      <c r="M365" s="86">
        <v>101.8</v>
      </c>
      <c r="N365" s="69">
        <v>102</v>
      </c>
      <c r="O365" s="70">
        <v>110.4</v>
      </c>
      <c r="P365" s="71">
        <v>107.5</v>
      </c>
      <c r="Q365" s="112" t="s">
        <v>143</v>
      </c>
      <c r="R365" s="135"/>
    </row>
    <row r="366" spans="1:18">
      <c r="A366" s="1592">
        <v>2020</v>
      </c>
      <c r="B366" s="1593" t="s">
        <v>108</v>
      </c>
      <c r="C366" s="1560">
        <v>101.7</v>
      </c>
      <c r="D366" s="1564">
        <v>109.26</v>
      </c>
      <c r="E366" s="1562">
        <v>106.68</v>
      </c>
      <c r="F366" s="1578" t="s">
        <v>143</v>
      </c>
      <c r="G366" s="129"/>
      <c r="I366" s="39">
        <v>2020</v>
      </c>
      <c r="J366" s="40" t="s">
        <v>108</v>
      </c>
      <c r="K366" s="41">
        <v>91.5</v>
      </c>
      <c r="L366" s="42">
        <v>94.8</v>
      </c>
      <c r="M366" s="43">
        <v>101.3</v>
      </c>
      <c r="N366" s="44">
        <v>103.9</v>
      </c>
      <c r="O366" s="45">
        <v>108.9</v>
      </c>
      <c r="P366" s="46">
        <v>107.1</v>
      </c>
      <c r="Q366" s="17" t="s">
        <v>143</v>
      </c>
      <c r="R366" s="130"/>
    </row>
    <row r="367" spans="1:18">
      <c r="A367" s="1592"/>
      <c r="B367" s="1593" t="s">
        <v>109</v>
      </c>
      <c r="C367" s="1560">
        <v>103.57</v>
      </c>
      <c r="D367" s="1564">
        <v>108.63</v>
      </c>
      <c r="E367" s="1562">
        <v>105.52</v>
      </c>
      <c r="F367" s="1578" t="s">
        <v>143</v>
      </c>
      <c r="G367" s="129"/>
      <c r="I367" s="39"/>
      <c r="J367" s="40" t="s">
        <v>109</v>
      </c>
      <c r="K367" s="41">
        <v>85.6</v>
      </c>
      <c r="L367" s="42">
        <v>91.2</v>
      </c>
      <c r="M367" s="43">
        <v>100.6</v>
      </c>
      <c r="N367" s="44">
        <v>95.6</v>
      </c>
      <c r="O367" s="45">
        <v>106.1</v>
      </c>
      <c r="P367" s="46">
        <v>106.1</v>
      </c>
      <c r="Q367" s="17" t="s">
        <v>143</v>
      </c>
      <c r="R367" s="130"/>
    </row>
    <row r="368" spans="1:18">
      <c r="A368" s="1592"/>
      <c r="B368" s="1593" t="s">
        <v>110</v>
      </c>
      <c r="C368" s="1560">
        <v>85.51</v>
      </c>
      <c r="D368" s="1564">
        <v>94.8</v>
      </c>
      <c r="E368" s="1562">
        <v>104.88</v>
      </c>
      <c r="F368" s="1578" t="s">
        <v>143</v>
      </c>
      <c r="G368" s="129"/>
      <c r="I368" s="39"/>
      <c r="J368" s="40" t="s">
        <v>110</v>
      </c>
      <c r="K368" s="41">
        <v>78.7</v>
      </c>
      <c r="L368" s="42">
        <v>80.900000000000006</v>
      </c>
      <c r="M368" s="43">
        <v>96.9</v>
      </c>
      <c r="N368" s="44">
        <v>88.4</v>
      </c>
      <c r="O368" s="45">
        <v>94.4</v>
      </c>
      <c r="P368" s="46">
        <v>102.3</v>
      </c>
      <c r="Q368" s="17" t="s">
        <v>143</v>
      </c>
      <c r="R368" s="130"/>
    </row>
    <row r="369" spans="1:18">
      <c r="A369" s="123"/>
      <c r="B369" s="124" t="s">
        <v>111</v>
      </c>
      <c r="C369" s="1559">
        <v>80.680000000000007</v>
      </c>
      <c r="D369" s="1563">
        <v>92.92</v>
      </c>
      <c r="E369" s="1566">
        <v>100.25</v>
      </c>
      <c r="F369" s="1844" t="s">
        <v>143</v>
      </c>
      <c r="G369" s="137" t="s">
        <v>181</v>
      </c>
      <c r="I369" s="123"/>
      <c r="J369" s="124" t="s">
        <v>111</v>
      </c>
      <c r="K369" s="41">
        <v>77.2</v>
      </c>
      <c r="L369" s="42">
        <v>74.400000000000006</v>
      </c>
      <c r="M369" s="43">
        <v>92.8</v>
      </c>
      <c r="N369" s="138">
        <v>88.9</v>
      </c>
      <c r="O369" s="136">
        <v>87</v>
      </c>
      <c r="P369" s="139">
        <v>98.1</v>
      </c>
      <c r="Q369" s="140" t="s">
        <v>143</v>
      </c>
      <c r="R369" s="141" t="s">
        <v>181</v>
      </c>
    </row>
    <row r="370" spans="1:18">
      <c r="A370" s="1592"/>
      <c r="B370" s="1593" t="s">
        <v>112</v>
      </c>
      <c r="C370" s="1560">
        <v>88.96</v>
      </c>
      <c r="D370" s="1564">
        <v>94.31</v>
      </c>
      <c r="E370" s="1562">
        <v>100.73</v>
      </c>
      <c r="F370" s="1578" t="s">
        <v>143</v>
      </c>
      <c r="G370" s="129"/>
      <c r="I370" s="39"/>
      <c r="J370" s="40" t="s">
        <v>112</v>
      </c>
      <c r="K370" s="41">
        <v>82.7</v>
      </c>
      <c r="L370" s="42">
        <v>78.3</v>
      </c>
      <c r="M370" s="43">
        <v>93.1</v>
      </c>
      <c r="N370" s="44">
        <v>94</v>
      </c>
      <c r="O370" s="45">
        <v>89.9</v>
      </c>
      <c r="P370" s="46">
        <v>97.8</v>
      </c>
      <c r="Q370" s="1570" t="s">
        <v>143</v>
      </c>
      <c r="R370" s="130"/>
    </row>
    <row r="371" spans="1:18">
      <c r="A371" s="1592"/>
      <c r="B371" s="1593" t="s">
        <v>113</v>
      </c>
      <c r="C371" s="1560">
        <v>94.43</v>
      </c>
      <c r="D371" s="1564">
        <v>94.87</v>
      </c>
      <c r="E371" s="1562">
        <v>101.14</v>
      </c>
      <c r="F371" s="1578" t="s">
        <v>143</v>
      </c>
      <c r="G371" s="129"/>
      <c r="I371" s="39"/>
      <c r="J371" s="40" t="s">
        <v>113</v>
      </c>
      <c r="K371" s="41">
        <v>86.1</v>
      </c>
      <c r="L371" s="42">
        <v>81.599999999999994</v>
      </c>
      <c r="M371" s="43">
        <v>92.5</v>
      </c>
      <c r="N371" s="44">
        <v>97.5</v>
      </c>
      <c r="O371" s="45">
        <v>95.2</v>
      </c>
      <c r="P371" s="46">
        <v>97.3</v>
      </c>
      <c r="Q371" s="1570" t="s">
        <v>143</v>
      </c>
      <c r="R371" s="130"/>
    </row>
    <row r="372" spans="1:18">
      <c r="A372" s="1592"/>
      <c r="B372" s="1593" t="s">
        <v>114</v>
      </c>
      <c r="C372" s="1560">
        <v>98.67</v>
      </c>
      <c r="D372" s="1564">
        <v>98.16</v>
      </c>
      <c r="E372" s="1562">
        <v>98.72</v>
      </c>
      <c r="F372" s="1578" t="s">
        <v>149</v>
      </c>
      <c r="G372" s="129"/>
      <c r="I372" s="39"/>
      <c r="J372" s="40" t="s">
        <v>114</v>
      </c>
      <c r="K372" s="41">
        <v>88.6</v>
      </c>
      <c r="L372" s="42">
        <v>83</v>
      </c>
      <c r="M372" s="43">
        <v>91.9</v>
      </c>
      <c r="N372" s="44">
        <v>100.1</v>
      </c>
      <c r="O372" s="45">
        <v>96.8</v>
      </c>
      <c r="P372" s="46">
        <v>97</v>
      </c>
      <c r="Q372" s="1570" t="s">
        <v>149</v>
      </c>
      <c r="R372" s="130"/>
    </row>
    <row r="373" spans="1:18">
      <c r="A373" s="1592"/>
      <c r="B373" s="1593" t="s">
        <v>115</v>
      </c>
      <c r="C373" s="1560">
        <v>109.38</v>
      </c>
      <c r="D373" s="1564">
        <v>95.22</v>
      </c>
      <c r="E373" s="1562">
        <v>94.81</v>
      </c>
      <c r="F373" s="1578" t="s">
        <v>149</v>
      </c>
      <c r="G373" s="129"/>
      <c r="I373" s="39"/>
      <c r="J373" s="40" t="s">
        <v>115</v>
      </c>
      <c r="K373" s="41">
        <v>92.2</v>
      </c>
      <c r="L373" s="42">
        <v>85.6</v>
      </c>
      <c r="M373" s="43">
        <v>91.9</v>
      </c>
      <c r="N373" s="44">
        <v>104.6</v>
      </c>
      <c r="O373" s="45">
        <v>99.6</v>
      </c>
      <c r="P373" s="46">
        <v>97.1</v>
      </c>
      <c r="Q373" s="1570" t="s">
        <v>149</v>
      </c>
      <c r="R373" s="130"/>
    </row>
    <row r="374" spans="1:18">
      <c r="A374" s="1592"/>
      <c r="B374" s="1593" t="s">
        <v>116</v>
      </c>
      <c r="C374" s="1560">
        <v>108.68</v>
      </c>
      <c r="D374" s="1564">
        <v>99.62</v>
      </c>
      <c r="E374" s="1562">
        <v>93.59</v>
      </c>
      <c r="F374" s="1575" t="s">
        <v>172</v>
      </c>
      <c r="G374" s="129"/>
      <c r="I374" s="39"/>
      <c r="J374" s="40" t="s">
        <v>116</v>
      </c>
      <c r="K374" s="41">
        <v>94.1</v>
      </c>
      <c r="L374" s="42">
        <v>89.5</v>
      </c>
      <c r="M374" s="43">
        <v>91.8</v>
      </c>
      <c r="N374" s="44">
        <v>106.4</v>
      </c>
      <c r="O374" s="45">
        <v>103.5</v>
      </c>
      <c r="P374" s="46">
        <v>96.7</v>
      </c>
      <c r="Q374" s="1570" t="s">
        <v>149</v>
      </c>
      <c r="R374" s="130"/>
    </row>
    <row r="375" spans="1:18">
      <c r="A375" s="1592"/>
      <c r="B375" s="1593" t="s">
        <v>117</v>
      </c>
      <c r="C375" s="1560">
        <v>108.69</v>
      </c>
      <c r="D375" s="1564">
        <v>98.65</v>
      </c>
      <c r="E375" s="1562">
        <v>93.96</v>
      </c>
      <c r="F375" s="1578" t="s">
        <v>151</v>
      </c>
      <c r="G375" s="129"/>
      <c r="I375" s="39"/>
      <c r="J375" s="40" t="s">
        <v>117</v>
      </c>
      <c r="K375" s="41">
        <v>96.4</v>
      </c>
      <c r="L375" s="42">
        <v>89.6</v>
      </c>
      <c r="M375" s="43">
        <v>91.5</v>
      </c>
      <c r="N375" s="44">
        <v>109.1</v>
      </c>
      <c r="O375" s="45">
        <v>104</v>
      </c>
      <c r="P375" s="46">
        <v>96.6</v>
      </c>
      <c r="Q375" s="1570" t="s">
        <v>149</v>
      </c>
      <c r="R375" s="130"/>
    </row>
    <row r="376" spans="1:18">
      <c r="A376" s="1594"/>
      <c r="B376" s="1595" t="s">
        <v>118</v>
      </c>
      <c r="C376" s="1603">
        <v>113.72</v>
      </c>
      <c r="D376" s="1564">
        <v>99.91</v>
      </c>
      <c r="E376" s="1562">
        <v>92.74</v>
      </c>
      <c r="F376" s="1578" t="s">
        <v>151</v>
      </c>
      <c r="G376" s="129"/>
      <c r="I376" s="55"/>
      <c r="J376" s="56" t="s">
        <v>118</v>
      </c>
      <c r="K376" s="57">
        <v>96.9</v>
      </c>
      <c r="L376" s="58">
        <v>90.3</v>
      </c>
      <c r="M376" s="59">
        <v>91.1</v>
      </c>
      <c r="N376" s="80">
        <v>109.5</v>
      </c>
      <c r="O376" s="81">
        <v>104.1</v>
      </c>
      <c r="P376" s="82">
        <v>96.4</v>
      </c>
      <c r="Q376" s="1571" t="s">
        <v>149</v>
      </c>
      <c r="R376" s="132"/>
    </row>
    <row r="377" spans="1:18">
      <c r="A377" s="1596" t="s">
        <v>182</v>
      </c>
      <c r="B377" s="1597" t="s">
        <v>107</v>
      </c>
      <c r="C377" s="1604">
        <v>113.12</v>
      </c>
      <c r="D377" s="1605">
        <v>100.67</v>
      </c>
      <c r="E377" s="1605">
        <v>92.82</v>
      </c>
      <c r="F377" s="1845" t="s">
        <v>151</v>
      </c>
      <c r="G377" s="142"/>
      <c r="I377" s="39" t="s">
        <v>182</v>
      </c>
      <c r="J377" s="40" t="s">
        <v>107</v>
      </c>
      <c r="K377" s="41">
        <v>98.1</v>
      </c>
      <c r="L377" s="42">
        <v>91.9</v>
      </c>
      <c r="M377" s="43">
        <v>91.5</v>
      </c>
      <c r="N377" s="44">
        <v>110.8</v>
      </c>
      <c r="O377" s="45">
        <v>106.9</v>
      </c>
      <c r="P377" s="46">
        <v>97</v>
      </c>
      <c r="Q377" s="1570" t="s">
        <v>183</v>
      </c>
      <c r="R377" s="115"/>
    </row>
    <row r="378" spans="1:18">
      <c r="A378" s="1592">
        <v>2021</v>
      </c>
      <c r="B378" s="1593" t="s">
        <v>108</v>
      </c>
      <c r="C378" s="1560">
        <v>117.3</v>
      </c>
      <c r="D378" s="1564">
        <v>99.43</v>
      </c>
      <c r="E378" s="1564">
        <v>91.41</v>
      </c>
      <c r="F378" s="1576" t="s">
        <v>151</v>
      </c>
      <c r="G378" s="143" t="s">
        <v>123</v>
      </c>
      <c r="I378" s="39">
        <v>2021</v>
      </c>
      <c r="J378" s="40" t="s">
        <v>108</v>
      </c>
      <c r="K378" s="41">
        <v>99.6</v>
      </c>
      <c r="L378" s="42">
        <v>91.4</v>
      </c>
      <c r="M378" s="43">
        <v>91.6</v>
      </c>
      <c r="N378" s="44">
        <v>112.3</v>
      </c>
      <c r="O378" s="45">
        <v>106.5</v>
      </c>
      <c r="P378" s="46">
        <v>97.1</v>
      </c>
      <c r="Q378" s="1570" t="s">
        <v>183</v>
      </c>
      <c r="R378" s="115"/>
    </row>
    <row r="379" spans="1:18">
      <c r="A379" s="1592"/>
      <c r="B379" s="1593" t="s">
        <v>109</v>
      </c>
      <c r="C379" s="1560">
        <v>122.3</v>
      </c>
      <c r="D379" s="1564">
        <v>102.99</v>
      </c>
      <c r="E379" s="1564">
        <v>91.51</v>
      </c>
      <c r="F379" s="1576" t="s">
        <v>151</v>
      </c>
      <c r="G379" s="143"/>
      <c r="I379" s="39"/>
      <c r="J379" s="40" t="s">
        <v>109</v>
      </c>
      <c r="K379" s="41">
        <v>102.3</v>
      </c>
      <c r="L379" s="42">
        <v>93.8</v>
      </c>
      <c r="M379" s="43">
        <v>93.7</v>
      </c>
      <c r="N379" s="44">
        <v>115.3</v>
      </c>
      <c r="O379" s="45">
        <v>108.9</v>
      </c>
      <c r="P379" s="46">
        <v>99.3</v>
      </c>
      <c r="Q379" s="1570" t="s">
        <v>151</v>
      </c>
      <c r="R379" s="115"/>
    </row>
    <row r="380" spans="1:18">
      <c r="A380" s="1592"/>
      <c r="B380" s="1593" t="s">
        <v>110</v>
      </c>
      <c r="C380" s="1560">
        <v>127.7</v>
      </c>
      <c r="D380" s="1564">
        <v>107.01</v>
      </c>
      <c r="E380" s="1564">
        <v>93.6</v>
      </c>
      <c r="F380" s="1576" t="s">
        <v>151</v>
      </c>
      <c r="G380" s="143"/>
      <c r="I380" s="39"/>
      <c r="J380" s="40" t="s">
        <v>110</v>
      </c>
      <c r="K380" s="41">
        <v>102.9</v>
      </c>
      <c r="L380" s="42">
        <v>95.6</v>
      </c>
      <c r="M380" s="43">
        <v>93.5</v>
      </c>
      <c r="N380" s="44">
        <v>115</v>
      </c>
      <c r="O380" s="45">
        <v>111.2</v>
      </c>
      <c r="P380" s="46">
        <v>99.5</v>
      </c>
      <c r="Q380" s="1570" t="s">
        <v>151</v>
      </c>
      <c r="R380" s="115"/>
    </row>
    <row r="381" spans="1:18">
      <c r="A381" s="1592"/>
      <c r="B381" s="1593" t="s">
        <v>111</v>
      </c>
      <c r="C381" s="1560">
        <v>126.03</v>
      </c>
      <c r="D381" s="1564">
        <v>102.88</v>
      </c>
      <c r="E381" s="1564">
        <v>93.7</v>
      </c>
      <c r="F381" s="1576" t="s">
        <v>151</v>
      </c>
      <c r="G381" s="143"/>
      <c r="I381" s="39"/>
      <c r="J381" s="40" t="s">
        <v>111</v>
      </c>
      <c r="K381" s="41">
        <v>102.6</v>
      </c>
      <c r="L381" s="42">
        <v>93.8</v>
      </c>
      <c r="M381" s="43">
        <v>94.2</v>
      </c>
      <c r="N381" s="44">
        <v>115.7</v>
      </c>
      <c r="O381" s="45">
        <v>109.7</v>
      </c>
      <c r="P381" s="46">
        <v>99.7</v>
      </c>
      <c r="Q381" s="1570" t="s">
        <v>151</v>
      </c>
      <c r="R381" s="115"/>
    </row>
    <row r="382" spans="1:18">
      <c r="A382" s="1592"/>
      <c r="B382" s="1593" t="s">
        <v>112</v>
      </c>
      <c r="C382" s="1560">
        <v>125.18</v>
      </c>
      <c r="D382" s="1564">
        <v>103.3</v>
      </c>
      <c r="E382" s="1564">
        <v>93.6</v>
      </c>
      <c r="F382" s="1576" t="s">
        <v>151</v>
      </c>
      <c r="G382" s="143"/>
      <c r="I382" s="39"/>
      <c r="J382" s="40" t="s">
        <v>112</v>
      </c>
      <c r="K382" s="41">
        <v>103.8</v>
      </c>
      <c r="L382" s="42">
        <v>95</v>
      </c>
      <c r="M382" s="43">
        <v>95</v>
      </c>
      <c r="N382" s="44">
        <v>116.8</v>
      </c>
      <c r="O382" s="45">
        <v>110.2</v>
      </c>
      <c r="P382" s="46">
        <v>100.1</v>
      </c>
      <c r="Q382" s="1570" t="s">
        <v>151</v>
      </c>
      <c r="R382" s="115"/>
    </row>
    <row r="383" spans="1:18">
      <c r="A383" s="1592"/>
      <c r="B383" s="1593" t="s">
        <v>113</v>
      </c>
      <c r="C383" s="1560">
        <v>125.32</v>
      </c>
      <c r="D383" s="1564">
        <v>103.68</v>
      </c>
      <c r="E383" s="1564">
        <v>94.03</v>
      </c>
      <c r="F383" s="1576" t="s">
        <v>151</v>
      </c>
      <c r="G383" s="143"/>
      <c r="I383" s="39"/>
      <c r="J383" s="40" t="s">
        <v>113</v>
      </c>
      <c r="K383" s="41">
        <v>103.6</v>
      </c>
      <c r="L383" s="42">
        <v>94.6</v>
      </c>
      <c r="M383" s="43">
        <v>95.4</v>
      </c>
      <c r="N383" s="44">
        <v>117</v>
      </c>
      <c r="O383" s="45">
        <v>109.7</v>
      </c>
      <c r="P383" s="46">
        <v>100.8</v>
      </c>
      <c r="Q383" s="1570" t="s">
        <v>151</v>
      </c>
      <c r="R383" s="115"/>
    </row>
    <row r="384" spans="1:18">
      <c r="A384" s="1592"/>
      <c r="B384" s="1593" t="s">
        <v>114</v>
      </c>
      <c r="C384" s="1560">
        <v>121.85</v>
      </c>
      <c r="D384" s="1564">
        <v>99.35</v>
      </c>
      <c r="E384" s="1564">
        <v>92.58</v>
      </c>
      <c r="F384" s="1576" t="s">
        <v>151</v>
      </c>
      <c r="G384" s="143"/>
      <c r="I384" s="39"/>
      <c r="J384" s="40" t="s">
        <v>114</v>
      </c>
      <c r="K384" s="41">
        <v>101.7</v>
      </c>
      <c r="L384" s="42">
        <v>92.6</v>
      </c>
      <c r="M384" s="43">
        <v>94.4</v>
      </c>
      <c r="N384" s="44">
        <v>114.7</v>
      </c>
      <c r="O384" s="45">
        <v>107</v>
      </c>
      <c r="P384" s="46">
        <v>99.7</v>
      </c>
      <c r="Q384" s="1570" t="s">
        <v>151</v>
      </c>
      <c r="R384" s="115"/>
    </row>
    <row r="385" spans="1:18">
      <c r="A385" s="1592"/>
      <c r="B385" s="1593" t="s">
        <v>115</v>
      </c>
      <c r="C385" s="1560">
        <v>116.61</v>
      </c>
      <c r="D385" s="1564">
        <v>101.5</v>
      </c>
      <c r="E385" s="1564">
        <v>94.17</v>
      </c>
      <c r="F385" s="1576" t="s">
        <v>151</v>
      </c>
      <c r="G385" s="143"/>
      <c r="I385" s="39"/>
      <c r="J385" s="40" t="s">
        <v>115</v>
      </c>
      <c r="K385" s="41">
        <v>100.3</v>
      </c>
      <c r="L385" s="42">
        <v>90.9</v>
      </c>
      <c r="M385" s="43">
        <v>94.2</v>
      </c>
      <c r="N385" s="44">
        <v>113.2</v>
      </c>
      <c r="O385" s="45">
        <v>105.1</v>
      </c>
      <c r="P385" s="46">
        <v>99.4</v>
      </c>
      <c r="Q385" s="1570" t="s">
        <v>153</v>
      </c>
      <c r="R385" s="115"/>
    </row>
    <row r="386" spans="1:18">
      <c r="A386" s="1592"/>
      <c r="B386" s="1593" t="s">
        <v>116</v>
      </c>
      <c r="C386" s="1560">
        <v>119.18</v>
      </c>
      <c r="D386" s="1564">
        <v>102.49</v>
      </c>
      <c r="E386" s="1564">
        <v>95.84</v>
      </c>
      <c r="F386" s="1576" t="s">
        <v>184</v>
      </c>
      <c r="G386" s="143"/>
      <c r="I386" s="39"/>
      <c r="J386" s="40" t="s">
        <v>116</v>
      </c>
      <c r="K386" s="41">
        <v>101</v>
      </c>
      <c r="L386" s="42">
        <v>92.6</v>
      </c>
      <c r="M386" s="43">
        <v>94.2</v>
      </c>
      <c r="N386" s="44">
        <v>113.9</v>
      </c>
      <c r="O386" s="45">
        <v>106.9</v>
      </c>
      <c r="P386" s="46">
        <v>99.3</v>
      </c>
      <c r="Q386" s="1570" t="s">
        <v>153</v>
      </c>
      <c r="R386" s="115"/>
    </row>
    <row r="387" spans="1:18">
      <c r="A387" s="1592"/>
      <c r="B387" s="1593" t="s">
        <v>117</v>
      </c>
      <c r="C387" s="1560">
        <v>121.28</v>
      </c>
      <c r="D387" s="1564">
        <v>101.7</v>
      </c>
      <c r="E387" s="1564">
        <v>95.46</v>
      </c>
      <c r="F387" s="1576" t="s">
        <v>184</v>
      </c>
      <c r="G387" s="143"/>
      <c r="I387" s="39"/>
      <c r="J387" s="40" t="s">
        <v>117</v>
      </c>
      <c r="K387" s="41">
        <v>102.6</v>
      </c>
      <c r="L387" s="42">
        <v>96.3</v>
      </c>
      <c r="M387" s="43">
        <v>94.4</v>
      </c>
      <c r="N387" s="44">
        <v>115.8</v>
      </c>
      <c r="O387" s="45">
        <v>111.6</v>
      </c>
      <c r="P387" s="46">
        <v>99.7</v>
      </c>
      <c r="Q387" s="1570" t="s">
        <v>153</v>
      </c>
      <c r="R387" s="115"/>
    </row>
    <row r="388" spans="1:18">
      <c r="A388" s="1594"/>
      <c r="B388" s="1595" t="s">
        <v>118</v>
      </c>
      <c r="C388" s="1560">
        <v>121.4</v>
      </c>
      <c r="D388" s="1564">
        <v>100.08</v>
      </c>
      <c r="E388" s="1564">
        <v>94.92</v>
      </c>
      <c r="F388" s="1576" t="s">
        <v>184</v>
      </c>
      <c r="G388" s="143"/>
      <c r="I388" s="55"/>
      <c r="J388" s="56" t="s">
        <v>118</v>
      </c>
      <c r="K388" s="57">
        <v>103.4</v>
      </c>
      <c r="L388" s="58">
        <v>97.1</v>
      </c>
      <c r="M388" s="59">
        <v>95.2</v>
      </c>
      <c r="N388" s="80">
        <v>116.4</v>
      </c>
      <c r="O388" s="81">
        <v>111.5</v>
      </c>
      <c r="P388" s="82">
        <v>100.5</v>
      </c>
      <c r="Q388" s="1571" t="s">
        <v>153</v>
      </c>
      <c r="R388" s="144"/>
    </row>
    <row r="389" spans="1:18">
      <c r="A389" s="1596" t="s">
        <v>185</v>
      </c>
      <c r="B389" s="1597" t="s">
        <v>107</v>
      </c>
      <c r="C389" s="1604">
        <v>121.52</v>
      </c>
      <c r="D389" s="1605">
        <v>102.81</v>
      </c>
      <c r="E389" s="1606">
        <v>96.28</v>
      </c>
      <c r="F389" s="1577" t="s">
        <v>184</v>
      </c>
      <c r="G389" s="134"/>
      <c r="I389" s="39" t="s">
        <v>185</v>
      </c>
      <c r="J389" s="40" t="s">
        <v>107</v>
      </c>
      <c r="K389" s="43">
        <v>101.7</v>
      </c>
      <c r="L389" s="42">
        <v>96.1</v>
      </c>
      <c r="M389" s="43">
        <v>94.5</v>
      </c>
      <c r="N389" s="44">
        <v>114.7</v>
      </c>
      <c r="O389" s="45">
        <v>111.1</v>
      </c>
      <c r="P389" s="46">
        <v>99.7</v>
      </c>
      <c r="Q389" s="1570" t="s">
        <v>153</v>
      </c>
      <c r="R389" s="115"/>
    </row>
    <row r="390" spans="1:18">
      <c r="A390" s="1592">
        <v>2022</v>
      </c>
      <c r="B390" s="1593" t="s">
        <v>108</v>
      </c>
      <c r="C390" s="1560">
        <v>117.61</v>
      </c>
      <c r="D390" s="1564">
        <v>103.01</v>
      </c>
      <c r="E390" s="1562">
        <v>97.64</v>
      </c>
      <c r="F390" s="1578" t="s">
        <v>184</v>
      </c>
      <c r="G390" s="129"/>
      <c r="I390" s="39">
        <v>2022</v>
      </c>
      <c r="J390" s="40" t="s">
        <v>108</v>
      </c>
      <c r="K390" s="43">
        <v>101.1</v>
      </c>
      <c r="L390" s="42">
        <v>96.3</v>
      </c>
      <c r="M390" s="43">
        <v>95</v>
      </c>
      <c r="N390" s="44">
        <v>113.5</v>
      </c>
      <c r="O390" s="45">
        <v>111.8</v>
      </c>
      <c r="P390" s="46">
        <v>100.4</v>
      </c>
      <c r="Q390" s="1570" t="s">
        <v>153</v>
      </c>
      <c r="R390" s="115"/>
    </row>
    <row r="391" spans="1:18">
      <c r="A391" s="1592"/>
      <c r="B391" s="1593" t="s">
        <v>109</v>
      </c>
      <c r="C391" s="1560">
        <v>125.1</v>
      </c>
      <c r="D391" s="1564">
        <v>104</v>
      </c>
      <c r="E391" s="1562">
        <v>98.27</v>
      </c>
      <c r="F391" s="1578" t="s">
        <v>184</v>
      </c>
      <c r="G391" s="129"/>
      <c r="I391" s="39"/>
      <c r="J391" s="40" t="s">
        <v>109</v>
      </c>
      <c r="K391" s="43">
        <v>101.3</v>
      </c>
      <c r="L391" s="42">
        <v>96.6</v>
      </c>
      <c r="M391" s="43">
        <v>95.4</v>
      </c>
      <c r="N391" s="44">
        <v>114</v>
      </c>
      <c r="O391" s="45">
        <v>112</v>
      </c>
      <c r="P391" s="46">
        <v>100.6</v>
      </c>
      <c r="Q391" s="1570" t="s">
        <v>151</v>
      </c>
      <c r="R391" s="115"/>
    </row>
    <row r="392" spans="1:18">
      <c r="A392" s="1592"/>
      <c r="B392" s="1593" t="s">
        <v>110</v>
      </c>
      <c r="C392" s="1560">
        <v>125.78</v>
      </c>
      <c r="D392" s="1564">
        <v>104.6</v>
      </c>
      <c r="E392" s="1562">
        <v>99.22</v>
      </c>
      <c r="F392" s="1578" t="s">
        <v>184</v>
      </c>
      <c r="G392" s="129"/>
      <c r="I392" s="39"/>
      <c r="J392" s="40" t="s">
        <v>110</v>
      </c>
      <c r="K392" s="43">
        <v>102.3</v>
      </c>
      <c r="L392" s="42">
        <v>96.8</v>
      </c>
      <c r="M392" s="43">
        <v>96.1</v>
      </c>
      <c r="N392" s="44">
        <v>114.5</v>
      </c>
      <c r="O392" s="45">
        <v>112.3</v>
      </c>
      <c r="P392" s="46">
        <v>101.7</v>
      </c>
      <c r="Q392" s="1570" t="s">
        <v>151</v>
      </c>
      <c r="R392" s="115"/>
    </row>
    <row r="393" spans="1:18">
      <c r="A393" s="1592"/>
      <c r="B393" s="1593" t="s">
        <v>111</v>
      </c>
      <c r="C393" s="1560">
        <v>115.9</v>
      </c>
      <c r="D393" s="1564">
        <v>106.47</v>
      </c>
      <c r="E393" s="1562">
        <v>97.98</v>
      </c>
      <c r="F393" s="1578" t="s">
        <v>184</v>
      </c>
      <c r="G393" s="129"/>
      <c r="I393" s="39"/>
      <c r="J393" s="40" t="s">
        <v>111</v>
      </c>
      <c r="K393" s="43">
        <v>100.7</v>
      </c>
      <c r="L393" s="42">
        <v>96</v>
      </c>
      <c r="M393" s="43">
        <v>95.9</v>
      </c>
      <c r="N393" s="44">
        <v>113.5</v>
      </c>
      <c r="O393" s="45">
        <v>111.7</v>
      </c>
      <c r="P393" s="46">
        <v>101.1</v>
      </c>
      <c r="Q393" s="1570" t="s">
        <v>151</v>
      </c>
      <c r="R393" s="115"/>
    </row>
    <row r="394" spans="1:18">
      <c r="A394" s="1592"/>
      <c r="B394" s="1593" t="s">
        <v>112</v>
      </c>
      <c r="C394" s="1560">
        <v>120.73</v>
      </c>
      <c r="D394" s="1564">
        <v>106.72</v>
      </c>
      <c r="E394" s="1562">
        <v>96.37</v>
      </c>
      <c r="F394" s="1578" t="s">
        <v>186</v>
      </c>
      <c r="G394" s="129"/>
      <c r="I394" s="39"/>
      <c r="J394" s="40" t="s">
        <v>112</v>
      </c>
      <c r="K394" s="43">
        <v>100.7</v>
      </c>
      <c r="L394" s="42">
        <v>98.6</v>
      </c>
      <c r="M394" s="43">
        <v>97.4</v>
      </c>
      <c r="N394" s="44">
        <v>113.3</v>
      </c>
      <c r="O394" s="45">
        <v>113.4</v>
      </c>
      <c r="P394" s="46">
        <v>102.4</v>
      </c>
      <c r="Q394" s="1570" t="s">
        <v>151</v>
      </c>
      <c r="R394" s="115"/>
    </row>
    <row r="395" spans="1:18">
      <c r="A395" s="1592"/>
      <c r="B395" s="1593" t="s">
        <v>113</v>
      </c>
      <c r="C395" s="1560">
        <v>115.21</v>
      </c>
      <c r="D395" s="1564">
        <v>107.8</v>
      </c>
      <c r="E395" s="1562">
        <v>99.84</v>
      </c>
      <c r="F395" s="1578" t="s">
        <v>186</v>
      </c>
      <c r="G395" s="129"/>
      <c r="I395" s="39"/>
      <c r="J395" s="40" t="s">
        <v>113</v>
      </c>
      <c r="K395" s="43">
        <v>99.5</v>
      </c>
      <c r="L395" s="42">
        <v>99.2</v>
      </c>
      <c r="M395" s="43">
        <v>97.3</v>
      </c>
      <c r="N395" s="44">
        <v>112.4</v>
      </c>
      <c r="O395" s="45">
        <v>113.9</v>
      </c>
      <c r="P395" s="46">
        <v>102.5</v>
      </c>
      <c r="Q395" s="1570" t="s">
        <v>151</v>
      </c>
      <c r="R395" s="115"/>
    </row>
    <row r="396" spans="1:18">
      <c r="A396" s="1592"/>
      <c r="B396" s="1593" t="s">
        <v>114</v>
      </c>
      <c r="C396" s="1560">
        <v>114.64</v>
      </c>
      <c r="D396" s="1564">
        <v>109.83</v>
      </c>
      <c r="E396" s="1562">
        <v>99.97</v>
      </c>
      <c r="F396" s="1578" t="s">
        <v>186</v>
      </c>
      <c r="G396" s="129"/>
      <c r="I396" s="39"/>
      <c r="J396" s="40" t="s">
        <v>114</v>
      </c>
      <c r="K396" s="43">
        <v>101.6</v>
      </c>
      <c r="L396" s="42">
        <v>100.7</v>
      </c>
      <c r="M396" s="43">
        <v>98.6</v>
      </c>
      <c r="N396" s="44">
        <v>114</v>
      </c>
      <c r="O396" s="45">
        <v>115</v>
      </c>
      <c r="P396" s="46">
        <v>103.7</v>
      </c>
      <c r="Q396" s="1570" t="s">
        <v>151</v>
      </c>
      <c r="R396" s="115"/>
    </row>
    <row r="397" spans="1:18">
      <c r="A397" s="1592"/>
      <c r="B397" s="1593" t="s">
        <v>115</v>
      </c>
      <c r="C397" s="1560">
        <v>110.8</v>
      </c>
      <c r="D397" s="1564">
        <v>109.11</v>
      </c>
      <c r="E397" s="1562">
        <v>101</v>
      </c>
      <c r="F397" s="1578" t="s">
        <v>186</v>
      </c>
      <c r="G397" s="129"/>
      <c r="I397" s="39"/>
      <c r="J397" s="40" t="s">
        <v>115</v>
      </c>
      <c r="K397" s="43">
        <v>98.8</v>
      </c>
      <c r="L397" s="42">
        <v>100</v>
      </c>
      <c r="M397" s="43">
        <v>99.1</v>
      </c>
      <c r="N397" s="44">
        <v>111.6</v>
      </c>
      <c r="O397" s="45">
        <v>114.5</v>
      </c>
      <c r="P397" s="46">
        <v>104.1</v>
      </c>
      <c r="Q397" s="1570" t="s">
        <v>151</v>
      </c>
      <c r="R397" s="115"/>
    </row>
    <row r="398" spans="1:18">
      <c r="A398" s="1592"/>
      <c r="B398" s="1593" t="s">
        <v>116</v>
      </c>
      <c r="C398" s="1560">
        <v>110.01</v>
      </c>
      <c r="D398" s="1564">
        <v>109.72</v>
      </c>
      <c r="E398" s="1562">
        <v>101.42</v>
      </c>
      <c r="F398" s="1578" t="s">
        <v>186</v>
      </c>
      <c r="G398" s="129"/>
      <c r="I398" s="39"/>
      <c r="J398" s="40" t="s">
        <v>116</v>
      </c>
      <c r="K398" s="43">
        <v>99.1</v>
      </c>
      <c r="L398" s="42">
        <v>99.2</v>
      </c>
      <c r="M398" s="43">
        <v>99.1</v>
      </c>
      <c r="N398" s="44">
        <v>111.5</v>
      </c>
      <c r="O398" s="45">
        <v>114.1</v>
      </c>
      <c r="P398" s="46">
        <v>104.2</v>
      </c>
      <c r="Q398" s="1570" t="s">
        <v>151</v>
      </c>
      <c r="R398" s="115"/>
    </row>
    <row r="399" spans="1:18">
      <c r="A399" s="1592"/>
      <c r="B399" s="1593" t="s">
        <v>117</v>
      </c>
      <c r="C399" s="1560">
        <v>111.69</v>
      </c>
      <c r="D399" s="1564">
        <v>111.14</v>
      </c>
      <c r="E399" s="1562">
        <v>100.78</v>
      </c>
      <c r="F399" s="1578" t="s">
        <v>187</v>
      </c>
      <c r="G399" s="129"/>
      <c r="I399" s="39"/>
      <c r="J399" s="40" t="s">
        <v>117</v>
      </c>
      <c r="K399" s="43">
        <v>98</v>
      </c>
      <c r="L399" s="42">
        <v>99.2</v>
      </c>
      <c r="M399" s="43">
        <v>99.6</v>
      </c>
      <c r="N399" s="44">
        <v>110.8</v>
      </c>
      <c r="O399" s="45">
        <v>114</v>
      </c>
      <c r="P399" s="46">
        <v>104.7</v>
      </c>
      <c r="Q399" s="1570" t="s">
        <v>151</v>
      </c>
      <c r="R399" s="115"/>
    </row>
    <row r="400" spans="1:18">
      <c r="A400" s="1592"/>
      <c r="B400" s="1593" t="s">
        <v>118</v>
      </c>
      <c r="C400" s="1560">
        <v>108.33</v>
      </c>
      <c r="D400" s="1564">
        <v>111.01</v>
      </c>
      <c r="E400" s="1562">
        <v>102.42</v>
      </c>
      <c r="F400" s="1578" t="s">
        <v>187</v>
      </c>
      <c r="G400" s="129"/>
      <c r="I400" s="39"/>
      <c r="J400" s="40" t="s">
        <v>118</v>
      </c>
      <c r="K400" s="43">
        <v>97.4</v>
      </c>
      <c r="L400" s="42">
        <v>99.2</v>
      </c>
      <c r="M400" s="43">
        <v>99.6</v>
      </c>
      <c r="N400" s="44">
        <v>109.8</v>
      </c>
      <c r="O400" s="45">
        <v>113.4</v>
      </c>
      <c r="P400" s="46">
        <v>104.4</v>
      </c>
      <c r="Q400" s="1570" t="s">
        <v>188</v>
      </c>
      <c r="R400" s="115"/>
    </row>
    <row r="401" spans="1:18">
      <c r="A401" s="1596" t="s">
        <v>189</v>
      </c>
      <c r="B401" s="1597" t="s">
        <v>107</v>
      </c>
      <c r="C401" s="1607">
        <v>104.82</v>
      </c>
      <c r="D401" s="1606">
        <v>107.04</v>
      </c>
      <c r="E401" s="1605">
        <v>103.39</v>
      </c>
      <c r="F401" s="1577" t="s">
        <v>187</v>
      </c>
      <c r="G401" s="134"/>
      <c r="I401" s="67" t="s">
        <v>189</v>
      </c>
      <c r="J401" s="68" t="s">
        <v>107</v>
      </c>
      <c r="K401" s="86">
        <v>96.4</v>
      </c>
      <c r="L401" s="85">
        <v>96.8</v>
      </c>
      <c r="M401" s="86">
        <v>100.4</v>
      </c>
      <c r="N401" s="69">
        <v>108.8</v>
      </c>
      <c r="O401" s="70">
        <v>113</v>
      </c>
      <c r="P401" s="71">
        <v>105.9</v>
      </c>
      <c r="Q401" s="1572" t="s">
        <v>188</v>
      </c>
      <c r="R401" s="145"/>
    </row>
    <row r="402" spans="1:18">
      <c r="A402" s="1592">
        <v>2023</v>
      </c>
      <c r="B402" s="1593" t="s">
        <v>108</v>
      </c>
      <c r="C402" s="1603">
        <v>104.11</v>
      </c>
      <c r="D402" s="1562">
        <v>107.45</v>
      </c>
      <c r="E402" s="1564">
        <v>102.22</v>
      </c>
      <c r="F402" s="1578" t="s">
        <v>187</v>
      </c>
      <c r="G402" s="129"/>
      <c r="I402" s="39">
        <v>2023</v>
      </c>
      <c r="J402" s="40" t="s">
        <v>108</v>
      </c>
      <c r="K402" s="43">
        <v>97.4</v>
      </c>
      <c r="L402" s="42">
        <v>99.1</v>
      </c>
      <c r="M402" s="43">
        <v>100</v>
      </c>
      <c r="N402" s="44">
        <v>109.3</v>
      </c>
      <c r="O402" s="45">
        <v>114.6</v>
      </c>
      <c r="P402" s="46">
        <v>105.7</v>
      </c>
      <c r="Q402" s="1570" t="s">
        <v>188</v>
      </c>
      <c r="R402" s="115"/>
    </row>
    <row r="403" spans="1:18">
      <c r="A403" s="1592"/>
      <c r="B403" s="1593" t="s">
        <v>109</v>
      </c>
      <c r="C403" s="1603">
        <v>102.2</v>
      </c>
      <c r="D403" s="1562">
        <v>106.39</v>
      </c>
      <c r="E403" s="1564">
        <v>101.47</v>
      </c>
      <c r="F403" s="1578" t="s">
        <v>173</v>
      </c>
      <c r="G403" s="129"/>
      <c r="I403" s="39"/>
      <c r="J403" s="40" t="s">
        <v>109</v>
      </c>
      <c r="K403" s="43">
        <v>96.9</v>
      </c>
      <c r="L403" s="42">
        <v>99.2</v>
      </c>
      <c r="M403" s="43">
        <v>100.2</v>
      </c>
      <c r="N403" s="44">
        <v>109.1</v>
      </c>
      <c r="O403" s="45">
        <v>114.7</v>
      </c>
      <c r="P403" s="46">
        <v>105.8</v>
      </c>
      <c r="Q403" s="1570" t="s">
        <v>188</v>
      </c>
      <c r="R403" s="115"/>
    </row>
    <row r="404" spans="1:18">
      <c r="A404" s="1592"/>
      <c r="B404" s="1593" t="s">
        <v>110</v>
      </c>
      <c r="C404" s="1603">
        <v>103.17</v>
      </c>
      <c r="D404" s="1562">
        <v>106.75</v>
      </c>
      <c r="E404" s="1564">
        <v>99.4</v>
      </c>
      <c r="F404" s="1578" t="s">
        <v>173</v>
      </c>
      <c r="G404" s="129"/>
      <c r="I404" s="39"/>
      <c r="J404" s="40" t="s">
        <v>110</v>
      </c>
      <c r="K404" s="43">
        <v>97.6</v>
      </c>
      <c r="L404" s="42">
        <v>99.4</v>
      </c>
      <c r="M404" s="43">
        <v>101.2</v>
      </c>
      <c r="N404" s="44">
        <v>108.8</v>
      </c>
      <c r="O404" s="45">
        <v>114.8</v>
      </c>
      <c r="P404" s="46">
        <v>106.1</v>
      </c>
      <c r="Q404" s="1570" t="s">
        <v>188</v>
      </c>
      <c r="R404" s="115"/>
    </row>
    <row r="405" spans="1:18">
      <c r="A405" s="1592"/>
      <c r="B405" s="1593" t="s">
        <v>111</v>
      </c>
      <c r="C405" s="1603">
        <v>102.35</v>
      </c>
      <c r="D405" s="1562">
        <v>105.7</v>
      </c>
      <c r="E405" s="1564">
        <v>100.05</v>
      </c>
      <c r="F405" s="1841" t="s">
        <v>175</v>
      </c>
      <c r="G405" s="129"/>
      <c r="I405" s="39"/>
      <c r="J405" s="40" t="s">
        <v>111</v>
      </c>
      <c r="K405" s="128"/>
      <c r="L405" s="45"/>
      <c r="M405" s="128"/>
      <c r="N405" s="44">
        <v>110</v>
      </c>
      <c r="O405" s="45">
        <v>115.3</v>
      </c>
      <c r="P405" s="46">
        <v>106.6</v>
      </c>
      <c r="Q405" s="1570" t="s">
        <v>187</v>
      </c>
      <c r="R405" s="115"/>
    </row>
    <row r="406" spans="1:18">
      <c r="A406" s="1592"/>
      <c r="B406" s="1593" t="s">
        <v>112</v>
      </c>
      <c r="C406" s="1603">
        <v>100.21</v>
      </c>
      <c r="D406" s="1562">
        <v>107.91</v>
      </c>
      <c r="E406" s="1564">
        <v>99.53</v>
      </c>
      <c r="F406" s="1578" t="s">
        <v>173</v>
      </c>
      <c r="G406" s="129"/>
      <c r="I406" s="39"/>
      <c r="J406" s="40" t="s">
        <v>112</v>
      </c>
      <c r="K406" s="128"/>
      <c r="L406" s="45"/>
      <c r="M406" s="128"/>
      <c r="N406" s="44">
        <v>110.3</v>
      </c>
      <c r="O406" s="45">
        <v>115.3</v>
      </c>
      <c r="P406" s="46">
        <v>106.8</v>
      </c>
      <c r="Q406" s="1570" t="s">
        <v>187</v>
      </c>
      <c r="R406" s="115"/>
    </row>
    <row r="407" spans="1:18">
      <c r="A407" s="1592"/>
      <c r="B407" s="1593" t="s">
        <v>113</v>
      </c>
      <c r="C407" s="1603">
        <v>104.28</v>
      </c>
      <c r="D407" s="1562">
        <v>104.92</v>
      </c>
      <c r="E407" s="1564">
        <v>98.37</v>
      </c>
      <c r="F407" s="1578" t="s">
        <v>173</v>
      </c>
      <c r="G407" s="129"/>
      <c r="I407" s="39"/>
      <c r="J407" s="40" t="s">
        <v>113</v>
      </c>
      <c r="K407" s="128"/>
      <c r="L407" s="45"/>
      <c r="M407" s="128"/>
      <c r="N407" s="44">
        <v>110</v>
      </c>
      <c r="O407" s="45">
        <v>115.1</v>
      </c>
      <c r="P407" s="46">
        <v>106.4</v>
      </c>
      <c r="Q407" s="1570" t="s">
        <v>187</v>
      </c>
      <c r="R407" s="115"/>
    </row>
    <row r="408" spans="1:18">
      <c r="A408" s="1592"/>
      <c r="B408" s="1593" t="s">
        <v>114</v>
      </c>
      <c r="C408" s="1603">
        <v>100.35</v>
      </c>
      <c r="D408" s="1562">
        <v>103.97</v>
      </c>
      <c r="E408" s="1564">
        <v>97.81</v>
      </c>
      <c r="F408" s="1578" t="s">
        <v>170</v>
      </c>
      <c r="G408" s="129"/>
      <c r="I408" s="39"/>
      <c r="J408" s="40" t="s">
        <v>114</v>
      </c>
      <c r="K408" s="128"/>
      <c r="L408" s="45"/>
      <c r="M408" s="128"/>
      <c r="N408" s="44">
        <v>110.7</v>
      </c>
      <c r="O408" s="45">
        <v>115.3</v>
      </c>
      <c r="P408" s="46">
        <v>106.6</v>
      </c>
      <c r="Q408" s="1570" t="s">
        <v>187</v>
      </c>
      <c r="R408" s="115"/>
    </row>
    <row r="409" spans="1:18">
      <c r="A409" s="1592"/>
      <c r="B409" s="1593" t="s">
        <v>115</v>
      </c>
      <c r="C409" s="1603">
        <v>100.43</v>
      </c>
      <c r="D409" s="1562">
        <v>104.99</v>
      </c>
      <c r="E409" s="1564">
        <v>96.05</v>
      </c>
      <c r="F409" s="1578" t="s">
        <v>190</v>
      </c>
      <c r="G409" s="129"/>
      <c r="I409" s="39"/>
      <c r="J409" s="40" t="s">
        <v>115</v>
      </c>
      <c r="K409" s="128"/>
      <c r="L409" s="45"/>
      <c r="M409" s="128"/>
      <c r="N409" s="44">
        <v>110.6</v>
      </c>
      <c r="O409" s="45">
        <v>115.7</v>
      </c>
      <c r="P409" s="46">
        <v>107</v>
      </c>
      <c r="Q409" s="1570" t="s">
        <v>187</v>
      </c>
      <c r="R409" s="115"/>
    </row>
    <row r="410" spans="1:18">
      <c r="A410" s="1592"/>
      <c r="B410" s="1593" t="s">
        <v>116</v>
      </c>
      <c r="C410" s="1603">
        <v>101.12</v>
      </c>
      <c r="D410" s="1562">
        <v>103.63</v>
      </c>
      <c r="E410" s="1564">
        <v>97.11</v>
      </c>
      <c r="F410" s="1578" t="s">
        <v>190</v>
      </c>
      <c r="G410" s="129"/>
      <c r="I410" s="39"/>
      <c r="J410" s="40" t="s">
        <v>116</v>
      </c>
      <c r="K410" s="128"/>
      <c r="L410" s="45"/>
      <c r="M410" s="128"/>
      <c r="N410" s="44">
        <v>109.6</v>
      </c>
      <c r="O410" s="45">
        <v>115.7</v>
      </c>
      <c r="P410" s="46">
        <v>107.5</v>
      </c>
      <c r="Q410" s="1570" t="s">
        <v>187</v>
      </c>
      <c r="R410" s="115"/>
    </row>
    <row r="411" spans="1:18">
      <c r="A411" s="1592"/>
      <c r="B411" s="1593" t="s">
        <v>117</v>
      </c>
      <c r="C411" s="1603">
        <v>95.61</v>
      </c>
      <c r="D411" s="1562">
        <v>101.9</v>
      </c>
      <c r="E411" s="1564">
        <v>98.14</v>
      </c>
      <c r="F411" s="1578" t="s">
        <v>149</v>
      </c>
      <c r="G411" s="129"/>
      <c r="I411" s="39"/>
      <c r="J411" s="40" t="s">
        <v>117</v>
      </c>
      <c r="K411" s="128"/>
      <c r="L411" s="45"/>
      <c r="M411" s="128"/>
      <c r="N411" s="44">
        <v>109.7</v>
      </c>
      <c r="O411" s="45">
        <v>115</v>
      </c>
      <c r="P411" s="46">
        <v>107.6</v>
      </c>
      <c r="Q411" s="1570" t="s">
        <v>187</v>
      </c>
      <c r="R411" s="115"/>
    </row>
    <row r="412" spans="1:18">
      <c r="A412" s="1592"/>
      <c r="B412" s="1593" t="s">
        <v>118</v>
      </c>
      <c r="C412" s="1603">
        <v>97.95</v>
      </c>
      <c r="D412" s="1562">
        <v>104.01</v>
      </c>
      <c r="E412" s="1564">
        <v>98.84</v>
      </c>
      <c r="F412" s="1578" t="s">
        <v>149</v>
      </c>
      <c r="G412" s="129"/>
      <c r="I412" s="39"/>
      <c r="J412" s="40" t="s">
        <v>118</v>
      </c>
      <c r="K412" s="128"/>
      <c r="L412" s="45"/>
      <c r="M412" s="128"/>
      <c r="N412" s="44">
        <v>110.6</v>
      </c>
      <c r="O412" s="45">
        <v>116</v>
      </c>
      <c r="P412" s="46">
        <v>108.3</v>
      </c>
      <c r="Q412" s="1570" t="s">
        <v>187</v>
      </c>
      <c r="R412" s="115"/>
    </row>
    <row r="413" spans="1:18">
      <c r="A413" s="1596" t="s">
        <v>191</v>
      </c>
      <c r="B413" s="1597" t="s">
        <v>107</v>
      </c>
      <c r="C413" s="1604">
        <v>94.02</v>
      </c>
      <c r="D413" s="1605">
        <v>106.32</v>
      </c>
      <c r="E413" s="1606">
        <v>95.12</v>
      </c>
      <c r="F413" s="1577" t="s">
        <v>149</v>
      </c>
      <c r="G413" s="1537"/>
      <c r="H413" s="1550"/>
      <c r="I413" s="1548" t="s">
        <v>191</v>
      </c>
      <c r="J413" s="68" t="s">
        <v>107</v>
      </c>
      <c r="K413" s="133"/>
      <c r="L413" s="133"/>
      <c r="M413" s="133"/>
      <c r="N413" s="133">
        <v>110.1</v>
      </c>
      <c r="O413" s="70">
        <v>112.9</v>
      </c>
      <c r="P413" s="1551">
        <v>106.6</v>
      </c>
      <c r="Q413" s="1573" t="s">
        <v>188</v>
      </c>
      <c r="R413" s="145"/>
    </row>
    <row r="414" spans="1:18">
      <c r="A414" s="1592">
        <v>2024</v>
      </c>
      <c r="B414" s="1593" t="s">
        <v>108</v>
      </c>
      <c r="C414" s="1560">
        <v>92.78</v>
      </c>
      <c r="D414" s="1564">
        <v>107.19</v>
      </c>
      <c r="E414" s="1562">
        <v>98.39</v>
      </c>
      <c r="F414" s="1578" t="s">
        <v>149</v>
      </c>
      <c r="G414" s="1538"/>
      <c r="H414" s="1550"/>
      <c r="I414" s="16">
        <v>2024</v>
      </c>
      <c r="J414" s="40" t="s">
        <v>108</v>
      </c>
      <c r="K414" s="128"/>
      <c r="L414" s="128"/>
      <c r="M414" s="128"/>
      <c r="N414" s="128">
        <v>111.6</v>
      </c>
      <c r="O414" s="45">
        <v>112.7</v>
      </c>
      <c r="P414" s="1552">
        <v>107.7</v>
      </c>
      <c r="Q414" s="1569" t="s">
        <v>160</v>
      </c>
      <c r="R414" s="115"/>
    </row>
    <row r="415" spans="1:18">
      <c r="A415" s="1592"/>
      <c r="B415" s="1593" t="s">
        <v>109</v>
      </c>
      <c r="C415" s="1560">
        <v>94.33</v>
      </c>
      <c r="D415" s="1564">
        <v>107.36</v>
      </c>
      <c r="E415" s="1562">
        <v>98.69</v>
      </c>
      <c r="F415" s="1579" t="s">
        <v>192</v>
      </c>
      <c r="G415" s="1538"/>
      <c r="H415" s="1550"/>
      <c r="I415" s="16"/>
      <c r="J415" s="40" t="s">
        <v>109</v>
      </c>
      <c r="K415" s="128"/>
      <c r="L415" s="128"/>
      <c r="M415" s="128"/>
      <c r="N415" s="128">
        <v>111.5</v>
      </c>
      <c r="O415" s="45">
        <v>113.6</v>
      </c>
      <c r="P415" s="1552">
        <v>107.9</v>
      </c>
      <c r="Q415" s="1569" t="s">
        <v>160</v>
      </c>
      <c r="R415" s="115"/>
    </row>
    <row r="416" spans="1:18">
      <c r="A416" s="1592"/>
      <c r="B416" s="1593" t="s">
        <v>110</v>
      </c>
      <c r="C416" s="1560">
        <v>96.05</v>
      </c>
      <c r="D416" s="1564">
        <v>103.19</v>
      </c>
      <c r="E416" s="1562">
        <v>96.12</v>
      </c>
      <c r="F416" s="1579" t="s">
        <v>192</v>
      </c>
      <c r="G416" s="1538"/>
      <c r="H416" s="1550"/>
      <c r="I416" s="16"/>
      <c r="J416" s="40" t="s">
        <v>110</v>
      </c>
      <c r="K416" s="128"/>
      <c r="L416" s="128"/>
      <c r="M416" s="128"/>
      <c r="N416" s="128">
        <v>110.6</v>
      </c>
      <c r="O416" s="45">
        <v>114.4</v>
      </c>
      <c r="P416" s="1552">
        <v>107.4</v>
      </c>
      <c r="Q416" s="1569" t="s">
        <v>160</v>
      </c>
      <c r="R416" s="115"/>
    </row>
    <row r="417" spans="1:18">
      <c r="A417" s="1592"/>
      <c r="B417" s="1593" t="s">
        <v>111</v>
      </c>
      <c r="C417" s="1560">
        <v>102.23</v>
      </c>
      <c r="D417" s="1564">
        <v>105.47</v>
      </c>
      <c r="E417" s="1562">
        <v>95.53</v>
      </c>
      <c r="F417" s="1579" t="s">
        <v>192</v>
      </c>
      <c r="G417" s="1538"/>
      <c r="H417" s="1550"/>
      <c r="I417" s="16"/>
      <c r="J417" s="40" t="s">
        <v>111</v>
      </c>
      <c r="K417" s="128"/>
      <c r="L417" s="128"/>
      <c r="M417" s="128"/>
      <c r="N417" s="128">
        <v>111</v>
      </c>
      <c r="O417" s="45">
        <v>115.5</v>
      </c>
      <c r="P417" s="1552">
        <v>108.9</v>
      </c>
      <c r="Q417" s="1569" t="s">
        <v>193</v>
      </c>
      <c r="R417" s="115"/>
    </row>
    <row r="418" spans="1:18">
      <c r="A418" s="1592"/>
      <c r="B418" s="1593" t="s">
        <v>112</v>
      </c>
      <c r="C418" s="1560">
        <v>99.93</v>
      </c>
      <c r="D418" s="1564">
        <v>104.6</v>
      </c>
      <c r="E418" s="1562">
        <v>96.08</v>
      </c>
      <c r="F418" s="1578" t="s">
        <v>190</v>
      </c>
      <c r="G418" s="1538"/>
      <c r="H418" s="1550"/>
      <c r="I418" s="16"/>
      <c r="J418" s="40" t="s">
        <v>112</v>
      </c>
      <c r="K418" s="128"/>
      <c r="L418" s="128"/>
      <c r="M418" s="128"/>
      <c r="N418" s="128">
        <v>109.7</v>
      </c>
      <c r="O418" s="45">
        <v>114.6</v>
      </c>
      <c r="P418" s="1552">
        <v>108.4</v>
      </c>
      <c r="Q418" s="1569" t="s">
        <v>193</v>
      </c>
      <c r="R418" s="115"/>
    </row>
    <row r="419" spans="1:18">
      <c r="A419" s="1592"/>
      <c r="B419" s="1593" t="s">
        <v>113</v>
      </c>
      <c r="C419" s="1560">
        <v>102.82</v>
      </c>
      <c r="D419" s="1564">
        <v>108.18</v>
      </c>
      <c r="E419" s="1562">
        <v>95.63</v>
      </c>
      <c r="F419" s="1578" t="s">
        <v>193</v>
      </c>
      <c r="G419" s="1538"/>
      <c r="H419" s="1550"/>
      <c r="I419" s="16"/>
      <c r="J419" s="40" t="s">
        <v>113</v>
      </c>
      <c r="K419" s="128"/>
      <c r="L419" s="128"/>
      <c r="M419" s="128"/>
      <c r="N419" s="128">
        <v>109.2</v>
      </c>
      <c r="O419" s="45">
        <v>115.5</v>
      </c>
      <c r="P419" s="1552">
        <v>108.8</v>
      </c>
      <c r="Q419" s="1569" t="s">
        <v>193</v>
      </c>
      <c r="R419" s="115"/>
    </row>
    <row r="420" spans="1:18">
      <c r="A420" s="1592"/>
      <c r="B420" s="1593" t="s">
        <v>114</v>
      </c>
      <c r="C420" s="1560">
        <v>96.49</v>
      </c>
      <c r="D420" s="1564">
        <v>103.98</v>
      </c>
      <c r="E420" s="1562">
        <v>97.71</v>
      </c>
      <c r="F420" s="1578" t="s">
        <v>193</v>
      </c>
      <c r="G420" s="1538"/>
      <c r="H420" s="1550"/>
      <c r="I420" s="16"/>
      <c r="J420" s="40" t="s">
        <v>114</v>
      </c>
      <c r="K420" s="128"/>
      <c r="L420" s="128"/>
      <c r="M420" s="128"/>
      <c r="N420" s="128">
        <v>107.4</v>
      </c>
      <c r="O420" s="45">
        <v>113.8</v>
      </c>
      <c r="P420" s="1552">
        <v>109.3</v>
      </c>
      <c r="Q420" s="1569" t="s">
        <v>193</v>
      </c>
      <c r="R420" s="115"/>
    </row>
    <row r="421" spans="1:18">
      <c r="A421" s="1592"/>
      <c r="B421" s="1593" t="s">
        <v>115</v>
      </c>
      <c r="C421" s="1560">
        <v>101.29</v>
      </c>
      <c r="D421" s="1564">
        <v>106.57</v>
      </c>
      <c r="E421" s="1562">
        <v>97.35</v>
      </c>
      <c r="F421" s="1579" t="s">
        <v>192</v>
      </c>
      <c r="G421" s="1538"/>
      <c r="H421" s="1550"/>
      <c r="I421" s="16"/>
      <c r="J421" s="40" t="s">
        <v>115</v>
      </c>
      <c r="K421" s="128"/>
      <c r="L421" s="128"/>
      <c r="M421" s="128"/>
      <c r="N421" s="1375">
        <v>108.5</v>
      </c>
      <c r="O421" s="1376">
        <v>114</v>
      </c>
      <c r="P421" s="1553">
        <v>108.5</v>
      </c>
      <c r="Q421" s="1569" t="s">
        <v>193</v>
      </c>
      <c r="R421" s="115"/>
    </row>
    <row r="422" spans="1:18">
      <c r="A422" s="1592"/>
      <c r="B422" s="1593" t="s">
        <v>116</v>
      </c>
      <c r="C422" s="1560">
        <v>95.62</v>
      </c>
      <c r="D422" s="1564">
        <v>105.04</v>
      </c>
      <c r="E422" s="1562">
        <v>98.3</v>
      </c>
      <c r="F422" s="1579" t="s">
        <v>192</v>
      </c>
      <c r="G422" s="1538"/>
      <c r="H422" s="1550"/>
      <c r="I422" s="16"/>
      <c r="J422" s="40" t="s">
        <v>116</v>
      </c>
      <c r="K422" s="128"/>
      <c r="L422" s="128"/>
      <c r="M422" s="128"/>
      <c r="N422" s="1375">
        <v>108.5</v>
      </c>
      <c r="O422" s="1376">
        <v>115.8</v>
      </c>
      <c r="P422" s="1553">
        <v>109.1</v>
      </c>
      <c r="Q422" s="1569" t="s">
        <v>193</v>
      </c>
      <c r="R422" s="115"/>
    </row>
    <row r="423" spans="1:18">
      <c r="A423" s="1592"/>
      <c r="B423" s="1593" t="s">
        <v>117</v>
      </c>
      <c r="C423" s="1560">
        <v>92.42</v>
      </c>
      <c r="D423" s="1564">
        <v>103.75</v>
      </c>
      <c r="E423" s="1562">
        <v>100.02</v>
      </c>
      <c r="F423" s="1579" t="s">
        <v>192</v>
      </c>
      <c r="G423" s="1538"/>
      <c r="H423" s="1550"/>
      <c r="I423" s="16"/>
      <c r="J423" s="40" t="s">
        <v>117</v>
      </c>
      <c r="K423" s="128"/>
      <c r="L423" s="128"/>
      <c r="M423" s="128"/>
      <c r="N423" s="1375">
        <v>107.7</v>
      </c>
      <c r="O423" s="1376">
        <v>115.2</v>
      </c>
      <c r="P423" s="1553">
        <v>109.4</v>
      </c>
      <c r="Q423" s="1569" t="s">
        <v>193</v>
      </c>
      <c r="R423" s="115"/>
    </row>
    <row r="424" spans="1:18">
      <c r="A424" s="1594"/>
      <c r="B424" s="1595" t="s">
        <v>118</v>
      </c>
      <c r="C424" s="1561">
        <v>93.25</v>
      </c>
      <c r="D424" s="1565">
        <v>104.25</v>
      </c>
      <c r="E424" s="1567">
        <v>102.3</v>
      </c>
      <c r="F424" s="1580" t="s">
        <v>192</v>
      </c>
      <c r="G424" s="1539"/>
      <c r="H424" s="1550"/>
      <c r="I424" s="1549"/>
      <c r="J424" s="56" t="s">
        <v>118</v>
      </c>
      <c r="K424" s="131"/>
      <c r="L424" s="131"/>
      <c r="M424" s="131"/>
      <c r="N424" s="1377">
        <v>107.6</v>
      </c>
      <c r="O424" s="1378">
        <v>116.3</v>
      </c>
      <c r="P424" s="1554">
        <v>110</v>
      </c>
      <c r="Q424" s="1574" t="s">
        <v>193</v>
      </c>
      <c r="R424" s="144"/>
    </row>
    <row r="425" spans="1:18">
      <c r="A425" s="1600" t="s">
        <v>832</v>
      </c>
      <c r="B425" s="1597" t="s">
        <v>107</v>
      </c>
      <c r="C425" s="1604">
        <v>95.36</v>
      </c>
      <c r="D425" s="1605">
        <v>102.4</v>
      </c>
      <c r="E425" s="1606">
        <v>101.8</v>
      </c>
      <c r="F425" s="1579" t="s">
        <v>192</v>
      </c>
      <c r="G425" s="1537"/>
      <c r="H425" s="1550"/>
      <c r="I425" s="1600" t="s">
        <v>832</v>
      </c>
      <c r="J425" s="68" t="s">
        <v>107</v>
      </c>
      <c r="K425" s="133"/>
      <c r="L425" s="133"/>
      <c r="M425" s="133"/>
      <c r="N425" s="133">
        <v>107.7</v>
      </c>
      <c r="O425" s="70">
        <v>116</v>
      </c>
      <c r="P425" s="1551">
        <v>111.4</v>
      </c>
      <c r="Q425" s="1569" t="s">
        <v>193</v>
      </c>
      <c r="R425" s="145"/>
    </row>
    <row r="426" spans="1:18">
      <c r="A426" s="1592">
        <v>2025</v>
      </c>
      <c r="B426" s="1593" t="s">
        <v>108</v>
      </c>
      <c r="C426" s="1560">
        <v>96.41</v>
      </c>
      <c r="D426" s="1564">
        <v>102.53</v>
      </c>
      <c r="E426" s="1562">
        <v>99.69</v>
      </c>
      <c r="F426" s="1579" t="s">
        <v>192</v>
      </c>
      <c r="G426" s="1538"/>
      <c r="H426" s="1550"/>
      <c r="I426" s="1592">
        <v>2025</v>
      </c>
      <c r="J426" s="40" t="s">
        <v>108</v>
      </c>
      <c r="K426" s="128"/>
      <c r="L426" s="128"/>
      <c r="M426" s="128"/>
      <c r="N426" s="128">
        <v>107.5</v>
      </c>
      <c r="O426" s="45">
        <v>117.1</v>
      </c>
      <c r="P426" s="1552">
        <v>111.3</v>
      </c>
      <c r="Q426" s="1569" t="s">
        <v>193</v>
      </c>
      <c r="R426" s="115"/>
    </row>
    <row r="427" spans="1:18">
      <c r="A427" s="1592"/>
      <c r="B427" s="1593" t="s">
        <v>109</v>
      </c>
      <c r="C427" s="1560">
        <v>92.07</v>
      </c>
      <c r="D427" s="1564">
        <v>98.01</v>
      </c>
      <c r="E427" s="1562">
        <v>98.83</v>
      </c>
      <c r="F427" s="1578" t="s">
        <v>190</v>
      </c>
      <c r="G427" s="1538"/>
      <c r="H427" s="1550"/>
      <c r="I427" s="1592"/>
      <c r="J427" s="40" t="s">
        <v>109</v>
      </c>
      <c r="K427" s="128"/>
      <c r="L427" s="128"/>
      <c r="M427" s="128"/>
      <c r="N427" s="128">
        <v>107.2</v>
      </c>
      <c r="O427" s="45">
        <v>115.6</v>
      </c>
      <c r="P427" s="1552">
        <v>111.4</v>
      </c>
      <c r="Q427" s="1569" t="s">
        <v>193</v>
      </c>
      <c r="R427" s="115"/>
    </row>
    <row r="428" spans="1:18">
      <c r="A428" s="1592"/>
      <c r="B428" s="1593" t="s">
        <v>110</v>
      </c>
      <c r="C428" s="1560">
        <v>87.23</v>
      </c>
      <c r="D428" s="1564">
        <v>99.64</v>
      </c>
      <c r="E428" s="1562">
        <v>102.84</v>
      </c>
      <c r="F428" s="1578" t="s">
        <v>190</v>
      </c>
      <c r="G428" s="1538"/>
      <c r="H428" s="1550"/>
      <c r="I428" s="1592"/>
      <c r="J428" s="40" t="s">
        <v>110</v>
      </c>
      <c r="K428" s="128"/>
      <c r="L428" s="128"/>
      <c r="M428" s="128"/>
      <c r="N428" s="1375">
        <v>104.2</v>
      </c>
      <c r="O428" s="1376">
        <v>115.5</v>
      </c>
      <c r="P428" s="1553">
        <v>112.9</v>
      </c>
      <c r="Q428" s="1569" t="s">
        <v>193</v>
      </c>
      <c r="R428" s="115"/>
    </row>
    <row r="429" spans="1:18">
      <c r="A429" s="1592"/>
      <c r="B429" s="1593" t="s">
        <v>111</v>
      </c>
      <c r="C429" s="1562">
        <v>90.41</v>
      </c>
      <c r="D429" s="1564">
        <v>105.43</v>
      </c>
      <c r="E429" s="1562">
        <v>103.18</v>
      </c>
      <c r="F429" s="1578" t="s">
        <v>190</v>
      </c>
      <c r="G429" s="129"/>
      <c r="H429" s="1550"/>
      <c r="I429" s="1592"/>
      <c r="J429" s="40" t="s">
        <v>111</v>
      </c>
      <c r="K429" s="128"/>
      <c r="L429" s="128"/>
      <c r="M429" s="128"/>
      <c r="N429" s="1375">
        <v>104.5</v>
      </c>
      <c r="O429" s="1376">
        <v>115.4</v>
      </c>
      <c r="P429" s="1553">
        <v>113.9</v>
      </c>
      <c r="Q429" s="1569" t="s">
        <v>193</v>
      </c>
      <c r="R429" s="115"/>
    </row>
    <row r="430" spans="1:18">
      <c r="A430" s="1592"/>
      <c r="B430" s="1593" t="s">
        <v>112</v>
      </c>
      <c r="C430" s="1375">
        <v>90.9</v>
      </c>
      <c r="D430" s="1376">
        <v>105.34</v>
      </c>
      <c r="E430" s="1375">
        <v>103.4</v>
      </c>
      <c r="F430" s="1578" t="s">
        <v>190</v>
      </c>
      <c r="G430" s="1568"/>
      <c r="H430" s="1550"/>
      <c r="I430" s="1592"/>
      <c r="J430" s="40" t="s">
        <v>112</v>
      </c>
      <c r="K430" s="128"/>
      <c r="L430" s="128"/>
      <c r="M430" s="128"/>
      <c r="N430" s="1375">
        <v>105.2</v>
      </c>
      <c r="O430" s="1376">
        <v>115.9</v>
      </c>
      <c r="P430" s="1553">
        <v>113.2</v>
      </c>
      <c r="Q430" s="1569" t="s">
        <v>193</v>
      </c>
      <c r="R430" s="1569"/>
    </row>
    <row r="431" spans="1:18">
      <c r="A431" s="1592"/>
      <c r="B431" s="1593" t="s">
        <v>113</v>
      </c>
      <c r="C431" s="1375">
        <v>90.92</v>
      </c>
      <c r="D431" s="1376">
        <v>105.61</v>
      </c>
      <c r="E431" s="1375">
        <v>104.16</v>
      </c>
      <c r="F431" s="1579" t="s">
        <v>192</v>
      </c>
      <c r="G431" s="1568"/>
      <c r="H431" s="1550"/>
      <c r="I431" s="1592"/>
      <c r="J431" s="40" t="s">
        <v>113</v>
      </c>
      <c r="K431" s="128"/>
      <c r="L431" s="128"/>
      <c r="M431" s="128"/>
      <c r="N431" s="1375">
        <v>105.7</v>
      </c>
      <c r="O431" s="1376">
        <v>114.3</v>
      </c>
      <c r="P431" s="1553">
        <v>113.5</v>
      </c>
      <c r="Q431" s="1569" t="s">
        <v>193</v>
      </c>
      <c r="R431" s="1569"/>
    </row>
    <row r="432" spans="1:18">
      <c r="A432" s="1592"/>
      <c r="B432" s="1593" t="s">
        <v>114</v>
      </c>
      <c r="C432" s="1375">
        <v>86.77</v>
      </c>
      <c r="D432" s="1376">
        <v>99.16</v>
      </c>
      <c r="E432" s="1375">
        <v>100.67</v>
      </c>
      <c r="F432" s="1578" t="s">
        <v>175</v>
      </c>
      <c r="G432" s="1568"/>
      <c r="H432" s="1550"/>
      <c r="I432" s="1592"/>
      <c r="J432" s="40" t="s">
        <v>114</v>
      </c>
      <c r="K432" s="128"/>
      <c r="L432" s="128"/>
      <c r="M432" s="128"/>
      <c r="N432" s="1375">
        <v>106.6</v>
      </c>
      <c r="O432" s="1376">
        <v>113.2</v>
      </c>
      <c r="P432" s="1553">
        <v>112.1</v>
      </c>
      <c r="Q432" s="1569" t="s">
        <v>193</v>
      </c>
      <c r="R432" s="1569"/>
    </row>
    <row r="433" spans="1:18">
      <c r="A433" s="1592"/>
      <c r="B433" s="1593" t="s">
        <v>115</v>
      </c>
      <c r="C433" s="1375">
        <v>90.74</v>
      </c>
      <c r="D433" s="1376">
        <v>99.21</v>
      </c>
      <c r="E433" s="1375">
        <v>100.62</v>
      </c>
      <c r="F433" s="1578" t="s">
        <v>175</v>
      </c>
      <c r="G433" s="1568"/>
      <c r="H433" s="1550"/>
      <c r="I433" s="1592"/>
      <c r="J433" s="34" t="s">
        <v>115</v>
      </c>
      <c r="K433" s="1375"/>
      <c r="L433" s="1375"/>
      <c r="M433" s="1375"/>
      <c r="N433" s="1375">
        <v>107.9</v>
      </c>
      <c r="O433" s="1376">
        <v>114.7</v>
      </c>
      <c r="P433" s="1553">
        <v>112.2</v>
      </c>
      <c r="Q433" s="1569" t="s">
        <v>193</v>
      </c>
      <c r="R433" s="1569"/>
    </row>
    <row r="434" spans="1:18">
      <c r="A434" s="1592"/>
      <c r="B434" s="1593" t="s">
        <v>116</v>
      </c>
      <c r="C434" s="1375">
        <v>89.46</v>
      </c>
      <c r="D434" s="1376">
        <v>98.84</v>
      </c>
      <c r="E434" s="1375">
        <v>100.03</v>
      </c>
      <c r="F434" s="1578" t="s">
        <v>175</v>
      </c>
      <c r="G434" s="1568"/>
      <c r="H434" s="1550"/>
      <c r="I434" s="1592"/>
      <c r="J434" s="34" t="s">
        <v>116</v>
      </c>
      <c r="K434" s="1375"/>
      <c r="L434" s="1375"/>
      <c r="M434" s="1375"/>
      <c r="N434" s="1375">
        <v>109.4</v>
      </c>
      <c r="O434" s="1376">
        <v>115.7</v>
      </c>
      <c r="P434" s="1553">
        <v>112.3</v>
      </c>
      <c r="Q434" s="1569" t="s">
        <v>193</v>
      </c>
      <c r="R434" s="1569"/>
    </row>
    <row r="435" spans="1:18">
      <c r="A435" s="1592"/>
      <c r="B435" s="1593" t="s">
        <v>117</v>
      </c>
      <c r="C435" s="1375">
        <v>87.57</v>
      </c>
      <c r="D435" s="1376">
        <v>99.1</v>
      </c>
      <c r="E435" s="1375">
        <v>99.14</v>
      </c>
      <c r="F435" s="1578" t="s">
        <v>173</v>
      </c>
      <c r="G435" s="1568"/>
      <c r="H435" s="1550"/>
      <c r="I435" s="1592"/>
      <c r="J435" s="34" t="s">
        <v>117</v>
      </c>
      <c r="K435" s="1375"/>
      <c r="L435" s="1375"/>
      <c r="M435" s="1375"/>
      <c r="N435" s="1375">
        <v>109.6</v>
      </c>
      <c r="O435" s="1376">
        <v>114.8</v>
      </c>
      <c r="P435" s="1553">
        <v>112.6</v>
      </c>
      <c r="Q435" s="1569" t="s">
        <v>193</v>
      </c>
      <c r="R435" s="1569"/>
    </row>
    <row r="436" spans="1:18">
      <c r="A436" s="1594"/>
      <c r="B436" s="1595" t="s">
        <v>118</v>
      </c>
      <c r="C436" s="1377">
        <v>87.86</v>
      </c>
      <c r="D436" s="1378">
        <v>97.59</v>
      </c>
      <c r="E436" s="1377">
        <v>97.75</v>
      </c>
      <c r="F436" s="1843" t="s">
        <v>190</v>
      </c>
      <c r="G436" s="1591"/>
      <c r="H436" s="1550"/>
      <c r="I436" s="1594"/>
      <c r="J436" s="50" t="s">
        <v>118</v>
      </c>
      <c r="K436" s="1377"/>
      <c r="L436" s="1377"/>
      <c r="M436" s="1377"/>
      <c r="N436" s="1377">
        <v>110.3</v>
      </c>
      <c r="O436" s="1378">
        <v>114.3</v>
      </c>
      <c r="P436" s="1554">
        <v>111.1</v>
      </c>
      <c r="Q436" s="1574" t="s">
        <v>193</v>
      </c>
      <c r="R436" s="1574"/>
    </row>
    <row r="437" spans="1:18">
      <c r="A437" s="1904" t="s">
        <v>953</v>
      </c>
      <c r="B437" s="1593" t="s">
        <v>107</v>
      </c>
      <c r="C437" s="1560">
        <v>89.23</v>
      </c>
      <c r="D437" s="1564">
        <v>103.72</v>
      </c>
      <c r="E437" s="1562">
        <v>102.34</v>
      </c>
      <c r="F437" s="1579" t="s">
        <v>193</v>
      </c>
      <c r="G437" s="1538"/>
      <c r="H437" s="1550"/>
      <c r="I437" s="1904" t="s">
        <v>953</v>
      </c>
      <c r="J437" s="68" t="s">
        <v>107</v>
      </c>
      <c r="K437" s="133"/>
      <c r="L437" s="133"/>
      <c r="M437" s="133"/>
      <c r="N437" s="128">
        <v>112.4</v>
      </c>
      <c r="O437" s="45">
        <v>116.8</v>
      </c>
      <c r="P437" s="1552">
        <v>110.3</v>
      </c>
      <c r="Q437" s="1569" t="s">
        <v>193</v>
      </c>
      <c r="R437" s="115"/>
    </row>
    <row r="438" spans="1:18">
      <c r="A438" s="1592">
        <v>2026</v>
      </c>
      <c r="B438" s="1593" t="s">
        <v>108</v>
      </c>
      <c r="C438" s="1560"/>
      <c r="D438" s="1564"/>
      <c r="E438" s="1562"/>
      <c r="F438" s="1579"/>
      <c r="G438" s="1538"/>
      <c r="H438" s="1550"/>
      <c r="I438" s="1592">
        <v>2026</v>
      </c>
      <c r="J438" s="40" t="s">
        <v>108</v>
      </c>
      <c r="K438" s="128"/>
      <c r="L438" s="128"/>
      <c r="M438" s="128"/>
      <c r="N438" s="128"/>
      <c r="O438" s="45"/>
      <c r="P438" s="1552"/>
      <c r="Q438" s="1569"/>
      <c r="R438" s="115"/>
    </row>
    <row r="439" spans="1:18">
      <c r="A439" s="1592"/>
      <c r="B439" s="1593" t="s">
        <v>109</v>
      </c>
      <c r="C439" s="1560"/>
      <c r="D439" s="1564"/>
      <c r="E439" s="1562"/>
      <c r="F439" s="1578"/>
      <c r="G439" s="1538"/>
      <c r="H439" s="1550"/>
      <c r="I439" s="16"/>
      <c r="J439" s="40" t="s">
        <v>109</v>
      </c>
      <c r="K439" s="128"/>
      <c r="L439" s="128"/>
      <c r="M439" s="128"/>
      <c r="N439" s="128"/>
      <c r="O439" s="45"/>
      <c r="P439" s="1552"/>
      <c r="Q439" s="1569"/>
      <c r="R439" s="115"/>
    </row>
    <row r="440" spans="1:18">
      <c r="A440" s="1592"/>
      <c r="B440" s="1593" t="s">
        <v>110</v>
      </c>
      <c r="C440" s="1560"/>
      <c r="D440" s="1564"/>
      <c r="E440" s="1562"/>
      <c r="F440" s="1578"/>
      <c r="G440" s="1538"/>
      <c r="H440" s="1550"/>
      <c r="I440" s="16"/>
      <c r="J440" s="40" t="s">
        <v>110</v>
      </c>
      <c r="K440" s="128"/>
      <c r="L440" s="128"/>
      <c r="M440" s="128"/>
      <c r="N440" s="1375"/>
      <c r="O440" s="1376"/>
      <c r="P440" s="1553"/>
      <c r="Q440" s="1569"/>
      <c r="R440" s="115"/>
    </row>
    <row r="441" spans="1:18">
      <c r="A441" s="1592"/>
      <c r="B441" s="1593" t="s">
        <v>111</v>
      </c>
      <c r="C441" s="1562"/>
      <c r="D441" s="1564"/>
      <c r="E441" s="1562"/>
      <c r="F441" s="1578"/>
      <c r="G441" s="129"/>
      <c r="H441" s="1550"/>
      <c r="I441" s="16"/>
      <c r="J441" s="40" t="s">
        <v>111</v>
      </c>
      <c r="K441" s="128"/>
      <c r="L441" s="128"/>
      <c r="M441" s="128"/>
      <c r="N441" s="1375"/>
      <c r="O441" s="1376"/>
      <c r="P441" s="1553"/>
      <c r="Q441" s="1569"/>
      <c r="R441" s="115"/>
    </row>
    <row r="442" spans="1:18">
      <c r="A442" s="1592"/>
      <c r="B442" s="1593" t="s">
        <v>112</v>
      </c>
      <c r="C442" s="1375"/>
      <c r="D442" s="1376"/>
      <c r="E442" s="1375"/>
      <c r="F442" s="1578"/>
      <c r="G442" s="1568"/>
      <c r="H442" s="1550"/>
      <c r="I442" s="16"/>
      <c r="J442" s="40" t="s">
        <v>112</v>
      </c>
      <c r="K442" s="128"/>
      <c r="L442" s="128"/>
      <c r="M442" s="128"/>
      <c r="N442" s="1375"/>
      <c r="O442" s="1376"/>
      <c r="P442" s="1553"/>
      <c r="Q442" s="1569"/>
      <c r="R442" s="1569"/>
    </row>
    <row r="443" spans="1:18">
      <c r="A443" s="1592"/>
      <c r="B443" s="1593" t="s">
        <v>113</v>
      </c>
      <c r="C443" s="1375"/>
      <c r="D443" s="1376"/>
      <c r="E443" s="1375"/>
      <c r="F443" s="1579"/>
      <c r="G443" s="1568"/>
      <c r="H443" s="1550"/>
      <c r="I443" s="16"/>
      <c r="J443" s="40" t="s">
        <v>113</v>
      </c>
      <c r="K443" s="128"/>
      <c r="L443" s="128"/>
      <c r="M443" s="128"/>
      <c r="N443" s="1375"/>
      <c r="O443" s="1376"/>
      <c r="P443" s="1553"/>
      <c r="Q443" s="1569"/>
      <c r="R443" s="1569"/>
    </row>
    <row r="444" spans="1:18">
      <c r="A444" s="1592"/>
      <c r="B444" s="1593" t="s">
        <v>114</v>
      </c>
      <c r="C444" s="1375"/>
      <c r="D444" s="1376"/>
      <c r="E444" s="1375"/>
      <c r="F444" s="1578"/>
      <c r="G444" s="1568"/>
      <c r="H444" s="1550"/>
      <c r="I444" s="16"/>
      <c r="J444" s="40" t="s">
        <v>114</v>
      </c>
      <c r="K444" s="128"/>
      <c r="L444" s="128"/>
      <c r="M444" s="128"/>
      <c r="N444" s="1375"/>
      <c r="O444" s="1376"/>
      <c r="P444" s="1553"/>
      <c r="Q444" s="1569"/>
      <c r="R444" s="1569"/>
    </row>
    <row r="445" spans="1:18">
      <c r="A445" s="1592"/>
      <c r="B445" s="1593" t="s">
        <v>115</v>
      </c>
      <c r="C445" s="1375"/>
      <c r="D445" s="1376"/>
      <c r="E445" s="1375"/>
      <c r="F445" s="1578"/>
      <c r="G445" s="1568"/>
      <c r="H445" s="1550"/>
      <c r="I445" s="15"/>
      <c r="J445" s="34" t="s">
        <v>115</v>
      </c>
      <c r="K445" s="1375"/>
      <c r="L445" s="1375"/>
      <c r="M445" s="1375"/>
      <c r="N445" s="1375"/>
      <c r="O445" s="1376"/>
      <c r="P445" s="1553"/>
      <c r="Q445" s="1569"/>
      <c r="R445" s="1569"/>
    </row>
    <row r="446" spans="1:18">
      <c r="A446" s="1592"/>
      <c r="B446" s="1593" t="s">
        <v>116</v>
      </c>
      <c r="C446" s="1375"/>
      <c r="D446" s="1376"/>
      <c r="E446" s="1375"/>
      <c r="F446" s="1578"/>
      <c r="G446" s="1568"/>
      <c r="H446" s="1550"/>
      <c r="I446" s="15"/>
      <c r="J446" s="34" t="s">
        <v>116</v>
      </c>
      <c r="K446" s="1375"/>
      <c r="L446" s="1375"/>
      <c r="M446" s="1375"/>
      <c r="N446" s="1375"/>
      <c r="O446" s="1376"/>
      <c r="P446" s="1553"/>
      <c r="Q446" s="1569"/>
      <c r="R446" s="1569"/>
    </row>
    <row r="447" spans="1:18">
      <c r="A447" s="1592"/>
      <c r="B447" s="1593" t="s">
        <v>117</v>
      </c>
      <c r="C447" s="1375"/>
      <c r="D447" s="1376"/>
      <c r="E447" s="1375"/>
      <c r="F447" s="1578"/>
      <c r="G447" s="1568"/>
      <c r="H447" s="1550"/>
      <c r="I447" s="15"/>
      <c r="J447" s="34" t="s">
        <v>117</v>
      </c>
      <c r="K447" s="1375"/>
      <c r="L447" s="1375"/>
      <c r="M447" s="1375"/>
      <c r="N447" s="1375"/>
      <c r="O447" s="1376"/>
      <c r="P447" s="1553"/>
      <c r="Q447" s="1569"/>
      <c r="R447" s="1569"/>
    </row>
    <row r="448" spans="1:18" ht="13.5" thickBot="1">
      <c r="A448" s="1601"/>
      <c r="B448" s="1602" t="s">
        <v>118</v>
      </c>
      <c r="C448" s="1890"/>
      <c r="D448" s="1891"/>
      <c r="E448" s="1890"/>
      <c r="F448" s="1892"/>
      <c r="G448" s="1893"/>
      <c r="H448" s="1550"/>
      <c r="I448" s="220"/>
      <c r="J448" s="221" t="s">
        <v>118</v>
      </c>
      <c r="K448" s="1377"/>
      <c r="L448" s="1377"/>
      <c r="M448" s="1377"/>
      <c r="N448" s="1890"/>
      <c r="O448" s="1891"/>
      <c r="P448" s="1894"/>
      <c r="Q448" s="1895"/>
      <c r="R448" s="1895"/>
    </row>
    <row r="449" spans="2:9">
      <c r="B449" s="152" t="s">
        <v>194</v>
      </c>
      <c r="C449" s="128">
        <f>MAX(C64:C448)</f>
        <v>143.26</v>
      </c>
      <c r="D449" s="128">
        <f>MAX(D64:D448)</f>
        <v>142.13</v>
      </c>
      <c r="E449" s="128">
        <f>MAX(E64:E448)</f>
        <v>130.85</v>
      </c>
    </row>
    <row r="450" spans="2:9">
      <c r="B450" s="152" t="s">
        <v>195</v>
      </c>
      <c r="C450" s="128">
        <f>MIN(C64:C448)</f>
        <v>69.489999999999995</v>
      </c>
      <c r="D450" s="128">
        <f>MIN(D64:D448)</f>
        <v>90.79</v>
      </c>
      <c r="E450" s="128">
        <f>MIN(E64:E448)</f>
        <v>59.38</v>
      </c>
    </row>
    <row r="463" spans="2:9">
      <c r="I463" s="17" t="s">
        <v>178</v>
      </c>
    </row>
  </sheetData>
  <mergeCells count="14">
    <mergeCell ref="Q2:Q3"/>
    <mergeCell ref="C3:C4"/>
    <mergeCell ref="D3:D4"/>
    <mergeCell ref="E3:E4"/>
    <mergeCell ref="K3:K4"/>
    <mergeCell ref="L3:L4"/>
    <mergeCell ref="M3:M4"/>
    <mergeCell ref="N3:N4"/>
    <mergeCell ref="O3:O4"/>
    <mergeCell ref="P3:P4"/>
    <mergeCell ref="C2:E2"/>
    <mergeCell ref="F2:F3"/>
    <mergeCell ref="K2:M2"/>
    <mergeCell ref="N2:P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16"/>
  <sheetViews>
    <sheetView showGridLines="0" workbookViewId="0">
      <pane xSplit="2" ySplit="6" topLeftCell="C441" activePane="bottomRight" state="frozen"/>
      <selection pane="topRight" activeCell="C1" sqref="C1"/>
      <selection pane="bottomLeft" activeCell="A7" sqref="A7"/>
      <selection pane="bottomRight" activeCell="K452" sqref="K452"/>
    </sheetView>
  </sheetViews>
  <sheetFormatPr defaultColWidth="14.08984375" defaultRowHeight="13"/>
  <cols>
    <col min="1" max="1" width="8.90625" style="15" customWidth="1"/>
    <col min="2" max="2" width="6.453125" style="15" customWidth="1"/>
    <col min="3" max="8" width="10.6328125" style="15" hidden="1" customWidth="1"/>
    <col min="9" max="9" width="11.453125" style="15" hidden="1" customWidth="1"/>
    <col min="10" max="10" width="4.36328125" style="15" hidden="1" customWidth="1"/>
    <col min="11" max="17" width="10.6328125" style="15" customWidth="1"/>
    <col min="18" max="221" width="14.08984375" style="15"/>
    <col min="222" max="222" width="8.36328125" style="15" customWidth="1"/>
    <col min="223" max="223" width="5.36328125" style="15" customWidth="1"/>
    <col min="224" max="224" width="7.36328125" style="15" customWidth="1"/>
    <col min="225" max="226" width="8" style="15" customWidth="1"/>
    <col min="227" max="227" width="9.36328125" style="15" customWidth="1"/>
    <col min="228" max="228" width="8" style="15" customWidth="1"/>
    <col min="229" max="229" width="8.453125" style="15" customWidth="1"/>
    <col min="230" max="230" width="10.90625" style="15" customWidth="1"/>
    <col min="231" max="477" width="14.08984375" style="15"/>
    <col min="478" max="478" width="8.36328125" style="15" customWidth="1"/>
    <col min="479" max="479" width="5.36328125" style="15" customWidth="1"/>
    <col min="480" max="480" width="7.36328125" style="15" customWidth="1"/>
    <col min="481" max="482" width="8" style="15" customWidth="1"/>
    <col min="483" max="483" width="9.36328125" style="15" customWidth="1"/>
    <col min="484" max="484" width="8" style="15" customWidth="1"/>
    <col min="485" max="485" width="8.453125" style="15" customWidth="1"/>
    <col min="486" max="486" width="10.90625" style="15" customWidth="1"/>
    <col min="487" max="733" width="14.08984375" style="15"/>
    <col min="734" max="734" width="8.36328125" style="15" customWidth="1"/>
    <col min="735" max="735" width="5.36328125" style="15" customWidth="1"/>
    <col min="736" max="736" width="7.36328125" style="15" customWidth="1"/>
    <col min="737" max="738" width="8" style="15" customWidth="1"/>
    <col min="739" max="739" width="9.36328125" style="15" customWidth="1"/>
    <col min="740" max="740" width="8" style="15" customWidth="1"/>
    <col min="741" max="741" width="8.453125" style="15" customWidth="1"/>
    <col min="742" max="742" width="10.90625" style="15" customWidth="1"/>
    <col min="743" max="989" width="14.08984375" style="15"/>
    <col min="990" max="990" width="8.36328125" style="15" customWidth="1"/>
    <col min="991" max="991" width="5.36328125" style="15" customWidth="1"/>
    <col min="992" max="992" width="7.36328125" style="15" customWidth="1"/>
    <col min="993" max="994" width="8" style="15" customWidth="1"/>
    <col min="995" max="995" width="9.36328125" style="15" customWidth="1"/>
    <col min="996" max="996" width="8" style="15" customWidth="1"/>
    <col min="997" max="997" width="8.453125" style="15" customWidth="1"/>
    <col min="998" max="998" width="10.90625" style="15" customWidth="1"/>
    <col min="999" max="1245" width="14.08984375" style="15"/>
    <col min="1246" max="1246" width="8.36328125" style="15" customWidth="1"/>
    <col min="1247" max="1247" width="5.36328125" style="15" customWidth="1"/>
    <col min="1248" max="1248" width="7.36328125" style="15" customWidth="1"/>
    <col min="1249" max="1250" width="8" style="15" customWidth="1"/>
    <col min="1251" max="1251" width="9.36328125" style="15" customWidth="1"/>
    <col min="1252" max="1252" width="8" style="15" customWidth="1"/>
    <col min="1253" max="1253" width="8.453125" style="15" customWidth="1"/>
    <col min="1254" max="1254" width="10.90625" style="15" customWidth="1"/>
    <col min="1255" max="1501" width="14.08984375" style="15"/>
    <col min="1502" max="1502" width="8.36328125" style="15" customWidth="1"/>
    <col min="1503" max="1503" width="5.36328125" style="15" customWidth="1"/>
    <col min="1504" max="1504" width="7.36328125" style="15" customWidth="1"/>
    <col min="1505" max="1506" width="8" style="15" customWidth="1"/>
    <col min="1507" max="1507" width="9.36328125" style="15" customWidth="1"/>
    <col min="1508" max="1508" width="8" style="15" customWidth="1"/>
    <col min="1509" max="1509" width="8.453125" style="15" customWidth="1"/>
    <col min="1510" max="1510" width="10.90625" style="15" customWidth="1"/>
    <col min="1511" max="1757" width="14.08984375" style="15"/>
    <col min="1758" max="1758" width="8.36328125" style="15" customWidth="1"/>
    <col min="1759" max="1759" width="5.36328125" style="15" customWidth="1"/>
    <col min="1760" max="1760" width="7.36328125" style="15" customWidth="1"/>
    <col min="1761" max="1762" width="8" style="15" customWidth="1"/>
    <col min="1763" max="1763" width="9.36328125" style="15" customWidth="1"/>
    <col min="1764" max="1764" width="8" style="15" customWidth="1"/>
    <col min="1765" max="1765" width="8.453125" style="15" customWidth="1"/>
    <col min="1766" max="1766" width="10.90625" style="15" customWidth="1"/>
    <col min="1767" max="2013" width="14.08984375" style="15"/>
    <col min="2014" max="2014" width="8.36328125" style="15" customWidth="1"/>
    <col min="2015" max="2015" width="5.36328125" style="15" customWidth="1"/>
    <col min="2016" max="2016" width="7.36328125" style="15" customWidth="1"/>
    <col min="2017" max="2018" width="8" style="15" customWidth="1"/>
    <col min="2019" max="2019" width="9.36328125" style="15" customWidth="1"/>
    <col min="2020" max="2020" width="8" style="15" customWidth="1"/>
    <col min="2021" max="2021" width="8.453125" style="15" customWidth="1"/>
    <col min="2022" max="2022" width="10.90625" style="15" customWidth="1"/>
    <col min="2023" max="2269" width="14.08984375" style="15"/>
    <col min="2270" max="2270" width="8.36328125" style="15" customWidth="1"/>
    <col min="2271" max="2271" width="5.36328125" style="15" customWidth="1"/>
    <col min="2272" max="2272" width="7.36328125" style="15" customWidth="1"/>
    <col min="2273" max="2274" width="8" style="15" customWidth="1"/>
    <col min="2275" max="2275" width="9.36328125" style="15" customWidth="1"/>
    <col min="2276" max="2276" width="8" style="15" customWidth="1"/>
    <col min="2277" max="2277" width="8.453125" style="15" customWidth="1"/>
    <col min="2278" max="2278" width="10.90625" style="15" customWidth="1"/>
    <col min="2279" max="2525" width="14.08984375" style="15"/>
    <col min="2526" max="2526" width="8.36328125" style="15" customWidth="1"/>
    <col min="2527" max="2527" width="5.36328125" style="15" customWidth="1"/>
    <col min="2528" max="2528" width="7.36328125" style="15" customWidth="1"/>
    <col min="2529" max="2530" width="8" style="15" customWidth="1"/>
    <col min="2531" max="2531" width="9.36328125" style="15" customWidth="1"/>
    <col min="2532" max="2532" width="8" style="15" customWidth="1"/>
    <col min="2533" max="2533" width="8.453125" style="15" customWidth="1"/>
    <col min="2534" max="2534" width="10.90625" style="15" customWidth="1"/>
    <col min="2535" max="2781" width="14.08984375" style="15"/>
    <col min="2782" max="2782" width="8.36328125" style="15" customWidth="1"/>
    <col min="2783" max="2783" width="5.36328125" style="15" customWidth="1"/>
    <col min="2784" max="2784" width="7.36328125" style="15" customWidth="1"/>
    <col min="2785" max="2786" width="8" style="15" customWidth="1"/>
    <col min="2787" max="2787" width="9.36328125" style="15" customWidth="1"/>
    <col min="2788" max="2788" width="8" style="15" customWidth="1"/>
    <col min="2789" max="2789" width="8.453125" style="15" customWidth="1"/>
    <col min="2790" max="2790" width="10.90625" style="15" customWidth="1"/>
    <col min="2791" max="3037" width="14.08984375" style="15"/>
    <col min="3038" max="3038" width="8.36328125" style="15" customWidth="1"/>
    <col min="3039" max="3039" width="5.36328125" style="15" customWidth="1"/>
    <col min="3040" max="3040" width="7.36328125" style="15" customWidth="1"/>
    <col min="3041" max="3042" width="8" style="15" customWidth="1"/>
    <col min="3043" max="3043" width="9.36328125" style="15" customWidth="1"/>
    <col min="3044" max="3044" width="8" style="15" customWidth="1"/>
    <col min="3045" max="3045" width="8.453125" style="15" customWidth="1"/>
    <col min="3046" max="3046" width="10.90625" style="15" customWidth="1"/>
    <col min="3047" max="3293" width="14.08984375" style="15"/>
    <col min="3294" max="3294" width="8.36328125" style="15" customWidth="1"/>
    <col min="3295" max="3295" width="5.36328125" style="15" customWidth="1"/>
    <col min="3296" max="3296" width="7.36328125" style="15" customWidth="1"/>
    <col min="3297" max="3298" width="8" style="15" customWidth="1"/>
    <col min="3299" max="3299" width="9.36328125" style="15" customWidth="1"/>
    <col min="3300" max="3300" width="8" style="15" customWidth="1"/>
    <col min="3301" max="3301" width="8.453125" style="15" customWidth="1"/>
    <col min="3302" max="3302" width="10.90625" style="15" customWidth="1"/>
    <col min="3303" max="3549" width="14.08984375" style="15"/>
    <col min="3550" max="3550" width="8.36328125" style="15" customWidth="1"/>
    <col min="3551" max="3551" width="5.36328125" style="15" customWidth="1"/>
    <col min="3552" max="3552" width="7.36328125" style="15" customWidth="1"/>
    <col min="3553" max="3554" width="8" style="15" customWidth="1"/>
    <col min="3555" max="3555" width="9.36328125" style="15" customWidth="1"/>
    <col min="3556" max="3556" width="8" style="15" customWidth="1"/>
    <col min="3557" max="3557" width="8.453125" style="15" customWidth="1"/>
    <col min="3558" max="3558" width="10.90625" style="15" customWidth="1"/>
    <col min="3559" max="3805" width="14.08984375" style="15"/>
    <col min="3806" max="3806" width="8.36328125" style="15" customWidth="1"/>
    <col min="3807" max="3807" width="5.36328125" style="15" customWidth="1"/>
    <col min="3808" max="3808" width="7.36328125" style="15" customWidth="1"/>
    <col min="3809" max="3810" width="8" style="15" customWidth="1"/>
    <col min="3811" max="3811" width="9.36328125" style="15" customWidth="1"/>
    <col min="3812" max="3812" width="8" style="15" customWidth="1"/>
    <col min="3813" max="3813" width="8.453125" style="15" customWidth="1"/>
    <col min="3814" max="3814" width="10.90625" style="15" customWidth="1"/>
    <col min="3815" max="4061" width="14.08984375" style="15"/>
    <col min="4062" max="4062" width="8.36328125" style="15" customWidth="1"/>
    <col min="4063" max="4063" width="5.36328125" style="15" customWidth="1"/>
    <col min="4064" max="4064" width="7.36328125" style="15" customWidth="1"/>
    <col min="4065" max="4066" width="8" style="15" customWidth="1"/>
    <col min="4067" max="4067" width="9.36328125" style="15" customWidth="1"/>
    <col min="4068" max="4068" width="8" style="15" customWidth="1"/>
    <col min="4069" max="4069" width="8.453125" style="15" customWidth="1"/>
    <col min="4070" max="4070" width="10.90625" style="15" customWidth="1"/>
    <col min="4071" max="4317" width="14.08984375" style="15"/>
    <col min="4318" max="4318" width="8.36328125" style="15" customWidth="1"/>
    <col min="4319" max="4319" width="5.36328125" style="15" customWidth="1"/>
    <col min="4320" max="4320" width="7.36328125" style="15" customWidth="1"/>
    <col min="4321" max="4322" width="8" style="15" customWidth="1"/>
    <col min="4323" max="4323" width="9.36328125" style="15" customWidth="1"/>
    <col min="4324" max="4324" width="8" style="15" customWidth="1"/>
    <col min="4325" max="4325" width="8.453125" style="15" customWidth="1"/>
    <col min="4326" max="4326" width="10.90625" style="15" customWidth="1"/>
    <col min="4327" max="4573" width="14.08984375" style="15"/>
    <col min="4574" max="4574" width="8.36328125" style="15" customWidth="1"/>
    <col min="4575" max="4575" width="5.36328125" style="15" customWidth="1"/>
    <col min="4576" max="4576" width="7.36328125" style="15" customWidth="1"/>
    <col min="4577" max="4578" width="8" style="15" customWidth="1"/>
    <col min="4579" max="4579" width="9.36328125" style="15" customWidth="1"/>
    <col min="4580" max="4580" width="8" style="15" customWidth="1"/>
    <col min="4581" max="4581" width="8.453125" style="15" customWidth="1"/>
    <col min="4582" max="4582" width="10.90625" style="15" customWidth="1"/>
    <col min="4583" max="4829" width="14.08984375" style="15"/>
    <col min="4830" max="4830" width="8.36328125" style="15" customWidth="1"/>
    <col min="4831" max="4831" width="5.36328125" style="15" customWidth="1"/>
    <col min="4832" max="4832" width="7.36328125" style="15" customWidth="1"/>
    <col min="4833" max="4834" width="8" style="15" customWidth="1"/>
    <col min="4835" max="4835" width="9.36328125" style="15" customWidth="1"/>
    <col min="4836" max="4836" width="8" style="15" customWidth="1"/>
    <col min="4837" max="4837" width="8.453125" style="15" customWidth="1"/>
    <col min="4838" max="4838" width="10.90625" style="15" customWidth="1"/>
    <col min="4839" max="5085" width="14.08984375" style="15"/>
    <col min="5086" max="5086" width="8.36328125" style="15" customWidth="1"/>
    <col min="5087" max="5087" width="5.36328125" style="15" customWidth="1"/>
    <col min="5088" max="5088" width="7.36328125" style="15" customWidth="1"/>
    <col min="5089" max="5090" width="8" style="15" customWidth="1"/>
    <col min="5091" max="5091" width="9.36328125" style="15" customWidth="1"/>
    <col min="5092" max="5092" width="8" style="15" customWidth="1"/>
    <col min="5093" max="5093" width="8.453125" style="15" customWidth="1"/>
    <col min="5094" max="5094" width="10.90625" style="15" customWidth="1"/>
    <col min="5095" max="5341" width="14.08984375" style="15"/>
    <col min="5342" max="5342" width="8.36328125" style="15" customWidth="1"/>
    <col min="5343" max="5343" width="5.36328125" style="15" customWidth="1"/>
    <col min="5344" max="5344" width="7.36328125" style="15" customWidth="1"/>
    <col min="5345" max="5346" width="8" style="15" customWidth="1"/>
    <col min="5347" max="5347" width="9.36328125" style="15" customWidth="1"/>
    <col min="5348" max="5348" width="8" style="15" customWidth="1"/>
    <col min="5349" max="5349" width="8.453125" style="15" customWidth="1"/>
    <col min="5350" max="5350" width="10.90625" style="15" customWidth="1"/>
    <col min="5351" max="5597" width="14.08984375" style="15"/>
    <col min="5598" max="5598" width="8.36328125" style="15" customWidth="1"/>
    <col min="5599" max="5599" width="5.36328125" style="15" customWidth="1"/>
    <col min="5600" max="5600" width="7.36328125" style="15" customWidth="1"/>
    <col min="5601" max="5602" width="8" style="15" customWidth="1"/>
    <col min="5603" max="5603" width="9.36328125" style="15" customWidth="1"/>
    <col min="5604" max="5604" width="8" style="15" customWidth="1"/>
    <col min="5605" max="5605" width="8.453125" style="15" customWidth="1"/>
    <col min="5606" max="5606" width="10.90625" style="15" customWidth="1"/>
    <col min="5607" max="5853" width="14.08984375" style="15"/>
    <col min="5854" max="5854" width="8.36328125" style="15" customWidth="1"/>
    <col min="5855" max="5855" width="5.36328125" style="15" customWidth="1"/>
    <col min="5856" max="5856" width="7.36328125" style="15" customWidth="1"/>
    <col min="5857" max="5858" width="8" style="15" customWidth="1"/>
    <col min="5859" max="5859" width="9.36328125" style="15" customWidth="1"/>
    <col min="5860" max="5860" width="8" style="15" customWidth="1"/>
    <col min="5861" max="5861" width="8.453125" style="15" customWidth="1"/>
    <col min="5862" max="5862" width="10.90625" style="15" customWidth="1"/>
    <col min="5863" max="6109" width="14.08984375" style="15"/>
    <col min="6110" max="6110" width="8.36328125" style="15" customWidth="1"/>
    <col min="6111" max="6111" width="5.36328125" style="15" customWidth="1"/>
    <col min="6112" max="6112" width="7.36328125" style="15" customWidth="1"/>
    <col min="6113" max="6114" width="8" style="15" customWidth="1"/>
    <col min="6115" max="6115" width="9.36328125" style="15" customWidth="1"/>
    <col min="6116" max="6116" width="8" style="15" customWidth="1"/>
    <col min="6117" max="6117" width="8.453125" style="15" customWidth="1"/>
    <col min="6118" max="6118" width="10.90625" style="15" customWidth="1"/>
    <col min="6119" max="6365" width="14.08984375" style="15"/>
    <col min="6366" max="6366" width="8.36328125" style="15" customWidth="1"/>
    <col min="6367" max="6367" width="5.36328125" style="15" customWidth="1"/>
    <col min="6368" max="6368" width="7.36328125" style="15" customWidth="1"/>
    <col min="6369" max="6370" width="8" style="15" customWidth="1"/>
    <col min="6371" max="6371" width="9.36328125" style="15" customWidth="1"/>
    <col min="6372" max="6372" width="8" style="15" customWidth="1"/>
    <col min="6373" max="6373" width="8.453125" style="15" customWidth="1"/>
    <col min="6374" max="6374" width="10.90625" style="15" customWidth="1"/>
    <col min="6375" max="6621" width="14.08984375" style="15"/>
    <col min="6622" max="6622" width="8.36328125" style="15" customWidth="1"/>
    <col min="6623" max="6623" width="5.36328125" style="15" customWidth="1"/>
    <col min="6624" max="6624" width="7.36328125" style="15" customWidth="1"/>
    <col min="6625" max="6626" width="8" style="15" customWidth="1"/>
    <col min="6627" max="6627" width="9.36328125" style="15" customWidth="1"/>
    <col min="6628" max="6628" width="8" style="15" customWidth="1"/>
    <col min="6629" max="6629" width="8.453125" style="15" customWidth="1"/>
    <col min="6630" max="6630" width="10.90625" style="15" customWidth="1"/>
    <col min="6631" max="6877" width="14.08984375" style="15"/>
    <col min="6878" max="6878" width="8.36328125" style="15" customWidth="1"/>
    <col min="6879" max="6879" width="5.36328125" style="15" customWidth="1"/>
    <col min="6880" max="6880" width="7.36328125" style="15" customWidth="1"/>
    <col min="6881" max="6882" width="8" style="15" customWidth="1"/>
    <col min="6883" max="6883" width="9.36328125" style="15" customWidth="1"/>
    <col min="6884" max="6884" width="8" style="15" customWidth="1"/>
    <col min="6885" max="6885" width="8.453125" style="15" customWidth="1"/>
    <col min="6886" max="6886" width="10.90625" style="15" customWidth="1"/>
    <col min="6887" max="7133" width="14.08984375" style="15"/>
    <col min="7134" max="7134" width="8.36328125" style="15" customWidth="1"/>
    <col min="7135" max="7135" width="5.36328125" style="15" customWidth="1"/>
    <col min="7136" max="7136" width="7.36328125" style="15" customWidth="1"/>
    <col min="7137" max="7138" width="8" style="15" customWidth="1"/>
    <col min="7139" max="7139" width="9.36328125" style="15" customWidth="1"/>
    <col min="7140" max="7140" width="8" style="15" customWidth="1"/>
    <col min="7141" max="7141" width="8.453125" style="15" customWidth="1"/>
    <col min="7142" max="7142" width="10.90625" style="15" customWidth="1"/>
    <col min="7143" max="7389" width="14.08984375" style="15"/>
    <col min="7390" max="7390" width="8.36328125" style="15" customWidth="1"/>
    <col min="7391" max="7391" width="5.36328125" style="15" customWidth="1"/>
    <col min="7392" max="7392" width="7.36328125" style="15" customWidth="1"/>
    <col min="7393" max="7394" width="8" style="15" customWidth="1"/>
    <col min="7395" max="7395" width="9.36328125" style="15" customWidth="1"/>
    <col min="7396" max="7396" width="8" style="15" customWidth="1"/>
    <col min="7397" max="7397" width="8.453125" style="15" customWidth="1"/>
    <col min="7398" max="7398" width="10.90625" style="15" customWidth="1"/>
    <col min="7399" max="7645" width="14.08984375" style="15"/>
    <col min="7646" max="7646" width="8.36328125" style="15" customWidth="1"/>
    <col min="7647" max="7647" width="5.36328125" style="15" customWidth="1"/>
    <col min="7648" max="7648" width="7.36328125" style="15" customWidth="1"/>
    <col min="7649" max="7650" width="8" style="15" customWidth="1"/>
    <col min="7651" max="7651" width="9.36328125" style="15" customWidth="1"/>
    <col min="7652" max="7652" width="8" style="15" customWidth="1"/>
    <col min="7653" max="7653" width="8.453125" style="15" customWidth="1"/>
    <col min="7654" max="7654" width="10.90625" style="15" customWidth="1"/>
    <col min="7655" max="7901" width="14.08984375" style="15"/>
    <col min="7902" max="7902" width="8.36328125" style="15" customWidth="1"/>
    <col min="7903" max="7903" width="5.36328125" style="15" customWidth="1"/>
    <col min="7904" max="7904" width="7.36328125" style="15" customWidth="1"/>
    <col min="7905" max="7906" width="8" style="15" customWidth="1"/>
    <col min="7907" max="7907" width="9.36328125" style="15" customWidth="1"/>
    <col min="7908" max="7908" width="8" style="15" customWidth="1"/>
    <col min="7909" max="7909" width="8.453125" style="15" customWidth="1"/>
    <col min="7910" max="7910" width="10.90625" style="15" customWidth="1"/>
    <col min="7911" max="8157" width="14.08984375" style="15"/>
    <col min="8158" max="8158" width="8.36328125" style="15" customWidth="1"/>
    <col min="8159" max="8159" width="5.36328125" style="15" customWidth="1"/>
    <col min="8160" max="8160" width="7.36328125" style="15" customWidth="1"/>
    <col min="8161" max="8162" width="8" style="15" customWidth="1"/>
    <col min="8163" max="8163" width="9.36328125" style="15" customWidth="1"/>
    <col min="8164" max="8164" width="8" style="15" customWidth="1"/>
    <col min="8165" max="8165" width="8.453125" style="15" customWidth="1"/>
    <col min="8166" max="8166" width="10.90625" style="15" customWidth="1"/>
    <col min="8167" max="8413" width="14.08984375" style="15"/>
    <col min="8414" max="8414" width="8.36328125" style="15" customWidth="1"/>
    <col min="8415" max="8415" width="5.36328125" style="15" customWidth="1"/>
    <col min="8416" max="8416" width="7.36328125" style="15" customWidth="1"/>
    <col min="8417" max="8418" width="8" style="15" customWidth="1"/>
    <col min="8419" max="8419" width="9.36328125" style="15" customWidth="1"/>
    <col min="8420" max="8420" width="8" style="15" customWidth="1"/>
    <col min="8421" max="8421" width="8.453125" style="15" customWidth="1"/>
    <col min="8422" max="8422" width="10.90625" style="15" customWidth="1"/>
    <col min="8423" max="8669" width="14.08984375" style="15"/>
    <col min="8670" max="8670" width="8.36328125" style="15" customWidth="1"/>
    <col min="8671" max="8671" width="5.36328125" style="15" customWidth="1"/>
    <col min="8672" max="8672" width="7.36328125" style="15" customWidth="1"/>
    <col min="8673" max="8674" width="8" style="15" customWidth="1"/>
    <col min="8675" max="8675" width="9.36328125" style="15" customWidth="1"/>
    <col min="8676" max="8676" width="8" style="15" customWidth="1"/>
    <col min="8677" max="8677" width="8.453125" style="15" customWidth="1"/>
    <col min="8678" max="8678" width="10.90625" style="15" customWidth="1"/>
    <col min="8679" max="8925" width="14.08984375" style="15"/>
    <col min="8926" max="8926" width="8.36328125" style="15" customWidth="1"/>
    <col min="8927" max="8927" width="5.36328125" style="15" customWidth="1"/>
    <col min="8928" max="8928" width="7.36328125" style="15" customWidth="1"/>
    <col min="8929" max="8930" width="8" style="15" customWidth="1"/>
    <col min="8931" max="8931" width="9.36328125" style="15" customWidth="1"/>
    <col min="8932" max="8932" width="8" style="15" customWidth="1"/>
    <col min="8933" max="8933" width="8.453125" style="15" customWidth="1"/>
    <col min="8934" max="8934" width="10.90625" style="15" customWidth="1"/>
    <col min="8935" max="9181" width="14.08984375" style="15"/>
    <col min="9182" max="9182" width="8.36328125" style="15" customWidth="1"/>
    <col min="9183" max="9183" width="5.36328125" style="15" customWidth="1"/>
    <col min="9184" max="9184" width="7.36328125" style="15" customWidth="1"/>
    <col min="9185" max="9186" width="8" style="15" customWidth="1"/>
    <col min="9187" max="9187" width="9.36328125" style="15" customWidth="1"/>
    <col min="9188" max="9188" width="8" style="15" customWidth="1"/>
    <col min="9189" max="9189" width="8.453125" style="15" customWidth="1"/>
    <col min="9190" max="9190" width="10.90625" style="15" customWidth="1"/>
    <col min="9191" max="9437" width="14.08984375" style="15"/>
    <col min="9438" max="9438" width="8.36328125" style="15" customWidth="1"/>
    <col min="9439" max="9439" width="5.36328125" style="15" customWidth="1"/>
    <col min="9440" max="9440" width="7.36328125" style="15" customWidth="1"/>
    <col min="9441" max="9442" width="8" style="15" customWidth="1"/>
    <col min="9443" max="9443" width="9.36328125" style="15" customWidth="1"/>
    <col min="9444" max="9444" width="8" style="15" customWidth="1"/>
    <col min="9445" max="9445" width="8.453125" style="15" customWidth="1"/>
    <col min="9446" max="9446" width="10.90625" style="15" customWidth="1"/>
    <col min="9447" max="9693" width="14.08984375" style="15"/>
    <col min="9694" max="9694" width="8.36328125" style="15" customWidth="1"/>
    <col min="9695" max="9695" width="5.36328125" style="15" customWidth="1"/>
    <col min="9696" max="9696" width="7.36328125" style="15" customWidth="1"/>
    <col min="9697" max="9698" width="8" style="15" customWidth="1"/>
    <col min="9699" max="9699" width="9.36328125" style="15" customWidth="1"/>
    <col min="9700" max="9700" width="8" style="15" customWidth="1"/>
    <col min="9701" max="9701" width="8.453125" style="15" customWidth="1"/>
    <col min="9702" max="9702" width="10.90625" style="15" customWidth="1"/>
    <col min="9703" max="9949" width="14.08984375" style="15"/>
    <col min="9950" max="9950" width="8.36328125" style="15" customWidth="1"/>
    <col min="9951" max="9951" width="5.36328125" style="15" customWidth="1"/>
    <col min="9952" max="9952" width="7.36328125" style="15" customWidth="1"/>
    <col min="9953" max="9954" width="8" style="15" customWidth="1"/>
    <col min="9955" max="9955" width="9.36328125" style="15" customWidth="1"/>
    <col min="9956" max="9956" width="8" style="15" customWidth="1"/>
    <col min="9957" max="9957" width="8.453125" style="15" customWidth="1"/>
    <col min="9958" max="9958" width="10.90625" style="15" customWidth="1"/>
    <col min="9959" max="10205" width="14.08984375" style="15"/>
    <col min="10206" max="10206" width="8.36328125" style="15" customWidth="1"/>
    <col min="10207" max="10207" width="5.36328125" style="15" customWidth="1"/>
    <col min="10208" max="10208" width="7.36328125" style="15" customWidth="1"/>
    <col min="10209" max="10210" width="8" style="15" customWidth="1"/>
    <col min="10211" max="10211" width="9.36328125" style="15" customWidth="1"/>
    <col min="10212" max="10212" width="8" style="15" customWidth="1"/>
    <col min="10213" max="10213" width="8.453125" style="15" customWidth="1"/>
    <col min="10214" max="10214" width="10.90625" style="15" customWidth="1"/>
    <col min="10215" max="10461" width="14.08984375" style="15"/>
    <col min="10462" max="10462" width="8.36328125" style="15" customWidth="1"/>
    <col min="10463" max="10463" width="5.36328125" style="15" customWidth="1"/>
    <col min="10464" max="10464" width="7.36328125" style="15" customWidth="1"/>
    <col min="10465" max="10466" width="8" style="15" customWidth="1"/>
    <col min="10467" max="10467" width="9.36328125" style="15" customWidth="1"/>
    <col min="10468" max="10468" width="8" style="15" customWidth="1"/>
    <col min="10469" max="10469" width="8.453125" style="15" customWidth="1"/>
    <col min="10470" max="10470" width="10.90625" style="15" customWidth="1"/>
    <col min="10471" max="10717" width="14.08984375" style="15"/>
    <col min="10718" max="10718" width="8.36328125" style="15" customWidth="1"/>
    <col min="10719" max="10719" width="5.36328125" style="15" customWidth="1"/>
    <col min="10720" max="10720" width="7.36328125" style="15" customWidth="1"/>
    <col min="10721" max="10722" width="8" style="15" customWidth="1"/>
    <col min="10723" max="10723" width="9.36328125" style="15" customWidth="1"/>
    <col min="10724" max="10724" width="8" style="15" customWidth="1"/>
    <col min="10725" max="10725" width="8.453125" style="15" customWidth="1"/>
    <col min="10726" max="10726" width="10.90625" style="15" customWidth="1"/>
    <col min="10727" max="10973" width="14.08984375" style="15"/>
    <col min="10974" max="10974" width="8.36328125" style="15" customWidth="1"/>
    <col min="10975" max="10975" width="5.36328125" style="15" customWidth="1"/>
    <col min="10976" max="10976" width="7.36328125" style="15" customWidth="1"/>
    <col min="10977" max="10978" width="8" style="15" customWidth="1"/>
    <col min="10979" max="10979" width="9.36328125" style="15" customWidth="1"/>
    <col min="10980" max="10980" width="8" style="15" customWidth="1"/>
    <col min="10981" max="10981" width="8.453125" style="15" customWidth="1"/>
    <col min="10982" max="10982" width="10.90625" style="15" customWidth="1"/>
    <col min="10983" max="11229" width="14.08984375" style="15"/>
    <col min="11230" max="11230" width="8.36328125" style="15" customWidth="1"/>
    <col min="11231" max="11231" width="5.36328125" style="15" customWidth="1"/>
    <col min="11232" max="11232" width="7.36328125" style="15" customWidth="1"/>
    <col min="11233" max="11234" width="8" style="15" customWidth="1"/>
    <col min="11235" max="11235" width="9.36328125" style="15" customWidth="1"/>
    <col min="11236" max="11236" width="8" style="15" customWidth="1"/>
    <col min="11237" max="11237" width="8.453125" style="15" customWidth="1"/>
    <col min="11238" max="11238" width="10.90625" style="15" customWidth="1"/>
    <col min="11239" max="11485" width="14.08984375" style="15"/>
    <col min="11486" max="11486" width="8.36328125" style="15" customWidth="1"/>
    <col min="11487" max="11487" width="5.36328125" style="15" customWidth="1"/>
    <col min="11488" max="11488" width="7.36328125" style="15" customWidth="1"/>
    <col min="11489" max="11490" width="8" style="15" customWidth="1"/>
    <col min="11491" max="11491" width="9.36328125" style="15" customWidth="1"/>
    <col min="11492" max="11492" width="8" style="15" customWidth="1"/>
    <col min="11493" max="11493" width="8.453125" style="15" customWidth="1"/>
    <col min="11494" max="11494" width="10.90625" style="15" customWidth="1"/>
    <col min="11495" max="11741" width="14.08984375" style="15"/>
    <col min="11742" max="11742" width="8.36328125" style="15" customWidth="1"/>
    <col min="11743" max="11743" width="5.36328125" style="15" customWidth="1"/>
    <col min="11744" max="11744" width="7.36328125" style="15" customWidth="1"/>
    <col min="11745" max="11746" width="8" style="15" customWidth="1"/>
    <col min="11747" max="11747" width="9.36328125" style="15" customWidth="1"/>
    <col min="11748" max="11748" width="8" style="15" customWidth="1"/>
    <col min="11749" max="11749" width="8.453125" style="15" customWidth="1"/>
    <col min="11750" max="11750" width="10.90625" style="15" customWidth="1"/>
    <col min="11751" max="11997" width="14.08984375" style="15"/>
    <col min="11998" max="11998" width="8.36328125" style="15" customWidth="1"/>
    <col min="11999" max="11999" width="5.36328125" style="15" customWidth="1"/>
    <col min="12000" max="12000" width="7.36328125" style="15" customWidth="1"/>
    <col min="12001" max="12002" width="8" style="15" customWidth="1"/>
    <col min="12003" max="12003" width="9.36328125" style="15" customWidth="1"/>
    <col min="12004" max="12004" width="8" style="15" customWidth="1"/>
    <col min="12005" max="12005" width="8.453125" style="15" customWidth="1"/>
    <col min="12006" max="12006" width="10.90625" style="15" customWidth="1"/>
    <col min="12007" max="12253" width="14.08984375" style="15"/>
    <col min="12254" max="12254" width="8.36328125" style="15" customWidth="1"/>
    <col min="12255" max="12255" width="5.36328125" style="15" customWidth="1"/>
    <col min="12256" max="12256" width="7.36328125" style="15" customWidth="1"/>
    <col min="12257" max="12258" width="8" style="15" customWidth="1"/>
    <col min="12259" max="12259" width="9.36328125" style="15" customWidth="1"/>
    <col min="12260" max="12260" width="8" style="15" customWidth="1"/>
    <col min="12261" max="12261" width="8.453125" style="15" customWidth="1"/>
    <col min="12262" max="12262" width="10.90625" style="15" customWidth="1"/>
    <col min="12263" max="12509" width="14.08984375" style="15"/>
    <col min="12510" max="12510" width="8.36328125" style="15" customWidth="1"/>
    <col min="12511" max="12511" width="5.36328125" style="15" customWidth="1"/>
    <col min="12512" max="12512" width="7.36328125" style="15" customWidth="1"/>
    <col min="12513" max="12514" width="8" style="15" customWidth="1"/>
    <col min="12515" max="12515" width="9.36328125" style="15" customWidth="1"/>
    <col min="12516" max="12516" width="8" style="15" customWidth="1"/>
    <col min="12517" max="12517" width="8.453125" style="15" customWidth="1"/>
    <col min="12518" max="12518" width="10.90625" style="15" customWidth="1"/>
    <col min="12519" max="12765" width="14.08984375" style="15"/>
    <col min="12766" max="12766" width="8.36328125" style="15" customWidth="1"/>
    <col min="12767" max="12767" width="5.36328125" style="15" customWidth="1"/>
    <col min="12768" max="12768" width="7.36328125" style="15" customWidth="1"/>
    <col min="12769" max="12770" width="8" style="15" customWidth="1"/>
    <col min="12771" max="12771" width="9.36328125" style="15" customWidth="1"/>
    <col min="12772" max="12772" width="8" style="15" customWidth="1"/>
    <col min="12773" max="12773" width="8.453125" style="15" customWidth="1"/>
    <col min="12774" max="12774" width="10.90625" style="15" customWidth="1"/>
    <col min="12775" max="13021" width="14.08984375" style="15"/>
    <col min="13022" max="13022" width="8.36328125" style="15" customWidth="1"/>
    <col min="13023" max="13023" width="5.36328125" style="15" customWidth="1"/>
    <col min="13024" max="13024" width="7.36328125" style="15" customWidth="1"/>
    <col min="13025" max="13026" width="8" style="15" customWidth="1"/>
    <col min="13027" max="13027" width="9.36328125" style="15" customWidth="1"/>
    <col min="13028" max="13028" width="8" style="15" customWidth="1"/>
    <col min="13029" max="13029" width="8.453125" style="15" customWidth="1"/>
    <col min="13030" max="13030" width="10.90625" style="15" customWidth="1"/>
    <col min="13031" max="13277" width="14.08984375" style="15"/>
    <col min="13278" max="13278" width="8.36328125" style="15" customWidth="1"/>
    <col min="13279" max="13279" width="5.36328125" style="15" customWidth="1"/>
    <col min="13280" max="13280" width="7.36328125" style="15" customWidth="1"/>
    <col min="13281" max="13282" width="8" style="15" customWidth="1"/>
    <col min="13283" max="13283" width="9.36328125" style="15" customWidth="1"/>
    <col min="13284" max="13284" width="8" style="15" customWidth="1"/>
    <col min="13285" max="13285" width="8.453125" style="15" customWidth="1"/>
    <col min="13286" max="13286" width="10.90625" style="15" customWidth="1"/>
    <col min="13287" max="13533" width="14.08984375" style="15"/>
    <col min="13534" max="13534" width="8.36328125" style="15" customWidth="1"/>
    <col min="13535" max="13535" width="5.36328125" style="15" customWidth="1"/>
    <col min="13536" max="13536" width="7.36328125" style="15" customWidth="1"/>
    <col min="13537" max="13538" width="8" style="15" customWidth="1"/>
    <col min="13539" max="13539" width="9.36328125" style="15" customWidth="1"/>
    <col min="13540" max="13540" width="8" style="15" customWidth="1"/>
    <col min="13541" max="13541" width="8.453125" style="15" customWidth="1"/>
    <col min="13542" max="13542" width="10.90625" style="15" customWidth="1"/>
    <col min="13543" max="13789" width="14.08984375" style="15"/>
    <col min="13790" max="13790" width="8.36328125" style="15" customWidth="1"/>
    <col min="13791" max="13791" width="5.36328125" style="15" customWidth="1"/>
    <col min="13792" max="13792" width="7.36328125" style="15" customWidth="1"/>
    <col min="13793" max="13794" width="8" style="15" customWidth="1"/>
    <col min="13795" max="13795" width="9.36328125" style="15" customWidth="1"/>
    <col min="13796" max="13796" width="8" style="15" customWidth="1"/>
    <col min="13797" max="13797" width="8.453125" style="15" customWidth="1"/>
    <col min="13798" max="13798" width="10.90625" style="15" customWidth="1"/>
    <col min="13799" max="14045" width="14.08984375" style="15"/>
    <col min="14046" max="14046" width="8.36328125" style="15" customWidth="1"/>
    <col min="14047" max="14047" width="5.36328125" style="15" customWidth="1"/>
    <col min="14048" max="14048" width="7.36328125" style="15" customWidth="1"/>
    <col min="14049" max="14050" width="8" style="15" customWidth="1"/>
    <col min="14051" max="14051" width="9.36328125" style="15" customWidth="1"/>
    <col min="14052" max="14052" width="8" style="15" customWidth="1"/>
    <col min="14053" max="14053" width="8.453125" style="15" customWidth="1"/>
    <col min="14054" max="14054" width="10.90625" style="15" customWidth="1"/>
    <col min="14055" max="14301" width="14.08984375" style="15"/>
    <col min="14302" max="14302" width="8.36328125" style="15" customWidth="1"/>
    <col min="14303" max="14303" width="5.36328125" style="15" customWidth="1"/>
    <col min="14304" max="14304" width="7.36328125" style="15" customWidth="1"/>
    <col min="14305" max="14306" width="8" style="15" customWidth="1"/>
    <col min="14307" max="14307" width="9.36328125" style="15" customWidth="1"/>
    <col min="14308" max="14308" width="8" style="15" customWidth="1"/>
    <col min="14309" max="14309" width="8.453125" style="15" customWidth="1"/>
    <col min="14310" max="14310" width="10.90625" style="15" customWidth="1"/>
    <col min="14311" max="14557" width="14.08984375" style="15"/>
    <col min="14558" max="14558" width="8.36328125" style="15" customWidth="1"/>
    <col min="14559" max="14559" width="5.36328125" style="15" customWidth="1"/>
    <col min="14560" max="14560" width="7.36328125" style="15" customWidth="1"/>
    <col min="14561" max="14562" width="8" style="15" customWidth="1"/>
    <col min="14563" max="14563" width="9.36328125" style="15" customWidth="1"/>
    <col min="14564" max="14564" width="8" style="15" customWidth="1"/>
    <col min="14565" max="14565" width="8.453125" style="15" customWidth="1"/>
    <col min="14566" max="14566" width="10.90625" style="15" customWidth="1"/>
    <col min="14567" max="14813" width="14.08984375" style="15"/>
    <col min="14814" max="14814" width="8.36328125" style="15" customWidth="1"/>
    <col min="14815" max="14815" width="5.36328125" style="15" customWidth="1"/>
    <col min="14816" max="14816" width="7.36328125" style="15" customWidth="1"/>
    <col min="14817" max="14818" width="8" style="15" customWidth="1"/>
    <col min="14819" max="14819" width="9.36328125" style="15" customWidth="1"/>
    <col min="14820" max="14820" width="8" style="15" customWidth="1"/>
    <col min="14821" max="14821" width="8.453125" style="15" customWidth="1"/>
    <col min="14822" max="14822" width="10.90625" style="15" customWidth="1"/>
    <col min="14823" max="15069" width="14.08984375" style="15"/>
    <col min="15070" max="15070" width="8.36328125" style="15" customWidth="1"/>
    <col min="15071" max="15071" width="5.36328125" style="15" customWidth="1"/>
    <col min="15072" max="15072" width="7.36328125" style="15" customWidth="1"/>
    <col min="15073" max="15074" width="8" style="15" customWidth="1"/>
    <col min="15075" max="15075" width="9.36328125" style="15" customWidth="1"/>
    <col min="15076" max="15076" width="8" style="15" customWidth="1"/>
    <col min="15077" max="15077" width="8.453125" style="15" customWidth="1"/>
    <col min="15078" max="15078" width="10.90625" style="15" customWidth="1"/>
    <col min="15079" max="15325" width="14.08984375" style="15"/>
    <col min="15326" max="15326" width="8.36328125" style="15" customWidth="1"/>
    <col min="15327" max="15327" width="5.36328125" style="15" customWidth="1"/>
    <col min="15328" max="15328" width="7.36328125" style="15" customWidth="1"/>
    <col min="15329" max="15330" width="8" style="15" customWidth="1"/>
    <col min="15331" max="15331" width="9.36328125" style="15" customWidth="1"/>
    <col min="15332" max="15332" width="8" style="15" customWidth="1"/>
    <col min="15333" max="15333" width="8.453125" style="15" customWidth="1"/>
    <col min="15334" max="15334" width="10.90625" style="15" customWidth="1"/>
    <col min="15335" max="15581" width="14.08984375" style="15"/>
    <col min="15582" max="15582" width="8.36328125" style="15" customWidth="1"/>
    <col min="15583" max="15583" width="5.36328125" style="15" customWidth="1"/>
    <col min="15584" max="15584" width="7.36328125" style="15" customWidth="1"/>
    <col min="15585" max="15586" width="8" style="15" customWidth="1"/>
    <col min="15587" max="15587" width="9.36328125" style="15" customWidth="1"/>
    <col min="15588" max="15588" width="8" style="15" customWidth="1"/>
    <col min="15589" max="15589" width="8.453125" style="15" customWidth="1"/>
    <col min="15590" max="15590" width="10.90625" style="15" customWidth="1"/>
    <col min="15591" max="15837" width="14.08984375" style="15"/>
    <col min="15838" max="15838" width="8.36328125" style="15" customWidth="1"/>
    <col min="15839" max="15839" width="5.36328125" style="15" customWidth="1"/>
    <col min="15840" max="15840" width="7.36328125" style="15" customWidth="1"/>
    <col min="15841" max="15842" width="8" style="15" customWidth="1"/>
    <col min="15843" max="15843" width="9.36328125" style="15" customWidth="1"/>
    <col min="15844" max="15844" width="8" style="15" customWidth="1"/>
    <col min="15845" max="15845" width="8.453125" style="15" customWidth="1"/>
    <col min="15846" max="15846" width="10.90625" style="15" customWidth="1"/>
    <col min="15847" max="16093" width="14.08984375" style="15"/>
    <col min="16094" max="16094" width="8.36328125" style="15" customWidth="1"/>
    <col min="16095" max="16095" width="5.36328125" style="15" customWidth="1"/>
    <col min="16096" max="16096" width="7.36328125" style="15" customWidth="1"/>
    <col min="16097" max="16098" width="8" style="15" customWidth="1"/>
    <col min="16099" max="16099" width="9.36328125" style="15" customWidth="1"/>
    <col min="16100" max="16100" width="8" style="15" customWidth="1"/>
    <col min="16101" max="16101" width="8.453125" style="15" customWidth="1"/>
    <col min="16102" max="16102" width="10.90625" style="15" customWidth="1"/>
    <col min="16103" max="16384" width="14.08984375" style="15"/>
  </cols>
  <sheetData>
    <row r="1" spans="1:18">
      <c r="A1" s="153" t="s">
        <v>196</v>
      </c>
      <c r="B1" s="16"/>
      <c r="C1" s="16"/>
      <c r="D1" s="16"/>
      <c r="E1" s="16"/>
      <c r="F1" s="16"/>
      <c r="G1" s="16" t="s">
        <v>178</v>
      </c>
      <c r="H1" s="16"/>
      <c r="I1" s="16"/>
      <c r="K1" s="16" t="s">
        <v>178</v>
      </c>
      <c r="L1" s="16"/>
      <c r="M1" s="16" t="s">
        <v>178</v>
      </c>
      <c r="N1" s="16"/>
      <c r="O1" s="16"/>
      <c r="P1" s="16"/>
      <c r="Q1" s="16"/>
    </row>
    <row r="2" spans="1:18" ht="13.5" thickBot="1">
      <c r="A2" s="154" t="s">
        <v>197</v>
      </c>
      <c r="B2" s="16"/>
      <c r="C2" s="154" t="s">
        <v>198</v>
      </c>
      <c r="D2" s="16"/>
      <c r="E2" s="16"/>
      <c r="F2" s="16"/>
      <c r="G2" s="16"/>
      <c r="H2" s="16"/>
      <c r="I2" s="16"/>
      <c r="K2" s="154" t="s">
        <v>199</v>
      </c>
      <c r="L2" s="16"/>
      <c r="M2" s="16"/>
      <c r="N2" s="16"/>
      <c r="O2" s="16"/>
      <c r="P2" s="16"/>
      <c r="Q2" s="16"/>
    </row>
    <row r="3" spans="1:18" ht="15" customHeight="1">
      <c r="A3" s="155" t="s">
        <v>97</v>
      </c>
      <c r="B3" s="156"/>
      <c r="C3" s="157" t="s">
        <v>200</v>
      </c>
      <c r="D3" s="158" t="s">
        <v>201</v>
      </c>
      <c r="E3" s="157" t="s">
        <v>202</v>
      </c>
      <c r="F3" s="157" t="s">
        <v>203</v>
      </c>
      <c r="G3" s="157" t="s">
        <v>204</v>
      </c>
      <c r="H3" s="157" t="s">
        <v>205</v>
      </c>
      <c r="I3" s="156" t="s">
        <v>206</v>
      </c>
      <c r="K3" s="155" t="s">
        <v>200</v>
      </c>
      <c r="L3" s="158" t="s">
        <v>201</v>
      </c>
      <c r="M3" s="157" t="s">
        <v>202</v>
      </c>
      <c r="N3" s="157" t="s">
        <v>203</v>
      </c>
      <c r="O3" s="157" t="s">
        <v>204</v>
      </c>
      <c r="P3" s="157" t="s">
        <v>205</v>
      </c>
      <c r="Q3" s="159" t="s">
        <v>206</v>
      </c>
    </row>
    <row r="4" spans="1:18" ht="15" customHeight="1">
      <c r="A4" s="22" t="s">
        <v>207</v>
      </c>
      <c r="B4" s="160"/>
      <c r="C4" s="161" t="s">
        <v>208</v>
      </c>
      <c r="D4" s="161" t="s">
        <v>209</v>
      </c>
      <c r="E4" s="161" t="s">
        <v>210</v>
      </c>
      <c r="F4" s="162" t="s">
        <v>211</v>
      </c>
      <c r="G4" s="161" t="s">
        <v>212</v>
      </c>
      <c r="H4" s="163" t="s">
        <v>213</v>
      </c>
      <c r="I4" s="160" t="s">
        <v>214</v>
      </c>
      <c r="K4" s="164" t="s">
        <v>208</v>
      </c>
      <c r="L4" s="161" t="s">
        <v>209</v>
      </c>
      <c r="M4" s="161" t="s">
        <v>210</v>
      </c>
      <c r="N4" s="162" t="s">
        <v>211</v>
      </c>
      <c r="O4" s="161" t="s">
        <v>212</v>
      </c>
      <c r="P4" s="163" t="s">
        <v>213</v>
      </c>
      <c r="Q4" s="160" t="s">
        <v>214</v>
      </c>
    </row>
    <row r="5" spans="1:18" ht="15" customHeight="1">
      <c r="A5" s="164"/>
      <c r="B5" s="160"/>
      <c r="C5" s="165" t="s">
        <v>215</v>
      </c>
      <c r="D5" s="165" t="s">
        <v>215</v>
      </c>
      <c r="E5" s="166"/>
      <c r="F5" s="166"/>
      <c r="G5" s="166" t="s">
        <v>123</v>
      </c>
      <c r="H5" s="166"/>
      <c r="I5" s="167"/>
      <c r="K5" s="168" t="s">
        <v>216</v>
      </c>
      <c r="L5" s="169" t="s">
        <v>216</v>
      </c>
      <c r="M5" s="169" t="s">
        <v>216</v>
      </c>
      <c r="N5" s="169" t="s">
        <v>216</v>
      </c>
      <c r="O5" s="169" t="s">
        <v>216</v>
      </c>
      <c r="P5" s="169" t="s">
        <v>216</v>
      </c>
      <c r="Q5" s="167" t="s">
        <v>217</v>
      </c>
    </row>
    <row r="6" spans="1:18" ht="15" customHeight="1" thickBot="1">
      <c r="A6" s="170"/>
      <c r="B6" s="171"/>
      <c r="C6" s="172" t="s">
        <v>218</v>
      </c>
      <c r="D6" s="172" t="s">
        <v>219</v>
      </c>
      <c r="E6" s="173" t="s">
        <v>220</v>
      </c>
      <c r="F6" s="173" t="s">
        <v>221</v>
      </c>
      <c r="G6" s="173" t="s">
        <v>222</v>
      </c>
      <c r="H6" s="173" t="s">
        <v>223</v>
      </c>
      <c r="I6" s="174" t="s">
        <v>224</v>
      </c>
      <c r="J6" s="175"/>
      <c r="K6" s="176" t="s">
        <v>218</v>
      </c>
      <c r="L6" s="172" t="s">
        <v>219</v>
      </c>
      <c r="M6" s="173" t="s">
        <v>220</v>
      </c>
      <c r="N6" s="173" t="s">
        <v>221</v>
      </c>
      <c r="O6" s="173" t="s">
        <v>222</v>
      </c>
      <c r="P6" s="173" t="s">
        <v>223</v>
      </c>
      <c r="Q6" s="174" t="s">
        <v>224</v>
      </c>
      <c r="R6" s="15" t="s">
        <v>178</v>
      </c>
    </row>
    <row r="7" spans="1:18" ht="15" customHeight="1">
      <c r="A7" s="33" t="s">
        <v>225</v>
      </c>
      <c r="B7" s="34" t="s">
        <v>107</v>
      </c>
      <c r="C7" s="177">
        <v>111.6</v>
      </c>
      <c r="D7" s="177">
        <v>44.3</v>
      </c>
      <c r="E7" s="178">
        <v>4784</v>
      </c>
      <c r="F7" s="178">
        <v>17957</v>
      </c>
      <c r="G7" s="178">
        <v>9268</v>
      </c>
      <c r="H7" s="178">
        <v>17</v>
      </c>
      <c r="I7" s="179">
        <v>149.096</v>
      </c>
      <c r="J7" s="175"/>
      <c r="K7" s="1659">
        <v>111.6</v>
      </c>
      <c r="L7" s="1660">
        <v>44.3</v>
      </c>
      <c r="M7" s="1661">
        <v>6098</v>
      </c>
      <c r="N7" s="1661">
        <v>15401</v>
      </c>
      <c r="O7" s="1661">
        <v>14208</v>
      </c>
      <c r="P7" s="1662">
        <v>20</v>
      </c>
      <c r="Q7" s="1663">
        <v>100.8</v>
      </c>
    </row>
    <row r="8" spans="1:18" ht="15" customHeight="1">
      <c r="A8" s="33">
        <v>1989</v>
      </c>
      <c r="B8" s="34" t="s">
        <v>108</v>
      </c>
      <c r="C8" s="177">
        <v>110.2</v>
      </c>
      <c r="D8" s="177">
        <v>45.3</v>
      </c>
      <c r="E8" s="178">
        <v>5644</v>
      </c>
      <c r="F8" s="178">
        <v>15230</v>
      </c>
      <c r="G8" s="178">
        <v>14134</v>
      </c>
      <c r="H8" s="178">
        <v>15</v>
      </c>
      <c r="I8" s="179">
        <v>149.952</v>
      </c>
      <c r="J8" s="175"/>
      <c r="K8" s="1659">
        <v>110.2</v>
      </c>
      <c r="L8" s="1660">
        <v>45.3</v>
      </c>
      <c r="M8" s="1661">
        <v>5885</v>
      </c>
      <c r="N8" s="1661">
        <v>15188</v>
      </c>
      <c r="O8" s="1661">
        <v>14331</v>
      </c>
      <c r="P8" s="1662">
        <v>17</v>
      </c>
      <c r="Q8" s="1663">
        <v>102.2</v>
      </c>
    </row>
    <row r="9" spans="1:18" ht="15" customHeight="1">
      <c r="A9" s="33"/>
      <c r="B9" s="34" t="s">
        <v>109</v>
      </c>
      <c r="C9" s="177">
        <v>109.3</v>
      </c>
      <c r="D9" s="177">
        <v>43.8</v>
      </c>
      <c r="E9" s="178">
        <v>5839</v>
      </c>
      <c r="F9" s="178">
        <v>15551</v>
      </c>
      <c r="G9" s="178">
        <v>25283</v>
      </c>
      <c r="H9" s="178">
        <v>20</v>
      </c>
      <c r="I9" s="179">
        <v>150.70699999999999</v>
      </c>
      <c r="J9" s="175"/>
      <c r="K9" s="1659">
        <v>109.3</v>
      </c>
      <c r="L9" s="1660">
        <v>43.8</v>
      </c>
      <c r="M9" s="1661">
        <v>5986</v>
      </c>
      <c r="N9" s="1661">
        <v>15209</v>
      </c>
      <c r="O9" s="1661">
        <v>15914</v>
      </c>
      <c r="P9" s="1662">
        <v>19</v>
      </c>
      <c r="Q9" s="1663">
        <v>101.3</v>
      </c>
    </row>
    <row r="10" spans="1:18" ht="15" customHeight="1">
      <c r="A10" s="33"/>
      <c r="B10" s="34" t="s">
        <v>110</v>
      </c>
      <c r="C10" s="177">
        <v>111.8</v>
      </c>
      <c r="D10" s="177">
        <v>44.8</v>
      </c>
      <c r="E10" s="178">
        <v>5814</v>
      </c>
      <c r="F10" s="178">
        <v>16656</v>
      </c>
      <c r="G10" s="178">
        <v>16212</v>
      </c>
      <c r="H10" s="178">
        <v>22</v>
      </c>
      <c r="I10" s="179">
        <v>152.38999999999999</v>
      </c>
      <c r="J10" s="175"/>
      <c r="K10" s="1659">
        <v>111.8</v>
      </c>
      <c r="L10" s="1660">
        <v>44.8</v>
      </c>
      <c r="M10" s="1661">
        <v>5576</v>
      </c>
      <c r="N10" s="1661">
        <v>16598</v>
      </c>
      <c r="O10" s="1661">
        <v>17538</v>
      </c>
      <c r="P10" s="1662">
        <v>23</v>
      </c>
      <c r="Q10" s="1663">
        <v>103.8</v>
      </c>
    </row>
    <row r="11" spans="1:18" ht="15" customHeight="1">
      <c r="A11" s="33"/>
      <c r="B11" s="34" t="s">
        <v>111</v>
      </c>
      <c r="C11" s="177">
        <v>110</v>
      </c>
      <c r="D11" s="177">
        <v>45.7</v>
      </c>
      <c r="E11" s="178">
        <v>5797</v>
      </c>
      <c r="F11" s="178">
        <v>14813</v>
      </c>
      <c r="G11" s="178">
        <v>15859</v>
      </c>
      <c r="H11" s="178">
        <v>21</v>
      </c>
      <c r="I11" s="179">
        <v>153.803</v>
      </c>
      <c r="J11" s="175"/>
      <c r="K11" s="1659">
        <v>110</v>
      </c>
      <c r="L11" s="1660">
        <v>45.7</v>
      </c>
      <c r="M11" s="1661">
        <v>6325</v>
      </c>
      <c r="N11" s="1661">
        <v>15883</v>
      </c>
      <c r="O11" s="1661">
        <v>17872</v>
      </c>
      <c r="P11" s="1662">
        <v>17</v>
      </c>
      <c r="Q11" s="1663">
        <v>103.1</v>
      </c>
    </row>
    <row r="12" spans="1:18" ht="15" customHeight="1">
      <c r="A12" s="33"/>
      <c r="B12" s="34" t="s">
        <v>112</v>
      </c>
      <c r="C12" s="177">
        <v>109.5</v>
      </c>
      <c r="D12" s="177">
        <v>45.3</v>
      </c>
      <c r="E12" s="178">
        <v>6124</v>
      </c>
      <c r="F12" s="178">
        <v>16138</v>
      </c>
      <c r="G12" s="178">
        <v>19433</v>
      </c>
      <c r="H12" s="178">
        <v>18</v>
      </c>
      <c r="I12" s="179">
        <v>155.679</v>
      </c>
      <c r="J12" s="175"/>
      <c r="K12" s="1659">
        <v>109.5</v>
      </c>
      <c r="L12" s="1660">
        <v>45.3</v>
      </c>
      <c r="M12" s="1661">
        <v>5667</v>
      </c>
      <c r="N12" s="1661">
        <v>16235</v>
      </c>
      <c r="O12" s="1661">
        <v>17898</v>
      </c>
      <c r="P12" s="1662">
        <v>18</v>
      </c>
      <c r="Q12" s="1663">
        <v>104.2</v>
      </c>
    </row>
    <row r="13" spans="1:18" ht="15" customHeight="1">
      <c r="A13" s="33"/>
      <c r="B13" s="34" t="s">
        <v>113</v>
      </c>
      <c r="C13" s="177">
        <v>109.4</v>
      </c>
      <c r="D13" s="177">
        <v>46.9</v>
      </c>
      <c r="E13" s="178">
        <v>6814</v>
      </c>
      <c r="F13" s="178">
        <v>16500</v>
      </c>
      <c r="G13" s="178">
        <v>20945</v>
      </c>
      <c r="H13" s="178">
        <v>16</v>
      </c>
      <c r="I13" s="179">
        <v>155.41900000000001</v>
      </c>
      <c r="J13" s="175"/>
      <c r="K13" s="1659">
        <v>109.4</v>
      </c>
      <c r="L13" s="1660">
        <v>46.9</v>
      </c>
      <c r="M13" s="1661">
        <v>6232</v>
      </c>
      <c r="N13" s="1661">
        <v>16473</v>
      </c>
      <c r="O13" s="1661">
        <v>17699</v>
      </c>
      <c r="P13" s="1662">
        <v>18</v>
      </c>
      <c r="Q13" s="1663">
        <v>105.6</v>
      </c>
    </row>
    <row r="14" spans="1:18" ht="15" customHeight="1">
      <c r="A14" s="33"/>
      <c r="B14" s="34" t="s">
        <v>114</v>
      </c>
      <c r="C14" s="177">
        <v>110.4</v>
      </c>
      <c r="D14" s="177">
        <v>45.7</v>
      </c>
      <c r="E14" s="178">
        <v>6532</v>
      </c>
      <c r="F14" s="178">
        <v>17134</v>
      </c>
      <c r="G14" s="178">
        <v>12485</v>
      </c>
      <c r="H14" s="178">
        <v>21</v>
      </c>
      <c r="I14" s="179">
        <v>156.00800000000001</v>
      </c>
      <c r="J14" s="175"/>
      <c r="K14" s="1659">
        <v>110.4</v>
      </c>
      <c r="L14" s="1660">
        <v>45.7</v>
      </c>
      <c r="M14" s="1661">
        <v>5991</v>
      </c>
      <c r="N14" s="1661">
        <v>15912</v>
      </c>
      <c r="O14" s="1661">
        <v>18742</v>
      </c>
      <c r="P14" s="1662">
        <v>19</v>
      </c>
      <c r="Q14" s="1663">
        <v>104</v>
      </c>
    </row>
    <row r="15" spans="1:18" ht="15" customHeight="1">
      <c r="A15" s="33"/>
      <c r="B15" s="34" t="s">
        <v>115</v>
      </c>
      <c r="C15" s="177">
        <v>116.4</v>
      </c>
      <c r="D15" s="177">
        <v>45.3</v>
      </c>
      <c r="E15" s="178">
        <v>5331</v>
      </c>
      <c r="F15" s="178">
        <v>17475</v>
      </c>
      <c r="G15" s="178">
        <v>18709</v>
      </c>
      <c r="H15" s="178">
        <v>22</v>
      </c>
      <c r="I15" s="179">
        <v>153.83799999999999</v>
      </c>
      <c r="J15" s="175"/>
      <c r="K15" s="1659">
        <v>116.4</v>
      </c>
      <c r="L15" s="1660">
        <v>45.3</v>
      </c>
      <c r="M15" s="1661">
        <v>4967</v>
      </c>
      <c r="N15" s="1661">
        <v>15431</v>
      </c>
      <c r="O15" s="1661">
        <v>18118</v>
      </c>
      <c r="P15" s="1662">
        <v>22</v>
      </c>
      <c r="Q15" s="1663">
        <v>103.6</v>
      </c>
    </row>
    <row r="16" spans="1:18" ht="15" customHeight="1">
      <c r="A16" s="33"/>
      <c r="B16" s="34" t="s">
        <v>116</v>
      </c>
      <c r="C16" s="177">
        <v>109.8</v>
      </c>
      <c r="D16" s="177">
        <v>46.5</v>
      </c>
      <c r="E16" s="178">
        <v>5793</v>
      </c>
      <c r="F16" s="178">
        <v>16771</v>
      </c>
      <c r="G16" s="178">
        <v>19052</v>
      </c>
      <c r="H16" s="178">
        <v>18</v>
      </c>
      <c r="I16" s="179">
        <v>153.53899999999999</v>
      </c>
      <c r="J16" s="175"/>
      <c r="K16" s="1659">
        <v>109.8</v>
      </c>
      <c r="L16" s="1660">
        <v>46.5</v>
      </c>
      <c r="M16" s="1661">
        <v>5759</v>
      </c>
      <c r="N16" s="1661">
        <v>16042</v>
      </c>
      <c r="O16" s="1661">
        <v>18512</v>
      </c>
      <c r="P16" s="1662">
        <v>17</v>
      </c>
      <c r="Q16" s="1663">
        <v>104.7</v>
      </c>
    </row>
    <row r="17" spans="1:18" ht="15" customHeight="1">
      <c r="A17" s="33"/>
      <c r="B17" s="34" t="s">
        <v>117</v>
      </c>
      <c r="C17" s="177">
        <v>111.2</v>
      </c>
      <c r="D17" s="177">
        <v>46.6</v>
      </c>
      <c r="E17" s="178">
        <v>5810</v>
      </c>
      <c r="F17" s="178">
        <v>14455</v>
      </c>
      <c r="G17" s="178">
        <v>19772</v>
      </c>
      <c r="H17" s="178">
        <v>15</v>
      </c>
      <c r="I17" s="179">
        <v>152.01499999999999</v>
      </c>
      <c r="J17" s="175"/>
      <c r="K17" s="1659">
        <v>111.2</v>
      </c>
      <c r="L17" s="1660">
        <v>46.6</v>
      </c>
      <c r="M17" s="1661">
        <v>5758</v>
      </c>
      <c r="N17" s="1661">
        <v>16645</v>
      </c>
      <c r="O17" s="1661">
        <v>19615</v>
      </c>
      <c r="P17" s="1662">
        <v>14</v>
      </c>
      <c r="Q17" s="1663">
        <v>102.9</v>
      </c>
    </row>
    <row r="18" spans="1:18" ht="15" customHeight="1">
      <c r="A18" s="49"/>
      <c r="B18" s="50" t="s">
        <v>118</v>
      </c>
      <c r="C18" s="180">
        <v>111.8</v>
      </c>
      <c r="D18" s="180">
        <v>46.2</v>
      </c>
      <c r="E18" s="181">
        <v>5099</v>
      </c>
      <c r="F18" s="181">
        <v>11821</v>
      </c>
      <c r="G18" s="181">
        <v>18102</v>
      </c>
      <c r="H18" s="181">
        <v>11</v>
      </c>
      <c r="I18" s="182">
        <v>151.99299999999999</v>
      </c>
      <c r="J18" s="175"/>
      <c r="K18" s="1664">
        <v>111.8</v>
      </c>
      <c r="L18" s="1665">
        <v>46.2</v>
      </c>
      <c r="M18" s="1666">
        <v>5321</v>
      </c>
      <c r="N18" s="1666">
        <v>16137</v>
      </c>
      <c r="O18" s="1666">
        <v>19315</v>
      </c>
      <c r="P18" s="1667">
        <v>12</v>
      </c>
      <c r="Q18" s="1668">
        <v>103.2</v>
      </c>
    </row>
    <row r="19" spans="1:18">
      <c r="A19" s="33" t="s">
        <v>106</v>
      </c>
      <c r="B19" s="34" t="s">
        <v>107</v>
      </c>
      <c r="C19" s="183">
        <v>110.8</v>
      </c>
      <c r="D19" s="183">
        <v>47.1</v>
      </c>
      <c r="E19" s="184">
        <v>4718</v>
      </c>
      <c r="F19" s="184">
        <v>19554</v>
      </c>
      <c r="G19" s="184">
        <v>12946</v>
      </c>
      <c r="H19" s="184">
        <v>11</v>
      </c>
      <c r="I19" s="179">
        <v>151.20099999999999</v>
      </c>
      <c r="K19" s="185">
        <v>110.8</v>
      </c>
      <c r="L19" s="121">
        <v>47.1</v>
      </c>
      <c r="M19" s="186">
        <v>5952</v>
      </c>
      <c r="N19" s="186">
        <v>16460</v>
      </c>
      <c r="O19" s="186">
        <v>19171</v>
      </c>
      <c r="P19" s="186">
        <v>13</v>
      </c>
      <c r="Q19" s="187">
        <v>101.4</v>
      </c>
      <c r="R19" s="15" t="s">
        <v>178</v>
      </c>
    </row>
    <row r="20" spans="1:18">
      <c r="A20" s="33">
        <v>1990</v>
      </c>
      <c r="B20" s="34" t="s">
        <v>108</v>
      </c>
      <c r="C20" s="183">
        <v>110.2</v>
      </c>
      <c r="D20" s="183">
        <v>44.7</v>
      </c>
      <c r="E20" s="184">
        <v>4699</v>
      </c>
      <c r="F20" s="184">
        <v>17059</v>
      </c>
      <c r="G20" s="184">
        <v>18733</v>
      </c>
      <c r="H20" s="184">
        <v>13</v>
      </c>
      <c r="I20" s="179">
        <v>152.517</v>
      </c>
      <c r="K20" s="185">
        <v>110.2</v>
      </c>
      <c r="L20" s="121">
        <v>44.7</v>
      </c>
      <c r="M20" s="186">
        <v>5063</v>
      </c>
      <c r="N20" s="186">
        <v>16890</v>
      </c>
      <c r="O20" s="186">
        <v>19072</v>
      </c>
      <c r="P20" s="186">
        <v>15</v>
      </c>
      <c r="Q20" s="187">
        <v>101.7</v>
      </c>
    </row>
    <row r="21" spans="1:18">
      <c r="A21" s="33"/>
      <c r="B21" s="34" t="s">
        <v>109</v>
      </c>
      <c r="C21" s="183">
        <v>112.4</v>
      </c>
      <c r="D21" s="183">
        <v>46.2</v>
      </c>
      <c r="E21" s="184">
        <v>5337</v>
      </c>
      <c r="F21" s="184">
        <v>16493</v>
      </c>
      <c r="G21" s="184">
        <v>27947</v>
      </c>
      <c r="H21" s="184">
        <v>9</v>
      </c>
      <c r="I21" s="179">
        <v>156.16900000000001</v>
      </c>
      <c r="K21" s="185">
        <v>112.4</v>
      </c>
      <c r="L21" s="121">
        <v>46.2</v>
      </c>
      <c r="M21" s="186">
        <v>5449</v>
      </c>
      <c r="N21" s="186">
        <v>16302</v>
      </c>
      <c r="O21" s="186">
        <v>17896</v>
      </c>
      <c r="P21" s="186">
        <v>9</v>
      </c>
      <c r="Q21" s="187">
        <v>103.6</v>
      </c>
    </row>
    <row r="22" spans="1:18">
      <c r="A22" s="33"/>
      <c r="B22" s="34" t="s">
        <v>110</v>
      </c>
      <c r="C22" s="183">
        <v>113.5</v>
      </c>
      <c r="D22" s="183">
        <v>45.3</v>
      </c>
      <c r="E22" s="184">
        <v>5226</v>
      </c>
      <c r="F22" s="184">
        <v>16860</v>
      </c>
      <c r="G22" s="184">
        <v>18085</v>
      </c>
      <c r="H22" s="184">
        <v>15</v>
      </c>
      <c r="I22" s="179">
        <v>156.988</v>
      </c>
      <c r="K22" s="185">
        <v>113.5</v>
      </c>
      <c r="L22" s="121">
        <v>45.3</v>
      </c>
      <c r="M22" s="186">
        <v>4888</v>
      </c>
      <c r="N22" s="186">
        <v>16532</v>
      </c>
      <c r="O22" s="186">
        <v>19140</v>
      </c>
      <c r="P22" s="186">
        <v>15</v>
      </c>
      <c r="Q22" s="187">
        <v>103</v>
      </c>
    </row>
    <row r="23" spans="1:18">
      <c r="A23" s="33"/>
      <c r="B23" s="34" t="s">
        <v>111</v>
      </c>
      <c r="C23" s="183">
        <v>115.1</v>
      </c>
      <c r="D23" s="183">
        <v>42.9</v>
      </c>
      <c r="E23" s="184">
        <v>4923</v>
      </c>
      <c r="F23" s="184">
        <v>16041</v>
      </c>
      <c r="G23" s="184">
        <v>17408</v>
      </c>
      <c r="H23" s="184">
        <v>19</v>
      </c>
      <c r="I23" s="179">
        <v>156.69499999999999</v>
      </c>
      <c r="K23" s="185">
        <v>115.1</v>
      </c>
      <c r="L23" s="121">
        <v>42.9</v>
      </c>
      <c r="M23" s="186">
        <v>5347</v>
      </c>
      <c r="N23" s="186">
        <v>17180</v>
      </c>
      <c r="O23" s="186">
        <v>19769</v>
      </c>
      <c r="P23" s="186">
        <v>16</v>
      </c>
      <c r="Q23" s="187">
        <v>101.9</v>
      </c>
    </row>
    <row r="24" spans="1:18">
      <c r="A24" s="33"/>
      <c r="B24" s="34" t="s">
        <v>112</v>
      </c>
      <c r="C24" s="183">
        <v>112.6</v>
      </c>
      <c r="D24" s="183">
        <v>44.7</v>
      </c>
      <c r="E24" s="184">
        <v>5961</v>
      </c>
      <c r="F24" s="184">
        <v>17388</v>
      </c>
      <c r="G24" s="184">
        <v>20182</v>
      </c>
      <c r="H24" s="184">
        <v>13</v>
      </c>
      <c r="I24" s="179">
        <v>155.95699999999999</v>
      </c>
      <c r="K24" s="185">
        <v>112.6</v>
      </c>
      <c r="L24" s="121">
        <v>44.7</v>
      </c>
      <c r="M24" s="186">
        <v>5530</v>
      </c>
      <c r="N24" s="186">
        <v>17491</v>
      </c>
      <c r="O24" s="186">
        <v>18782</v>
      </c>
      <c r="P24" s="186">
        <v>13</v>
      </c>
      <c r="Q24" s="187">
        <v>100.2</v>
      </c>
    </row>
    <row r="25" spans="1:18">
      <c r="A25" s="33"/>
      <c r="B25" s="34" t="s">
        <v>113</v>
      </c>
      <c r="C25" s="183">
        <v>114.5</v>
      </c>
      <c r="D25" s="183">
        <v>43.3</v>
      </c>
      <c r="E25" s="184">
        <v>5710</v>
      </c>
      <c r="F25" s="184">
        <v>17278</v>
      </c>
      <c r="G25" s="184">
        <v>23188</v>
      </c>
      <c r="H25" s="184">
        <v>12</v>
      </c>
      <c r="I25" s="179">
        <v>155.08199999999999</v>
      </c>
      <c r="K25" s="185">
        <v>114.5</v>
      </c>
      <c r="L25" s="121">
        <v>43.3</v>
      </c>
      <c r="M25" s="186">
        <v>5138</v>
      </c>
      <c r="N25" s="186">
        <v>16873</v>
      </c>
      <c r="O25" s="186">
        <v>19282</v>
      </c>
      <c r="P25" s="186">
        <v>13</v>
      </c>
      <c r="Q25" s="187">
        <v>99.8</v>
      </c>
    </row>
    <row r="26" spans="1:18">
      <c r="A26" s="33"/>
      <c r="B26" s="34" t="s">
        <v>114</v>
      </c>
      <c r="C26" s="183">
        <v>113.9</v>
      </c>
      <c r="D26" s="183">
        <v>43.5</v>
      </c>
      <c r="E26" s="184">
        <v>6284</v>
      </c>
      <c r="F26" s="184">
        <v>18930</v>
      </c>
      <c r="G26" s="184">
        <v>13811</v>
      </c>
      <c r="H26" s="184">
        <v>12</v>
      </c>
      <c r="I26" s="179">
        <v>157.21100000000001</v>
      </c>
      <c r="K26" s="185">
        <v>113.9</v>
      </c>
      <c r="L26" s="121">
        <v>43.5</v>
      </c>
      <c r="M26" s="186">
        <v>5739</v>
      </c>
      <c r="N26" s="186">
        <v>17906</v>
      </c>
      <c r="O26" s="186">
        <v>20224</v>
      </c>
      <c r="P26" s="186">
        <v>11</v>
      </c>
      <c r="Q26" s="187">
        <v>100.8</v>
      </c>
    </row>
    <row r="27" spans="1:18">
      <c r="A27" s="33"/>
      <c r="B27" s="34" t="s">
        <v>115</v>
      </c>
      <c r="C27" s="183">
        <v>111.5</v>
      </c>
      <c r="D27" s="183">
        <v>45.7</v>
      </c>
      <c r="E27" s="184">
        <v>5946</v>
      </c>
      <c r="F27" s="184">
        <v>18931</v>
      </c>
      <c r="G27" s="184">
        <v>18784</v>
      </c>
      <c r="H27" s="184">
        <v>16</v>
      </c>
      <c r="I27" s="179">
        <v>157.78100000000001</v>
      </c>
      <c r="K27" s="185">
        <v>111.5</v>
      </c>
      <c r="L27" s="121">
        <v>45.7</v>
      </c>
      <c r="M27" s="186">
        <v>5480</v>
      </c>
      <c r="N27" s="186">
        <v>17477</v>
      </c>
      <c r="O27" s="186">
        <v>18926</v>
      </c>
      <c r="P27" s="186">
        <v>17</v>
      </c>
      <c r="Q27" s="187">
        <v>102.6</v>
      </c>
    </row>
    <row r="28" spans="1:18">
      <c r="A28" s="33"/>
      <c r="B28" s="34" t="s">
        <v>116</v>
      </c>
      <c r="C28" s="183">
        <v>115</v>
      </c>
      <c r="D28" s="183">
        <v>43.3</v>
      </c>
      <c r="E28" s="184">
        <v>4946</v>
      </c>
      <c r="F28" s="184">
        <v>18329</v>
      </c>
      <c r="G28" s="184">
        <v>19919</v>
      </c>
      <c r="H28" s="184">
        <v>30</v>
      </c>
      <c r="I28" s="179">
        <v>153.83600000000001</v>
      </c>
      <c r="K28" s="185">
        <v>115</v>
      </c>
      <c r="L28" s="121">
        <v>43.3</v>
      </c>
      <c r="M28" s="186">
        <v>5075</v>
      </c>
      <c r="N28" s="186">
        <v>17046</v>
      </c>
      <c r="O28" s="186">
        <v>19100</v>
      </c>
      <c r="P28" s="186">
        <v>27</v>
      </c>
      <c r="Q28" s="187">
        <v>100.2</v>
      </c>
    </row>
    <row r="29" spans="1:18">
      <c r="A29" s="33"/>
      <c r="B29" s="34" t="s">
        <v>117</v>
      </c>
      <c r="C29" s="183">
        <v>114.5</v>
      </c>
      <c r="D29" s="183">
        <v>43.4</v>
      </c>
      <c r="E29" s="184">
        <v>4774</v>
      </c>
      <c r="F29" s="184">
        <v>14570</v>
      </c>
      <c r="G29" s="184">
        <v>18754</v>
      </c>
      <c r="H29" s="184">
        <v>16</v>
      </c>
      <c r="I29" s="179">
        <v>153.839</v>
      </c>
      <c r="K29" s="185">
        <v>114.5</v>
      </c>
      <c r="L29" s="121">
        <v>43.4</v>
      </c>
      <c r="M29" s="186">
        <v>4807</v>
      </c>
      <c r="N29" s="186">
        <v>16729</v>
      </c>
      <c r="O29" s="186">
        <v>18138</v>
      </c>
      <c r="P29" s="186">
        <v>15</v>
      </c>
      <c r="Q29" s="187">
        <v>101.2</v>
      </c>
    </row>
    <row r="30" spans="1:18">
      <c r="A30" s="49"/>
      <c r="B30" s="50" t="s">
        <v>118</v>
      </c>
      <c r="C30" s="188">
        <v>113.5</v>
      </c>
      <c r="D30" s="188">
        <v>44</v>
      </c>
      <c r="E30" s="189">
        <v>6006</v>
      </c>
      <c r="F30" s="189">
        <v>13898</v>
      </c>
      <c r="G30" s="189">
        <v>17850</v>
      </c>
      <c r="H30" s="189">
        <v>12</v>
      </c>
      <c r="I30" s="182">
        <v>153.67099999999999</v>
      </c>
      <c r="K30" s="190">
        <v>113.5</v>
      </c>
      <c r="L30" s="191">
        <v>44</v>
      </c>
      <c r="M30" s="192">
        <v>6174</v>
      </c>
      <c r="N30" s="192">
        <v>18705</v>
      </c>
      <c r="O30" s="192">
        <v>19330</v>
      </c>
      <c r="P30" s="192">
        <v>13</v>
      </c>
      <c r="Q30" s="193">
        <v>101.1</v>
      </c>
    </row>
    <row r="31" spans="1:18">
      <c r="A31" s="61" t="s">
        <v>119</v>
      </c>
      <c r="B31" s="34" t="s">
        <v>107</v>
      </c>
      <c r="C31" s="183">
        <v>115.3</v>
      </c>
      <c r="D31" s="183">
        <v>42.8</v>
      </c>
      <c r="E31" s="184">
        <v>3535</v>
      </c>
      <c r="F31" s="184">
        <v>19462</v>
      </c>
      <c r="G31" s="184">
        <v>12693</v>
      </c>
      <c r="H31" s="184">
        <v>17</v>
      </c>
      <c r="I31" s="179">
        <v>152.316</v>
      </c>
      <c r="K31" s="185">
        <v>115.3</v>
      </c>
      <c r="L31" s="121">
        <v>42.8</v>
      </c>
      <c r="M31" s="186">
        <v>4396</v>
      </c>
      <c r="N31" s="186">
        <v>16521</v>
      </c>
      <c r="O31" s="186">
        <v>18761</v>
      </c>
      <c r="P31" s="186">
        <v>20</v>
      </c>
      <c r="Q31" s="187">
        <v>100.7</v>
      </c>
    </row>
    <row r="32" spans="1:18">
      <c r="A32" s="33">
        <v>1991</v>
      </c>
      <c r="B32" s="34" t="s">
        <v>108</v>
      </c>
      <c r="C32" s="183">
        <v>117.9</v>
      </c>
      <c r="D32" s="183">
        <v>44.6</v>
      </c>
      <c r="E32" s="184">
        <v>4505</v>
      </c>
      <c r="F32" s="184">
        <v>17926</v>
      </c>
      <c r="G32" s="184">
        <v>17969</v>
      </c>
      <c r="H32" s="184">
        <v>16</v>
      </c>
      <c r="I32" s="179">
        <v>152.87700000000001</v>
      </c>
      <c r="K32" s="185">
        <v>117.9</v>
      </c>
      <c r="L32" s="121">
        <v>44.6</v>
      </c>
      <c r="M32" s="186">
        <v>5020</v>
      </c>
      <c r="N32" s="186">
        <v>17630</v>
      </c>
      <c r="O32" s="186">
        <v>18319</v>
      </c>
      <c r="P32" s="186">
        <v>18</v>
      </c>
      <c r="Q32" s="187">
        <v>100.2</v>
      </c>
    </row>
    <row r="33" spans="1:17">
      <c r="A33" s="33"/>
      <c r="B33" s="34" t="s">
        <v>109</v>
      </c>
      <c r="C33" s="183">
        <v>114.9</v>
      </c>
      <c r="D33" s="183">
        <v>46.2</v>
      </c>
      <c r="E33" s="184">
        <v>4752</v>
      </c>
      <c r="F33" s="184">
        <v>16642</v>
      </c>
      <c r="G33" s="184">
        <v>26854</v>
      </c>
      <c r="H33" s="184">
        <v>34</v>
      </c>
      <c r="I33" s="179">
        <v>152.23500000000001</v>
      </c>
      <c r="K33" s="185">
        <v>114.9</v>
      </c>
      <c r="L33" s="121">
        <v>46.2</v>
      </c>
      <c r="M33" s="186">
        <v>4913</v>
      </c>
      <c r="N33" s="186">
        <v>16909</v>
      </c>
      <c r="O33" s="186">
        <v>17664</v>
      </c>
      <c r="P33" s="186">
        <v>34</v>
      </c>
      <c r="Q33" s="187">
        <v>97.5</v>
      </c>
    </row>
    <row r="34" spans="1:17">
      <c r="A34" s="33"/>
      <c r="B34" s="34" t="s">
        <v>110</v>
      </c>
      <c r="C34" s="183">
        <v>116.3</v>
      </c>
      <c r="D34" s="183">
        <v>46.3</v>
      </c>
      <c r="E34" s="184">
        <v>5024</v>
      </c>
      <c r="F34" s="184">
        <v>17646</v>
      </c>
      <c r="G34" s="184">
        <v>17677</v>
      </c>
      <c r="H34" s="184">
        <v>18</v>
      </c>
      <c r="I34" s="179">
        <v>150.339</v>
      </c>
      <c r="K34" s="185">
        <v>116.3</v>
      </c>
      <c r="L34" s="121">
        <v>46.3</v>
      </c>
      <c r="M34" s="186">
        <v>4578</v>
      </c>
      <c r="N34" s="186">
        <v>16563</v>
      </c>
      <c r="O34" s="186">
        <v>18299</v>
      </c>
      <c r="P34" s="186">
        <v>17</v>
      </c>
      <c r="Q34" s="187">
        <v>95.8</v>
      </c>
    </row>
    <row r="35" spans="1:17">
      <c r="A35" s="33"/>
      <c r="B35" s="34" t="s">
        <v>111</v>
      </c>
      <c r="C35" s="183">
        <v>117.9</v>
      </c>
      <c r="D35" s="183">
        <v>46.3</v>
      </c>
      <c r="E35" s="184">
        <v>3830</v>
      </c>
      <c r="F35" s="184">
        <v>15798</v>
      </c>
      <c r="G35" s="184">
        <v>16296</v>
      </c>
      <c r="H35" s="184">
        <v>29</v>
      </c>
      <c r="I35" s="179">
        <v>148.83799999999999</v>
      </c>
      <c r="K35" s="185">
        <v>117.9</v>
      </c>
      <c r="L35" s="121">
        <v>46.3</v>
      </c>
      <c r="M35" s="186">
        <v>4148</v>
      </c>
      <c r="N35" s="186">
        <v>17018</v>
      </c>
      <c r="O35" s="186">
        <v>18441</v>
      </c>
      <c r="P35" s="186">
        <v>24</v>
      </c>
      <c r="Q35" s="187">
        <v>95</v>
      </c>
    </row>
    <row r="36" spans="1:17">
      <c r="A36" s="33"/>
      <c r="B36" s="34" t="s">
        <v>112</v>
      </c>
      <c r="C36" s="183">
        <v>118.2</v>
      </c>
      <c r="D36" s="183">
        <v>47.9</v>
      </c>
      <c r="E36" s="184">
        <v>5087</v>
      </c>
      <c r="F36" s="184">
        <v>17210</v>
      </c>
      <c r="G36" s="184">
        <v>18390</v>
      </c>
      <c r="H36" s="184">
        <v>25</v>
      </c>
      <c r="I36" s="179">
        <v>148.30099999999999</v>
      </c>
      <c r="K36" s="185">
        <v>118.2</v>
      </c>
      <c r="L36" s="121">
        <v>47.9</v>
      </c>
      <c r="M36" s="186">
        <v>4732</v>
      </c>
      <c r="N36" s="186">
        <v>17862</v>
      </c>
      <c r="O36" s="186">
        <v>17780</v>
      </c>
      <c r="P36" s="186">
        <v>26</v>
      </c>
      <c r="Q36" s="187">
        <v>95.1</v>
      </c>
    </row>
    <row r="37" spans="1:17">
      <c r="A37" s="33"/>
      <c r="B37" s="34" t="s">
        <v>113</v>
      </c>
      <c r="C37" s="183">
        <v>118.2</v>
      </c>
      <c r="D37" s="183">
        <v>48.7</v>
      </c>
      <c r="E37" s="184">
        <v>4346</v>
      </c>
      <c r="F37" s="184">
        <v>16813</v>
      </c>
      <c r="G37" s="184">
        <v>22169</v>
      </c>
      <c r="H37" s="184">
        <v>23</v>
      </c>
      <c r="I37" s="179">
        <v>147.29900000000001</v>
      </c>
      <c r="K37" s="185">
        <v>118.2</v>
      </c>
      <c r="L37" s="121">
        <v>48.7</v>
      </c>
      <c r="M37" s="186">
        <v>3846</v>
      </c>
      <c r="N37" s="186">
        <v>15900</v>
      </c>
      <c r="O37" s="186">
        <v>17921</v>
      </c>
      <c r="P37" s="186">
        <v>25</v>
      </c>
      <c r="Q37" s="187">
        <v>95</v>
      </c>
    </row>
    <row r="38" spans="1:17">
      <c r="A38" s="33"/>
      <c r="B38" s="34" t="s">
        <v>114</v>
      </c>
      <c r="C38" s="183">
        <v>115.6</v>
      </c>
      <c r="D38" s="183">
        <v>50.3</v>
      </c>
      <c r="E38" s="184">
        <v>4293</v>
      </c>
      <c r="F38" s="184">
        <v>16300</v>
      </c>
      <c r="G38" s="184">
        <v>13215</v>
      </c>
      <c r="H38" s="184">
        <v>31</v>
      </c>
      <c r="I38" s="179">
        <v>146.34100000000001</v>
      </c>
      <c r="K38" s="185">
        <v>115.6</v>
      </c>
      <c r="L38" s="121">
        <v>50.3</v>
      </c>
      <c r="M38" s="186">
        <v>3915</v>
      </c>
      <c r="N38" s="186">
        <v>15753</v>
      </c>
      <c r="O38" s="186">
        <v>19367</v>
      </c>
      <c r="P38" s="186">
        <v>31</v>
      </c>
      <c r="Q38" s="187">
        <v>93.1</v>
      </c>
    </row>
    <row r="39" spans="1:17">
      <c r="A39" s="33"/>
      <c r="B39" s="34" t="s">
        <v>115</v>
      </c>
      <c r="C39" s="183">
        <v>112.8</v>
      </c>
      <c r="D39" s="183">
        <v>50.7</v>
      </c>
      <c r="E39" s="184">
        <v>4766</v>
      </c>
      <c r="F39" s="184">
        <v>17516</v>
      </c>
      <c r="G39" s="184">
        <v>18162</v>
      </c>
      <c r="H39" s="184">
        <v>31</v>
      </c>
      <c r="I39" s="179">
        <v>144.06299999999999</v>
      </c>
      <c r="K39" s="185">
        <v>112.8</v>
      </c>
      <c r="L39" s="121">
        <v>50.7</v>
      </c>
      <c r="M39" s="186">
        <v>4382</v>
      </c>
      <c r="N39" s="186">
        <v>16125</v>
      </c>
      <c r="O39" s="186">
        <v>17751</v>
      </c>
      <c r="P39" s="186">
        <v>31</v>
      </c>
      <c r="Q39" s="187">
        <v>91.3</v>
      </c>
    </row>
    <row r="40" spans="1:17">
      <c r="A40" s="33"/>
      <c r="B40" s="34" t="s">
        <v>116</v>
      </c>
      <c r="C40" s="183">
        <v>111.8</v>
      </c>
      <c r="D40" s="183">
        <v>53.1</v>
      </c>
      <c r="E40" s="184">
        <v>3631</v>
      </c>
      <c r="F40" s="184">
        <v>16917</v>
      </c>
      <c r="G40" s="184">
        <v>18933</v>
      </c>
      <c r="H40" s="184">
        <v>40</v>
      </c>
      <c r="I40" s="179">
        <v>141.976</v>
      </c>
      <c r="K40" s="185">
        <v>111.8</v>
      </c>
      <c r="L40" s="121">
        <v>53.1</v>
      </c>
      <c r="M40" s="186">
        <v>3858</v>
      </c>
      <c r="N40" s="186">
        <v>15712</v>
      </c>
      <c r="O40" s="186">
        <v>18519</v>
      </c>
      <c r="P40" s="186">
        <v>38</v>
      </c>
      <c r="Q40" s="187">
        <v>92.3</v>
      </c>
    </row>
    <row r="41" spans="1:17">
      <c r="A41" s="33"/>
      <c r="B41" s="34" t="s">
        <v>117</v>
      </c>
      <c r="C41" s="183">
        <v>112.3</v>
      </c>
      <c r="D41" s="183">
        <v>52.8</v>
      </c>
      <c r="E41" s="184">
        <v>4073</v>
      </c>
      <c r="F41" s="184">
        <v>13703</v>
      </c>
      <c r="G41" s="184">
        <v>18757</v>
      </c>
      <c r="H41" s="184">
        <v>45</v>
      </c>
      <c r="I41" s="179">
        <v>141.899</v>
      </c>
      <c r="K41" s="185">
        <v>112.3</v>
      </c>
      <c r="L41" s="121">
        <v>52.8</v>
      </c>
      <c r="M41" s="186">
        <v>4123</v>
      </c>
      <c r="N41" s="186">
        <v>15970</v>
      </c>
      <c r="O41" s="186">
        <v>18368</v>
      </c>
      <c r="P41" s="186">
        <v>42</v>
      </c>
      <c r="Q41" s="187">
        <v>92.2</v>
      </c>
    </row>
    <row r="42" spans="1:17">
      <c r="A42" s="49"/>
      <c r="B42" s="34" t="s">
        <v>118</v>
      </c>
      <c r="C42" s="183">
        <v>112.1</v>
      </c>
      <c r="D42" s="183">
        <v>54.3</v>
      </c>
      <c r="E42" s="184">
        <v>3969</v>
      </c>
      <c r="F42" s="184">
        <v>12398</v>
      </c>
      <c r="G42" s="184">
        <v>16157</v>
      </c>
      <c r="H42" s="184">
        <v>48</v>
      </c>
      <c r="I42" s="179">
        <v>141.24799999999999</v>
      </c>
      <c r="K42" s="185">
        <v>112.1</v>
      </c>
      <c r="L42" s="121">
        <v>54.3</v>
      </c>
      <c r="M42" s="186">
        <v>3965</v>
      </c>
      <c r="N42" s="186">
        <v>16046</v>
      </c>
      <c r="O42" s="186">
        <v>17462</v>
      </c>
      <c r="P42" s="186">
        <v>49</v>
      </c>
      <c r="Q42" s="187">
        <v>91.9</v>
      </c>
    </row>
    <row r="43" spans="1:17">
      <c r="A43" s="33" t="s">
        <v>121</v>
      </c>
      <c r="B43" s="62" t="s">
        <v>107</v>
      </c>
      <c r="C43" s="194">
        <v>112.1</v>
      </c>
      <c r="D43" s="194">
        <v>53.5</v>
      </c>
      <c r="E43" s="195">
        <v>3090</v>
      </c>
      <c r="F43" s="195">
        <v>17533</v>
      </c>
      <c r="G43" s="195">
        <v>12463</v>
      </c>
      <c r="H43" s="195">
        <v>33</v>
      </c>
      <c r="I43" s="196">
        <v>139.85</v>
      </c>
      <c r="K43" s="197">
        <v>112.1</v>
      </c>
      <c r="L43" s="198">
        <v>53.5</v>
      </c>
      <c r="M43" s="199">
        <v>3811</v>
      </c>
      <c r="N43" s="199">
        <v>15044</v>
      </c>
      <c r="O43" s="199">
        <v>18044</v>
      </c>
      <c r="P43" s="199">
        <v>36</v>
      </c>
      <c r="Q43" s="200">
        <v>91.8</v>
      </c>
    </row>
    <row r="44" spans="1:17">
      <c r="A44" s="33">
        <v>1992</v>
      </c>
      <c r="B44" s="34" t="s">
        <v>108</v>
      </c>
      <c r="C44" s="183">
        <v>110.2</v>
      </c>
      <c r="D44" s="183">
        <v>54.4</v>
      </c>
      <c r="E44" s="184">
        <v>3871</v>
      </c>
      <c r="F44" s="184">
        <v>14692</v>
      </c>
      <c r="G44" s="184">
        <v>17550</v>
      </c>
      <c r="H44" s="184">
        <v>37</v>
      </c>
      <c r="I44" s="179">
        <v>139.29900000000001</v>
      </c>
      <c r="K44" s="185">
        <v>110.2</v>
      </c>
      <c r="L44" s="121">
        <v>54.4</v>
      </c>
      <c r="M44" s="186">
        <v>4448</v>
      </c>
      <c r="N44" s="186">
        <v>14458</v>
      </c>
      <c r="O44" s="186">
        <v>17611</v>
      </c>
      <c r="P44" s="186">
        <v>42</v>
      </c>
      <c r="Q44" s="187">
        <v>91.1</v>
      </c>
    </row>
    <row r="45" spans="1:17">
      <c r="A45" s="33"/>
      <c r="B45" s="34" t="s">
        <v>109</v>
      </c>
      <c r="C45" s="183">
        <v>111.5</v>
      </c>
      <c r="D45" s="183">
        <v>53.1</v>
      </c>
      <c r="E45" s="184">
        <v>3476</v>
      </c>
      <c r="F45" s="184">
        <v>14278</v>
      </c>
      <c r="G45" s="184">
        <v>25313</v>
      </c>
      <c r="H45" s="184">
        <v>43</v>
      </c>
      <c r="I45" s="179">
        <v>139.95099999999999</v>
      </c>
      <c r="K45" s="185">
        <v>111.5</v>
      </c>
      <c r="L45" s="121">
        <v>53.1</v>
      </c>
      <c r="M45" s="186">
        <v>3619</v>
      </c>
      <c r="N45" s="186">
        <v>14198</v>
      </c>
      <c r="O45" s="186">
        <v>16347</v>
      </c>
      <c r="P45" s="186">
        <v>43</v>
      </c>
      <c r="Q45" s="187">
        <v>91.9</v>
      </c>
    </row>
    <row r="46" spans="1:17">
      <c r="A46" s="33"/>
      <c r="B46" s="34" t="s">
        <v>110</v>
      </c>
      <c r="C46" s="183">
        <v>108.7</v>
      </c>
      <c r="D46" s="183">
        <v>53.6</v>
      </c>
      <c r="E46" s="184">
        <v>5302</v>
      </c>
      <c r="F46" s="184">
        <v>15001</v>
      </c>
      <c r="G46" s="184">
        <v>16494</v>
      </c>
      <c r="H46" s="184">
        <v>28</v>
      </c>
      <c r="I46" s="179">
        <v>139.55099999999999</v>
      </c>
      <c r="K46" s="185">
        <v>108.7</v>
      </c>
      <c r="L46" s="121">
        <v>53.6</v>
      </c>
      <c r="M46" s="186">
        <v>4680</v>
      </c>
      <c r="N46" s="186">
        <v>14271</v>
      </c>
      <c r="O46" s="186">
        <v>17547</v>
      </c>
      <c r="P46" s="186">
        <v>27</v>
      </c>
      <c r="Q46" s="187">
        <v>92.8</v>
      </c>
    </row>
    <row r="47" spans="1:17">
      <c r="A47" s="33"/>
      <c r="B47" s="34" t="s">
        <v>111</v>
      </c>
      <c r="C47" s="183">
        <v>106.8</v>
      </c>
      <c r="D47" s="183">
        <v>54.7</v>
      </c>
      <c r="E47" s="184">
        <v>4353</v>
      </c>
      <c r="F47" s="184">
        <v>12089</v>
      </c>
      <c r="G47" s="184">
        <v>14304</v>
      </c>
      <c r="H47" s="184">
        <v>42</v>
      </c>
      <c r="I47" s="179">
        <v>138.17099999999999</v>
      </c>
      <c r="K47" s="185">
        <v>106.8</v>
      </c>
      <c r="L47" s="121">
        <v>54.7</v>
      </c>
      <c r="M47" s="186">
        <v>4777</v>
      </c>
      <c r="N47" s="186">
        <v>13578</v>
      </c>
      <c r="O47" s="186">
        <v>17129</v>
      </c>
      <c r="P47" s="186">
        <v>38</v>
      </c>
      <c r="Q47" s="187">
        <v>92.8</v>
      </c>
    </row>
    <row r="48" spans="1:17">
      <c r="A48" s="33"/>
      <c r="B48" s="34" t="s">
        <v>112</v>
      </c>
      <c r="C48" s="183">
        <v>109.5</v>
      </c>
      <c r="D48" s="183">
        <v>52.7</v>
      </c>
      <c r="E48" s="184">
        <v>4192</v>
      </c>
      <c r="F48" s="184">
        <v>13880</v>
      </c>
      <c r="G48" s="184">
        <v>18880</v>
      </c>
      <c r="H48" s="184">
        <v>47</v>
      </c>
      <c r="I48" s="179">
        <v>137.62100000000001</v>
      </c>
      <c r="K48" s="185">
        <v>109.5</v>
      </c>
      <c r="L48" s="121">
        <v>52.7</v>
      </c>
      <c r="M48" s="186">
        <v>3904</v>
      </c>
      <c r="N48" s="186">
        <v>13720</v>
      </c>
      <c r="O48" s="186">
        <v>17241</v>
      </c>
      <c r="P48" s="186">
        <v>47</v>
      </c>
      <c r="Q48" s="187">
        <v>92.8</v>
      </c>
    </row>
    <row r="49" spans="1:17">
      <c r="A49" s="33"/>
      <c r="B49" s="34" t="s">
        <v>113</v>
      </c>
      <c r="C49" s="183">
        <v>107.5</v>
      </c>
      <c r="D49" s="183">
        <v>54.2</v>
      </c>
      <c r="E49" s="184">
        <v>5690</v>
      </c>
      <c r="F49" s="184">
        <v>14123</v>
      </c>
      <c r="G49" s="184">
        <v>20882</v>
      </c>
      <c r="H49" s="184">
        <v>57</v>
      </c>
      <c r="I49" s="179">
        <v>137.40199999999999</v>
      </c>
      <c r="K49" s="185">
        <v>107.5</v>
      </c>
      <c r="L49" s="121">
        <v>54.2</v>
      </c>
      <c r="M49" s="186">
        <v>5028</v>
      </c>
      <c r="N49" s="186">
        <v>13381</v>
      </c>
      <c r="O49" s="186">
        <v>16682</v>
      </c>
      <c r="P49" s="186">
        <v>60</v>
      </c>
      <c r="Q49" s="187">
        <v>93.3</v>
      </c>
    </row>
    <row r="50" spans="1:17">
      <c r="A50" s="33"/>
      <c r="B50" s="34" t="s">
        <v>114</v>
      </c>
      <c r="C50" s="183">
        <v>107.4</v>
      </c>
      <c r="D50" s="183">
        <v>54.2</v>
      </c>
      <c r="E50" s="184">
        <v>4941</v>
      </c>
      <c r="F50" s="184">
        <v>12508</v>
      </c>
      <c r="G50" s="184">
        <v>10799</v>
      </c>
      <c r="H50" s="184">
        <v>40</v>
      </c>
      <c r="I50" s="179">
        <v>135.76900000000001</v>
      </c>
      <c r="K50" s="185">
        <v>107.4</v>
      </c>
      <c r="L50" s="121">
        <v>54.2</v>
      </c>
      <c r="M50" s="186">
        <v>4583</v>
      </c>
      <c r="N50" s="186">
        <v>12637</v>
      </c>
      <c r="O50" s="186">
        <v>16308</v>
      </c>
      <c r="P50" s="186">
        <v>41</v>
      </c>
      <c r="Q50" s="187">
        <v>92.8</v>
      </c>
    </row>
    <row r="51" spans="1:17">
      <c r="A51" s="33"/>
      <c r="B51" s="34" t="s">
        <v>115</v>
      </c>
      <c r="C51" s="183">
        <v>110</v>
      </c>
      <c r="D51" s="183">
        <v>53</v>
      </c>
      <c r="E51" s="184">
        <v>4542</v>
      </c>
      <c r="F51" s="184">
        <v>14673</v>
      </c>
      <c r="G51" s="184">
        <v>17254</v>
      </c>
      <c r="H51" s="184">
        <v>42</v>
      </c>
      <c r="I51" s="179">
        <v>134.64500000000001</v>
      </c>
      <c r="K51" s="185">
        <v>110</v>
      </c>
      <c r="L51" s="121">
        <v>53</v>
      </c>
      <c r="M51" s="186">
        <v>4175</v>
      </c>
      <c r="N51" s="186">
        <v>13057</v>
      </c>
      <c r="O51" s="186">
        <v>16442</v>
      </c>
      <c r="P51" s="186">
        <v>42</v>
      </c>
      <c r="Q51" s="187">
        <v>93.5</v>
      </c>
    </row>
    <row r="52" spans="1:17">
      <c r="A52" s="33"/>
      <c r="B52" s="34" t="s">
        <v>116</v>
      </c>
      <c r="C52" s="183">
        <v>108.9</v>
      </c>
      <c r="D52" s="183">
        <v>52.8</v>
      </c>
      <c r="E52" s="184">
        <v>3826</v>
      </c>
      <c r="F52" s="184">
        <v>13471</v>
      </c>
      <c r="G52" s="184">
        <v>16387</v>
      </c>
      <c r="H52" s="184">
        <v>40</v>
      </c>
      <c r="I52" s="179">
        <v>133.17500000000001</v>
      </c>
      <c r="K52" s="185">
        <v>108.9</v>
      </c>
      <c r="L52" s="121">
        <v>52.8</v>
      </c>
      <c r="M52" s="186">
        <v>4122</v>
      </c>
      <c r="N52" s="186">
        <v>12641</v>
      </c>
      <c r="O52" s="186">
        <v>16128</v>
      </c>
      <c r="P52" s="186">
        <v>38</v>
      </c>
      <c r="Q52" s="187">
        <v>93.8</v>
      </c>
    </row>
    <row r="53" spans="1:17">
      <c r="A53" s="33"/>
      <c r="B53" s="34" t="s">
        <v>117</v>
      </c>
      <c r="C53" s="183">
        <v>105.7</v>
      </c>
      <c r="D53" s="183">
        <v>54.7</v>
      </c>
      <c r="E53" s="184">
        <v>4474</v>
      </c>
      <c r="F53" s="184">
        <v>9984</v>
      </c>
      <c r="G53" s="184">
        <v>16240</v>
      </c>
      <c r="H53" s="184">
        <v>52</v>
      </c>
      <c r="I53" s="179">
        <v>133.767</v>
      </c>
      <c r="K53" s="185">
        <v>105.7</v>
      </c>
      <c r="L53" s="121">
        <v>54.7</v>
      </c>
      <c r="M53" s="186">
        <v>4454</v>
      </c>
      <c r="N53" s="186">
        <v>11923</v>
      </c>
      <c r="O53" s="186">
        <v>16196</v>
      </c>
      <c r="P53" s="186">
        <v>48</v>
      </c>
      <c r="Q53" s="187">
        <v>94.3</v>
      </c>
    </row>
    <row r="54" spans="1:17">
      <c r="A54" s="33"/>
      <c r="B54" s="50" t="s">
        <v>118</v>
      </c>
      <c r="C54" s="188">
        <v>105.9</v>
      </c>
      <c r="D54" s="188">
        <v>53.6</v>
      </c>
      <c r="E54" s="189">
        <v>4463</v>
      </c>
      <c r="F54" s="189">
        <v>9982</v>
      </c>
      <c r="G54" s="189">
        <v>15290</v>
      </c>
      <c r="H54" s="189">
        <v>50</v>
      </c>
      <c r="I54" s="182">
        <v>133.60499999999999</v>
      </c>
      <c r="K54" s="190">
        <v>105.9</v>
      </c>
      <c r="L54" s="191">
        <v>53.6</v>
      </c>
      <c r="M54" s="192">
        <v>4322</v>
      </c>
      <c r="N54" s="192">
        <v>12381</v>
      </c>
      <c r="O54" s="192">
        <v>16538</v>
      </c>
      <c r="P54" s="192">
        <v>49</v>
      </c>
      <c r="Q54" s="193">
        <v>94.6</v>
      </c>
    </row>
    <row r="55" spans="1:17">
      <c r="A55" s="61" t="s">
        <v>122</v>
      </c>
      <c r="B55" s="34" t="s">
        <v>107</v>
      </c>
      <c r="C55" s="183">
        <v>107.4</v>
      </c>
      <c r="D55" s="183">
        <v>55.2</v>
      </c>
      <c r="E55" s="184">
        <v>3897</v>
      </c>
      <c r="F55" s="184">
        <v>13594</v>
      </c>
      <c r="G55" s="184">
        <v>10848</v>
      </c>
      <c r="H55" s="184">
        <v>43</v>
      </c>
      <c r="I55" s="179">
        <v>133.048</v>
      </c>
      <c r="K55" s="185">
        <v>107.4</v>
      </c>
      <c r="L55" s="121">
        <v>55.2</v>
      </c>
      <c r="M55" s="186">
        <v>4791</v>
      </c>
      <c r="N55" s="186">
        <v>12218</v>
      </c>
      <c r="O55" s="186">
        <v>16251</v>
      </c>
      <c r="P55" s="186">
        <v>49</v>
      </c>
      <c r="Q55" s="187">
        <v>95.1</v>
      </c>
    </row>
    <row r="56" spans="1:17">
      <c r="A56" s="33">
        <v>1993</v>
      </c>
      <c r="B56" s="34" t="s">
        <v>108</v>
      </c>
      <c r="C56" s="183">
        <v>106.5</v>
      </c>
      <c r="D56" s="183">
        <v>55.3</v>
      </c>
      <c r="E56" s="184">
        <v>3427</v>
      </c>
      <c r="F56" s="184">
        <v>12104</v>
      </c>
      <c r="G56" s="184">
        <v>16313</v>
      </c>
      <c r="H56" s="184">
        <v>41</v>
      </c>
      <c r="I56" s="179">
        <v>131.773</v>
      </c>
      <c r="K56" s="185">
        <v>106.5</v>
      </c>
      <c r="L56" s="121">
        <v>55.3</v>
      </c>
      <c r="M56" s="186">
        <v>4010</v>
      </c>
      <c r="N56" s="186">
        <v>11795</v>
      </c>
      <c r="O56" s="186">
        <v>16457</v>
      </c>
      <c r="P56" s="186">
        <v>44</v>
      </c>
      <c r="Q56" s="187">
        <v>94.6</v>
      </c>
    </row>
    <row r="57" spans="1:17">
      <c r="A57" s="33"/>
      <c r="B57" s="34" t="s">
        <v>109</v>
      </c>
      <c r="C57" s="183">
        <v>102.7</v>
      </c>
      <c r="D57" s="183">
        <v>55.1</v>
      </c>
      <c r="E57" s="184">
        <v>4757</v>
      </c>
      <c r="F57" s="184">
        <v>12688</v>
      </c>
      <c r="G57" s="184">
        <v>26335</v>
      </c>
      <c r="H57" s="184">
        <v>48</v>
      </c>
      <c r="I57" s="179">
        <v>129.85</v>
      </c>
      <c r="K57" s="185">
        <v>102.7</v>
      </c>
      <c r="L57" s="121">
        <v>55.1</v>
      </c>
      <c r="M57" s="186">
        <v>5001</v>
      </c>
      <c r="N57" s="186">
        <v>12133</v>
      </c>
      <c r="O57" s="186">
        <v>16361</v>
      </c>
      <c r="P57" s="186">
        <v>46</v>
      </c>
      <c r="Q57" s="187">
        <v>92.8</v>
      </c>
    </row>
    <row r="58" spans="1:17">
      <c r="A58" s="33"/>
      <c r="B58" s="34" t="s">
        <v>110</v>
      </c>
      <c r="C58" s="183">
        <v>107</v>
      </c>
      <c r="D58" s="183">
        <v>53.6</v>
      </c>
      <c r="E58" s="184">
        <v>5747</v>
      </c>
      <c r="F58" s="184">
        <v>12510</v>
      </c>
      <c r="G58" s="184">
        <v>15144</v>
      </c>
      <c r="H58" s="184">
        <v>53</v>
      </c>
      <c r="I58" s="179">
        <v>127.45399999999999</v>
      </c>
      <c r="K58" s="185">
        <v>107</v>
      </c>
      <c r="L58" s="121">
        <v>53.6</v>
      </c>
      <c r="M58" s="186">
        <v>5031</v>
      </c>
      <c r="N58" s="186">
        <v>11858</v>
      </c>
      <c r="O58" s="186">
        <v>16048</v>
      </c>
      <c r="P58" s="186">
        <v>51</v>
      </c>
      <c r="Q58" s="187">
        <v>91.3</v>
      </c>
    </row>
    <row r="59" spans="1:17">
      <c r="A59" s="33"/>
      <c r="B59" s="34" t="s">
        <v>111</v>
      </c>
      <c r="C59" s="183">
        <v>102.1</v>
      </c>
      <c r="D59" s="183">
        <v>53.7</v>
      </c>
      <c r="E59" s="184">
        <v>4156</v>
      </c>
      <c r="F59" s="184">
        <v>10001</v>
      </c>
      <c r="G59" s="184">
        <v>12575</v>
      </c>
      <c r="H59" s="184">
        <v>53</v>
      </c>
      <c r="I59" s="179">
        <v>125.953</v>
      </c>
      <c r="K59" s="185">
        <v>102.1</v>
      </c>
      <c r="L59" s="121">
        <v>53.7</v>
      </c>
      <c r="M59" s="186">
        <v>4634</v>
      </c>
      <c r="N59" s="186">
        <v>11373</v>
      </c>
      <c r="O59" s="186">
        <v>15505</v>
      </c>
      <c r="P59" s="186">
        <v>51</v>
      </c>
      <c r="Q59" s="187">
        <v>91.2</v>
      </c>
    </row>
    <row r="60" spans="1:17">
      <c r="A60" s="33"/>
      <c r="B60" s="34" t="s">
        <v>112</v>
      </c>
      <c r="C60" s="183">
        <v>103.5</v>
      </c>
      <c r="D60" s="183">
        <v>57.1</v>
      </c>
      <c r="E60" s="184">
        <v>5115</v>
      </c>
      <c r="F60" s="184">
        <v>11243</v>
      </c>
      <c r="G60" s="184">
        <v>16982</v>
      </c>
      <c r="H60" s="184">
        <v>46</v>
      </c>
      <c r="I60" s="179">
        <v>125.121</v>
      </c>
      <c r="K60" s="185">
        <v>103.5</v>
      </c>
      <c r="L60" s="121">
        <v>57.1</v>
      </c>
      <c r="M60" s="186">
        <v>4801</v>
      </c>
      <c r="N60" s="186">
        <v>11156</v>
      </c>
      <c r="O60" s="186">
        <v>15649</v>
      </c>
      <c r="P60" s="186">
        <v>47</v>
      </c>
      <c r="Q60" s="187">
        <v>90.9</v>
      </c>
    </row>
    <row r="61" spans="1:17">
      <c r="A61" s="33"/>
      <c r="B61" s="34" t="s">
        <v>113</v>
      </c>
      <c r="C61" s="183">
        <v>107</v>
      </c>
      <c r="D61" s="183">
        <v>53.2</v>
      </c>
      <c r="E61" s="184">
        <v>5772</v>
      </c>
      <c r="F61" s="184">
        <v>11891</v>
      </c>
      <c r="G61" s="184">
        <v>19134</v>
      </c>
      <c r="H61" s="184">
        <v>53</v>
      </c>
      <c r="I61" s="179">
        <v>123.621</v>
      </c>
      <c r="K61" s="185">
        <v>107</v>
      </c>
      <c r="L61" s="121">
        <v>53.2</v>
      </c>
      <c r="M61" s="186">
        <v>5060</v>
      </c>
      <c r="N61" s="186">
        <v>11310</v>
      </c>
      <c r="O61" s="186">
        <v>15367</v>
      </c>
      <c r="P61" s="186">
        <v>58</v>
      </c>
      <c r="Q61" s="187">
        <v>90</v>
      </c>
    </row>
    <row r="62" spans="1:17">
      <c r="A62" s="33"/>
      <c r="B62" s="34" t="s">
        <v>114</v>
      </c>
      <c r="C62" s="183">
        <v>102.3</v>
      </c>
      <c r="D62" s="183">
        <v>55.5</v>
      </c>
      <c r="E62" s="184">
        <v>4847</v>
      </c>
      <c r="F62" s="184">
        <v>10993</v>
      </c>
      <c r="G62" s="184">
        <v>10112</v>
      </c>
      <c r="H62" s="184">
        <v>54</v>
      </c>
      <c r="I62" s="179">
        <v>121.102</v>
      </c>
      <c r="K62" s="185">
        <v>102.3</v>
      </c>
      <c r="L62" s="121">
        <v>55.5</v>
      </c>
      <c r="M62" s="186">
        <v>4556</v>
      </c>
      <c r="N62" s="186">
        <v>10950</v>
      </c>
      <c r="O62" s="186">
        <v>15075</v>
      </c>
      <c r="P62" s="186">
        <v>55</v>
      </c>
      <c r="Q62" s="187">
        <v>89.2</v>
      </c>
    </row>
    <row r="63" spans="1:17">
      <c r="A63" s="33"/>
      <c r="B63" s="34" t="s">
        <v>115</v>
      </c>
      <c r="C63" s="183">
        <v>103.4</v>
      </c>
      <c r="D63" s="183">
        <v>54.1</v>
      </c>
      <c r="E63" s="184">
        <v>5337</v>
      </c>
      <c r="F63" s="184">
        <v>11802</v>
      </c>
      <c r="G63" s="184">
        <v>16695</v>
      </c>
      <c r="H63" s="184">
        <v>53</v>
      </c>
      <c r="I63" s="179">
        <v>118.438</v>
      </c>
      <c r="K63" s="185">
        <v>103.4</v>
      </c>
      <c r="L63" s="121">
        <v>54.1</v>
      </c>
      <c r="M63" s="186">
        <v>4913</v>
      </c>
      <c r="N63" s="186">
        <v>10687</v>
      </c>
      <c r="O63" s="186">
        <v>15736</v>
      </c>
      <c r="P63" s="186">
        <v>51</v>
      </c>
      <c r="Q63" s="187">
        <v>88</v>
      </c>
    </row>
    <row r="64" spans="1:17">
      <c r="A64" s="33"/>
      <c r="B64" s="34" t="s">
        <v>116</v>
      </c>
      <c r="C64" s="183">
        <v>100.4</v>
      </c>
      <c r="D64" s="183">
        <v>54.9</v>
      </c>
      <c r="E64" s="184">
        <v>5038</v>
      </c>
      <c r="F64" s="184">
        <v>11409</v>
      </c>
      <c r="G64" s="184">
        <v>14499</v>
      </c>
      <c r="H64" s="184">
        <v>64</v>
      </c>
      <c r="I64" s="179">
        <v>117.16500000000001</v>
      </c>
      <c r="K64" s="185">
        <v>100.4</v>
      </c>
      <c r="L64" s="121">
        <v>54.9</v>
      </c>
      <c r="M64" s="186">
        <v>5395</v>
      </c>
      <c r="N64" s="186">
        <v>11004</v>
      </c>
      <c r="O64" s="186">
        <v>14826</v>
      </c>
      <c r="P64" s="186">
        <v>63</v>
      </c>
      <c r="Q64" s="187">
        <v>88</v>
      </c>
    </row>
    <row r="65" spans="1:17">
      <c r="A65" s="33"/>
      <c r="B65" s="34" t="s">
        <v>117</v>
      </c>
      <c r="C65" s="183">
        <v>101.8</v>
      </c>
      <c r="D65" s="183">
        <v>54.9</v>
      </c>
      <c r="E65" s="184">
        <v>5085</v>
      </c>
      <c r="F65" s="184">
        <v>9184</v>
      </c>
      <c r="G65" s="184">
        <v>15633</v>
      </c>
      <c r="H65" s="184">
        <v>63</v>
      </c>
      <c r="I65" s="179">
        <v>116.85899999999999</v>
      </c>
      <c r="K65" s="185">
        <v>101.8</v>
      </c>
      <c r="L65" s="121">
        <v>54.9</v>
      </c>
      <c r="M65" s="186">
        <v>5009</v>
      </c>
      <c r="N65" s="186">
        <v>10431</v>
      </c>
      <c r="O65" s="186">
        <v>15099</v>
      </c>
      <c r="P65" s="186">
        <v>59</v>
      </c>
      <c r="Q65" s="187">
        <v>87.4</v>
      </c>
    </row>
    <row r="66" spans="1:17">
      <c r="A66" s="49"/>
      <c r="B66" s="34" t="s">
        <v>118</v>
      </c>
      <c r="C66" s="183">
        <v>101.1</v>
      </c>
      <c r="D66" s="183">
        <v>54.7</v>
      </c>
      <c r="E66" s="184">
        <v>5987</v>
      </c>
      <c r="F66" s="184">
        <v>8484</v>
      </c>
      <c r="G66" s="184">
        <v>13596</v>
      </c>
      <c r="H66" s="184">
        <v>60</v>
      </c>
      <c r="I66" s="179">
        <v>117.774</v>
      </c>
      <c r="K66" s="185">
        <v>101.1</v>
      </c>
      <c r="L66" s="121">
        <v>54.7</v>
      </c>
      <c r="M66" s="186">
        <v>5656</v>
      </c>
      <c r="N66" s="186">
        <v>10487</v>
      </c>
      <c r="O66" s="186">
        <v>14679</v>
      </c>
      <c r="P66" s="186">
        <v>55</v>
      </c>
      <c r="Q66" s="187">
        <v>88.2</v>
      </c>
    </row>
    <row r="67" spans="1:17">
      <c r="A67" s="33" t="s">
        <v>125</v>
      </c>
      <c r="B67" s="62" t="s">
        <v>107</v>
      </c>
      <c r="C67" s="194">
        <v>101.6</v>
      </c>
      <c r="D67" s="194">
        <v>58.7</v>
      </c>
      <c r="E67" s="195">
        <v>4699</v>
      </c>
      <c r="F67" s="195">
        <v>12023</v>
      </c>
      <c r="G67" s="195">
        <v>10161</v>
      </c>
      <c r="H67" s="195">
        <v>58</v>
      </c>
      <c r="I67" s="196">
        <v>117.899</v>
      </c>
      <c r="K67" s="197">
        <v>101.6</v>
      </c>
      <c r="L67" s="198">
        <v>58.7</v>
      </c>
      <c r="M67" s="199">
        <v>5750</v>
      </c>
      <c r="N67" s="199">
        <v>10988</v>
      </c>
      <c r="O67" s="199">
        <v>15298</v>
      </c>
      <c r="P67" s="199">
        <v>67</v>
      </c>
      <c r="Q67" s="200">
        <v>88.6</v>
      </c>
    </row>
    <row r="68" spans="1:17">
      <c r="A68" s="33">
        <v>1994</v>
      </c>
      <c r="B68" s="34" t="s">
        <v>108</v>
      </c>
      <c r="C68" s="183">
        <v>97.8</v>
      </c>
      <c r="D68" s="183">
        <v>57.6</v>
      </c>
      <c r="E68" s="184">
        <v>4853</v>
      </c>
      <c r="F68" s="184">
        <v>10265</v>
      </c>
      <c r="G68" s="184">
        <v>14883</v>
      </c>
      <c r="H68" s="184">
        <v>56</v>
      </c>
      <c r="I68" s="179">
        <v>117.759</v>
      </c>
      <c r="K68" s="185">
        <v>97.8</v>
      </c>
      <c r="L68" s="121">
        <v>57.6</v>
      </c>
      <c r="M68" s="186">
        <v>5794</v>
      </c>
      <c r="N68" s="186">
        <v>9956</v>
      </c>
      <c r="O68" s="186">
        <v>14812</v>
      </c>
      <c r="P68" s="186">
        <v>58</v>
      </c>
      <c r="Q68" s="187">
        <v>89.4</v>
      </c>
    </row>
    <row r="69" spans="1:17">
      <c r="A69" s="33"/>
      <c r="B69" s="34" t="s">
        <v>109</v>
      </c>
      <c r="C69" s="183">
        <v>129.4</v>
      </c>
      <c r="D69" s="183">
        <v>50.3</v>
      </c>
      <c r="E69" s="184">
        <v>4645</v>
      </c>
      <c r="F69" s="184">
        <v>11344</v>
      </c>
      <c r="G69" s="184">
        <v>25588</v>
      </c>
      <c r="H69" s="184">
        <v>61</v>
      </c>
      <c r="I69" s="179">
        <v>117.17</v>
      </c>
      <c r="K69" s="185">
        <v>129.4</v>
      </c>
      <c r="L69" s="121">
        <v>50.3</v>
      </c>
      <c r="M69" s="186">
        <v>4817</v>
      </c>
      <c r="N69" s="186">
        <v>10740</v>
      </c>
      <c r="O69" s="186">
        <v>15798</v>
      </c>
      <c r="P69" s="186">
        <v>60</v>
      </c>
      <c r="Q69" s="187">
        <v>90.2</v>
      </c>
    </row>
    <row r="70" spans="1:17">
      <c r="A70" s="33"/>
      <c r="B70" s="34" t="s">
        <v>110</v>
      </c>
      <c r="C70" s="183">
        <v>101.2</v>
      </c>
      <c r="D70" s="183">
        <v>53.8</v>
      </c>
      <c r="E70" s="184">
        <v>5050</v>
      </c>
      <c r="F70" s="184">
        <v>11454</v>
      </c>
      <c r="G70" s="184">
        <v>14130</v>
      </c>
      <c r="H70" s="184">
        <v>62</v>
      </c>
      <c r="I70" s="179">
        <v>116.32899999999999</v>
      </c>
      <c r="K70" s="185">
        <v>101.2</v>
      </c>
      <c r="L70" s="121">
        <v>53.8</v>
      </c>
      <c r="M70" s="186">
        <v>4482</v>
      </c>
      <c r="N70" s="186">
        <v>11024</v>
      </c>
      <c r="O70" s="186">
        <v>15424</v>
      </c>
      <c r="P70" s="186">
        <v>60</v>
      </c>
      <c r="Q70" s="187">
        <v>91.3</v>
      </c>
    </row>
    <row r="71" spans="1:17">
      <c r="A71" s="33"/>
      <c r="B71" s="34" t="s">
        <v>111</v>
      </c>
      <c r="C71" s="183">
        <v>100.6</v>
      </c>
      <c r="D71" s="183">
        <v>54.6</v>
      </c>
      <c r="E71" s="184">
        <v>6221</v>
      </c>
      <c r="F71" s="184">
        <v>9642</v>
      </c>
      <c r="G71" s="184">
        <v>12649</v>
      </c>
      <c r="H71" s="184">
        <v>53</v>
      </c>
      <c r="I71" s="179">
        <v>116.35899999999999</v>
      </c>
      <c r="K71" s="185">
        <v>100.6</v>
      </c>
      <c r="L71" s="121">
        <v>54.6</v>
      </c>
      <c r="M71" s="186">
        <v>7005</v>
      </c>
      <c r="N71" s="186">
        <v>10781</v>
      </c>
      <c r="O71" s="186">
        <v>15696</v>
      </c>
      <c r="P71" s="186">
        <v>53</v>
      </c>
      <c r="Q71" s="187">
        <v>92.4</v>
      </c>
    </row>
    <row r="72" spans="1:17">
      <c r="A72" s="33"/>
      <c r="B72" s="34" t="s">
        <v>112</v>
      </c>
      <c r="C72" s="183">
        <v>103.4</v>
      </c>
      <c r="D72" s="183">
        <v>56.6</v>
      </c>
      <c r="E72" s="184">
        <v>6497</v>
      </c>
      <c r="F72" s="184">
        <v>10668</v>
      </c>
      <c r="G72" s="184">
        <v>17629</v>
      </c>
      <c r="H72" s="184">
        <v>55</v>
      </c>
      <c r="I72" s="179">
        <v>116.154</v>
      </c>
      <c r="K72" s="185">
        <v>103.4</v>
      </c>
      <c r="L72" s="121">
        <v>56.6</v>
      </c>
      <c r="M72" s="186">
        <v>6121</v>
      </c>
      <c r="N72" s="186">
        <v>10717</v>
      </c>
      <c r="O72" s="186">
        <v>16276</v>
      </c>
      <c r="P72" s="186">
        <v>57</v>
      </c>
      <c r="Q72" s="187">
        <v>92.8</v>
      </c>
    </row>
    <row r="73" spans="1:17">
      <c r="A73" s="33"/>
      <c r="B73" s="34" t="s">
        <v>113</v>
      </c>
      <c r="C73" s="183">
        <v>100.2</v>
      </c>
      <c r="D73" s="183">
        <v>51.8</v>
      </c>
      <c r="E73" s="184">
        <v>6266</v>
      </c>
      <c r="F73" s="184">
        <v>11158</v>
      </c>
      <c r="G73" s="184">
        <v>20177</v>
      </c>
      <c r="H73" s="201">
        <v>48</v>
      </c>
      <c r="I73" s="179">
        <v>116.30200000000001</v>
      </c>
      <c r="K73" s="185">
        <v>100.2</v>
      </c>
      <c r="L73" s="121">
        <v>51.8</v>
      </c>
      <c r="M73" s="186">
        <v>5483</v>
      </c>
      <c r="N73" s="186">
        <v>10900</v>
      </c>
      <c r="O73" s="186">
        <v>16743</v>
      </c>
      <c r="P73" s="186">
        <v>52</v>
      </c>
      <c r="Q73" s="187">
        <v>94.1</v>
      </c>
    </row>
    <row r="74" spans="1:17">
      <c r="A74" s="33"/>
      <c r="B74" s="34" t="s">
        <v>114</v>
      </c>
      <c r="C74" s="183">
        <v>107</v>
      </c>
      <c r="D74" s="183">
        <v>49.6</v>
      </c>
      <c r="E74" s="184">
        <v>6500</v>
      </c>
      <c r="F74" s="184">
        <v>11809</v>
      </c>
      <c r="G74" s="184">
        <v>11639</v>
      </c>
      <c r="H74" s="201">
        <v>49</v>
      </c>
      <c r="I74" s="179">
        <v>115.95</v>
      </c>
      <c r="K74" s="185">
        <v>107</v>
      </c>
      <c r="L74" s="121">
        <v>49.6</v>
      </c>
      <c r="M74" s="186">
        <v>6274</v>
      </c>
      <c r="N74" s="186">
        <v>11493</v>
      </c>
      <c r="O74" s="186">
        <v>17023</v>
      </c>
      <c r="P74" s="186">
        <v>46</v>
      </c>
      <c r="Q74" s="187">
        <v>95.7</v>
      </c>
    </row>
    <row r="75" spans="1:17">
      <c r="A75" s="33"/>
      <c r="B75" s="34" t="s">
        <v>115</v>
      </c>
      <c r="C75" s="177">
        <v>106.8</v>
      </c>
      <c r="D75" s="177">
        <v>51.4</v>
      </c>
      <c r="E75" s="184">
        <v>6475</v>
      </c>
      <c r="F75" s="184">
        <v>11819</v>
      </c>
      <c r="G75" s="184">
        <v>18024</v>
      </c>
      <c r="H75" s="201">
        <v>56</v>
      </c>
      <c r="I75" s="179">
        <v>116.73</v>
      </c>
      <c r="K75" s="185">
        <v>106.8</v>
      </c>
      <c r="L75" s="121">
        <v>51.4</v>
      </c>
      <c r="M75" s="186">
        <v>5995</v>
      </c>
      <c r="N75" s="186">
        <v>10728</v>
      </c>
      <c r="O75" s="186">
        <v>16456</v>
      </c>
      <c r="P75" s="186">
        <v>53</v>
      </c>
      <c r="Q75" s="187">
        <v>98.6</v>
      </c>
    </row>
    <row r="76" spans="1:17">
      <c r="A76" s="33"/>
      <c r="B76" s="34" t="s">
        <v>116</v>
      </c>
      <c r="C76" s="177">
        <v>103.3</v>
      </c>
      <c r="D76" s="177">
        <v>50.3</v>
      </c>
      <c r="E76" s="184">
        <v>5212</v>
      </c>
      <c r="F76" s="184">
        <v>10879</v>
      </c>
      <c r="G76" s="184">
        <v>15702</v>
      </c>
      <c r="H76" s="201">
        <v>44</v>
      </c>
      <c r="I76" s="179">
        <v>116.464</v>
      </c>
      <c r="K76" s="185">
        <v>103.3</v>
      </c>
      <c r="L76" s="121">
        <v>50.3</v>
      </c>
      <c r="M76" s="186">
        <v>5452</v>
      </c>
      <c r="N76" s="186">
        <v>10523</v>
      </c>
      <c r="O76" s="186">
        <v>16249</v>
      </c>
      <c r="P76" s="186">
        <v>44</v>
      </c>
      <c r="Q76" s="187">
        <v>99.4</v>
      </c>
    </row>
    <row r="77" spans="1:17">
      <c r="A77" s="33"/>
      <c r="B77" s="34" t="s">
        <v>117</v>
      </c>
      <c r="C77" s="177">
        <v>110.6</v>
      </c>
      <c r="D77" s="177">
        <v>47.7</v>
      </c>
      <c r="E77" s="184">
        <v>6893</v>
      </c>
      <c r="F77" s="184">
        <v>9520</v>
      </c>
      <c r="G77" s="184">
        <v>16571</v>
      </c>
      <c r="H77" s="201">
        <v>50</v>
      </c>
      <c r="I77" s="179">
        <v>117.852</v>
      </c>
      <c r="K77" s="185">
        <v>110.6</v>
      </c>
      <c r="L77" s="121">
        <v>47.7</v>
      </c>
      <c r="M77" s="186">
        <v>6696</v>
      </c>
      <c r="N77" s="186">
        <v>10647</v>
      </c>
      <c r="O77" s="186">
        <v>16163</v>
      </c>
      <c r="P77" s="186">
        <v>49</v>
      </c>
      <c r="Q77" s="187">
        <v>100.8</v>
      </c>
    </row>
    <row r="78" spans="1:17">
      <c r="A78" s="33"/>
      <c r="B78" s="50" t="s">
        <v>118</v>
      </c>
      <c r="C78" s="188">
        <v>103.1</v>
      </c>
      <c r="D78" s="202">
        <v>51.2</v>
      </c>
      <c r="E78" s="189">
        <v>6203</v>
      </c>
      <c r="F78" s="189">
        <v>8537</v>
      </c>
      <c r="G78" s="189">
        <v>14265</v>
      </c>
      <c r="H78" s="203">
        <v>71</v>
      </c>
      <c r="I78" s="182">
        <v>118.937</v>
      </c>
      <c r="K78" s="190">
        <v>103.1</v>
      </c>
      <c r="L78" s="191">
        <v>51.2</v>
      </c>
      <c r="M78" s="192">
        <v>5790</v>
      </c>
      <c r="N78" s="192">
        <v>10603</v>
      </c>
      <c r="O78" s="192">
        <v>15645</v>
      </c>
      <c r="P78" s="192">
        <v>68</v>
      </c>
      <c r="Q78" s="193">
        <v>101</v>
      </c>
    </row>
    <row r="79" spans="1:17">
      <c r="A79" s="61" t="s">
        <v>126</v>
      </c>
      <c r="B79" s="34" t="s">
        <v>107</v>
      </c>
      <c r="C79" s="183">
        <v>98.2</v>
      </c>
      <c r="D79" s="204">
        <v>58</v>
      </c>
      <c r="E79" s="184">
        <v>3632</v>
      </c>
      <c r="F79" s="184">
        <v>10360</v>
      </c>
      <c r="G79" s="184">
        <v>3706</v>
      </c>
      <c r="H79" s="201">
        <v>40</v>
      </c>
      <c r="I79" s="179">
        <v>120.19</v>
      </c>
      <c r="K79" s="185">
        <v>98.2</v>
      </c>
      <c r="L79" s="121">
        <v>58</v>
      </c>
      <c r="M79" s="186">
        <v>4363</v>
      </c>
      <c r="N79" s="186">
        <v>9363</v>
      </c>
      <c r="O79" s="186">
        <v>5488</v>
      </c>
      <c r="P79" s="186">
        <v>46</v>
      </c>
      <c r="Q79" s="187">
        <v>101.9</v>
      </c>
    </row>
    <row r="80" spans="1:17">
      <c r="A80" s="33">
        <v>1995</v>
      </c>
      <c r="B80" s="34" t="s">
        <v>108</v>
      </c>
      <c r="C80" s="183">
        <v>100.6</v>
      </c>
      <c r="D80" s="204">
        <v>52.2</v>
      </c>
      <c r="E80" s="184">
        <v>3766</v>
      </c>
      <c r="F80" s="184">
        <v>18460</v>
      </c>
      <c r="G80" s="184">
        <v>16199</v>
      </c>
      <c r="H80" s="201">
        <v>53</v>
      </c>
      <c r="I80" s="179">
        <v>118.672</v>
      </c>
      <c r="K80" s="185">
        <v>100.6</v>
      </c>
      <c r="L80" s="121">
        <v>52.2</v>
      </c>
      <c r="M80" s="186">
        <v>4496</v>
      </c>
      <c r="N80" s="186">
        <v>17831</v>
      </c>
      <c r="O80" s="186">
        <v>15877</v>
      </c>
      <c r="P80" s="186">
        <v>53</v>
      </c>
      <c r="Q80" s="187">
        <v>100.8</v>
      </c>
    </row>
    <row r="81" spans="1:17">
      <c r="A81" s="33"/>
      <c r="B81" s="34" t="s">
        <v>109</v>
      </c>
      <c r="C81" s="183">
        <v>108.6</v>
      </c>
      <c r="D81" s="204">
        <v>50.2</v>
      </c>
      <c r="E81" s="184">
        <v>5411</v>
      </c>
      <c r="F81" s="184">
        <v>15765</v>
      </c>
      <c r="G81" s="184">
        <v>24951</v>
      </c>
      <c r="H81" s="201">
        <v>57</v>
      </c>
      <c r="I81" s="179">
        <v>117.499</v>
      </c>
      <c r="K81" s="185">
        <v>108.6</v>
      </c>
      <c r="L81" s="121">
        <v>50.2</v>
      </c>
      <c r="M81" s="186">
        <v>5551</v>
      </c>
      <c r="N81" s="186">
        <v>14895</v>
      </c>
      <c r="O81" s="186">
        <v>14969</v>
      </c>
      <c r="P81" s="186">
        <v>55</v>
      </c>
      <c r="Q81" s="187">
        <v>100.3</v>
      </c>
    </row>
    <row r="82" spans="1:17">
      <c r="A82" s="33"/>
      <c r="B82" s="34" t="s">
        <v>110</v>
      </c>
      <c r="C82" s="183">
        <v>106.8</v>
      </c>
      <c r="D82" s="204">
        <v>51.9</v>
      </c>
      <c r="E82" s="184">
        <v>6455</v>
      </c>
      <c r="F82" s="184">
        <v>12447</v>
      </c>
      <c r="G82" s="184">
        <v>15891</v>
      </c>
      <c r="H82" s="201">
        <v>49</v>
      </c>
      <c r="I82" s="179">
        <v>116.134</v>
      </c>
      <c r="K82" s="185">
        <v>106.8</v>
      </c>
      <c r="L82" s="121">
        <v>51.9</v>
      </c>
      <c r="M82" s="186">
        <v>5961</v>
      </c>
      <c r="N82" s="186">
        <v>12504</v>
      </c>
      <c r="O82" s="186">
        <v>18463</v>
      </c>
      <c r="P82" s="186">
        <v>50</v>
      </c>
      <c r="Q82" s="187">
        <v>99.8</v>
      </c>
    </row>
    <row r="83" spans="1:17">
      <c r="A83" s="33"/>
      <c r="B83" s="34" t="s">
        <v>111</v>
      </c>
      <c r="C83" s="183">
        <v>113.5</v>
      </c>
      <c r="D83" s="204">
        <v>50.7</v>
      </c>
      <c r="E83" s="184">
        <v>7263</v>
      </c>
      <c r="F83" s="184">
        <v>12793</v>
      </c>
      <c r="G83" s="184">
        <v>13872</v>
      </c>
      <c r="H83" s="201">
        <v>26</v>
      </c>
      <c r="I83" s="179">
        <v>114.395</v>
      </c>
      <c r="K83" s="185">
        <v>113.5</v>
      </c>
      <c r="L83" s="121">
        <v>50.7</v>
      </c>
      <c r="M83" s="186">
        <v>8185</v>
      </c>
      <c r="N83" s="186">
        <v>13910</v>
      </c>
      <c r="O83" s="186">
        <v>17066</v>
      </c>
      <c r="P83" s="186">
        <v>25</v>
      </c>
      <c r="Q83" s="187">
        <v>98.3</v>
      </c>
    </row>
    <row r="84" spans="1:17">
      <c r="A84" s="33"/>
      <c r="B84" s="34" t="s">
        <v>112</v>
      </c>
      <c r="C84" s="183">
        <v>111.1</v>
      </c>
      <c r="D84" s="204">
        <v>49.9</v>
      </c>
      <c r="E84" s="184">
        <v>8964</v>
      </c>
      <c r="F84" s="184">
        <v>13541</v>
      </c>
      <c r="G84" s="184">
        <v>19435</v>
      </c>
      <c r="H84" s="201">
        <v>30</v>
      </c>
      <c r="I84" s="179">
        <v>113.035</v>
      </c>
      <c r="K84" s="185">
        <v>111.1</v>
      </c>
      <c r="L84" s="121">
        <v>49.9</v>
      </c>
      <c r="M84" s="186">
        <v>8414</v>
      </c>
      <c r="N84" s="186">
        <v>13483</v>
      </c>
      <c r="O84" s="186">
        <v>17707</v>
      </c>
      <c r="P84" s="186">
        <v>31</v>
      </c>
      <c r="Q84" s="187">
        <v>97.3</v>
      </c>
    </row>
    <row r="85" spans="1:17">
      <c r="A85" s="33"/>
      <c r="B85" s="34" t="s">
        <v>113</v>
      </c>
      <c r="C85" s="183">
        <v>105.1</v>
      </c>
      <c r="D85" s="204">
        <v>52.4</v>
      </c>
      <c r="E85" s="184">
        <v>10324</v>
      </c>
      <c r="F85" s="184">
        <v>13079</v>
      </c>
      <c r="G85" s="184">
        <v>21651</v>
      </c>
      <c r="H85" s="201">
        <v>28</v>
      </c>
      <c r="I85" s="179">
        <v>112.116</v>
      </c>
      <c r="K85" s="185">
        <v>105.1</v>
      </c>
      <c r="L85" s="121">
        <v>52.4</v>
      </c>
      <c r="M85" s="186">
        <v>9053</v>
      </c>
      <c r="N85" s="186">
        <v>12866</v>
      </c>
      <c r="O85" s="186">
        <v>18223</v>
      </c>
      <c r="P85" s="186">
        <v>29</v>
      </c>
      <c r="Q85" s="187">
        <v>96.4</v>
      </c>
    </row>
    <row r="86" spans="1:17">
      <c r="A86" s="33"/>
      <c r="B86" s="34" t="s">
        <v>114</v>
      </c>
      <c r="C86" s="183">
        <v>106.8</v>
      </c>
      <c r="D86" s="204">
        <v>51</v>
      </c>
      <c r="E86" s="184">
        <v>10001</v>
      </c>
      <c r="F86" s="184">
        <v>13833</v>
      </c>
      <c r="G86" s="184">
        <v>12694</v>
      </c>
      <c r="H86" s="201">
        <v>43</v>
      </c>
      <c r="I86" s="179">
        <v>114.45399999999999</v>
      </c>
      <c r="K86" s="185">
        <v>106.8</v>
      </c>
      <c r="L86" s="121">
        <v>51</v>
      </c>
      <c r="M86" s="186">
        <v>9822</v>
      </c>
      <c r="N86" s="186">
        <v>13544</v>
      </c>
      <c r="O86" s="186">
        <v>18834</v>
      </c>
      <c r="P86" s="186">
        <v>41</v>
      </c>
      <c r="Q86" s="187">
        <v>98.7</v>
      </c>
    </row>
    <row r="87" spans="1:17">
      <c r="A87" s="33"/>
      <c r="B87" s="34" t="s">
        <v>115</v>
      </c>
      <c r="C87" s="183">
        <v>106.9</v>
      </c>
      <c r="D87" s="204">
        <v>50.8</v>
      </c>
      <c r="E87" s="184">
        <v>10401</v>
      </c>
      <c r="F87" s="184">
        <v>14125</v>
      </c>
      <c r="G87" s="184">
        <v>18932</v>
      </c>
      <c r="H87" s="201">
        <v>48</v>
      </c>
      <c r="I87" s="179">
        <v>115.26</v>
      </c>
      <c r="K87" s="185">
        <v>106.9</v>
      </c>
      <c r="L87" s="121">
        <v>50.8</v>
      </c>
      <c r="M87" s="186">
        <v>9662</v>
      </c>
      <c r="N87" s="186">
        <v>13098</v>
      </c>
      <c r="O87" s="186">
        <v>17304</v>
      </c>
      <c r="P87" s="186">
        <v>45</v>
      </c>
      <c r="Q87" s="187">
        <v>98.7</v>
      </c>
    </row>
    <row r="88" spans="1:17">
      <c r="A88" s="33"/>
      <c r="B88" s="34" t="s">
        <v>116</v>
      </c>
      <c r="C88" s="183">
        <v>105.1</v>
      </c>
      <c r="D88" s="204">
        <v>49.9</v>
      </c>
      <c r="E88" s="184">
        <v>9791</v>
      </c>
      <c r="F88" s="184">
        <v>13703</v>
      </c>
      <c r="G88" s="184">
        <v>17264</v>
      </c>
      <c r="H88" s="201">
        <v>41</v>
      </c>
      <c r="I88" s="179">
        <v>116.875</v>
      </c>
      <c r="K88" s="185">
        <v>105.1</v>
      </c>
      <c r="L88" s="121">
        <v>49.9</v>
      </c>
      <c r="M88" s="186">
        <v>10046</v>
      </c>
      <c r="N88" s="186">
        <v>12904</v>
      </c>
      <c r="O88" s="186">
        <v>17676</v>
      </c>
      <c r="P88" s="186">
        <v>41</v>
      </c>
      <c r="Q88" s="187">
        <v>100.4</v>
      </c>
    </row>
    <row r="89" spans="1:17">
      <c r="A89" s="33"/>
      <c r="B89" s="34" t="s">
        <v>117</v>
      </c>
      <c r="C89" s="183">
        <v>103.9</v>
      </c>
      <c r="D89" s="204">
        <v>49.8</v>
      </c>
      <c r="E89" s="184">
        <v>11745</v>
      </c>
      <c r="F89" s="184">
        <v>11747</v>
      </c>
      <c r="G89" s="184">
        <v>17947</v>
      </c>
      <c r="H89" s="201">
        <v>34</v>
      </c>
      <c r="I89" s="179">
        <v>117.367</v>
      </c>
      <c r="K89" s="185">
        <v>103.9</v>
      </c>
      <c r="L89" s="121">
        <v>49.8</v>
      </c>
      <c r="M89" s="186">
        <v>11428</v>
      </c>
      <c r="N89" s="186">
        <v>13047</v>
      </c>
      <c r="O89" s="186">
        <v>17542</v>
      </c>
      <c r="P89" s="186">
        <v>35</v>
      </c>
      <c r="Q89" s="187">
        <v>99.6</v>
      </c>
    </row>
    <row r="90" spans="1:17">
      <c r="A90" s="49"/>
      <c r="B90" s="34" t="s">
        <v>118</v>
      </c>
      <c r="C90" s="183">
        <v>107.5</v>
      </c>
      <c r="D90" s="204">
        <v>46.4</v>
      </c>
      <c r="E90" s="184">
        <v>11542</v>
      </c>
      <c r="F90" s="184">
        <v>9358</v>
      </c>
      <c r="G90" s="184">
        <v>15907</v>
      </c>
      <c r="H90" s="201">
        <v>29</v>
      </c>
      <c r="I90" s="179">
        <v>117.95099999999999</v>
      </c>
      <c r="K90" s="185">
        <v>107.5</v>
      </c>
      <c r="L90" s="121">
        <v>46.4</v>
      </c>
      <c r="M90" s="186">
        <v>10740</v>
      </c>
      <c r="N90" s="186">
        <v>11947</v>
      </c>
      <c r="O90" s="186">
        <v>17983</v>
      </c>
      <c r="P90" s="186">
        <v>28</v>
      </c>
      <c r="Q90" s="187">
        <v>99.2</v>
      </c>
    </row>
    <row r="91" spans="1:17">
      <c r="A91" s="33" t="s">
        <v>127</v>
      </c>
      <c r="B91" s="62" t="s">
        <v>107</v>
      </c>
      <c r="C91" s="194">
        <v>104</v>
      </c>
      <c r="D91" s="205">
        <v>43.9</v>
      </c>
      <c r="E91" s="195">
        <v>8678</v>
      </c>
      <c r="F91" s="195">
        <v>14660</v>
      </c>
      <c r="G91" s="195">
        <v>11788</v>
      </c>
      <c r="H91" s="206">
        <v>23</v>
      </c>
      <c r="I91" s="196">
        <v>119.265</v>
      </c>
      <c r="K91" s="197">
        <v>104</v>
      </c>
      <c r="L91" s="198">
        <v>43.9</v>
      </c>
      <c r="M91" s="199">
        <v>10202</v>
      </c>
      <c r="N91" s="199">
        <v>12934</v>
      </c>
      <c r="O91" s="199">
        <v>16934</v>
      </c>
      <c r="P91" s="199">
        <v>26</v>
      </c>
      <c r="Q91" s="200">
        <v>99.2</v>
      </c>
    </row>
    <row r="92" spans="1:17">
      <c r="A92" s="33">
        <v>1996</v>
      </c>
      <c r="B92" s="34" t="s">
        <v>108</v>
      </c>
      <c r="C92" s="183">
        <v>109.1</v>
      </c>
      <c r="D92" s="204">
        <v>44.9</v>
      </c>
      <c r="E92" s="184">
        <v>9789</v>
      </c>
      <c r="F92" s="184">
        <v>14426</v>
      </c>
      <c r="G92" s="184">
        <v>18697</v>
      </c>
      <c r="H92" s="201">
        <v>37</v>
      </c>
      <c r="I92" s="179">
        <v>119.76900000000001</v>
      </c>
      <c r="K92" s="185">
        <v>109.1</v>
      </c>
      <c r="L92" s="121">
        <v>44.9</v>
      </c>
      <c r="M92" s="186">
        <v>11555</v>
      </c>
      <c r="N92" s="186">
        <v>13837</v>
      </c>
      <c r="O92" s="186">
        <v>17546</v>
      </c>
      <c r="P92" s="186">
        <v>37</v>
      </c>
      <c r="Q92" s="187">
        <v>100.9</v>
      </c>
    </row>
    <row r="93" spans="1:17">
      <c r="A93" s="33"/>
      <c r="B93" s="34" t="s">
        <v>109</v>
      </c>
      <c r="C93" s="183">
        <v>97</v>
      </c>
      <c r="D93" s="204">
        <v>46.7</v>
      </c>
      <c r="E93" s="184">
        <v>11274</v>
      </c>
      <c r="F93" s="184">
        <v>14030</v>
      </c>
      <c r="G93" s="184">
        <v>27847</v>
      </c>
      <c r="H93" s="201">
        <v>33</v>
      </c>
      <c r="I93" s="179">
        <v>120.50700000000001</v>
      </c>
      <c r="K93" s="185">
        <v>97</v>
      </c>
      <c r="L93" s="121">
        <v>46.7</v>
      </c>
      <c r="M93" s="186">
        <v>11309</v>
      </c>
      <c r="N93" s="186">
        <v>13731</v>
      </c>
      <c r="O93" s="186">
        <v>17121</v>
      </c>
      <c r="P93" s="186">
        <v>34</v>
      </c>
      <c r="Q93" s="187">
        <v>102.6</v>
      </c>
    </row>
    <row r="94" spans="1:17">
      <c r="A94" s="33"/>
      <c r="B94" s="34" t="s">
        <v>110</v>
      </c>
      <c r="C94" s="183">
        <v>104</v>
      </c>
      <c r="D94" s="204">
        <v>47.7</v>
      </c>
      <c r="E94" s="184">
        <v>10831</v>
      </c>
      <c r="F94" s="184">
        <v>14184</v>
      </c>
      <c r="G94" s="184">
        <v>15733</v>
      </c>
      <c r="H94" s="201">
        <v>48</v>
      </c>
      <c r="I94" s="179">
        <v>120.53400000000001</v>
      </c>
      <c r="K94" s="185">
        <v>104</v>
      </c>
      <c r="L94" s="121">
        <v>47.7</v>
      </c>
      <c r="M94" s="186">
        <v>10406</v>
      </c>
      <c r="N94" s="186">
        <v>13674</v>
      </c>
      <c r="O94" s="186">
        <v>17690</v>
      </c>
      <c r="P94" s="186">
        <v>47</v>
      </c>
      <c r="Q94" s="187">
        <v>103.8</v>
      </c>
    </row>
    <row r="95" spans="1:17">
      <c r="A95" s="33"/>
      <c r="B95" s="34" t="s">
        <v>111</v>
      </c>
      <c r="C95" s="177">
        <v>107.1</v>
      </c>
      <c r="D95" s="183">
        <v>46</v>
      </c>
      <c r="E95" s="184">
        <v>9782</v>
      </c>
      <c r="F95" s="184">
        <v>13784</v>
      </c>
      <c r="G95" s="184">
        <v>14171</v>
      </c>
      <c r="H95" s="201">
        <v>38</v>
      </c>
      <c r="I95" s="179">
        <v>120.197</v>
      </c>
      <c r="K95" s="185">
        <v>107.1</v>
      </c>
      <c r="L95" s="121">
        <v>46</v>
      </c>
      <c r="M95" s="186">
        <v>10907</v>
      </c>
      <c r="N95" s="186">
        <v>15027</v>
      </c>
      <c r="O95" s="186">
        <v>17463</v>
      </c>
      <c r="P95" s="186">
        <v>37</v>
      </c>
      <c r="Q95" s="187">
        <v>105.1</v>
      </c>
    </row>
    <row r="96" spans="1:17">
      <c r="A96" s="33"/>
      <c r="B96" s="34" t="s">
        <v>112</v>
      </c>
      <c r="C96" s="177">
        <v>103.4</v>
      </c>
      <c r="D96" s="183">
        <v>47</v>
      </c>
      <c r="E96" s="184">
        <v>12511</v>
      </c>
      <c r="F96" s="184">
        <v>13217</v>
      </c>
      <c r="G96" s="184">
        <v>18168</v>
      </c>
      <c r="H96" s="201">
        <v>30</v>
      </c>
      <c r="I96" s="179">
        <v>118.941</v>
      </c>
      <c r="K96" s="185">
        <v>103.4</v>
      </c>
      <c r="L96" s="121">
        <v>47</v>
      </c>
      <c r="M96" s="186">
        <v>11636</v>
      </c>
      <c r="N96" s="186">
        <v>13757</v>
      </c>
      <c r="O96" s="186">
        <v>17710</v>
      </c>
      <c r="P96" s="186">
        <v>33</v>
      </c>
      <c r="Q96" s="187">
        <v>105.2</v>
      </c>
    </row>
    <row r="97" spans="1:17">
      <c r="A97" s="33"/>
      <c r="B97" s="34" t="s">
        <v>113</v>
      </c>
      <c r="C97" s="177">
        <v>110.9</v>
      </c>
      <c r="D97" s="183">
        <v>45</v>
      </c>
      <c r="E97" s="184">
        <v>13672</v>
      </c>
      <c r="F97" s="184">
        <v>15364</v>
      </c>
      <c r="G97" s="184">
        <v>21071</v>
      </c>
      <c r="H97" s="201">
        <v>35</v>
      </c>
      <c r="I97" s="179">
        <v>119.447</v>
      </c>
      <c r="K97" s="185">
        <v>110.9</v>
      </c>
      <c r="L97" s="121">
        <v>45</v>
      </c>
      <c r="M97" s="186">
        <v>12203</v>
      </c>
      <c r="N97" s="186">
        <v>14427</v>
      </c>
      <c r="O97" s="186">
        <v>17278</v>
      </c>
      <c r="P97" s="186">
        <v>33</v>
      </c>
      <c r="Q97" s="187">
        <v>106.5</v>
      </c>
    </row>
    <row r="98" spans="1:17">
      <c r="A98" s="33"/>
      <c r="B98" s="34" t="s">
        <v>114</v>
      </c>
      <c r="C98" s="177">
        <v>104.6</v>
      </c>
      <c r="D98" s="183">
        <v>46.3</v>
      </c>
      <c r="E98" s="184">
        <v>10757</v>
      </c>
      <c r="F98" s="184">
        <v>14053</v>
      </c>
      <c r="G98" s="184">
        <v>11782</v>
      </c>
      <c r="H98" s="201">
        <v>47</v>
      </c>
      <c r="I98" s="179">
        <v>120.83499999999999</v>
      </c>
      <c r="K98" s="185">
        <v>104.6</v>
      </c>
      <c r="L98" s="121">
        <v>46.3</v>
      </c>
      <c r="M98" s="186">
        <v>10837</v>
      </c>
      <c r="N98" s="186">
        <v>14064</v>
      </c>
      <c r="O98" s="186">
        <v>17477</v>
      </c>
      <c r="P98" s="186">
        <v>43</v>
      </c>
      <c r="Q98" s="187">
        <v>105.6</v>
      </c>
    </row>
    <row r="99" spans="1:17">
      <c r="A99" s="33"/>
      <c r="B99" s="34" t="s">
        <v>115</v>
      </c>
      <c r="C99" s="177">
        <v>108.5</v>
      </c>
      <c r="D99" s="183">
        <v>45.7</v>
      </c>
      <c r="E99" s="184">
        <v>12069</v>
      </c>
      <c r="F99" s="184">
        <v>14322</v>
      </c>
      <c r="G99" s="184">
        <v>20050</v>
      </c>
      <c r="H99" s="201">
        <v>47</v>
      </c>
      <c r="I99" s="179">
        <v>120.142</v>
      </c>
      <c r="K99" s="185">
        <v>108.5</v>
      </c>
      <c r="L99" s="121">
        <v>45.7</v>
      </c>
      <c r="M99" s="186">
        <v>11243</v>
      </c>
      <c r="N99" s="186">
        <v>13826</v>
      </c>
      <c r="O99" s="186">
        <v>18463</v>
      </c>
      <c r="P99" s="186">
        <v>44</v>
      </c>
      <c r="Q99" s="187">
        <v>104.2</v>
      </c>
    </row>
    <row r="100" spans="1:17">
      <c r="A100" s="33"/>
      <c r="B100" s="34" t="s">
        <v>116</v>
      </c>
      <c r="C100" s="177">
        <v>112.3</v>
      </c>
      <c r="D100" s="183">
        <v>44.7</v>
      </c>
      <c r="E100" s="184">
        <v>11935</v>
      </c>
      <c r="F100" s="184">
        <v>15095</v>
      </c>
      <c r="G100" s="184">
        <v>18731</v>
      </c>
      <c r="H100" s="201">
        <v>49</v>
      </c>
      <c r="I100" s="179">
        <v>122.43600000000001</v>
      </c>
      <c r="K100" s="185">
        <v>112.3</v>
      </c>
      <c r="L100" s="121">
        <v>44.7</v>
      </c>
      <c r="M100" s="186">
        <v>12118</v>
      </c>
      <c r="N100" s="186">
        <v>13627</v>
      </c>
      <c r="O100" s="186">
        <v>18977</v>
      </c>
      <c r="P100" s="186">
        <v>48</v>
      </c>
      <c r="Q100" s="187">
        <v>104.8</v>
      </c>
    </row>
    <row r="101" spans="1:17">
      <c r="A101" s="33"/>
      <c r="B101" s="34" t="s">
        <v>117</v>
      </c>
      <c r="C101" s="177">
        <v>114.6</v>
      </c>
      <c r="D101" s="183">
        <v>44.4</v>
      </c>
      <c r="E101" s="184">
        <v>9696</v>
      </c>
      <c r="F101" s="184">
        <v>13249</v>
      </c>
      <c r="G101" s="184">
        <v>20034</v>
      </c>
      <c r="H101" s="201">
        <v>44</v>
      </c>
      <c r="I101" s="179">
        <v>123.685</v>
      </c>
      <c r="K101" s="185">
        <v>114.6</v>
      </c>
      <c r="L101" s="121">
        <v>44.4</v>
      </c>
      <c r="M101" s="186">
        <v>9390</v>
      </c>
      <c r="N101" s="186">
        <v>14519</v>
      </c>
      <c r="O101" s="186">
        <v>19558</v>
      </c>
      <c r="P101" s="186">
        <v>47</v>
      </c>
      <c r="Q101" s="187">
        <v>105.4</v>
      </c>
    </row>
    <row r="102" spans="1:17">
      <c r="A102" s="33"/>
      <c r="B102" s="50" t="s">
        <v>118</v>
      </c>
      <c r="C102" s="180">
        <v>109.1</v>
      </c>
      <c r="D102" s="188">
        <v>45</v>
      </c>
      <c r="E102" s="189">
        <v>10471</v>
      </c>
      <c r="F102" s="189">
        <v>11003</v>
      </c>
      <c r="G102" s="189">
        <v>16906</v>
      </c>
      <c r="H102" s="203">
        <v>51</v>
      </c>
      <c r="I102" s="182">
        <v>124.267</v>
      </c>
      <c r="K102" s="190">
        <v>109.1</v>
      </c>
      <c r="L102" s="191">
        <v>45</v>
      </c>
      <c r="M102" s="192">
        <v>9836</v>
      </c>
      <c r="N102" s="192">
        <v>13834</v>
      </c>
      <c r="O102" s="192">
        <v>18947</v>
      </c>
      <c r="P102" s="192">
        <v>48</v>
      </c>
      <c r="Q102" s="193">
        <v>105.4</v>
      </c>
    </row>
    <row r="103" spans="1:17">
      <c r="A103" s="61" t="s">
        <v>128</v>
      </c>
      <c r="B103" s="34" t="s">
        <v>107</v>
      </c>
      <c r="C103" s="177">
        <v>118</v>
      </c>
      <c r="D103" s="183">
        <v>44.1</v>
      </c>
      <c r="E103" s="184">
        <v>7755</v>
      </c>
      <c r="F103" s="184">
        <v>15604</v>
      </c>
      <c r="G103" s="184">
        <v>13479</v>
      </c>
      <c r="H103" s="201">
        <v>46</v>
      </c>
      <c r="I103" s="179">
        <v>125.351</v>
      </c>
      <c r="K103" s="185">
        <v>118</v>
      </c>
      <c r="L103" s="121">
        <v>44.1</v>
      </c>
      <c r="M103" s="186">
        <v>8887</v>
      </c>
      <c r="N103" s="186">
        <v>13809</v>
      </c>
      <c r="O103" s="186">
        <v>19024</v>
      </c>
      <c r="P103" s="186">
        <v>51</v>
      </c>
      <c r="Q103" s="187">
        <v>105.1</v>
      </c>
    </row>
    <row r="104" spans="1:17">
      <c r="A104" s="33">
        <v>1997</v>
      </c>
      <c r="B104" s="34" t="s">
        <v>108</v>
      </c>
      <c r="C104" s="177">
        <v>115.8</v>
      </c>
      <c r="D104" s="183">
        <v>43.9</v>
      </c>
      <c r="E104" s="184">
        <v>7340</v>
      </c>
      <c r="F104" s="184">
        <v>14880</v>
      </c>
      <c r="G104" s="184">
        <v>20411</v>
      </c>
      <c r="H104" s="201">
        <v>53</v>
      </c>
      <c r="I104" s="179">
        <v>125.51300000000001</v>
      </c>
      <c r="K104" s="185">
        <v>115.8</v>
      </c>
      <c r="L104" s="121">
        <v>43.9</v>
      </c>
      <c r="M104" s="186">
        <v>8412</v>
      </c>
      <c r="N104" s="186">
        <v>14319</v>
      </c>
      <c r="O104" s="186">
        <v>19362</v>
      </c>
      <c r="P104" s="186">
        <v>54</v>
      </c>
      <c r="Q104" s="187">
        <v>104.8</v>
      </c>
    </row>
    <row r="105" spans="1:17">
      <c r="A105" s="33"/>
      <c r="B105" s="34" t="s">
        <v>109</v>
      </c>
      <c r="C105" s="177">
        <v>113.5</v>
      </c>
      <c r="D105" s="183">
        <v>41.7</v>
      </c>
      <c r="E105" s="184">
        <v>8804</v>
      </c>
      <c r="F105" s="184">
        <v>14318</v>
      </c>
      <c r="G105" s="184">
        <v>31671</v>
      </c>
      <c r="H105" s="201">
        <v>44</v>
      </c>
      <c r="I105" s="179">
        <v>126.202</v>
      </c>
      <c r="K105" s="185">
        <v>113.5</v>
      </c>
      <c r="L105" s="121">
        <v>41.7</v>
      </c>
      <c r="M105" s="186">
        <v>8817</v>
      </c>
      <c r="N105" s="186">
        <v>14107</v>
      </c>
      <c r="O105" s="186">
        <v>19418</v>
      </c>
      <c r="P105" s="186">
        <v>46</v>
      </c>
      <c r="Q105" s="187">
        <v>104.7</v>
      </c>
    </row>
    <row r="106" spans="1:17">
      <c r="A106" s="39"/>
      <c r="B106" s="34" t="s">
        <v>110</v>
      </c>
      <c r="C106" s="177">
        <v>114.7</v>
      </c>
      <c r="D106" s="183">
        <v>46.4</v>
      </c>
      <c r="E106" s="184">
        <v>7564</v>
      </c>
      <c r="F106" s="184">
        <v>14613</v>
      </c>
      <c r="G106" s="184">
        <v>13465</v>
      </c>
      <c r="H106" s="201">
        <v>51</v>
      </c>
      <c r="I106" s="179">
        <v>125.227</v>
      </c>
      <c r="K106" s="185">
        <v>114.7</v>
      </c>
      <c r="L106" s="121">
        <v>46.4</v>
      </c>
      <c r="M106" s="186">
        <v>7465</v>
      </c>
      <c r="N106" s="186">
        <v>14165</v>
      </c>
      <c r="O106" s="186">
        <v>15608</v>
      </c>
      <c r="P106" s="186">
        <v>51</v>
      </c>
      <c r="Q106" s="187">
        <v>103.9</v>
      </c>
    </row>
    <row r="107" spans="1:17">
      <c r="A107" s="33"/>
      <c r="B107" s="34" t="s">
        <v>111</v>
      </c>
      <c r="C107" s="177">
        <v>113.5</v>
      </c>
      <c r="D107" s="183">
        <v>44.6</v>
      </c>
      <c r="E107" s="184">
        <v>7550</v>
      </c>
      <c r="F107" s="184">
        <v>12875</v>
      </c>
      <c r="G107" s="184">
        <v>12701</v>
      </c>
      <c r="H107" s="201">
        <v>46</v>
      </c>
      <c r="I107" s="179">
        <v>124.15</v>
      </c>
      <c r="K107" s="185">
        <v>113.5</v>
      </c>
      <c r="L107" s="121">
        <v>44.6</v>
      </c>
      <c r="M107" s="186">
        <v>8189</v>
      </c>
      <c r="N107" s="186">
        <v>14179</v>
      </c>
      <c r="O107" s="186">
        <v>15745</v>
      </c>
      <c r="P107" s="186">
        <v>47</v>
      </c>
      <c r="Q107" s="187">
        <v>103.3</v>
      </c>
    </row>
    <row r="108" spans="1:17">
      <c r="A108" s="33"/>
      <c r="B108" s="34" t="s">
        <v>112</v>
      </c>
      <c r="C108" s="177">
        <v>110.6</v>
      </c>
      <c r="D108" s="183">
        <v>44.5</v>
      </c>
      <c r="E108" s="184">
        <v>9695</v>
      </c>
      <c r="F108" s="184">
        <v>13590</v>
      </c>
      <c r="G108" s="184">
        <v>16346</v>
      </c>
      <c r="H108" s="201">
        <v>50</v>
      </c>
      <c r="I108" s="179">
        <v>122.015</v>
      </c>
      <c r="K108" s="185">
        <v>110.6</v>
      </c>
      <c r="L108" s="121">
        <v>44.5</v>
      </c>
      <c r="M108" s="186">
        <v>8980</v>
      </c>
      <c r="N108" s="186">
        <v>14033</v>
      </c>
      <c r="O108" s="186">
        <v>15683</v>
      </c>
      <c r="P108" s="186">
        <v>52</v>
      </c>
      <c r="Q108" s="187">
        <v>102.6</v>
      </c>
    </row>
    <row r="109" spans="1:17">
      <c r="A109" s="33"/>
      <c r="B109" s="34" t="s">
        <v>113</v>
      </c>
      <c r="C109" s="177">
        <v>113.7</v>
      </c>
      <c r="D109" s="183">
        <v>46.4</v>
      </c>
      <c r="E109" s="184">
        <v>7552</v>
      </c>
      <c r="F109" s="184">
        <v>13950</v>
      </c>
      <c r="G109" s="184">
        <v>18567</v>
      </c>
      <c r="H109" s="201">
        <v>57</v>
      </c>
      <c r="I109" s="179">
        <v>122.05</v>
      </c>
      <c r="K109" s="185">
        <v>113.7</v>
      </c>
      <c r="L109" s="121">
        <v>46.4</v>
      </c>
      <c r="M109" s="186">
        <v>6802</v>
      </c>
      <c r="N109" s="186">
        <v>13094</v>
      </c>
      <c r="O109" s="186">
        <v>15609</v>
      </c>
      <c r="P109" s="186">
        <v>54</v>
      </c>
      <c r="Q109" s="187">
        <v>102.2</v>
      </c>
    </row>
    <row r="110" spans="1:17">
      <c r="A110" s="33"/>
      <c r="B110" s="34" t="s">
        <v>114</v>
      </c>
      <c r="C110" s="177">
        <v>112.9</v>
      </c>
      <c r="D110" s="183">
        <v>46.4</v>
      </c>
      <c r="E110" s="184">
        <v>6262</v>
      </c>
      <c r="F110" s="184">
        <v>12297</v>
      </c>
      <c r="G110" s="184">
        <v>10155</v>
      </c>
      <c r="H110" s="201">
        <v>50</v>
      </c>
      <c r="I110" s="179">
        <v>121.453</v>
      </c>
      <c r="K110" s="185">
        <v>112.9</v>
      </c>
      <c r="L110" s="121">
        <v>46.4</v>
      </c>
      <c r="M110" s="186">
        <v>6464</v>
      </c>
      <c r="N110" s="186">
        <v>12816</v>
      </c>
      <c r="O110" s="186">
        <v>15533</v>
      </c>
      <c r="P110" s="186">
        <v>46</v>
      </c>
      <c r="Q110" s="187">
        <v>100.5</v>
      </c>
    </row>
    <row r="111" spans="1:17">
      <c r="A111" s="33"/>
      <c r="B111" s="34" t="s">
        <v>115</v>
      </c>
      <c r="C111" s="177">
        <v>110.5</v>
      </c>
      <c r="D111" s="183">
        <v>42.7</v>
      </c>
      <c r="E111" s="184">
        <v>7135</v>
      </c>
      <c r="F111" s="184">
        <v>14248</v>
      </c>
      <c r="G111" s="184">
        <v>17809</v>
      </c>
      <c r="H111" s="201">
        <v>51</v>
      </c>
      <c r="I111" s="179">
        <v>121.895</v>
      </c>
      <c r="K111" s="185">
        <v>110.5</v>
      </c>
      <c r="L111" s="121">
        <v>42.7</v>
      </c>
      <c r="M111" s="186">
        <v>6735</v>
      </c>
      <c r="N111" s="186">
        <v>13385</v>
      </c>
      <c r="O111" s="186">
        <v>15725</v>
      </c>
      <c r="P111" s="186">
        <v>49</v>
      </c>
      <c r="Q111" s="187">
        <v>101.5</v>
      </c>
    </row>
    <row r="112" spans="1:17">
      <c r="A112" s="33"/>
      <c r="B112" s="34" t="s">
        <v>116</v>
      </c>
      <c r="C112" s="177">
        <v>113.5</v>
      </c>
      <c r="D112" s="183">
        <v>47.4</v>
      </c>
      <c r="E112" s="184">
        <v>6313</v>
      </c>
      <c r="F112" s="184">
        <v>14032</v>
      </c>
      <c r="G112" s="184">
        <v>15900</v>
      </c>
      <c r="H112" s="201">
        <v>50</v>
      </c>
      <c r="I112" s="179">
        <v>118.91200000000001</v>
      </c>
      <c r="K112" s="185">
        <v>113.5</v>
      </c>
      <c r="L112" s="121">
        <v>47.4</v>
      </c>
      <c r="M112" s="186">
        <v>6366</v>
      </c>
      <c r="N112" s="186">
        <v>12519</v>
      </c>
      <c r="O112" s="186">
        <v>16051</v>
      </c>
      <c r="P112" s="186">
        <v>47</v>
      </c>
      <c r="Q112" s="187">
        <v>97.1</v>
      </c>
    </row>
    <row r="113" spans="1:17">
      <c r="A113" s="33"/>
      <c r="B113" s="34" t="s">
        <v>117</v>
      </c>
      <c r="C113" s="177">
        <v>110.8</v>
      </c>
      <c r="D113" s="183">
        <v>49.5</v>
      </c>
      <c r="E113" s="184">
        <v>6481</v>
      </c>
      <c r="F113" s="184">
        <v>10868</v>
      </c>
      <c r="G113" s="184">
        <v>14965</v>
      </c>
      <c r="H113" s="201">
        <v>45</v>
      </c>
      <c r="I113" s="179">
        <v>118.923</v>
      </c>
      <c r="K113" s="185">
        <v>110.8</v>
      </c>
      <c r="L113" s="121">
        <v>49.5</v>
      </c>
      <c r="M113" s="186">
        <v>6316</v>
      </c>
      <c r="N113" s="186">
        <v>12203</v>
      </c>
      <c r="O113" s="186">
        <v>15389</v>
      </c>
      <c r="P113" s="186">
        <v>50</v>
      </c>
      <c r="Q113" s="187">
        <v>96.1</v>
      </c>
    </row>
    <row r="114" spans="1:17">
      <c r="A114" s="49"/>
      <c r="B114" s="34" t="s">
        <v>118</v>
      </c>
      <c r="C114" s="177">
        <v>118.6</v>
      </c>
      <c r="D114" s="183">
        <v>50.3</v>
      </c>
      <c r="E114" s="184">
        <v>5392</v>
      </c>
      <c r="F114" s="184">
        <v>10249</v>
      </c>
      <c r="G114" s="184">
        <v>14694</v>
      </c>
      <c r="H114" s="201">
        <v>76</v>
      </c>
      <c r="I114" s="179">
        <v>117.694</v>
      </c>
      <c r="K114" s="185">
        <v>118.6</v>
      </c>
      <c r="L114" s="121">
        <v>50.3</v>
      </c>
      <c r="M114" s="186">
        <v>5117</v>
      </c>
      <c r="N114" s="186">
        <v>12497</v>
      </c>
      <c r="O114" s="186">
        <v>16060</v>
      </c>
      <c r="P114" s="186">
        <v>69</v>
      </c>
      <c r="Q114" s="187">
        <v>94.7</v>
      </c>
    </row>
    <row r="115" spans="1:17">
      <c r="A115" s="33" t="s">
        <v>129</v>
      </c>
      <c r="B115" s="62" t="s">
        <v>107</v>
      </c>
      <c r="C115" s="207">
        <v>112.4</v>
      </c>
      <c r="D115" s="194">
        <v>48.6</v>
      </c>
      <c r="E115" s="195">
        <v>5514</v>
      </c>
      <c r="F115" s="195">
        <v>13244</v>
      </c>
      <c r="G115" s="195">
        <v>10113</v>
      </c>
      <c r="H115" s="206">
        <v>48</v>
      </c>
      <c r="I115" s="196">
        <v>117.056</v>
      </c>
      <c r="K115" s="197">
        <v>112.4</v>
      </c>
      <c r="L115" s="198">
        <v>48.6</v>
      </c>
      <c r="M115" s="199">
        <v>6145</v>
      </c>
      <c r="N115" s="199">
        <v>11770</v>
      </c>
      <c r="O115" s="199">
        <v>14134</v>
      </c>
      <c r="P115" s="199">
        <v>56</v>
      </c>
      <c r="Q115" s="200">
        <v>93.4</v>
      </c>
    </row>
    <row r="116" spans="1:17">
      <c r="A116" s="33">
        <v>1998</v>
      </c>
      <c r="B116" s="34" t="s">
        <v>108</v>
      </c>
      <c r="C116" s="177">
        <v>108.9</v>
      </c>
      <c r="D116" s="183">
        <v>49.8</v>
      </c>
      <c r="E116" s="184">
        <v>4998</v>
      </c>
      <c r="F116" s="184">
        <v>11618</v>
      </c>
      <c r="G116" s="184">
        <v>15635</v>
      </c>
      <c r="H116" s="201">
        <v>63</v>
      </c>
      <c r="I116" s="179">
        <v>114.40600000000001</v>
      </c>
      <c r="K116" s="185">
        <v>108.9</v>
      </c>
      <c r="L116" s="121">
        <v>49.8</v>
      </c>
      <c r="M116" s="186">
        <v>5633</v>
      </c>
      <c r="N116" s="186">
        <v>11199</v>
      </c>
      <c r="O116" s="186">
        <v>14588</v>
      </c>
      <c r="P116" s="186">
        <v>68</v>
      </c>
      <c r="Q116" s="187">
        <v>91.2</v>
      </c>
    </row>
    <row r="117" spans="1:17">
      <c r="A117" s="33"/>
      <c r="B117" s="34" t="s">
        <v>109</v>
      </c>
      <c r="C117" s="177">
        <v>108.1</v>
      </c>
      <c r="D117" s="183">
        <v>49.4</v>
      </c>
      <c r="E117" s="184">
        <v>5467</v>
      </c>
      <c r="F117" s="184">
        <v>12795</v>
      </c>
      <c r="G117" s="184">
        <v>24963</v>
      </c>
      <c r="H117" s="201">
        <v>65</v>
      </c>
      <c r="I117" s="179">
        <v>113.884</v>
      </c>
      <c r="K117" s="185">
        <v>108.1</v>
      </c>
      <c r="L117" s="121">
        <v>49.4</v>
      </c>
      <c r="M117" s="186">
        <v>5464</v>
      </c>
      <c r="N117" s="186">
        <v>12361</v>
      </c>
      <c r="O117" s="186">
        <v>15008</v>
      </c>
      <c r="P117" s="186">
        <v>66</v>
      </c>
      <c r="Q117" s="187">
        <v>90.2</v>
      </c>
    </row>
    <row r="118" spans="1:17">
      <c r="A118" s="33"/>
      <c r="B118" s="34" t="s">
        <v>110</v>
      </c>
      <c r="C118" s="177">
        <v>104.6</v>
      </c>
      <c r="D118" s="183">
        <v>51</v>
      </c>
      <c r="E118" s="184">
        <v>5234</v>
      </c>
      <c r="F118" s="184">
        <v>11412</v>
      </c>
      <c r="G118" s="184">
        <v>12090</v>
      </c>
      <c r="H118" s="201">
        <v>69</v>
      </c>
      <c r="I118" s="179">
        <v>112.482</v>
      </c>
      <c r="K118" s="185">
        <v>104.6</v>
      </c>
      <c r="L118" s="121">
        <v>51</v>
      </c>
      <c r="M118" s="186">
        <v>5210</v>
      </c>
      <c r="N118" s="186">
        <v>11214</v>
      </c>
      <c r="O118" s="186">
        <v>14265</v>
      </c>
      <c r="P118" s="186">
        <v>68</v>
      </c>
      <c r="Q118" s="187">
        <v>89.8</v>
      </c>
    </row>
    <row r="119" spans="1:17">
      <c r="A119" s="33"/>
      <c r="B119" s="34" t="s">
        <v>111</v>
      </c>
      <c r="C119" s="177">
        <v>106.5</v>
      </c>
      <c r="D119" s="183">
        <v>49.2</v>
      </c>
      <c r="E119" s="184">
        <v>4374</v>
      </c>
      <c r="F119" s="184">
        <v>9552</v>
      </c>
      <c r="G119" s="184">
        <v>11296</v>
      </c>
      <c r="H119" s="201">
        <v>71</v>
      </c>
      <c r="I119" s="179">
        <v>111.96599999999999</v>
      </c>
      <c r="K119" s="185">
        <v>106.5</v>
      </c>
      <c r="L119" s="121">
        <v>49.2</v>
      </c>
      <c r="M119" s="186">
        <v>4579</v>
      </c>
      <c r="N119" s="186">
        <v>10870</v>
      </c>
      <c r="O119" s="186">
        <v>14316</v>
      </c>
      <c r="P119" s="186">
        <v>73</v>
      </c>
      <c r="Q119" s="187">
        <v>90.2</v>
      </c>
    </row>
    <row r="120" spans="1:17">
      <c r="A120" s="33"/>
      <c r="B120" s="34" t="s">
        <v>112</v>
      </c>
      <c r="C120" s="177">
        <v>109.4</v>
      </c>
      <c r="D120" s="183">
        <v>48.8</v>
      </c>
      <c r="E120" s="184">
        <v>4942</v>
      </c>
      <c r="F120" s="184">
        <v>11274</v>
      </c>
      <c r="G120" s="184">
        <v>15223</v>
      </c>
      <c r="H120" s="201">
        <v>71</v>
      </c>
      <c r="I120" s="179">
        <v>111.029</v>
      </c>
      <c r="K120" s="185">
        <v>109.4</v>
      </c>
      <c r="L120" s="121">
        <v>48.8</v>
      </c>
      <c r="M120" s="186">
        <v>4551</v>
      </c>
      <c r="N120" s="186">
        <v>11229</v>
      </c>
      <c r="O120" s="186">
        <v>14231</v>
      </c>
      <c r="P120" s="186">
        <v>74</v>
      </c>
      <c r="Q120" s="187">
        <v>91</v>
      </c>
    </row>
    <row r="121" spans="1:17">
      <c r="A121" s="33"/>
      <c r="B121" s="34" t="s">
        <v>113</v>
      </c>
      <c r="C121" s="177">
        <v>104.2</v>
      </c>
      <c r="D121" s="183">
        <v>50.2</v>
      </c>
      <c r="E121" s="184">
        <v>5215</v>
      </c>
      <c r="F121" s="184">
        <v>11348</v>
      </c>
      <c r="G121" s="184">
        <v>17153</v>
      </c>
      <c r="H121" s="201">
        <v>88</v>
      </c>
      <c r="I121" s="179">
        <v>110.97</v>
      </c>
      <c r="K121" s="185">
        <v>104.2</v>
      </c>
      <c r="L121" s="121">
        <v>50.2</v>
      </c>
      <c r="M121" s="186">
        <v>4774</v>
      </c>
      <c r="N121" s="186">
        <v>10719</v>
      </c>
      <c r="O121" s="186">
        <v>14452</v>
      </c>
      <c r="P121" s="186">
        <v>78</v>
      </c>
      <c r="Q121" s="187">
        <v>90.9</v>
      </c>
    </row>
    <row r="122" spans="1:17">
      <c r="A122" s="33"/>
      <c r="B122" s="34" t="s">
        <v>114</v>
      </c>
      <c r="C122" s="177">
        <v>104.6</v>
      </c>
      <c r="D122" s="183">
        <v>51.6</v>
      </c>
      <c r="E122" s="184">
        <v>4337</v>
      </c>
      <c r="F122" s="184">
        <v>10031</v>
      </c>
      <c r="G122" s="184">
        <v>8877</v>
      </c>
      <c r="H122" s="201">
        <v>77</v>
      </c>
      <c r="I122" s="179">
        <v>109.825</v>
      </c>
      <c r="K122" s="185">
        <v>104.6</v>
      </c>
      <c r="L122" s="121">
        <v>51.6</v>
      </c>
      <c r="M122" s="186">
        <v>4629</v>
      </c>
      <c r="N122" s="186">
        <v>10608</v>
      </c>
      <c r="O122" s="186">
        <v>13566</v>
      </c>
      <c r="P122" s="186">
        <v>71</v>
      </c>
      <c r="Q122" s="187">
        <v>90.4</v>
      </c>
    </row>
    <row r="123" spans="1:17">
      <c r="A123" s="33"/>
      <c r="B123" s="34" t="s">
        <v>115</v>
      </c>
      <c r="C123" s="177">
        <v>103.9</v>
      </c>
      <c r="D123" s="183">
        <v>48.4</v>
      </c>
      <c r="E123" s="184">
        <v>4403</v>
      </c>
      <c r="F123" s="184">
        <v>10821</v>
      </c>
      <c r="G123" s="184">
        <v>16626</v>
      </c>
      <c r="H123" s="201">
        <v>67</v>
      </c>
      <c r="I123" s="179">
        <v>107.895</v>
      </c>
      <c r="K123" s="185">
        <v>103.9</v>
      </c>
      <c r="L123" s="121">
        <v>48.4</v>
      </c>
      <c r="M123" s="186">
        <v>4229</v>
      </c>
      <c r="N123" s="186">
        <v>10230</v>
      </c>
      <c r="O123" s="186">
        <v>14731</v>
      </c>
      <c r="P123" s="186">
        <v>67</v>
      </c>
      <c r="Q123" s="187">
        <v>88.5</v>
      </c>
    </row>
    <row r="124" spans="1:17">
      <c r="A124" s="33"/>
      <c r="B124" s="34" t="s">
        <v>116</v>
      </c>
      <c r="C124" s="177">
        <v>100.4</v>
      </c>
      <c r="D124" s="183">
        <v>51.1</v>
      </c>
      <c r="E124" s="184">
        <v>4142</v>
      </c>
      <c r="F124" s="184">
        <v>12375</v>
      </c>
      <c r="G124" s="184">
        <v>12827</v>
      </c>
      <c r="H124" s="201">
        <v>60</v>
      </c>
      <c r="I124" s="179">
        <v>103.93300000000001</v>
      </c>
      <c r="K124" s="185">
        <v>100.4</v>
      </c>
      <c r="L124" s="121">
        <v>51.1</v>
      </c>
      <c r="M124" s="186">
        <v>4175</v>
      </c>
      <c r="N124" s="186">
        <v>11011</v>
      </c>
      <c r="O124" s="186">
        <v>13242</v>
      </c>
      <c r="P124" s="186">
        <v>58</v>
      </c>
      <c r="Q124" s="187">
        <v>87.4</v>
      </c>
    </row>
    <row r="125" spans="1:17">
      <c r="A125" s="33"/>
      <c r="B125" s="34" t="s">
        <v>117</v>
      </c>
      <c r="C125" s="177">
        <v>100.7</v>
      </c>
      <c r="D125" s="183">
        <v>49.9</v>
      </c>
      <c r="E125" s="184">
        <v>4162</v>
      </c>
      <c r="F125" s="184">
        <v>9471</v>
      </c>
      <c r="G125" s="184">
        <v>12787</v>
      </c>
      <c r="H125" s="201">
        <v>65</v>
      </c>
      <c r="I125" s="179">
        <v>103.693</v>
      </c>
      <c r="K125" s="185">
        <v>100.7</v>
      </c>
      <c r="L125" s="121">
        <v>49.9</v>
      </c>
      <c r="M125" s="186">
        <v>4048</v>
      </c>
      <c r="N125" s="186">
        <v>10458</v>
      </c>
      <c r="O125" s="186">
        <v>13048</v>
      </c>
      <c r="P125" s="186">
        <v>68</v>
      </c>
      <c r="Q125" s="187">
        <v>87.2</v>
      </c>
    </row>
    <row r="126" spans="1:17">
      <c r="A126" s="33"/>
      <c r="B126" s="50" t="s">
        <v>118</v>
      </c>
      <c r="C126" s="180">
        <v>100.6</v>
      </c>
      <c r="D126" s="188">
        <v>49.8</v>
      </c>
      <c r="E126" s="189">
        <v>4784</v>
      </c>
      <c r="F126" s="189">
        <v>8381</v>
      </c>
      <c r="G126" s="189">
        <v>11838</v>
      </c>
      <c r="H126" s="203">
        <v>41</v>
      </c>
      <c r="I126" s="182">
        <v>101.971</v>
      </c>
      <c r="K126" s="190">
        <v>100.6</v>
      </c>
      <c r="L126" s="191">
        <v>49.8</v>
      </c>
      <c r="M126" s="192">
        <v>4552</v>
      </c>
      <c r="N126" s="192">
        <v>10175</v>
      </c>
      <c r="O126" s="192">
        <v>13013</v>
      </c>
      <c r="P126" s="192">
        <v>38</v>
      </c>
      <c r="Q126" s="193">
        <v>86.6</v>
      </c>
    </row>
    <row r="127" spans="1:17">
      <c r="A127" s="61" t="s">
        <v>130</v>
      </c>
      <c r="B127" s="34" t="s">
        <v>107</v>
      </c>
      <c r="C127" s="177">
        <v>101.3</v>
      </c>
      <c r="D127" s="183">
        <v>48.4</v>
      </c>
      <c r="E127" s="184">
        <v>4183</v>
      </c>
      <c r="F127" s="184">
        <v>11850</v>
      </c>
      <c r="G127" s="184">
        <v>9187</v>
      </c>
      <c r="H127" s="201">
        <v>43</v>
      </c>
      <c r="I127" s="179">
        <v>101.202</v>
      </c>
      <c r="K127" s="185">
        <v>101.3</v>
      </c>
      <c r="L127" s="121">
        <v>48.4</v>
      </c>
      <c r="M127" s="186">
        <v>4517</v>
      </c>
      <c r="N127" s="186">
        <v>10783</v>
      </c>
      <c r="O127" s="186">
        <v>12919</v>
      </c>
      <c r="P127" s="186">
        <v>50</v>
      </c>
      <c r="Q127" s="187">
        <v>86.5</v>
      </c>
    </row>
    <row r="128" spans="1:17">
      <c r="A128" s="33">
        <v>1999</v>
      </c>
      <c r="B128" s="34" t="s">
        <v>108</v>
      </c>
      <c r="C128" s="177">
        <v>101.1</v>
      </c>
      <c r="D128" s="183">
        <v>49.4</v>
      </c>
      <c r="E128" s="184">
        <v>4484</v>
      </c>
      <c r="F128" s="184">
        <v>9761</v>
      </c>
      <c r="G128" s="184">
        <v>13968</v>
      </c>
      <c r="H128" s="201">
        <v>37</v>
      </c>
      <c r="I128" s="179">
        <v>100.378</v>
      </c>
      <c r="K128" s="185">
        <v>101.1</v>
      </c>
      <c r="L128" s="121">
        <v>49.4</v>
      </c>
      <c r="M128" s="186">
        <v>4953</v>
      </c>
      <c r="N128" s="186">
        <v>9429</v>
      </c>
      <c r="O128" s="186">
        <v>12877</v>
      </c>
      <c r="P128" s="186">
        <v>42</v>
      </c>
      <c r="Q128" s="187">
        <v>87.7</v>
      </c>
    </row>
    <row r="129" spans="1:17">
      <c r="A129" s="33"/>
      <c r="B129" s="34" t="s">
        <v>109</v>
      </c>
      <c r="C129" s="177">
        <v>111.5</v>
      </c>
      <c r="D129" s="183">
        <v>49.5</v>
      </c>
      <c r="E129" s="184">
        <v>4327</v>
      </c>
      <c r="F129" s="184">
        <v>10694</v>
      </c>
      <c r="G129" s="184">
        <v>22408</v>
      </c>
      <c r="H129" s="201">
        <v>47</v>
      </c>
      <c r="I129" s="179">
        <v>99.902000000000001</v>
      </c>
      <c r="K129" s="185">
        <v>111.5</v>
      </c>
      <c r="L129" s="121">
        <v>49.5</v>
      </c>
      <c r="M129" s="186">
        <v>4412</v>
      </c>
      <c r="N129" s="186">
        <v>10057</v>
      </c>
      <c r="O129" s="186">
        <v>13146</v>
      </c>
      <c r="P129" s="186">
        <v>45</v>
      </c>
      <c r="Q129" s="187">
        <v>87.7</v>
      </c>
    </row>
    <row r="130" spans="1:17">
      <c r="A130" s="33"/>
      <c r="B130" s="34" t="s">
        <v>110</v>
      </c>
      <c r="C130" s="177">
        <v>103.4</v>
      </c>
      <c r="D130" s="183">
        <v>48.2</v>
      </c>
      <c r="E130" s="184">
        <v>4035</v>
      </c>
      <c r="F130" s="184">
        <v>11722</v>
      </c>
      <c r="G130" s="184">
        <v>10873</v>
      </c>
      <c r="H130" s="201">
        <v>45</v>
      </c>
      <c r="I130" s="179">
        <v>100.306</v>
      </c>
      <c r="K130" s="185">
        <v>103.4</v>
      </c>
      <c r="L130" s="121">
        <v>48.2</v>
      </c>
      <c r="M130" s="186">
        <v>3980</v>
      </c>
      <c r="N130" s="186">
        <v>11490</v>
      </c>
      <c r="O130" s="186">
        <v>12787</v>
      </c>
      <c r="P130" s="186">
        <v>44</v>
      </c>
      <c r="Q130" s="187">
        <v>89.2</v>
      </c>
    </row>
    <row r="131" spans="1:17">
      <c r="A131" s="39"/>
      <c r="B131" s="34" t="s">
        <v>111</v>
      </c>
      <c r="C131" s="177">
        <v>103.3</v>
      </c>
      <c r="D131" s="183">
        <v>49.7</v>
      </c>
      <c r="E131" s="184">
        <v>4513</v>
      </c>
      <c r="F131" s="184">
        <v>7659</v>
      </c>
      <c r="G131" s="184">
        <v>10155</v>
      </c>
      <c r="H131" s="201">
        <v>58</v>
      </c>
      <c r="I131" s="179">
        <v>101.14</v>
      </c>
      <c r="K131" s="185">
        <v>103.3</v>
      </c>
      <c r="L131" s="121">
        <v>49.7</v>
      </c>
      <c r="M131" s="186">
        <v>4655</v>
      </c>
      <c r="N131" s="186">
        <v>8787</v>
      </c>
      <c r="O131" s="186">
        <v>12791</v>
      </c>
      <c r="P131" s="186">
        <v>61</v>
      </c>
      <c r="Q131" s="187">
        <v>90.3</v>
      </c>
    </row>
    <row r="132" spans="1:17">
      <c r="A132" s="33"/>
      <c r="B132" s="34" t="s">
        <v>112</v>
      </c>
      <c r="C132" s="177">
        <v>100.7</v>
      </c>
      <c r="D132" s="183">
        <v>49</v>
      </c>
      <c r="E132" s="184">
        <v>5001</v>
      </c>
      <c r="F132" s="184">
        <v>9816</v>
      </c>
      <c r="G132" s="201">
        <v>13289</v>
      </c>
      <c r="H132" s="201">
        <v>43</v>
      </c>
      <c r="I132" s="179">
        <v>102.37</v>
      </c>
      <c r="K132" s="185">
        <v>100.7</v>
      </c>
      <c r="L132" s="121">
        <v>49</v>
      </c>
      <c r="M132" s="186">
        <v>4571</v>
      </c>
      <c r="N132" s="186">
        <v>9832</v>
      </c>
      <c r="O132" s="186">
        <v>12577</v>
      </c>
      <c r="P132" s="186">
        <v>45</v>
      </c>
      <c r="Q132" s="187">
        <v>92.2</v>
      </c>
    </row>
    <row r="133" spans="1:17">
      <c r="A133" s="33"/>
      <c r="B133" s="34" t="s">
        <v>113</v>
      </c>
      <c r="C133" s="177">
        <v>104.1</v>
      </c>
      <c r="D133" s="183">
        <v>48.1</v>
      </c>
      <c r="E133" s="201">
        <v>4422</v>
      </c>
      <c r="F133" s="201">
        <v>11148</v>
      </c>
      <c r="G133" s="201">
        <v>14824</v>
      </c>
      <c r="H133" s="201">
        <v>58</v>
      </c>
      <c r="I133" s="179">
        <v>102.062</v>
      </c>
      <c r="K133" s="185">
        <v>104.1</v>
      </c>
      <c r="L133" s="121">
        <v>48.1</v>
      </c>
      <c r="M133" s="186">
        <v>4117</v>
      </c>
      <c r="N133" s="186">
        <v>10670</v>
      </c>
      <c r="O133" s="186">
        <v>12763</v>
      </c>
      <c r="P133" s="186">
        <v>53</v>
      </c>
      <c r="Q133" s="187">
        <v>92</v>
      </c>
    </row>
    <row r="134" spans="1:17">
      <c r="A134" s="33"/>
      <c r="B134" s="34" t="s">
        <v>114</v>
      </c>
      <c r="C134" s="177">
        <v>105.8</v>
      </c>
      <c r="D134" s="183">
        <v>48.5</v>
      </c>
      <c r="E134" s="201">
        <v>4188</v>
      </c>
      <c r="F134" s="201">
        <v>9825</v>
      </c>
      <c r="G134" s="201">
        <v>8615</v>
      </c>
      <c r="H134" s="201">
        <v>60</v>
      </c>
      <c r="I134" s="179">
        <v>102.05800000000001</v>
      </c>
      <c r="K134" s="185">
        <v>105.8</v>
      </c>
      <c r="L134" s="121">
        <v>48.5</v>
      </c>
      <c r="M134" s="186">
        <v>4540</v>
      </c>
      <c r="N134" s="186">
        <v>10186</v>
      </c>
      <c r="O134" s="186">
        <v>12795</v>
      </c>
      <c r="P134" s="186">
        <v>55</v>
      </c>
      <c r="Q134" s="187">
        <v>92.9</v>
      </c>
    </row>
    <row r="135" spans="1:17">
      <c r="A135" s="33"/>
      <c r="B135" s="34" t="s">
        <v>115</v>
      </c>
      <c r="C135" s="177">
        <v>113.3</v>
      </c>
      <c r="D135" s="183">
        <v>48</v>
      </c>
      <c r="E135" s="201">
        <v>4776</v>
      </c>
      <c r="F135" s="201">
        <v>10653</v>
      </c>
      <c r="G135" s="201">
        <v>15138</v>
      </c>
      <c r="H135" s="201">
        <v>47</v>
      </c>
      <c r="I135" s="179">
        <v>102.3</v>
      </c>
      <c r="K135" s="185">
        <v>113.3</v>
      </c>
      <c r="L135" s="121">
        <v>48</v>
      </c>
      <c r="M135" s="186">
        <v>4666</v>
      </c>
      <c r="N135" s="186">
        <v>10205</v>
      </c>
      <c r="O135" s="186">
        <v>13341</v>
      </c>
      <c r="P135" s="186">
        <v>47</v>
      </c>
      <c r="Q135" s="187">
        <v>94.8</v>
      </c>
    </row>
    <row r="136" spans="1:17">
      <c r="A136" s="33"/>
      <c r="B136" s="34" t="s">
        <v>116</v>
      </c>
      <c r="C136" s="177">
        <v>107.1</v>
      </c>
      <c r="D136" s="183">
        <v>51.3</v>
      </c>
      <c r="E136" s="201">
        <v>4281</v>
      </c>
      <c r="F136" s="201">
        <v>12053</v>
      </c>
      <c r="G136" s="201">
        <v>11702</v>
      </c>
      <c r="H136" s="201">
        <v>64</v>
      </c>
      <c r="I136" s="179">
        <v>102.87</v>
      </c>
      <c r="K136" s="185">
        <v>107.1</v>
      </c>
      <c r="L136" s="121">
        <v>51.3</v>
      </c>
      <c r="M136" s="186">
        <v>4326</v>
      </c>
      <c r="N136" s="186">
        <v>10997</v>
      </c>
      <c r="O136" s="186">
        <v>12654</v>
      </c>
      <c r="P136" s="186">
        <v>62</v>
      </c>
      <c r="Q136" s="187">
        <v>99</v>
      </c>
    </row>
    <row r="137" spans="1:17">
      <c r="A137" s="33"/>
      <c r="B137" s="34" t="s">
        <v>117</v>
      </c>
      <c r="C137" s="177">
        <v>108</v>
      </c>
      <c r="D137" s="183">
        <v>45.8</v>
      </c>
      <c r="E137" s="201">
        <v>4918</v>
      </c>
      <c r="F137" s="201">
        <v>10361</v>
      </c>
      <c r="G137" s="201">
        <v>12732</v>
      </c>
      <c r="H137" s="201">
        <v>54</v>
      </c>
      <c r="I137" s="179">
        <v>102.65</v>
      </c>
      <c r="K137" s="185">
        <v>108</v>
      </c>
      <c r="L137" s="121">
        <v>45.8</v>
      </c>
      <c r="M137" s="186">
        <v>4799</v>
      </c>
      <c r="N137" s="186">
        <v>10899</v>
      </c>
      <c r="O137" s="186">
        <v>12808</v>
      </c>
      <c r="P137" s="186">
        <v>55</v>
      </c>
      <c r="Q137" s="187">
        <v>99</v>
      </c>
    </row>
    <row r="138" spans="1:17">
      <c r="A138" s="49"/>
      <c r="B138" s="34" t="s">
        <v>118</v>
      </c>
      <c r="C138" s="177">
        <v>105.9</v>
      </c>
      <c r="D138" s="183">
        <v>46.8</v>
      </c>
      <c r="E138" s="201">
        <v>4537</v>
      </c>
      <c r="F138" s="201">
        <v>9033</v>
      </c>
      <c r="G138" s="201">
        <v>11525</v>
      </c>
      <c r="H138" s="201">
        <v>76</v>
      </c>
      <c r="I138" s="179">
        <v>103.233</v>
      </c>
      <c r="K138" s="185">
        <v>105.9</v>
      </c>
      <c r="L138" s="121">
        <v>46.8</v>
      </c>
      <c r="M138" s="186">
        <v>4272</v>
      </c>
      <c r="N138" s="186">
        <v>10983</v>
      </c>
      <c r="O138" s="186">
        <v>12493</v>
      </c>
      <c r="P138" s="186">
        <v>68</v>
      </c>
      <c r="Q138" s="187">
        <v>101.2</v>
      </c>
    </row>
    <row r="139" spans="1:17">
      <c r="A139" s="33" t="s">
        <v>131</v>
      </c>
      <c r="B139" s="62" t="s">
        <v>107</v>
      </c>
      <c r="C139" s="207">
        <v>108.6</v>
      </c>
      <c r="D139" s="194">
        <v>47.6</v>
      </c>
      <c r="E139" s="206">
        <v>5051</v>
      </c>
      <c r="F139" s="206">
        <v>12424</v>
      </c>
      <c r="G139" s="206">
        <v>9710</v>
      </c>
      <c r="H139" s="206">
        <v>61</v>
      </c>
      <c r="I139" s="196">
        <v>104.70099999999999</v>
      </c>
      <c r="K139" s="197">
        <v>108.6</v>
      </c>
      <c r="L139" s="198">
        <v>47.6</v>
      </c>
      <c r="M139" s="199">
        <v>5358</v>
      </c>
      <c r="N139" s="199">
        <v>11330</v>
      </c>
      <c r="O139" s="199">
        <v>13435</v>
      </c>
      <c r="P139" s="199">
        <v>71</v>
      </c>
      <c r="Q139" s="200">
        <v>103.5</v>
      </c>
    </row>
    <row r="140" spans="1:17">
      <c r="A140" s="33">
        <v>2000</v>
      </c>
      <c r="B140" s="34" t="s">
        <v>108</v>
      </c>
      <c r="C140" s="177">
        <v>109.8</v>
      </c>
      <c r="D140" s="183">
        <v>45.9</v>
      </c>
      <c r="E140" s="201">
        <v>3539</v>
      </c>
      <c r="F140" s="201">
        <v>11930</v>
      </c>
      <c r="G140" s="201">
        <v>14287</v>
      </c>
      <c r="H140" s="201">
        <v>48</v>
      </c>
      <c r="I140" s="179">
        <v>105.21899999999999</v>
      </c>
      <c r="K140" s="185">
        <v>109.8</v>
      </c>
      <c r="L140" s="121">
        <v>45.9</v>
      </c>
      <c r="M140" s="186">
        <v>3839</v>
      </c>
      <c r="N140" s="186">
        <v>11332</v>
      </c>
      <c r="O140" s="186">
        <v>12655</v>
      </c>
      <c r="P140" s="186">
        <v>56</v>
      </c>
      <c r="Q140" s="187">
        <v>104.8</v>
      </c>
    </row>
    <row r="141" spans="1:17">
      <c r="A141" s="33"/>
      <c r="B141" s="34" t="s">
        <v>109</v>
      </c>
      <c r="C141" s="177">
        <v>106.8</v>
      </c>
      <c r="D141" s="183">
        <v>45.8</v>
      </c>
      <c r="E141" s="201">
        <v>4042</v>
      </c>
      <c r="F141" s="201">
        <v>12301</v>
      </c>
      <c r="G141" s="201">
        <v>21971</v>
      </c>
      <c r="H141" s="201">
        <v>73</v>
      </c>
      <c r="I141" s="179">
        <v>103.76900000000001</v>
      </c>
      <c r="K141" s="185">
        <v>106.8</v>
      </c>
      <c r="L141" s="121">
        <v>45.8</v>
      </c>
      <c r="M141" s="186">
        <v>4213</v>
      </c>
      <c r="N141" s="186">
        <v>11652</v>
      </c>
      <c r="O141" s="186">
        <v>12832</v>
      </c>
      <c r="P141" s="186">
        <v>68</v>
      </c>
      <c r="Q141" s="187">
        <v>103.9</v>
      </c>
    </row>
    <row r="142" spans="1:17">
      <c r="A142" s="33"/>
      <c r="B142" s="34" t="s">
        <v>110</v>
      </c>
      <c r="C142" s="177">
        <v>111.6</v>
      </c>
      <c r="D142" s="183">
        <v>45.1</v>
      </c>
      <c r="E142" s="201">
        <v>5017</v>
      </c>
      <c r="F142" s="201">
        <v>11263</v>
      </c>
      <c r="G142" s="201">
        <v>10529</v>
      </c>
      <c r="H142" s="201">
        <v>60</v>
      </c>
      <c r="I142" s="179">
        <v>103.919</v>
      </c>
      <c r="K142" s="185">
        <v>111.6</v>
      </c>
      <c r="L142" s="121">
        <v>45.1</v>
      </c>
      <c r="M142" s="186">
        <v>4893</v>
      </c>
      <c r="N142" s="186">
        <v>11661</v>
      </c>
      <c r="O142" s="186">
        <v>13317</v>
      </c>
      <c r="P142" s="186">
        <v>62</v>
      </c>
      <c r="Q142" s="187">
        <v>103.6</v>
      </c>
    </row>
    <row r="143" spans="1:17">
      <c r="A143" s="33"/>
      <c r="B143" s="34" t="s">
        <v>111</v>
      </c>
      <c r="C143" s="177">
        <v>112.2</v>
      </c>
      <c r="D143" s="183">
        <v>45.3</v>
      </c>
      <c r="E143" s="201">
        <v>4581</v>
      </c>
      <c r="F143" s="201">
        <v>10864</v>
      </c>
      <c r="G143" s="201">
        <v>11023</v>
      </c>
      <c r="H143" s="201">
        <v>60</v>
      </c>
      <c r="I143" s="179">
        <v>104.31100000000001</v>
      </c>
      <c r="K143" s="185">
        <v>112.2</v>
      </c>
      <c r="L143" s="121">
        <v>45.3</v>
      </c>
      <c r="M143" s="186">
        <v>4730</v>
      </c>
      <c r="N143" s="186">
        <v>11828</v>
      </c>
      <c r="O143" s="186">
        <v>13192</v>
      </c>
      <c r="P143" s="186">
        <v>60</v>
      </c>
      <c r="Q143" s="187">
        <v>103.1</v>
      </c>
    </row>
    <row r="144" spans="1:17">
      <c r="A144" s="33"/>
      <c r="B144" s="34" t="s">
        <v>112</v>
      </c>
      <c r="C144" s="177">
        <v>112</v>
      </c>
      <c r="D144" s="183">
        <v>43.8</v>
      </c>
      <c r="E144" s="201">
        <v>4606</v>
      </c>
      <c r="F144" s="201">
        <v>11950</v>
      </c>
      <c r="G144" s="201">
        <v>14545</v>
      </c>
      <c r="H144" s="201">
        <v>68</v>
      </c>
      <c r="I144" s="179">
        <v>104.572</v>
      </c>
      <c r="K144" s="185">
        <v>112</v>
      </c>
      <c r="L144" s="121">
        <v>43.8</v>
      </c>
      <c r="M144" s="186">
        <v>4166</v>
      </c>
      <c r="N144" s="186">
        <v>12109</v>
      </c>
      <c r="O144" s="186">
        <v>13505</v>
      </c>
      <c r="P144" s="186">
        <v>70</v>
      </c>
      <c r="Q144" s="187">
        <v>102.2</v>
      </c>
    </row>
    <row r="145" spans="1:17">
      <c r="A145" s="39"/>
      <c r="B145" s="34" t="s">
        <v>113</v>
      </c>
      <c r="C145" s="177">
        <v>113.4</v>
      </c>
      <c r="D145" s="183">
        <v>45.7</v>
      </c>
      <c r="E145" s="201">
        <v>5177</v>
      </c>
      <c r="F145" s="201">
        <v>12314</v>
      </c>
      <c r="G145" s="201">
        <v>14096</v>
      </c>
      <c r="H145" s="201">
        <v>59</v>
      </c>
      <c r="I145" s="179">
        <v>105.646</v>
      </c>
      <c r="K145" s="185">
        <v>113.4</v>
      </c>
      <c r="L145" s="121">
        <v>45.7</v>
      </c>
      <c r="M145" s="186">
        <v>4909</v>
      </c>
      <c r="N145" s="186">
        <v>12296</v>
      </c>
      <c r="O145" s="186">
        <v>12699</v>
      </c>
      <c r="P145" s="186">
        <v>55</v>
      </c>
      <c r="Q145" s="187">
        <v>103.5</v>
      </c>
    </row>
    <row r="146" spans="1:17">
      <c r="A146" s="33"/>
      <c r="B146" s="34" t="s">
        <v>114</v>
      </c>
      <c r="C146" s="177">
        <v>113.8</v>
      </c>
      <c r="D146" s="183">
        <v>45.3</v>
      </c>
      <c r="E146" s="201">
        <v>3615</v>
      </c>
      <c r="F146" s="201">
        <v>12534</v>
      </c>
      <c r="G146" s="201">
        <v>9136</v>
      </c>
      <c r="H146" s="201">
        <v>63</v>
      </c>
      <c r="I146" s="179">
        <v>105.929</v>
      </c>
      <c r="K146" s="185">
        <v>113.8</v>
      </c>
      <c r="L146" s="121">
        <v>45.3</v>
      </c>
      <c r="M146" s="186">
        <v>3928</v>
      </c>
      <c r="N146" s="186">
        <v>12536</v>
      </c>
      <c r="O146" s="186">
        <v>13142</v>
      </c>
      <c r="P146" s="186">
        <v>58</v>
      </c>
      <c r="Q146" s="187">
        <v>103.8</v>
      </c>
    </row>
    <row r="147" spans="1:17">
      <c r="A147" s="33"/>
      <c r="B147" s="34" t="s">
        <v>115</v>
      </c>
      <c r="C147" s="177">
        <v>113.5</v>
      </c>
      <c r="D147" s="183">
        <v>47.1</v>
      </c>
      <c r="E147" s="201">
        <v>3820</v>
      </c>
      <c r="F147" s="201">
        <v>13237</v>
      </c>
      <c r="G147" s="201">
        <v>14672</v>
      </c>
      <c r="H147" s="201">
        <v>62</v>
      </c>
      <c r="I147" s="179">
        <v>107.467</v>
      </c>
      <c r="K147" s="185">
        <v>113.5</v>
      </c>
      <c r="L147" s="121">
        <v>47.1</v>
      </c>
      <c r="M147" s="186">
        <v>3766</v>
      </c>
      <c r="N147" s="186">
        <v>12681</v>
      </c>
      <c r="O147" s="186">
        <v>12799</v>
      </c>
      <c r="P147" s="186">
        <v>63</v>
      </c>
      <c r="Q147" s="187">
        <v>105.1</v>
      </c>
    </row>
    <row r="148" spans="1:17">
      <c r="A148" s="33"/>
      <c r="B148" s="34" t="s">
        <v>116</v>
      </c>
      <c r="C148" s="177">
        <v>114.6</v>
      </c>
      <c r="D148" s="183">
        <v>45.7</v>
      </c>
      <c r="E148" s="201">
        <v>4169</v>
      </c>
      <c r="F148" s="201">
        <v>14380</v>
      </c>
      <c r="G148" s="201">
        <v>12121</v>
      </c>
      <c r="H148" s="201">
        <v>70</v>
      </c>
      <c r="I148" s="179">
        <v>107.015</v>
      </c>
      <c r="K148" s="185">
        <v>114.6</v>
      </c>
      <c r="L148" s="121">
        <v>45.7</v>
      </c>
      <c r="M148" s="186">
        <v>4227</v>
      </c>
      <c r="N148" s="186">
        <v>13012</v>
      </c>
      <c r="O148" s="186">
        <v>13226</v>
      </c>
      <c r="P148" s="186">
        <v>67</v>
      </c>
      <c r="Q148" s="187">
        <v>104</v>
      </c>
    </row>
    <row r="149" spans="1:17">
      <c r="A149" s="33"/>
      <c r="B149" s="34" t="s">
        <v>117</v>
      </c>
      <c r="C149" s="177">
        <v>114.5</v>
      </c>
      <c r="D149" s="183">
        <v>47.3</v>
      </c>
      <c r="E149" s="201">
        <v>3937</v>
      </c>
      <c r="F149" s="201">
        <v>11947</v>
      </c>
      <c r="G149" s="201">
        <v>12848</v>
      </c>
      <c r="H149" s="201">
        <v>70</v>
      </c>
      <c r="I149" s="179">
        <v>107.155</v>
      </c>
      <c r="K149" s="185">
        <v>114.5</v>
      </c>
      <c r="L149" s="121">
        <v>47.3</v>
      </c>
      <c r="M149" s="186">
        <v>3814</v>
      </c>
      <c r="N149" s="186">
        <v>12547</v>
      </c>
      <c r="O149" s="186">
        <v>13320</v>
      </c>
      <c r="P149" s="186">
        <v>71</v>
      </c>
      <c r="Q149" s="187">
        <v>104.4</v>
      </c>
    </row>
    <row r="150" spans="1:17">
      <c r="A150" s="33"/>
      <c r="B150" s="50" t="s">
        <v>118</v>
      </c>
      <c r="C150" s="180">
        <v>117.8</v>
      </c>
      <c r="D150" s="188">
        <v>50.7</v>
      </c>
      <c r="E150" s="203">
        <v>4081</v>
      </c>
      <c r="F150" s="203">
        <v>11131</v>
      </c>
      <c r="G150" s="203">
        <v>12576</v>
      </c>
      <c r="H150" s="203">
        <v>61</v>
      </c>
      <c r="I150" s="182">
        <v>106.77800000000001</v>
      </c>
      <c r="K150" s="190">
        <v>117.8</v>
      </c>
      <c r="L150" s="191">
        <v>50.7</v>
      </c>
      <c r="M150" s="192">
        <v>3828</v>
      </c>
      <c r="N150" s="192">
        <v>14059</v>
      </c>
      <c r="O150" s="192">
        <v>14145</v>
      </c>
      <c r="P150" s="192">
        <v>58</v>
      </c>
      <c r="Q150" s="193">
        <v>103.4</v>
      </c>
    </row>
    <row r="151" spans="1:17">
      <c r="A151" s="208" t="s">
        <v>132</v>
      </c>
      <c r="B151" s="34" t="s">
        <v>107</v>
      </c>
      <c r="C151" s="177">
        <v>114.3</v>
      </c>
      <c r="D151" s="183">
        <v>50.2</v>
      </c>
      <c r="E151" s="201">
        <v>3549</v>
      </c>
      <c r="F151" s="201">
        <v>14682</v>
      </c>
      <c r="G151" s="201">
        <v>10222</v>
      </c>
      <c r="H151" s="201">
        <v>52</v>
      </c>
      <c r="I151" s="179">
        <v>105.809</v>
      </c>
      <c r="K151" s="185">
        <v>114.3</v>
      </c>
      <c r="L151" s="121">
        <v>50.2</v>
      </c>
      <c r="M151" s="186">
        <v>3726</v>
      </c>
      <c r="N151" s="186">
        <v>12740</v>
      </c>
      <c r="O151" s="186">
        <v>13296</v>
      </c>
      <c r="P151" s="186">
        <v>57</v>
      </c>
      <c r="Q151" s="187">
        <v>101.1</v>
      </c>
    </row>
    <row r="152" spans="1:17">
      <c r="A152" s="33">
        <v>2001</v>
      </c>
      <c r="B152" s="34" t="s">
        <v>108</v>
      </c>
      <c r="C152" s="177">
        <v>112.4</v>
      </c>
      <c r="D152" s="183">
        <v>48.7</v>
      </c>
      <c r="E152" s="201">
        <v>3260</v>
      </c>
      <c r="F152" s="201">
        <v>13382</v>
      </c>
      <c r="G152" s="201">
        <v>15273</v>
      </c>
      <c r="H152" s="201">
        <v>51</v>
      </c>
      <c r="I152" s="179">
        <v>105.453</v>
      </c>
      <c r="K152" s="185">
        <v>112.4</v>
      </c>
      <c r="L152" s="121">
        <v>48.7</v>
      </c>
      <c r="M152" s="186">
        <v>3483</v>
      </c>
      <c r="N152" s="186">
        <v>12800</v>
      </c>
      <c r="O152" s="186">
        <v>13730</v>
      </c>
      <c r="P152" s="186">
        <v>58</v>
      </c>
      <c r="Q152" s="187">
        <v>100.2</v>
      </c>
    </row>
    <row r="153" spans="1:17">
      <c r="A153" s="33"/>
      <c r="B153" s="34" t="s">
        <v>109</v>
      </c>
      <c r="C153" s="177">
        <v>106.4</v>
      </c>
      <c r="D153" s="183">
        <v>49.7</v>
      </c>
      <c r="E153" s="201">
        <v>3759</v>
      </c>
      <c r="F153" s="201">
        <v>13685</v>
      </c>
      <c r="G153" s="201">
        <v>22434</v>
      </c>
      <c r="H153" s="201">
        <v>87</v>
      </c>
      <c r="I153" s="179">
        <v>106.399</v>
      </c>
      <c r="K153" s="185">
        <v>106.4</v>
      </c>
      <c r="L153" s="121">
        <v>49.7</v>
      </c>
      <c r="M153" s="186">
        <v>4029</v>
      </c>
      <c r="N153" s="186">
        <v>13155</v>
      </c>
      <c r="O153" s="186">
        <v>13228</v>
      </c>
      <c r="P153" s="186">
        <v>84</v>
      </c>
      <c r="Q153" s="187">
        <v>102.5</v>
      </c>
    </row>
    <row r="154" spans="1:17">
      <c r="A154" s="33"/>
      <c r="B154" s="34" t="s">
        <v>110</v>
      </c>
      <c r="C154" s="177">
        <v>109.7</v>
      </c>
      <c r="D154" s="183">
        <v>51.9</v>
      </c>
      <c r="E154" s="201">
        <v>3927</v>
      </c>
      <c r="F154" s="201">
        <v>12661</v>
      </c>
      <c r="G154" s="201">
        <v>10513</v>
      </c>
      <c r="H154" s="201">
        <v>75</v>
      </c>
      <c r="I154" s="179">
        <v>106.495</v>
      </c>
      <c r="K154" s="185">
        <v>109.7</v>
      </c>
      <c r="L154" s="121">
        <v>51.9</v>
      </c>
      <c r="M154" s="186">
        <v>3815</v>
      </c>
      <c r="N154" s="186">
        <v>13121</v>
      </c>
      <c r="O154" s="186">
        <v>13176</v>
      </c>
      <c r="P154" s="186">
        <v>73</v>
      </c>
      <c r="Q154" s="187">
        <v>102.5</v>
      </c>
    </row>
    <row r="155" spans="1:17">
      <c r="A155" s="33"/>
      <c r="B155" s="34" t="s">
        <v>111</v>
      </c>
      <c r="C155" s="177">
        <v>106.4</v>
      </c>
      <c r="D155" s="183">
        <v>54.3</v>
      </c>
      <c r="E155" s="201">
        <v>3870</v>
      </c>
      <c r="F155" s="201">
        <v>11475</v>
      </c>
      <c r="G155" s="201">
        <v>11074</v>
      </c>
      <c r="H155" s="201">
        <v>65</v>
      </c>
      <c r="I155" s="179">
        <v>105.592</v>
      </c>
      <c r="K155" s="185">
        <v>106.4</v>
      </c>
      <c r="L155" s="121">
        <v>54.3</v>
      </c>
      <c r="M155" s="186">
        <v>4067</v>
      </c>
      <c r="N155" s="186">
        <v>12386</v>
      </c>
      <c r="O155" s="186">
        <v>13216</v>
      </c>
      <c r="P155" s="186">
        <v>67</v>
      </c>
      <c r="Q155" s="187">
        <v>101.2</v>
      </c>
    </row>
    <row r="156" spans="1:17">
      <c r="A156" s="33"/>
      <c r="B156" s="34" t="s">
        <v>112</v>
      </c>
      <c r="C156" s="177">
        <v>105.8</v>
      </c>
      <c r="D156" s="183">
        <v>54.9</v>
      </c>
      <c r="E156" s="201">
        <v>4444</v>
      </c>
      <c r="F156" s="201">
        <v>12301</v>
      </c>
      <c r="G156" s="201">
        <v>14300</v>
      </c>
      <c r="H156" s="201">
        <v>54</v>
      </c>
      <c r="I156" s="179">
        <v>105.062</v>
      </c>
      <c r="K156" s="185">
        <v>105.8</v>
      </c>
      <c r="L156" s="121">
        <v>54.9</v>
      </c>
      <c r="M156" s="186">
        <v>3985</v>
      </c>
      <c r="N156" s="186">
        <v>12649</v>
      </c>
      <c r="O156" s="186">
        <v>13477</v>
      </c>
      <c r="P156" s="186">
        <v>56</v>
      </c>
      <c r="Q156" s="187">
        <v>100.5</v>
      </c>
    </row>
    <row r="157" spans="1:17">
      <c r="A157" s="33"/>
      <c r="B157" s="34" t="s">
        <v>113</v>
      </c>
      <c r="C157" s="177">
        <v>104.4</v>
      </c>
      <c r="D157" s="183">
        <v>55</v>
      </c>
      <c r="E157" s="201">
        <v>4309</v>
      </c>
      <c r="F157" s="201">
        <v>12389</v>
      </c>
      <c r="G157" s="201">
        <v>15215</v>
      </c>
      <c r="H157" s="201">
        <v>51</v>
      </c>
      <c r="I157" s="179">
        <v>103.05200000000001</v>
      </c>
      <c r="K157" s="185">
        <v>104.4</v>
      </c>
      <c r="L157" s="121">
        <v>55</v>
      </c>
      <c r="M157" s="186">
        <v>4085</v>
      </c>
      <c r="N157" s="186">
        <v>12206</v>
      </c>
      <c r="O157" s="186">
        <v>13705</v>
      </c>
      <c r="P157" s="186">
        <v>47</v>
      </c>
      <c r="Q157" s="187">
        <v>97.5</v>
      </c>
    </row>
    <row r="158" spans="1:17">
      <c r="A158" s="33"/>
      <c r="B158" s="34" t="s">
        <v>114</v>
      </c>
      <c r="C158" s="177">
        <v>97.6</v>
      </c>
      <c r="D158" s="183">
        <v>53.9</v>
      </c>
      <c r="E158" s="201">
        <v>3545</v>
      </c>
      <c r="F158" s="201">
        <v>12403</v>
      </c>
      <c r="G158" s="201">
        <v>9662</v>
      </c>
      <c r="H158" s="201">
        <v>91</v>
      </c>
      <c r="I158" s="179">
        <v>102.176</v>
      </c>
      <c r="K158" s="185">
        <v>97.6</v>
      </c>
      <c r="L158" s="121">
        <v>53.9</v>
      </c>
      <c r="M158" s="186">
        <v>3782</v>
      </c>
      <c r="N158" s="186">
        <v>12347</v>
      </c>
      <c r="O158" s="186">
        <v>13485</v>
      </c>
      <c r="P158" s="186">
        <v>82</v>
      </c>
      <c r="Q158" s="187">
        <v>96.5</v>
      </c>
    </row>
    <row r="159" spans="1:17">
      <c r="A159" s="33"/>
      <c r="B159" s="34" t="s">
        <v>115</v>
      </c>
      <c r="C159" s="177">
        <v>102.7</v>
      </c>
      <c r="D159" s="183">
        <v>55</v>
      </c>
      <c r="E159" s="201">
        <v>4195</v>
      </c>
      <c r="F159" s="201">
        <v>12758</v>
      </c>
      <c r="G159" s="201">
        <v>14104</v>
      </c>
      <c r="H159" s="201">
        <v>62</v>
      </c>
      <c r="I159" s="179">
        <v>100.376</v>
      </c>
      <c r="K159" s="185">
        <v>102.7</v>
      </c>
      <c r="L159" s="121">
        <v>55</v>
      </c>
      <c r="M159" s="186">
        <v>4142</v>
      </c>
      <c r="N159" s="186">
        <v>12694</v>
      </c>
      <c r="O159" s="186">
        <v>12820</v>
      </c>
      <c r="P159" s="186">
        <v>65</v>
      </c>
      <c r="Q159" s="187">
        <v>93.4</v>
      </c>
    </row>
    <row r="160" spans="1:17">
      <c r="A160" s="33"/>
      <c r="B160" s="34" t="s">
        <v>116</v>
      </c>
      <c r="C160" s="177">
        <v>105.1</v>
      </c>
      <c r="D160" s="183">
        <v>55.8</v>
      </c>
      <c r="E160" s="201">
        <v>4004</v>
      </c>
      <c r="F160" s="201">
        <v>12893</v>
      </c>
      <c r="G160" s="201">
        <v>11852</v>
      </c>
      <c r="H160" s="201">
        <v>95</v>
      </c>
      <c r="I160" s="179">
        <v>100.179</v>
      </c>
      <c r="K160" s="185">
        <v>105.1</v>
      </c>
      <c r="L160" s="121">
        <v>55.8</v>
      </c>
      <c r="M160" s="186">
        <v>4019</v>
      </c>
      <c r="N160" s="186">
        <v>11412</v>
      </c>
      <c r="O160" s="186">
        <v>12811</v>
      </c>
      <c r="P160" s="186">
        <v>88</v>
      </c>
      <c r="Q160" s="187">
        <v>93.6</v>
      </c>
    </row>
    <row r="161" spans="1:17">
      <c r="A161" s="33"/>
      <c r="B161" s="34" t="s">
        <v>117</v>
      </c>
      <c r="C161" s="177">
        <v>102.7</v>
      </c>
      <c r="D161" s="183">
        <v>59.4</v>
      </c>
      <c r="E161" s="184">
        <v>4398</v>
      </c>
      <c r="F161" s="201">
        <v>11491</v>
      </c>
      <c r="G161" s="184">
        <v>12177</v>
      </c>
      <c r="H161" s="201">
        <v>60</v>
      </c>
      <c r="I161" s="179">
        <v>99.203000000000003</v>
      </c>
      <c r="K161" s="185">
        <v>102.7</v>
      </c>
      <c r="L161" s="121">
        <v>59.4</v>
      </c>
      <c r="M161" s="186">
        <v>4272</v>
      </c>
      <c r="N161" s="186">
        <v>11804</v>
      </c>
      <c r="O161" s="186">
        <v>12476</v>
      </c>
      <c r="P161" s="186">
        <v>60</v>
      </c>
      <c r="Q161" s="187">
        <v>92.6</v>
      </c>
    </row>
    <row r="162" spans="1:17">
      <c r="A162" s="55"/>
      <c r="B162" s="34" t="s">
        <v>118</v>
      </c>
      <c r="C162" s="177">
        <v>101.8</v>
      </c>
      <c r="D162" s="183">
        <v>54.7</v>
      </c>
      <c r="E162" s="201">
        <v>4727</v>
      </c>
      <c r="F162" s="201">
        <v>9619</v>
      </c>
      <c r="G162" s="201">
        <v>11507</v>
      </c>
      <c r="H162" s="201">
        <v>72</v>
      </c>
      <c r="I162" s="179">
        <v>100.218</v>
      </c>
      <c r="K162" s="185">
        <v>101.8</v>
      </c>
      <c r="L162" s="121">
        <v>54.7</v>
      </c>
      <c r="M162" s="186">
        <v>4447</v>
      </c>
      <c r="N162" s="186">
        <v>12282</v>
      </c>
      <c r="O162" s="186">
        <v>13035</v>
      </c>
      <c r="P162" s="186">
        <v>72</v>
      </c>
      <c r="Q162" s="187">
        <v>93.9</v>
      </c>
    </row>
    <row r="163" spans="1:17">
      <c r="A163" s="209" t="s">
        <v>133</v>
      </c>
      <c r="B163" s="62" t="s">
        <v>107</v>
      </c>
      <c r="C163" s="207">
        <v>100.4</v>
      </c>
      <c r="D163" s="194">
        <v>52.4</v>
      </c>
      <c r="E163" s="206">
        <v>3924</v>
      </c>
      <c r="F163" s="206">
        <v>11890</v>
      </c>
      <c r="G163" s="206">
        <v>10004</v>
      </c>
      <c r="H163" s="206">
        <v>57</v>
      </c>
      <c r="I163" s="196">
        <v>100.928</v>
      </c>
      <c r="K163" s="197">
        <v>100.4</v>
      </c>
      <c r="L163" s="198">
        <v>52.4</v>
      </c>
      <c r="M163" s="199">
        <v>4153</v>
      </c>
      <c r="N163" s="199">
        <v>10336</v>
      </c>
      <c r="O163" s="199">
        <v>12831</v>
      </c>
      <c r="P163" s="199">
        <v>63</v>
      </c>
      <c r="Q163" s="200">
        <v>95.4</v>
      </c>
    </row>
    <row r="164" spans="1:17">
      <c r="A164" s="33">
        <v>2002</v>
      </c>
      <c r="B164" s="34" t="s">
        <v>108</v>
      </c>
      <c r="C164" s="177">
        <v>104.7</v>
      </c>
      <c r="D164" s="183">
        <v>55.3</v>
      </c>
      <c r="E164" s="201">
        <v>3791</v>
      </c>
      <c r="F164" s="201">
        <v>12216</v>
      </c>
      <c r="G164" s="201">
        <v>14040</v>
      </c>
      <c r="H164" s="201">
        <v>62</v>
      </c>
      <c r="I164" s="179">
        <v>100.776</v>
      </c>
      <c r="K164" s="185">
        <v>104.7</v>
      </c>
      <c r="L164" s="121">
        <v>55.3</v>
      </c>
      <c r="M164" s="186">
        <v>4010</v>
      </c>
      <c r="N164" s="186">
        <v>11601</v>
      </c>
      <c r="O164" s="186">
        <v>12459</v>
      </c>
      <c r="P164" s="186">
        <v>68</v>
      </c>
      <c r="Q164" s="187">
        <v>95.6</v>
      </c>
    </row>
    <row r="165" spans="1:17">
      <c r="A165" s="33"/>
      <c r="B165" s="34" t="s">
        <v>109</v>
      </c>
      <c r="C165" s="177">
        <v>106</v>
      </c>
      <c r="D165" s="183">
        <v>53</v>
      </c>
      <c r="E165" s="201">
        <v>3360</v>
      </c>
      <c r="F165" s="201">
        <v>11496</v>
      </c>
      <c r="G165" s="201">
        <v>20274</v>
      </c>
      <c r="H165" s="201">
        <v>69</v>
      </c>
      <c r="I165" s="179">
        <v>101.155</v>
      </c>
      <c r="K165" s="185">
        <v>106</v>
      </c>
      <c r="L165" s="121">
        <v>53</v>
      </c>
      <c r="M165" s="186">
        <v>3700</v>
      </c>
      <c r="N165" s="186">
        <v>11426</v>
      </c>
      <c r="O165" s="186">
        <v>12307</v>
      </c>
      <c r="P165" s="186">
        <v>68</v>
      </c>
      <c r="Q165" s="187">
        <v>95.1</v>
      </c>
    </row>
    <row r="166" spans="1:17">
      <c r="A166" s="33"/>
      <c r="B166" s="34" t="s">
        <v>110</v>
      </c>
      <c r="C166" s="177">
        <v>107.7</v>
      </c>
      <c r="D166" s="183">
        <v>51.9</v>
      </c>
      <c r="E166" s="201">
        <v>4040</v>
      </c>
      <c r="F166" s="201">
        <v>11401</v>
      </c>
      <c r="G166" s="201">
        <v>10238</v>
      </c>
      <c r="H166" s="201">
        <v>59</v>
      </c>
      <c r="I166" s="179">
        <v>101.649</v>
      </c>
      <c r="K166" s="185">
        <v>107.7</v>
      </c>
      <c r="L166" s="121">
        <v>51.9</v>
      </c>
      <c r="M166" s="186">
        <v>3985</v>
      </c>
      <c r="N166" s="186">
        <v>11433</v>
      </c>
      <c r="O166" s="186">
        <v>12620</v>
      </c>
      <c r="P166" s="186">
        <v>57</v>
      </c>
      <c r="Q166" s="187">
        <v>95.4</v>
      </c>
    </row>
    <row r="167" spans="1:17">
      <c r="A167" s="33"/>
      <c r="B167" s="34" t="s">
        <v>111</v>
      </c>
      <c r="C167" s="177">
        <v>110</v>
      </c>
      <c r="D167" s="183">
        <v>49.5</v>
      </c>
      <c r="E167" s="201">
        <v>2929</v>
      </c>
      <c r="F167" s="201">
        <v>11318</v>
      </c>
      <c r="G167" s="201">
        <v>11098</v>
      </c>
      <c r="H167" s="201">
        <v>61</v>
      </c>
      <c r="I167" s="179">
        <v>102.619</v>
      </c>
      <c r="K167" s="185">
        <v>110</v>
      </c>
      <c r="L167" s="121">
        <v>49.5</v>
      </c>
      <c r="M167" s="186">
        <v>3113</v>
      </c>
      <c r="N167" s="186">
        <v>12144</v>
      </c>
      <c r="O167" s="186">
        <v>12993</v>
      </c>
      <c r="P167" s="186">
        <v>60</v>
      </c>
      <c r="Q167" s="187">
        <v>97.2</v>
      </c>
    </row>
    <row r="168" spans="1:17">
      <c r="A168" s="33"/>
      <c r="B168" s="34" t="s">
        <v>112</v>
      </c>
      <c r="C168" s="177">
        <v>111.8</v>
      </c>
      <c r="D168" s="183">
        <v>50.8</v>
      </c>
      <c r="E168" s="201">
        <v>4052</v>
      </c>
      <c r="F168" s="201">
        <v>11248</v>
      </c>
      <c r="G168" s="201">
        <v>13019</v>
      </c>
      <c r="H168" s="201">
        <v>61</v>
      </c>
      <c r="I168" s="179">
        <v>103.917</v>
      </c>
      <c r="K168" s="185">
        <v>111.8</v>
      </c>
      <c r="L168" s="121">
        <v>50.8</v>
      </c>
      <c r="M168" s="186">
        <v>3556</v>
      </c>
      <c r="N168" s="186">
        <v>12006</v>
      </c>
      <c r="O168" s="186">
        <v>12878</v>
      </c>
      <c r="P168" s="186">
        <v>66</v>
      </c>
      <c r="Q168" s="187">
        <v>98.9</v>
      </c>
    </row>
    <row r="169" spans="1:17">
      <c r="A169" s="33"/>
      <c r="B169" s="34" t="s">
        <v>113</v>
      </c>
      <c r="C169" s="177">
        <v>112.3</v>
      </c>
      <c r="D169" s="183">
        <v>48.6</v>
      </c>
      <c r="E169" s="201">
        <v>3434</v>
      </c>
      <c r="F169" s="201">
        <v>12550</v>
      </c>
      <c r="G169" s="201">
        <v>14316</v>
      </c>
      <c r="H169" s="201">
        <v>70</v>
      </c>
      <c r="I169" s="179">
        <v>101.53</v>
      </c>
      <c r="K169" s="185">
        <v>112.3</v>
      </c>
      <c r="L169" s="121">
        <v>48.6</v>
      </c>
      <c r="M169" s="186">
        <v>3246</v>
      </c>
      <c r="N169" s="186">
        <v>12083</v>
      </c>
      <c r="O169" s="186">
        <v>12795</v>
      </c>
      <c r="P169" s="186">
        <v>64</v>
      </c>
      <c r="Q169" s="187">
        <v>98.5</v>
      </c>
    </row>
    <row r="170" spans="1:17">
      <c r="A170" s="33"/>
      <c r="B170" s="34" t="s">
        <v>114</v>
      </c>
      <c r="C170" s="177">
        <v>113.8</v>
      </c>
      <c r="D170" s="183">
        <v>48</v>
      </c>
      <c r="E170" s="201">
        <v>3433</v>
      </c>
      <c r="F170" s="201">
        <v>12563</v>
      </c>
      <c r="G170" s="201">
        <v>9365</v>
      </c>
      <c r="H170" s="201">
        <v>66</v>
      </c>
      <c r="I170" s="179">
        <v>102.277</v>
      </c>
      <c r="K170" s="185">
        <v>113.8</v>
      </c>
      <c r="L170" s="121">
        <v>48</v>
      </c>
      <c r="M170" s="186">
        <v>3556</v>
      </c>
      <c r="N170" s="186">
        <v>12543</v>
      </c>
      <c r="O170" s="186">
        <v>12962</v>
      </c>
      <c r="P170" s="186">
        <v>64</v>
      </c>
      <c r="Q170" s="187">
        <v>100.1</v>
      </c>
    </row>
    <row r="171" spans="1:17">
      <c r="A171" s="33"/>
      <c r="B171" s="34" t="s">
        <v>115</v>
      </c>
      <c r="C171" s="177">
        <v>115.2</v>
      </c>
      <c r="D171" s="183">
        <v>48.5</v>
      </c>
      <c r="E171" s="201">
        <v>3605</v>
      </c>
      <c r="F171" s="201">
        <v>12882</v>
      </c>
      <c r="G171" s="201">
        <v>15058</v>
      </c>
      <c r="H171" s="201">
        <v>67</v>
      </c>
      <c r="I171" s="179">
        <v>102.306</v>
      </c>
      <c r="K171" s="185">
        <v>115.2</v>
      </c>
      <c r="L171" s="121">
        <v>48.5</v>
      </c>
      <c r="M171" s="186">
        <v>3556</v>
      </c>
      <c r="N171" s="186">
        <v>12730</v>
      </c>
      <c r="O171" s="186">
        <v>13353</v>
      </c>
      <c r="P171" s="186">
        <v>67</v>
      </c>
      <c r="Q171" s="187">
        <v>101.9</v>
      </c>
    </row>
    <row r="172" spans="1:17">
      <c r="A172" s="33"/>
      <c r="B172" s="34" t="s">
        <v>116</v>
      </c>
      <c r="C172" s="177">
        <v>119.6</v>
      </c>
      <c r="D172" s="183">
        <v>47.4</v>
      </c>
      <c r="E172" s="201">
        <v>3479</v>
      </c>
      <c r="F172" s="201">
        <v>13987</v>
      </c>
      <c r="G172" s="201">
        <v>11903</v>
      </c>
      <c r="H172" s="201">
        <v>59</v>
      </c>
      <c r="I172" s="179">
        <v>104.02800000000001</v>
      </c>
      <c r="K172" s="185">
        <v>119.6</v>
      </c>
      <c r="L172" s="121">
        <v>47.4</v>
      </c>
      <c r="M172" s="186">
        <v>3479</v>
      </c>
      <c r="N172" s="186">
        <v>12521</v>
      </c>
      <c r="O172" s="186">
        <v>13097</v>
      </c>
      <c r="P172" s="186">
        <v>56</v>
      </c>
      <c r="Q172" s="187">
        <v>103.8</v>
      </c>
    </row>
    <row r="173" spans="1:17">
      <c r="A173" s="33"/>
      <c r="B173" s="34" t="s">
        <v>117</v>
      </c>
      <c r="C173" s="177">
        <v>119.9</v>
      </c>
      <c r="D173" s="183">
        <v>49</v>
      </c>
      <c r="E173" s="201">
        <v>3587</v>
      </c>
      <c r="F173" s="201">
        <v>11567</v>
      </c>
      <c r="G173" s="201">
        <v>12622</v>
      </c>
      <c r="H173" s="201">
        <v>62</v>
      </c>
      <c r="I173" s="179">
        <v>104.953</v>
      </c>
      <c r="K173" s="185">
        <v>119.9</v>
      </c>
      <c r="L173" s="121">
        <v>49</v>
      </c>
      <c r="M173" s="186">
        <v>3476</v>
      </c>
      <c r="N173" s="186">
        <v>11795</v>
      </c>
      <c r="O173" s="186">
        <v>13165</v>
      </c>
      <c r="P173" s="186">
        <v>64</v>
      </c>
      <c r="Q173" s="187">
        <v>105.8</v>
      </c>
    </row>
    <row r="174" spans="1:17">
      <c r="A174" s="33"/>
      <c r="B174" s="50" t="s">
        <v>118</v>
      </c>
      <c r="C174" s="180">
        <v>121.5</v>
      </c>
      <c r="D174" s="188">
        <v>49.5</v>
      </c>
      <c r="E174" s="203">
        <v>3891</v>
      </c>
      <c r="F174" s="203">
        <v>10297</v>
      </c>
      <c r="G174" s="203">
        <v>11422</v>
      </c>
      <c r="H174" s="203">
        <v>54</v>
      </c>
      <c r="I174" s="182">
        <v>105.515</v>
      </c>
      <c r="K174" s="190">
        <v>121.5</v>
      </c>
      <c r="L174" s="191">
        <v>49.5</v>
      </c>
      <c r="M174" s="192">
        <v>3706</v>
      </c>
      <c r="N174" s="192">
        <v>12949</v>
      </c>
      <c r="O174" s="192">
        <v>12795</v>
      </c>
      <c r="P174" s="192">
        <v>54</v>
      </c>
      <c r="Q174" s="193">
        <v>105.3</v>
      </c>
    </row>
    <row r="175" spans="1:17">
      <c r="A175" s="208" t="s">
        <v>134</v>
      </c>
      <c r="B175" s="34" t="s">
        <v>107</v>
      </c>
      <c r="C175" s="177">
        <v>108.8</v>
      </c>
      <c r="D175" s="183">
        <v>48.7</v>
      </c>
      <c r="E175" s="201">
        <v>3381</v>
      </c>
      <c r="F175" s="201">
        <v>14973</v>
      </c>
      <c r="G175" s="201">
        <v>10242</v>
      </c>
      <c r="H175" s="201">
        <v>58</v>
      </c>
      <c r="I175" s="179">
        <v>106.752</v>
      </c>
      <c r="K175" s="185">
        <v>108.8</v>
      </c>
      <c r="L175" s="121">
        <v>48.7</v>
      </c>
      <c r="M175" s="186">
        <v>3627</v>
      </c>
      <c r="N175" s="186">
        <v>13097</v>
      </c>
      <c r="O175" s="186">
        <v>12646</v>
      </c>
      <c r="P175" s="186">
        <v>60</v>
      </c>
      <c r="Q175" s="187">
        <v>105.8</v>
      </c>
    </row>
    <row r="176" spans="1:17">
      <c r="A176" s="33">
        <v>2003</v>
      </c>
      <c r="B176" s="34" t="s">
        <v>108</v>
      </c>
      <c r="C176" s="177">
        <v>108.9</v>
      </c>
      <c r="D176" s="183">
        <v>47.8</v>
      </c>
      <c r="E176" s="201">
        <v>3832</v>
      </c>
      <c r="F176" s="201">
        <v>14314</v>
      </c>
      <c r="G176" s="201">
        <v>15032</v>
      </c>
      <c r="H176" s="201">
        <v>59</v>
      </c>
      <c r="I176" s="179">
        <v>108.276</v>
      </c>
      <c r="K176" s="185">
        <v>108.9</v>
      </c>
      <c r="L176" s="121">
        <v>47.8</v>
      </c>
      <c r="M176" s="186">
        <v>3967</v>
      </c>
      <c r="N176" s="186">
        <v>13550</v>
      </c>
      <c r="O176" s="186">
        <v>13230</v>
      </c>
      <c r="P176" s="186">
        <v>62</v>
      </c>
      <c r="Q176" s="187">
        <v>107.4</v>
      </c>
    </row>
    <row r="177" spans="1:17">
      <c r="A177" s="33"/>
      <c r="B177" s="34" t="s">
        <v>109</v>
      </c>
      <c r="C177" s="177">
        <v>115.3</v>
      </c>
      <c r="D177" s="183">
        <v>48.3</v>
      </c>
      <c r="E177" s="201">
        <v>3325</v>
      </c>
      <c r="F177" s="201">
        <v>13161</v>
      </c>
      <c r="G177" s="201">
        <v>22005</v>
      </c>
      <c r="H177" s="201">
        <v>55</v>
      </c>
      <c r="I177" s="179">
        <v>108.91800000000001</v>
      </c>
      <c r="K177" s="185">
        <v>115.3</v>
      </c>
      <c r="L177" s="121">
        <v>48.3</v>
      </c>
      <c r="M177" s="186">
        <v>3780</v>
      </c>
      <c r="N177" s="186">
        <v>13216</v>
      </c>
      <c r="O177" s="186">
        <v>13414</v>
      </c>
      <c r="P177" s="186">
        <v>55</v>
      </c>
      <c r="Q177" s="187">
        <v>107.7</v>
      </c>
    </row>
    <row r="178" spans="1:17">
      <c r="A178" s="33"/>
      <c r="B178" s="34" t="s">
        <v>110</v>
      </c>
      <c r="C178" s="177">
        <v>109.1</v>
      </c>
      <c r="D178" s="183">
        <v>47.9</v>
      </c>
      <c r="E178" s="201">
        <v>3677</v>
      </c>
      <c r="F178" s="201">
        <v>12926</v>
      </c>
      <c r="G178" s="201">
        <v>9521</v>
      </c>
      <c r="H178" s="201">
        <v>61</v>
      </c>
      <c r="I178" s="179">
        <v>108.065</v>
      </c>
      <c r="K178" s="185">
        <v>109.1</v>
      </c>
      <c r="L178" s="121">
        <v>47.9</v>
      </c>
      <c r="M178" s="186">
        <v>3708</v>
      </c>
      <c r="N178" s="186">
        <v>13023</v>
      </c>
      <c r="O178" s="186">
        <v>12052</v>
      </c>
      <c r="P178" s="186">
        <v>59</v>
      </c>
      <c r="Q178" s="187">
        <v>106.3</v>
      </c>
    </row>
    <row r="179" spans="1:17">
      <c r="A179" s="33"/>
      <c r="B179" s="34" t="s">
        <v>111</v>
      </c>
      <c r="C179" s="177">
        <v>109.4</v>
      </c>
      <c r="D179" s="183">
        <v>45.8</v>
      </c>
      <c r="E179" s="201">
        <v>3254</v>
      </c>
      <c r="F179" s="201">
        <v>13424</v>
      </c>
      <c r="G179" s="201">
        <v>11138</v>
      </c>
      <c r="H179" s="201">
        <v>64</v>
      </c>
      <c r="I179" s="179">
        <v>107.14700000000001</v>
      </c>
      <c r="K179" s="185">
        <v>109.4</v>
      </c>
      <c r="L179" s="121">
        <v>45.8</v>
      </c>
      <c r="M179" s="186">
        <v>3517</v>
      </c>
      <c r="N179" s="186">
        <v>14384</v>
      </c>
      <c r="O179" s="186">
        <v>13145</v>
      </c>
      <c r="P179" s="186">
        <v>66</v>
      </c>
      <c r="Q179" s="187">
        <v>104.4</v>
      </c>
    </row>
    <row r="180" spans="1:17">
      <c r="A180" s="33"/>
      <c r="B180" s="34" t="s">
        <v>112</v>
      </c>
      <c r="C180" s="177">
        <v>108.6</v>
      </c>
      <c r="D180" s="183">
        <v>46.4</v>
      </c>
      <c r="E180" s="201">
        <v>4182</v>
      </c>
      <c r="F180" s="201">
        <v>12609</v>
      </c>
      <c r="G180" s="201">
        <v>13105</v>
      </c>
      <c r="H180" s="201">
        <v>53</v>
      </c>
      <c r="I180" s="179">
        <v>107.54300000000001</v>
      </c>
      <c r="K180" s="185">
        <v>108.6</v>
      </c>
      <c r="L180" s="121">
        <v>46.4</v>
      </c>
      <c r="M180" s="186">
        <v>3597</v>
      </c>
      <c r="N180" s="186">
        <v>13279</v>
      </c>
      <c r="O180" s="186">
        <v>12754</v>
      </c>
      <c r="P180" s="186">
        <v>54</v>
      </c>
      <c r="Q180" s="187">
        <v>103.5</v>
      </c>
    </row>
    <row r="181" spans="1:17">
      <c r="A181" s="33"/>
      <c r="B181" s="34" t="s">
        <v>113</v>
      </c>
      <c r="C181" s="177">
        <v>109.5</v>
      </c>
      <c r="D181" s="183">
        <v>44.8</v>
      </c>
      <c r="E181" s="201">
        <v>3757</v>
      </c>
      <c r="F181" s="201">
        <v>14545</v>
      </c>
      <c r="G181" s="201">
        <v>14143</v>
      </c>
      <c r="H181" s="201">
        <v>62</v>
      </c>
      <c r="I181" s="179">
        <v>108.985</v>
      </c>
      <c r="K181" s="185">
        <v>109.5</v>
      </c>
      <c r="L181" s="121">
        <v>44.8</v>
      </c>
      <c r="M181" s="186">
        <v>3544</v>
      </c>
      <c r="N181" s="186">
        <v>14080</v>
      </c>
      <c r="O181" s="186">
        <v>12972</v>
      </c>
      <c r="P181" s="186">
        <v>59</v>
      </c>
      <c r="Q181" s="187">
        <v>107.3</v>
      </c>
    </row>
    <row r="182" spans="1:17">
      <c r="A182" s="33"/>
      <c r="B182" s="34" t="s">
        <v>114</v>
      </c>
      <c r="C182" s="177">
        <v>109.3</v>
      </c>
      <c r="D182" s="183">
        <v>48.3</v>
      </c>
      <c r="E182" s="201">
        <v>3299</v>
      </c>
      <c r="F182" s="201">
        <v>13897</v>
      </c>
      <c r="G182" s="201">
        <v>8718</v>
      </c>
      <c r="H182" s="201">
        <v>55</v>
      </c>
      <c r="I182" s="179">
        <v>108.262</v>
      </c>
      <c r="K182" s="185">
        <v>109.3</v>
      </c>
      <c r="L182" s="121">
        <v>48.3</v>
      </c>
      <c r="M182" s="186">
        <v>3293</v>
      </c>
      <c r="N182" s="186">
        <v>14211</v>
      </c>
      <c r="O182" s="186">
        <v>12226</v>
      </c>
      <c r="P182" s="186">
        <v>56</v>
      </c>
      <c r="Q182" s="187">
        <v>105.9</v>
      </c>
    </row>
    <row r="183" spans="1:17">
      <c r="A183" s="33"/>
      <c r="B183" s="34" t="s">
        <v>115</v>
      </c>
      <c r="C183" s="177">
        <v>110.3</v>
      </c>
      <c r="D183" s="183">
        <v>46.4</v>
      </c>
      <c r="E183" s="201">
        <v>3352</v>
      </c>
      <c r="F183" s="201">
        <v>15233</v>
      </c>
      <c r="G183" s="201">
        <v>14862</v>
      </c>
      <c r="H183" s="201">
        <v>54</v>
      </c>
      <c r="I183" s="179">
        <v>108.282</v>
      </c>
      <c r="K183" s="185">
        <v>110.3</v>
      </c>
      <c r="L183" s="121">
        <v>46.4</v>
      </c>
      <c r="M183" s="186">
        <v>3281</v>
      </c>
      <c r="N183" s="186">
        <v>14553</v>
      </c>
      <c r="O183" s="186">
        <v>12712</v>
      </c>
      <c r="P183" s="186">
        <v>53</v>
      </c>
      <c r="Q183" s="187">
        <v>105.8</v>
      </c>
    </row>
    <row r="184" spans="1:17">
      <c r="A184" s="33"/>
      <c r="B184" s="34" t="s">
        <v>116</v>
      </c>
      <c r="C184" s="177">
        <v>113.9</v>
      </c>
      <c r="D184" s="183">
        <v>42.6</v>
      </c>
      <c r="E184" s="201">
        <v>4191</v>
      </c>
      <c r="F184" s="201">
        <v>16378</v>
      </c>
      <c r="G184" s="201">
        <v>11622</v>
      </c>
      <c r="H184" s="201">
        <v>52</v>
      </c>
      <c r="I184" s="179">
        <v>111.27500000000001</v>
      </c>
      <c r="K184" s="185">
        <v>113.9</v>
      </c>
      <c r="L184" s="121">
        <v>42.6</v>
      </c>
      <c r="M184" s="186">
        <v>4168</v>
      </c>
      <c r="N184" s="186">
        <v>14835</v>
      </c>
      <c r="O184" s="186">
        <v>12697</v>
      </c>
      <c r="P184" s="186">
        <v>47</v>
      </c>
      <c r="Q184" s="187">
        <v>107</v>
      </c>
    </row>
    <row r="185" spans="1:17">
      <c r="A185" s="33"/>
      <c r="B185" s="34" t="s">
        <v>117</v>
      </c>
      <c r="C185" s="177">
        <v>114.7</v>
      </c>
      <c r="D185" s="183">
        <v>43.8</v>
      </c>
      <c r="E185" s="201">
        <v>2868</v>
      </c>
      <c r="F185" s="201">
        <v>14708</v>
      </c>
      <c r="G185" s="201">
        <v>11598</v>
      </c>
      <c r="H185" s="201">
        <v>49</v>
      </c>
      <c r="I185" s="179">
        <v>110.46</v>
      </c>
      <c r="K185" s="185">
        <v>114.7</v>
      </c>
      <c r="L185" s="121">
        <v>43.8</v>
      </c>
      <c r="M185" s="186">
        <v>2762</v>
      </c>
      <c r="N185" s="186">
        <v>15390</v>
      </c>
      <c r="O185" s="186">
        <v>12600</v>
      </c>
      <c r="P185" s="186">
        <v>53</v>
      </c>
      <c r="Q185" s="187">
        <v>105.2</v>
      </c>
    </row>
    <row r="186" spans="1:17">
      <c r="A186" s="49"/>
      <c r="B186" s="34" t="s">
        <v>118</v>
      </c>
      <c r="C186" s="177">
        <v>122</v>
      </c>
      <c r="D186" s="183">
        <v>42.3</v>
      </c>
      <c r="E186" s="201">
        <v>3142</v>
      </c>
      <c r="F186" s="201">
        <v>12204</v>
      </c>
      <c r="G186" s="201">
        <v>11802</v>
      </c>
      <c r="H186" s="201">
        <v>56</v>
      </c>
      <c r="I186" s="179">
        <v>111.26</v>
      </c>
      <c r="K186" s="185">
        <v>122</v>
      </c>
      <c r="L186" s="121">
        <v>42.3</v>
      </c>
      <c r="M186" s="186">
        <v>3049</v>
      </c>
      <c r="N186" s="186">
        <v>14936</v>
      </c>
      <c r="O186" s="186">
        <v>13022</v>
      </c>
      <c r="P186" s="186">
        <v>56</v>
      </c>
      <c r="Q186" s="187">
        <v>105.4</v>
      </c>
    </row>
    <row r="187" spans="1:17">
      <c r="A187" s="209" t="s">
        <v>135</v>
      </c>
      <c r="B187" s="62" t="s">
        <v>107</v>
      </c>
      <c r="C187" s="207">
        <v>117.4</v>
      </c>
      <c r="D187" s="194">
        <v>43</v>
      </c>
      <c r="E187" s="206">
        <v>3271</v>
      </c>
      <c r="F187" s="206">
        <v>17644</v>
      </c>
      <c r="G187" s="206">
        <v>10841</v>
      </c>
      <c r="H187" s="206">
        <v>56</v>
      </c>
      <c r="I187" s="196">
        <v>113.551</v>
      </c>
      <c r="K187" s="197">
        <v>117.4</v>
      </c>
      <c r="L187" s="198">
        <v>43</v>
      </c>
      <c r="M187" s="199">
        <v>3625</v>
      </c>
      <c r="N187" s="199">
        <v>15630</v>
      </c>
      <c r="O187" s="199">
        <v>13220</v>
      </c>
      <c r="P187" s="199">
        <v>60</v>
      </c>
      <c r="Q187" s="200">
        <v>106.4</v>
      </c>
    </row>
    <row r="188" spans="1:17">
      <c r="A188" s="33">
        <v>2004</v>
      </c>
      <c r="B188" s="34" t="s">
        <v>108</v>
      </c>
      <c r="C188" s="177">
        <v>113.2</v>
      </c>
      <c r="D188" s="183">
        <v>43.8</v>
      </c>
      <c r="E188" s="201">
        <v>3068</v>
      </c>
      <c r="F188" s="201">
        <v>16017</v>
      </c>
      <c r="G188" s="201">
        <v>15134</v>
      </c>
      <c r="H188" s="201">
        <v>56</v>
      </c>
      <c r="I188" s="179">
        <v>116.821</v>
      </c>
      <c r="K188" s="185">
        <v>113.2</v>
      </c>
      <c r="L188" s="121">
        <v>43.8</v>
      </c>
      <c r="M188" s="186">
        <v>3066</v>
      </c>
      <c r="N188" s="186">
        <v>15522</v>
      </c>
      <c r="O188" s="186">
        <v>13285</v>
      </c>
      <c r="P188" s="186">
        <v>58</v>
      </c>
      <c r="Q188" s="187">
        <v>107.9</v>
      </c>
    </row>
    <row r="189" spans="1:17">
      <c r="A189" s="33"/>
      <c r="B189" s="34" t="s">
        <v>109</v>
      </c>
      <c r="C189" s="177">
        <v>113.7</v>
      </c>
      <c r="D189" s="183">
        <v>43.5</v>
      </c>
      <c r="E189" s="201">
        <v>3522</v>
      </c>
      <c r="F189" s="201">
        <v>16062</v>
      </c>
      <c r="G189" s="201">
        <v>22699</v>
      </c>
      <c r="H189" s="201">
        <v>48</v>
      </c>
      <c r="I189" s="179">
        <v>119.73099999999999</v>
      </c>
      <c r="K189" s="185">
        <v>113.7</v>
      </c>
      <c r="L189" s="121">
        <v>43.5</v>
      </c>
      <c r="M189" s="186">
        <v>4116</v>
      </c>
      <c r="N189" s="186">
        <v>15396</v>
      </c>
      <c r="O189" s="186">
        <v>13287</v>
      </c>
      <c r="P189" s="186">
        <v>46</v>
      </c>
      <c r="Q189" s="187">
        <v>109.9</v>
      </c>
    </row>
    <row r="190" spans="1:17">
      <c r="A190" s="33"/>
      <c r="B190" s="34" t="s">
        <v>110</v>
      </c>
      <c r="C190" s="177">
        <v>117</v>
      </c>
      <c r="D190" s="183">
        <v>42.2</v>
      </c>
      <c r="E190" s="201">
        <v>3235</v>
      </c>
      <c r="F190" s="201">
        <v>16161</v>
      </c>
      <c r="G190" s="201">
        <v>9518</v>
      </c>
      <c r="H190" s="201">
        <v>62</v>
      </c>
      <c r="I190" s="179">
        <v>119.795</v>
      </c>
      <c r="K190" s="185">
        <v>117</v>
      </c>
      <c r="L190" s="121">
        <v>42.2</v>
      </c>
      <c r="M190" s="186">
        <v>3361</v>
      </c>
      <c r="N190" s="186">
        <v>16391</v>
      </c>
      <c r="O190" s="186">
        <v>11980</v>
      </c>
      <c r="P190" s="186">
        <v>60</v>
      </c>
      <c r="Q190" s="187">
        <v>110.9</v>
      </c>
    </row>
    <row r="191" spans="1:17">
      <c r="A191" s="33"/>
      <c r="B191" s="34" t="s">
        <v>111</v>
      </c>
      <c r="C191" s="177">
        <v>119.7</v>
      </c>
      <c r="D191" s="183">
        <v>43.2</v>
      </c>
      <c r="E191" s="201">
        <v>3446</v>
      </c>
      <c r="F191" s="201">
        <v>14501</v>
      </c>
      <c r="G191" s="201">
        <v>10423</v>
      </c>
      <c r="H191" s="201">
        <v>50</v>
      </c>
      <c r="I191" s="179">
        <v>122.794</v>
      </c>
      <c r="K191" s="185">
        <v>119.7</v>
      </c>
      <c r="L191" s="121">
        <v>43.2</v>
      </c>
      <c r="M191" s="186">
        <v>3731</v>
      </c>
      <c r="N191" s="186">
        <v>16006</v>
      </c>
      <c r="O191" s="186">
        <v>12765</v>
      </c>
      <c r="P191" s="186">
        <v>52</v>
      </c>
      <c r="Q191" s="187">
        <v>114.6</v>
      </c>
    </row>
    <row r="192" spans="1:17">
      <c r="A192" s="33"/>
      <c r="B192" s="34" t="s">
        <v>112</v>
      </c>
      <c r="C192" s="177">
        <v>117.5</v>
      </c>
      <c r="D192" s="183">
        <v>41.3</v>
      </c>
      <c r="E192" s="201">
        <v>4268</v>
      </c>
      <c r="F192" s="201">
        <v>16837</v>
      </c>
      <c r="G192" s="201">
        <v>13149</v>
      </c>
      <c r="H192" s="201">
        <v>45</v>
      </c>
      <c r="I192" s="179">
        <v>122.926</v>
      </c>
      <c r="K192" s="185">
        <v>117.5</v>
      </c>
      <c r="L192" s="121">
        <v>41.3</v>
      </c>
      <c r="M192" s="186">
        <v>3607</v>
      </c>
      <c r="N192" s="186">
        <v>17013</v>
      </c>
      <c r="O192" s="186">
        <v>12670</v>
      </c>
      <c r="P192" s="186">
        <v>44</v>
      </c>
      <c r="Q192" s="187">
        <v>114.3</v>
      </c>
    </row>
    <row r="193" spans="1:17">
      <c r="A193" s="33"/>
      <c r="B193" s="34" t="s">
        <v>113</v>
      </c>
      <c r="C193" s="177">
        <v>117.9</v>
      </c>
      <c r="D193" s="183">
        <v>42.1</v>
      </c>
      <c r="E193" s="201">
        <v>4455</v>
      </c>
      <c r="F193" s="201">
        <v>15899</v>
      </c>
      <c r="G193" s="201">
        <v>14151</v>
      </c>
      <c r="H193" s="201">
        <v>58</v>
      </c>
      <c r="I193" s="179">
        <v>123.54300000000001</v>
      </c>
      <c r="K193" s="185">
        <v>117.9</v>
      </c>
      <c r="L193" s="121">
        <v>42.1</v>
      </c>
      <c r="M193" s="186">
        <v>4235</v>
      </c>
      <c r="N193" s="186">
        <v>15547</v>
      </c>
      <c r="O193" s="186">
        <v>13133</v>
      </c>
      <c r="P193" s="186">
        <v>57</v>
      </c>
      <c r="Q193" s="187">
        <v>113.4</v>
      </c>
    </row>
    <row r="194" spans="1:17">
      <c r="A194" s="33"/>
      <c r="B194" s="34" t="s">
        <v>114</v>
      </c>
      <c r="C194" s="177">
        <v>118.1</v>
      </c>
      <c r="D194" s="183">
        <v>43.6</v>
      </c>
      <c r="E194" s="201">
        <v>4386</v>
      </c>
      <c r="F194" s="201">
        <v>16556</v>
      </c>
      <c r="G194" s="201">
        <v>10022</v>
      </c>
      <c r="H194" s="201">
        <v>75</v>
      </c>
      <c r="I194" s="179">
        <v>125.081</v>
      </c>
      <c r="K194" s="185">
        <v>118.1</v>
      </c>
      <c r="L194" s="121">
        <v>43.6</v>
      </c>
      <c r="M194" s="186">
        <v>4234</v>
      </c>
      <c r="N194" s="186">
        <v>16615</v>
      </c>
      <c r="O194" s="186">
        <v>13745</v>
      </c>
      <c r="P194" s="186">
        <v>79</v>
      </c>
      <c r="Q194" s="187">
        <v>115.5</v>
      </c>
    </row>
    <row r="195" spans="1:17">
      <c r="A195" s="33"/>
      <c r="B195" s="34" t="s">
        <v>115</v>
      </c>
      <c r="C195" s="177">
        <v>115.2</v>
      </c>
      <c r="D195" s="183">
        <v>41.6</v>
      </c>
      <c r="E195" s="201">
        <v>4890</v>
      </c>
      <c r="F195" s="201">
        <v>17017</v>
      </c>
      <c r="G195" s="201">
        <v>15570</v>
      </c>
      <c r="H195" s="201">
        <v>57</v>
      </c>
      <c r="I195" s="179">
        <v>126.178</v>
      </c>
      <c r="K195" s="185">
        <v>115.2</v>
      </c>
      <c r="L195" s="121">
        <v>41.6</v>
      </c>
      <c r="M195" s="186">
        <v>4758</v>
      </c>
      <c r="N195" s="186">
        <v>16548</v>
      </c>
      <c r="O195" s="186">
        <v>13383</v>
      </c>
      <c r="P195" s="186">
        <v>57</v>
      </c>
      <c r="Q195" s="187">
        <v>116.5</v>
      </c>
    </row>
    <row r="196" spans="1:17">
      <c r="A196" s="33"/>
      <c r="B196" s="34" t="s">
        <v>116</v>
      </c>
      <c r="C196" s="177">
        <v>118.2</v>
      </c>
      <c r="D196" s="183">
        <v>42.4</v>
      </c>
      <c r="E196" s="201">
        <v>4046</v>
      </c>
      <c r="F196" s="201">
        <v>19222</v>
      </c>
      <c r="G196" s="201">
        <v>12140</v>
      </c>
      <c r="H196" s="201">
        <v>60</v>
      </c>
      <c r="I196" s="179">
        <v>126.294</v>
      </c>
      <c r="K196" s="185">
        <v>118.2</v>
      </c>
      <c r="L196" s="121">
        <v>42.4</v>
      </c>
      <c r="M196" s="186">
        <v>4024</v>
      </c>
      <c r="N196" s="186">
        <v>18163</v>
      </c>
      <c r="O196" s="186">
        <v>13768</v>
      </c>
      <c r="P196" s="186">
        <v>56</v>
      </c>
      <c r="Q196" s="187">
        <v>113.5</v>
      </c>
    </row>
    <row r="197" spans="1:17">
      <c r="A197" s="33"/>
      <c r="B197" s="34" t="s">
        <v>117</v>
      </c>
      <c r="C197" s="177">
        <v>120.9</v>
      </c>
      <c r="D197" s="183">
        <v>42.3</v>
      </c>
      <c r="E197" s="201">
        <v>3344</v>
      </c>
      <c r="F197" s="201">
        <v>18399</v>
      </c>
      <c r="G197" s="201">
        <v>14772</v>
      </c>
      <c r="H197" s="201">
        <v>51</v>
      </c>
      <c r="I197" s="179">
        <v>127.01300000000001</v>
      </c>
      <c r="K197" s="185">
        <v>120.9</v>
      </c>
      <c r="L197" s="121">
        <v>42.3</v>
      </c>
      <c r="M197" s="186">
        <v>3182</v>
      </c>
      <c r="N197" s="186">
        <v>18265</v>
      </c>
      <c r="O197" s="186">
        <v>15161</v>
      </c>
      <c r="P197" s="186">
        <v>52</v>
      </c>
      <c r="Q197" s="187">
        <v>115</v>
      </c>
    </row>
    <row r="198" spans="1:17">
      <c r="A198" s="33"/>
      <c r="B198" s="50" t="s">
        <v>118</v>
      </c>
      <c r="C198" s="180">
        <v>119.8</v>
      </c>
      <c r="D198" s="188">
        <v>41</v>
      </c>
      <c r="E198" s="203">
        <v>3856</v>
      </c>
      <c r="F198" s="203">
        <v>14788</v>
      </c>
      <c r="G198" s="203">
        <v>13804</v>
      </c>
      <c r="H198" s="203">
        <v>46</v>
      </c>
      <c r="I198" s="182">
        <v>126.864</v>
      </c>
      <c r="K198" s="190">
        <v>119.8</v>
      </c>
      <c r="L198" s="191">
        <v>41</v>
      </c>
      <c r="M198" s="192">
        <v>3816</v>
      </c>
      <c r="N198" s="192">
        <v>18152</v>
      </c>
      <c r="O198" s="192">
        <v>15332</v>
      </c>
      <c r="P198" s="192">
        <v>45</v>
      </c>
      <c r="Q198" s="193">
        <v>114</v>
      </c>
    </row>
    <row r="199" spans="1:17">
      <c r="A199" s="208" t="s">
        <v>136</v>
      </c>
      <c r="B199" s="34" t="s">
        <v>107</v>
      </c>
      <c r="C199" s="177">
        <v>120.7</v>
      </c>
      <c r="D199" s="183">
        <v>42.6</v>
      </c>
      <c r="E199" s="201">
        <v>3213</v>
      </c>
      <c r="F199" s="201">
        <v>20127</v>
      </c>
      <c r="G199" s="201">
        <v>11167</v>
      </c>
      <c r="H199" s="201">
        <v>47</v>
      </c>
      <c r="I199" s="179">
        <v>126.146</v>
      </c>
      <c r="K199" s="185">
        <v>120.7</v>
      </c>
      <c r="L199" s="121">
        <v>42.6</v>
      </c>
      <c r="M199" s="186">
        <v>3677</v>
      </c>
      <c r="N199" s="186">
        <v>18581</v>
      </c>
      <c r="O199" s="186">
        <v>13814</v>
      </c>
      <c r="P199" s="186">
        <v>49</v>
      </c>
      <c r="Q199" s="187">
        <v>111.1</v>
      </c>
    </row>
    <row r="200" spans="1:17">
      <c r="A200" s="33">
        <v>2005</v>
      </c>
      <c r="B200" s="34" t="s">
        <v>108</v>
      </c>
      <c r="C200" s="177">
        <v>118.4</v>
      </c>
      <c r="D200" s="183">
        <v>43.3</v>
      </c>
      <c r="E200" s="201">
        <v>3726</v>
      </c>
      <c r="F200" s="201">
        <v>19753</v>
      </c>
      <c r="G200" s="201">
        <v>15418</v>
      </c>
      <c r="H200" s="201">
        <v>53</v>
      </c>
      <c r="I200" s="179">
        <v>127.502</v>
      </c>
      <c r="K200" s="185">
        <v>118.4</v>
      </c>
      <c r="L200" s="121">
        <v>43.3</v>
      </c>
      <c r="M200" s="186">
        <v>3621</v>
      </c>
      <c r="N200" s="186">
        <v>18670</v>
      </c>
      <c r="O200" s="186">
        <v>13507</v>
      </c>
      <c r="P200" s="186">
        <v>54</v>
      </c>
      <c r="Q200" s="187">
        <v>109.1</v>
      </c>
    </row>
    <row r="201" spans="1:17">
      <c r="A201" s="33"/>
      <c r="B201" s="34" t="s">
        <v>109</v>
      </c>
      <c r="C201" s="177">
        <v>120.5</v>
      </c>
      <c r="D201" s="183">
        <v>43.5</v>
      </c>
      <c r="E201" s="201">
        <v>2775</v>
      </c>
      <c r="F201" s="201">
        <v>20653</v>
      </c>
      <c r="G201" s="201">
        <v>22298</v>
      </c>
      <c r="H201" s="201">
        <v>57</v>
      </c>
      <c r="I201" s="179">
        <v>129.28100000000001</v>
      </c>
      <c r="K201" s="185">
        <v>120.5</v>
      </c>
      <c r="L201" s="121">
        <v>43.5</v>
      </c>
      <c r="M201" s="186">
        <v>3281</v>
      </c>
      <c r="N201" s="186">
        <v>19846</v>
      </c>
      <c r="O201" s="186">
        <v>13186</v>
      </c>
      <c r="P201" s="186">
        <v>56</v>
      </c>
      <c r="Q201" s="187">
        <v>108</v>
      </c>
    </row>
    <row r="202" spans="1:17">
      <c r="A202" s="33"/>
      <c r="B202" s="34" t="s">
        <v>110</v>
      </c>
      <c r="C202" s="177">
        <v>121.9</v>
      </c>
      <c r="D202" s="183">
        <v>44.1</v>
      </c>
      <c r="E202" s="201">
        <v>3503</v>
      </c>
      <c r="F202" s="201">
        <v>18446</v>
      </c>
      <c r="G202" s="201">
        <v>10840</v>
      </c>
      <c r="H202" s="201">
        <v>53</v>
      </c>
      <c r="I202" s="179">
        <v>129.816</v>
      </c>
      <c r="K202" s="185">
        <v>121.9</v>
      </c>
      <c r="L202" s="121">
        <v>44.1</v>
      </c>
      <c r="M202" s="186">
        <v>3705</v>
      </c>
      <c r="N202" s="186">
        <v>18882</v>
      </c>
      <c r="O202" s="186">
        <v>13938</v>
      </c>
      <c r="P202" s="186">
        <v>53</v>
      </c>
      <c r="Q202" s="187">
        <v>108.4</v>
      </c>
    </row>
    <row r="203" spans="1:17">
      <c r="A203" s="33"/>
      <c r="B203" s="34" t="s">
        <v>111</v>
      </c>
      <c r="C203" s="177">
        <v>118.7</v>
      </c>
      <c r="D203" s="183">
        <v>44.7</v>
      </c>
      <c r="E203" s="201">
        <v>3574</v>
      </c>
      <c r="F203" s="201">
        <v>17496</v>
      </c>
      <c r="G203" s="201">
        <v>11650</v>
      </c>
      <c r="H203" s="201">
        <v>45</v>
      </c>
      <c r="I203" s="179">
        <v>128.58600000000001</v>
      </c>
      <c r="K203" s="185">
        <v>118.7</v>
      </c>
      <c r="L203" s="121">
        <v>44.7</v>
      </c>
      <c r="M203" s="186">
        <v>3841</v>
      </c>
      <c r="N203" s="186">
        <v>18842</v>
      </c>
      <c r="O203" s="186">
        <v>14144</v>
      </c>
      <c r="P203" s="186">
        <v>46</v>
      </c>
      <c r="Q203" s="187">
        <v>104.7</v>
      </c>
    </row>
    <row r="204" spans="1:17">
      <c r="A204" s="33"/>
      <c r="B204" s="34" t="s">
        <v>112</v>
      </c>
      <c r="C204" s="177">
        <v>121</v>
      </c>
      <c r="D204" s="183">
        <v>43.8</v>
      </c>
      <c r="E204" s="201">
        <v>4793</v>
      </c>
      <c r="F204" s="201">
        <v>18703</v>
      </c>
      <c r="G204" s="201">
        <v>14527</v>
      </c>
      <c r="H204" s="201">
        <v>61</v>
      </c>
      <c r="I204" s="179">
        <v>128.66</v>
      </c>
      <c r="K204" s="185">
        <v>121</v>
      </c>
      <c r="L204" s="121">
        <v>43.8</v>
      </c>
      <c r="M204" s="186">
        <v>4043</v>
      </c>
      <c r="N204" s="186">
        <v>19040</v>
      </c>
      <c r="O204" s="186">
        <v>14082</v>
      </c>
      <c r="P204" s="186">
        <v>59</v>
      </c>
      <c r="Q204" s="187">
        <v>104.7</v>
      </c>
    </row>
    <row r="205" spans="1:17">
      <c r="A205" s="33"/>
      <c r="B205" s="34" t="s">
        <v>113</v>
      </c>
      <c r="C205" s="177">
        <v>121.9</v>
      </c>
      <c r="D205" s="183">
        <v>44.6</v>
      </c>
      <c r="E205" s="201">
        <v>3760</v>
      </c>
      <c r="F205" s="201">
        <v>18689</v>
      </c>
      <c r="G205" s="201">
        <v>13883</v>
      </c>
      <c r="H205" s="201">
        <v>53</v>
      </c>
      <c r="I205" s="179">
        <v>130.96700000000001</v>
      </c>
      <c r="K205" s="185">
        <v>121.9</v>
      </c>
      <c r="L205" s="121">
        <v>44.6</v>
      </c>
      <c r="M205" s="186">
        <v>3616</v>
      </c>
      <c r="N205" s="186">
        <v>18765</v>
      </c>
      <c r="O205" s="186">
        <v>13447</v>
      </c>
      <c r="P205" s="186">
        <v>54</v>
      </c>
      <c r="Q205" s="187">
        <v>106</v>
      </c>
    </row>
    <row r="206" spans="1:17">
      <c r="A206" s="33"/>
      <c r="B206" s="34" t="s">
        <v>114</v>
      </c>
      <c r="C206" s="177">
        <v>122.1</v>
      </c>
      <c r="D206" s="183">
        <v>44.4</v>
      </c>
      <c r="E206" s="201">
        <v>4101</v>
      </c>
      <c r="F206" s="201">
        <v>18852</v>
      </c>
      <c r="G206" s="201">
        <v>10322</v>
      </c>
      <c r="H206" s="201">
        <v>49</v>
      </c>
      <c r="I206" s="179">
        <v>131.60499999999999</v>
      </c>
      <c r="K206" s="185">
        <v>122.1</v>
      </c>
      <c r="L206" s="121">
        <v>44.4</v>
      </c>
      <c r="M206" s="186">
        <v>3887</v>
      </c>
      <c r="N206" s="186">
        <v>18291</v>
      </c>
      <c r="O206" s="186">
        <v>13641</v>
      </c>
      <c r="P206" s="186">
        <v>51</v>
      </c>
      <c r="Q206" s="187">
        <v>105.2</v>
      </c>
    </row>
    <row r="207" spans="1:17">
      <c r="A207" s="33"/>
      <c r="B207" s="34" t="s">
        <v>115</v>
      </c>
      <c r="C207" s="177">
        <v>122.6</v>
      </c>
      <c r="D207" s="183">
        <v>44.7</v>
      </c>
      <c r="E207" s="201">
        <v>3490</v>
      </c>
      <c r="F207" s="201">
        <v>18664</v>
      </c>
      <c r="G207" s="201">
        <v>15839</v>
      </c>
      <c r="H207" s="201">
        <v>53</v>
      </c>
      <c r="I207" s="179">
        <v>132.202</v>
      </c>
      <c r="K207" s="185">
        <v>122.6</v>
      </c>
      <c r="L207" s="121">
        <v>44.7</v>
      </c>
      <c r="M207" s="186">
        <v>3389</v>
      </c>
      <c r="N207" s="186">
        <v>18092</v>
      </c>
      <c r="O207" s="186">
        <v>13186</v>
      </c>
      <c r="P207" s="186">
        <v>53</v>
      </c>
      <c r="Q207" s="187">
        <v>104.8</v>
      </c>
    </row>
    <row r="208" spans="1:17">
      <c r="A208" s="33"/>
      <c r="B208" s="34" t="s">
        <v>116</v>
      </c>
      <c r="C208" s="177">
        <v>121.7</v>
      </c>
      <c r="D208" s="183">
        <v>45.2</v>
      </c>
      <c r="E208" s="201">
        <v>3633</v>
      </c>
      <c r="F208" s="201">
        <v>18768</v>
      </c>
      <c r="G208" s="201">
        <v>11431</v>
      </c>
      <c r="H208" s="201">
        <v>68</v>
      </c>
      <c r="I208" s="179">
        <v>134.82499999999999</v>
      </c>
      <c r="K208" s="185">
        <v>121.7</v>
      </c>
      <c r="L208" s="121">
        <v>45.2</v>
      </c>
      <c r="M208" s="186">
        <v>3582</v>
      </c>
      <c r="N208" s="186">
        <v>17844</v>
      </c>
      <c r="O208" s="186">
        <v>12945</v>
      </c>
      <c r="P208" s="186">
        <v>62</v>
      </c>
      <c r="Q208" s="187">
        <v>106.8</v>
      </c>
    </row>
    <row r="209" spans="1:17">
      <c r="A209" s="33"/>
      <c r="B209" s="34" t="s">
        <v>117</v>
      </c>
      <c r="C209" s="177">
        <v>121.4</v>
      </c>
      <c r="D209" s="183">
        <v>44</v>
      </c>
      <c r="E209" s="201">
        <v>5031</v>
      </c>
      <c r="F209" s="201">
        <v>19067</v>
      </c>
      <c r="G209" s="201">
        <v>12592</v>
      </c>
      <c r="H209" s="201">
        <v>54</v>
      </c>
      <c r="I209" s="179">
        <v>135.78700000000001</v>
      </c>
      <c r="K209" s="185">
        <v>121.4</v>
      </c>
      <c r="L209" s="121">
        <v>44</v>
      </c>
      <c r="M209" s="186">
        <v>4747</v>
      </c>
      <c r="N209" s="186">
        <v>19066</v>
      </c>
      <c r="O209" s="186">
        <v>12969</v>
      </c>
      <c r="P209" s="186">
        <v>54</v>
      </c>
      <c r="Q209" s="187">
        <v>106.9</v>
      </c>
    </row>
    <row r="210" spans="1:17">
      <c r="A210" s="49"/>
      <c r="B210" s="34" t="s">
        <v>118</v>
      </c>
      <c r="C210" s="177">
        <v>122.8</v>
      </c>
      <c r="D210" s="183">
        <v>43.7</v>
      </c>
      <c r="E210" s="201">
        <v>2829</v>
      </c>
      <c r="F210" s="201">
        <v>14699</v>
      </c>
      <c r="G210" s="201">
        <v>11495</v>
      </c>
      <c r="H210" s="201">
        <v>56</v>
      </c>
      <c r="I210" s="179">
        <v>138.398</v>
      </c>
      <c r="K210" s="185">
        <v>122.8</v>
      </c>
      <c r="L210" s="121">
        <v>43.7</v>
      </c>
      <c r="M210" s="186">
        <v>2801</v>
      </c>
      <c r="N210" s="186">
        <v>18075</v>
      </c>
      <c r="O210" s="186">
        <v>13014</v>
      </c>
      <c r="P210" s="186">
        <v>58</v>
      </c>
      <c r="Q210" s="187">
        <v>109.1</v>
      </c>
    </row>
    <row r="211" spans="1:17">
      <c r="A211" s="209" t="s">
        <v>137</v>
      </c>
      <c r="B211" s="62" t="s">
        <v>107</v>
      </c>
      <c r="C211" s="205">
        <v>122</v>
      </c>
      <c r="D211" s="205">
        <v>43.6</v>
      </c>
      <c r="E211" s="206">
        <v>3186</v>
      </c>
      <c r="F211" s="206">
        <v>21131</v>
      </c>
      <c r="G211" s="206">
        <v>11163</v>
      </c>
      <c r="H211" s="206">
        <v>50</v>
      </c>
      <c r="I211" s="196">
        <v>142.06</v>
      </c>
      <c r="K211" s="197">
        <v>122</v>
      </c>
      <c r="L211" s="198">
        <v>43.6</v>
      </c>
      <c r="M211" s="199">
        <v>3810</v>
      </c>
      <c r="N211" s="199">
        <v>19238</v>
      </c>
      <c r="O211" s="199">
        <v>13444</v>
      </c>
      <c r="P211" s="199">
        <v>51</v>
      </c>
      <c r="Q211" s="200">
        <v>112.6</v>
      </c>
    </row>
    <row r="212" spans="1:17">
      <c r="A212" s="33">
        <v>2006</v>
      </c>
      <c r="B212" s="34" t="s">
        <v>108</v>
      </c>
      <c r="C212" s="204">
        <v>123.3</v>
      </c>
      <c r="D212" s="204">
        <v>43</v>
      </c>
      <c r="E212" s="201">
        <v>4741</v>
      </c>
      <c r="F212" s="201">
        <v>20310</v>
      </c>
      <c r="G212" s="201">
        <v>15103</v>
      </c>
      <c r="H212" s="201">
        <v>49</v>
      </c>
      <c r="I212" s="179">
        <v>142.571</v>
      </c>
      <c r="K212" s="185">
        <v>123.3</v>
      </c>
      <c r="L212" s="121">
        <v>43</v>
      </c>
      <c r="M212" s="186">
        <v>4558</v>
      </c>
      <c r="N212" s="186">
        <v>19259</v>
      </c>
      <c r="O212" s="186">
        <v>13312</v>
      </c>
      <c r="P212" s="186">
        <v>50</v>
      </c>
      <c r="Q212" s="187">
        <v>111.8</v>
      </c>
    </row>
    <row r="213" spans="1:17">
      <c r="A213" s="33"/>
      <c r="B213" s="34" t="s">
        <v>109</v>
      </c>
      <c r="C213" s="204">
        <v>123.4</v>
      </c>
      <c r="D213" s="204">
        <v>44.1</v>
      </c>
      <c r="E213" s="201">
        <v>3286</v>
      </c>
      <c r="F213" s="201">
        <v>20613</v>
      </c>
      <c r="G213" s="201">
        <v>22793</v>
      </c>
      <c r="H213" s="201">
        <v>52</v>
      </c>
      <c r="I213" s="179">
        <v>143.471</v>
      </c>
      <c r="K213" s="185">
        <v>123.4</v>
      </c>
      <c r="L213" s="121">
        <v>44.1</v>
      </c>
      <c r="M213" s="186">
        <v>3807</v>
      </c>
      <c r="N213" s="186">
        <v>19854</v>
      </c>
      <c r="O213" s="186">
        <v>13445</v>
      </c>
      <c r="P213" s="186">
        <v>48</v>
      </c>
      <c r="Q213" s="187">
        <v>111</v>
      </c>
    </row>
    <row r="214" spans="1:17">
      <c r="A214" s="33"/>
      <c r="B214" s="34" t="s">
        <v>110</v>
      </c>
      <c r="C214" s="204">
        <v>123</v>
      </c>
      <c r="D214" s="204">
        <v>43</v>
      </c>
      <c r="E214" s="201">
        <v>3772</v>
      </c>
      <c r="F214" s="201">
        <v>18931</v>
      </c>
      <c r="G214" s="201">
        <v>9629</v>
      </c>
      <c r="H214" s="201">
        <v>47</v>
      </c>
      <c r="I214" s="179">
        <v>148.40600000000001</v>
      </c>
      <c r="K214" s="185">
        <v>123</v>
      </c>
      <c r="L214" s="121">
        <v>43</v>
      </c>
      <c r="M214" s="186">
        <v>4007</v>
      </c>
      <c r="N214" s="186">
        <v>20101</v>
      </c>
      <c r="O214" s="186">
        <v>12977</v>
      </c>
      <c r="P214" s="186">
        <v>50</v>
      </c>
      <c r="Q214" s="187">
        <v>114.3</v>
      </c>
    </row>
    <row r="215" spans="1:17">
      <c r="A215" s="33"/>
      <c r="B215" s="34" t="s">
        <v>111</v>
      </c>
      <c r="C215" s="183">
        <v>126.2</v>
      </c>
      <c r="D215" s="183">
        <v>42.3</v>
      </c>
      <c r="E215" s="201">
        <v>4000</v>
      </c>
      <c r="F215" s="201">
        <v>19452</v>
      </c>
      <c r="G215" s="201">
        <v>10741</v>
      </c>
      <c r="H215" s="201">
        <v>53</v>
      </c>
      <c r="I215" s="179">
        <v>150.488</v>
      </c>
      <c r="K215" s="185">
        <v>126.2</v>
      </c>
      <c r="L215" s="121">
        <v>42.3</v>
      </c>
      <c r="M215" s="186">
        <v>4259</v>
      </c>
      <c r="N215" s="186">
        <v>20355</v>
      </c>
      <c r="O215" s="186">
        <v>12820</v>
      </c>
      <c r="P215" s="186">
        <v>52</v>
      </c>
      <c r="Q215" s="187">
        <v>117</v>
      </c>
    </row>
    <row r="216" spans="1:17">
      <c r="A216" s="33"/>
      <c r="B216" s="34" t="s">
        <v>112</v>
      </c>
      <c r="C216" s="183">
        <v>128.30000000000001</v>
      </c>
      <c r="D216" s="183">
        <v>43.2</v>
      </c>
      <c r="E216" s="201">
        <v>5481</v>
      </c>
      <c r="F216" s="201">
        <v>20067</v>
      </c>
      <c r="G216" s="201">
        <v>13814</v>
      </c>
      <c r="H216" s="201">
        <v>52</v>
      </c>
      <c r="I216" s="179">
        <v>149.77500000000001</v>
      </c>
      <c r="K216" s="185">
        <v>128.30000000000001</v>
      </c>
      <c r="L216" s="121">
        <v>43.2</v>
      </c>
      <c r="M216" s="186">
        <v>4658</v>
      </c>
      <c r="N216" s="186">
        <v>20213</v>
      </c>
      <c r="O216" s="186">
        <v>13165</v>
      </c>
      <c r="P216" s="186">
        <v>49</v>
      </c>
      <c r="Q216" s="187">
        <v>116.4</v>
      </c>
    </row>
    <row r="217" spans="1:17">
      <c r="A217" s="33"/>
      <c r="B217" s="34" t="s">
        <v>113</v>
      </c>
      <c r="C217" s="183">
        <v>126.9</v>
      </c>
      <c r="D217" s="183">
        <v>44.6</v>
      </c>
      <c r="E217" s="201">
        <v>4525</v>
      </c>
      <c r="F217" s="201">
        <v>19652</v>
      </c>
      <c r="G217" s="201">
        <v>12941</v>
      </c>
      <c r="H217" s="201">
        <v>45</v>
      </c>
      <c r="I217" s="179">
        <v>151.78700000000001</v>
      </c>
      <c r="K217" s="185">
        <v>126.9</v>
      </c>
      <c r="L217" s="121">
        <v>44.6</v>
      </c>
      <c r="M217" s="186">
        <v>4410</v>
      </c>
      <c r="N217" s="186">
        <v>19742</v>
      </c>
      <c r="O217" s="186">
        <v>12632</v>
      </c>
      <c r="P217" s="186">
        <v>48</v>
      </c>
      <c r="Q217" s="187">
        <v>115.9</v>
      </c>
    </row>
    <row r="218" spans="1:17">
      <c r="A218" s="33"/>
      <c r="B218" s="34" t="s">
        <v>114</v>
      </c>
      <c r="C218" s="183">
        <v>128.30000000000001</v>
      </c>
      <c r="D218" s="183">
        <v>43</v>
      </c>
      <c r="E218" s="201">
        <v>4480</v>
      </c>
      <c r="F218" s="201">
        <v>21400</v>
      </c>
      <c r="G218" s="201">
        <v>9639</v>
      </c>
      <c r="H218" s="201">
        <v>44</v>
      </c>
      <c r="I218" s="179">
        <v>152.65899999999999</v>
      </c>
      <c r="K218" s="185">
        <v>128.30000000000001</v>
      </c>
      <c r="L218" s="121">
        <v>43</v>
      </c>
      <c r="M218" s="186">
        <v>4238</v>
      </c>
      <c r="N218" s="186">
        <v>20731</v>
      </c>
      <c r="O218" s="186">
        <v>12709</v>
      </c>
      <c r="P218" s="186">
        <v>48</v>
      </c>
      <c r="Q218" s="187">
        <v>116</v>
      </c>
    </row>
    <row r="219" spans="1:17">
      <c r="A219" s="33"/>
      <c r="B219" s="34" t="s">
        <v>115</v>
      </c>
      <c r="C219" s="183">
        <v>135.30000000000001</v>
      </c>
      <c r="D219" s="183">
        <v>44.4</v>
      </c>
      <c r="E219" s="201">
        <v>5100</v>
      </c>
      <c r="F219" s="201">
        <v>21151</v>
      </c>
      <c r="G219" s="201">
        <v>15036</v>
      </c>
      <c r="H219" s="201">
        <v>48</v>
      </c>
      <c r="I219" s="179">
        <v>152.471</v>
      </c>
      <c r="K219" s="185">
        <v>135.30000000000001</v>
      </c>
      <c r="L219" s="121">
        <v>44.4</v>
      </c>
      <c r="M219" s="186">
        <v>5022</v>
      </c>
      <c r="N219" s="186">
        <v>20652</v>
      </c>
      <c r="O219" s="186">
        <v>12523</v>
      </c>
      <c r="P219" s="186">
        <v>50</v>
      </c>
      <c r="Q219" s="187">
        <v>115.3</v>
      </c>
    </row>
    <row r="220" spans="1:17">
      <c r="A220" s="33"/>
      <c r="B220" s="34" t="s">
        <v>116</v>
      </c>
      <c r="C220" s="183">
        <v>130.80000000000001</v>
      </c>
      <c r="D220" s="183">
        <v>42.9</v>
      </c>
      <c r="E220" s="201">
        <v>4766</v>
      </c>
      <c r="F220" s="201">
        <v>21157</v>
      </c>
      <c r="G220" s="201">
        <v>10713</v>
      </c>
      <c r="H220" s="201">
        <v>60</v>
      </c>
      <c r="I220" s="179">
        <v>155.51599999999999</v>
      </c>
      <c r="K220" s="185">
        <v>130.80000000000001</v>
      </c>
      <c r="L220" s="121">
        <v>42.9</v>
      </c>
      <c r="M220" s="186">
        <v>4672</v>
      </c>
      <c r="N220" s="186">
        <v>19736</v>
      </c>
      <c r="O220" s="186">
        <v>11812</v>
      </c>
      <c r="P220" s="186">
        <v>53</v>
      </c>
      <c r="Q220" s="187">
        <v>115.3</v>
      </c>
    </row>
    <row r="221" spans="1:17">
      <c r="A221" s="33"/>
      <c r="B221" s="34" t="s">
        <v>117</v>
      </c>
      <c r="C221" s="183">
        <v>131.6</v>
      </c>
      <c r="D221" s="183">
        <v>43.3</v>
      </c>
      <c r="E221" s="201">
        <v>5198</v>
      </c>
      <c r="F221" s="201">
        <v>19544</v>
      </c>
      <c r="G221" s="201">
        <v>11754</v>
      </c>
      <c r="H221" s="201">
        <v>54</v>
      </c>
      <c r="I221" s="179">
        <v>156.554</v>
      </c>
      <c r="K221" s="185">
        <v>131.6</v>
      </c>
      <c r="L221" s="121">
        <v>43.3</v>
      </c>
      <c r="M221" s="186">
        <v>4892</v>
      </c>
      <c r="N221" s="186">
        <v>20039</v>
      </c>
      <c r="O221" s="186">
        <v>12025</v>
      </c>
      <c r="P221" s="186">
        <v>53</v>
      </c>
      <c r="Q221" s="187">
        <v>115.3</v>
      </c>
    </row>
    <row r="222" spans="1:17">
      <c r="A222" s="33"/>
      <c r="B222" s="50" t="s">
        <v>118</v>
      </c>
      <c r="C222" s="188">
        <v>133.80000000000001</v>
      </c>
      <c r="D222" s="188">
        <v>44.2</v>
      </c>
      <c r="E222" s="203">
        <v>4111</v>
      </c>
      <c r="F222" s="203">
        <v>16536</v>
      </c>
      <c r="G222" s="203">
        <v>10065</v>
      </c>
      <c r="H222" s="203">
        <v>50</v>
      </c>
      <c r="I222" s="182">
        <v>158.92099999999999</v>
      </c>
      <c r="K222" s="190">
        <v>133.80000000000001</v>
      </c>
      <c r="L222" s="191">
        <v>44.2</v>
      </c>
      <c r="M222" s="192">
        <v>3994</v>
      </c>
      <c r="N222" s="192">
        <v>20756</v>
      </c>
      <c r="O222" s="192">
        <v>11812</v>
      </c>
      <c r="P222" s="192">
        <v>52</v>
      </c>
      <c r="Q222" s="193">
        <v>114.8</v>
      </c>
    </row>
    <row r="223" spans="1:17">
      <c r="A223" s="208" t="s">
        <v>138</v>
      </c>
      <c r="B223" s="34" t="s">
        <v>107</v>
      </c>
      <c r="C223" s="183">
        <v>127.4</v>
      </c>
      <c r="D223" s="183">
        <v>44.3</v>
      </c>
      <c r="E223" s="201">
        <v>2783</v>
      </c>
      <c r="F223" s="201">
        <v>21561</v>
      </c>
      <c r="G223" s="201">
        <v>11153</v>
      </c>
      <c r="H223" s="201">
        <v>60</v>
      </c>
      <c r="I223" s="179">
        <v>158.71600000000001</v>
      </c>
      <c r="K223" s="185">
        <v>127.4</v>
      </c>
      <c r="L223" s="121">
        <v>44.3</v>
      </c>
      <c r="M223" s="186">
        <v>3430</v>
      </c>
      <c r="N223" s="186">
        <v>19086</v>
      </c>
      <c r="O223" s="186">
        <v>13005</v>
      </c>
      <c r="P223" s="186">
        <v>59</v>
      </c>
      <c r="Q223" s="187">
        <v>111.7</v>
      </c>
    </row>
    <row r="224" spans="1:17">
      <c r="A224" s="33">
        <v>2007</v>
      </c>
      <c r="B224" s="34" t="s">
        <v>108</v>
      </c>
      <c r="C224" s="183">
        <v>131.80000000000001</v>
      </c>
      <c r="D224" s="183">
        <v>44.6</v>
      </c>
      <c r="E224" s="201">
        <v>4572</v>
      </c>
      <c r="F224" s="201">
        <v>20985</v>
      </c>
      <c r="G224" s="201">
        <v>13350</v>
      </c>
      <c r="H224" s="201">
        <v>50</v>
      </c>
      <c r="I224" s="179">
        <v>159.42400000000001</v>
      </c>
      <c r="K224" s="185">
        <v>131.80000000000001</v>
      </c>
      <c r="L224" s="121">
        <v>44.6</v>
      </c>
      <c r="M224" s="186">
        <v>4350</v>
      </c>
      <c r="N224" s="186">
        <v>20013</v>
      </c>
      <c r="O224" s="186">
        <v>11903</v>
      </c>
      <c r="P224" s="186">
        <v>51</v>
      </c>
      <c r="Q224" s="187">
        <v>111.8</v>
      </c>
    </row>
    <row r="225" spans="1:17">
      <c r="A225" s="33"/>
      <c r="B225" s="34" t="s">
        <v>109</v>
      </c>
      <c r="C225" s="183">
        <v>130.80000000000001</v>
      </c>
      <c r="D225" s="183">
        <v>45.7</v>
      </c>
      <c r="E225" s="201">
        <v>3364</v>
      </c>
      <c r="F225" s="201">
        <v>19374</v>
      </c>
      <c r="G225" s="201">
        <v>19199</v>
      </c>
      <c r="H225" s="201">
        <v>53</v>
      </c>
      <c r="I225" s="179">
        <v>163.06299999999999</v>
      </c>
      <c r="K225" s="185">
        <v>130.80000000000001</v>
      </c>
      <c r="L225" s="121">
        <v>45.7</v>
      </c>
      <c r="M225" s="186">
        <v>3731</v>
      </c>
      <c r="N225" s="186">
        <v>18737</v>
      </c>
      <c r="O225" s="186">
        <v>11606</v>
      </c>
      <c r="P225" s="186">
        <v>50</v>
      </c>
      <c r="Q225" s="187">
        <v>113.7</v>
      </c>
    </row>
    <row r="226" spans="1:17">
      <c r="A226" s="33"/>
      <c r="B226" s="34" t="s">
        <v>110</v>
      </c>
      <c r="C226" s="183">
        <v>130.30000000000001</v>
      </c>
      <c r="D226" s="183">
        <v>44.6</v>
      </c>
      <c r="E226" s="201">
        <v>3563</v>
      </c>
      <c r="F226" s="201">
        <v>17806</v>
      </c>
      <c r="G226" s="201">
        <v>8266</v>
      </c>
      <c r="H226" s="201">
        <v>50</v>
      </c>
      <c r="I226" s="179">
        <v>168.185</v>
      </c>
      <c r="K226" s="185">
        <v>130.30000000000001</v>
      </c>
      <c r="L226" s="121">
        <v>44.6</v>
      </c>
      <c r="M226" s="186">
        <v>3783</v>
      </c>
      <c r="N226" s="186">
        <v>18703</v>
      </c>
      <c r="O226" s="186">
        <v>10918</v>
      </c>
      <c r="P226" s="186">
        <v>51</v>
      </c>
      <c r="Q226" s="187">
        <v>113.3</v>
      </c>
    </row>
    <row r="227" spans="1:17">
      <c r="A227" s="33"/>
      <c r="B227" s="34" t="s">
        <v>111</v>
      </c>
      <c r="C227" s="183">
        <v>129.6</v>
      </c>
      <c r="D227" s="183">
        <v>43.3</v>
      </c>
      <c r="E227" s="201">
        <v>4691</v>
      </c>
      <c r="F227" s="201">
        <v>19343</v>
      </c>
      <c r="G227" s="201">
        <v>9375</v>
      </c>
      <c r="H227" s="201">
        <v>62</v>
      </c>
      <c r="I227" s="179">
        <v>169.648</v>
      </c>
      <c r="K227" s="185">
        <v>129.6</v>
      </c>
      <c r="L227" s="121">
        <v>43.3</v>
      </c>
      <c r="M227" s="186">
        <v>5035</v>
      </c>
      <c r="N227" s="186">
        <v>20295</v>
      </c>
      <c r="O227" s="186">
        <v>11376</v>
      </c>
      <c r="P227" s="186">
        <v>62</v>
      </c>
      <c r="Q227" s="187">
        <v>112.7</v>
      </c>
    </row>
    <row r="228" spans="1:17">
      <c r="A228" s="33"/>
      <c r="B228" s="34" t="s">
        <v>112</v>
      </c>
      <c r="C228" s="177">
        <v>130.1</v>
      </c>
      <c r="D228" s="183">
        <v>44.3</v>
      </c>
      <c r="E228" s="201">
        <v>3960</v>
      </c>
      <c r="F228" s="201">
        <v>17569</v>
      </c>
      <c r="G228" s="201">
        <v>11350</v>
      </c>
      <c r="H228" s="201">
        <v>74</v>
      </c>
      <c r="I228" s="179">
        <v>171.893</v>
      </c>
      <c r="K228" s="185">
        <v>130.1</v>
      </c>
      <c r="L228" s="121">
        <v>44.3</v>
      </c>
      <c r="M228" s="186">
        <v>3438</v>
      </c>
      <c r="N228" s="186">
        <v>17803</v>
      </c>
      <c r="O228" s="186">
        <v>10982</v>
      </c>
      <c r="P228" s="186">
        <v>72</v>
      </c>
      <c r="Q228" s="187">
        <v>114.8</v>
      </c>
    </row>
    <row r="229" spans="1:17">
      <c r="A229" s="39"/>
      <c r="B229" s="34" t="s">
        <v>113</v>
      </c>
      <c r="C229" s="177">
        <v>130.19999999999999</v>
      </c>
      <c r="D229" s="183">
        <v>43.4</v>
      </c>
      <c r="E229" s="201">
        <v>3533</v>
      </c>
      <c r="F229" s="201">
        <v>19620</v>
      </c>
      <c r="G229" s="201">
        <v>11264</v>
      </c>
      <c r="H229" s="201">
        <v>50</v>
      </c>
      <c r="I229" s="179">
        <v>175.31200000000001</v>
      </c>
      <c r="K229" s="185">
        <v>130.19999999999999</v>
      </c>
      <c r="L229" s="121">
        <v>43.4</v>
      </c>
      <c r="M229" s="186">
        <v>3463</v>
      </c>
      <c r="N229" s="186">
        <v>19282</v>
      </c>
      <c r="O229" s="186">
        <v>10723</v>
      </c>
      <c r="P229" s="186">
        <v>54</v>
      </c>
      <c r="Q229" s="187">
        <v>115.5</v>
      </c>
    </row>
    <row r="230" spans="1:17">
      <c r="A230" s="33"/>
      <c r="B230" s="34" t="s">
        <v>114</v>
      </c>
      <c r="C230" s="177">
        <v>140.19999999999999</v>
      </c>
      <c r="D230" s="183">
        <v>43.6</v>
      </c>
      <c r="E230" s="201">
        <v>2185</v>
      </c>
      <c r="F230" s="201">
        <v>20027</v>
      </c>
      <c r="G230" s="201">
        <v>8685</v>
      </c>
      <c r="H230" s="201">
        <v>55</v>
      </c>
      <c r="I230" s="179">
        <v>171.161</v>
      </c>
      <c r="K230" s="185">
        <v>140.19999999999999</v>
      </c>
      <c r="L230" s="121">
        <v>43.6</v>
      </c>
      <c r="M230" s="186">
        <v>2084</v>
      </c>
      <c r="N230" s="186">
        <v>19514</v>
      </c>
      <c r="O230" s="186">
        <v>11183</v>
      </c>
      <c r="P230" s="186">
        <v>58</v>
      </c>
      <c r="Q230" s="187">
        <v>112.1</v>
      </c>
    </row>
    <row r="231" spans="1:17">
      <c r="A231" s="33"/>
      <c r="B231" s="34" t="s">
        <v>115</v>
      </c>
      <c r="C231" s="177">
        <v>132.1</v>
      </c>
      <c r="D231" s="183">
        <v>46.3</v>
      </c>
      <c r="E231" s="201">
        <v>2398</v>
      </c>
      <c r="F231" s="201">
        <v>17980</v>
      </c>
      <c r="G231" s="201">
        <v>13004</v>
      </c>
      <c r="H231" s="201">
        <v>60</v>
      </c>
      <c r="I231" s="179">
        <v>173.351</v>
      </c>
      <c r="K231" s="185">
        <v>132.1</v>
      </c>
      <c r="L231" s="121">
        <v>46.3</v>
      </c>
      <c r="M231" s="186">
        <v>2380</v>
      </c>
      <c r="N231" s="186">
        <v>18107</v>
      </c>
      <c r="O231" s="186">
        <v>11169</v>
      </c>
      <c r="P231" s="186">
        <v>66</v>
      </c>
      <c r="Q231" s="187">
        <v>113.7</v>
      </c>
    </row>
    <row r="232" spans="1:17">
      <c r="A232" s="33"/>
      <c r="B232" s="34" t="s">
        <v>116</v>
      </c>
      <c r="C232" s="177">
        <v>133.9</v>
      </c>
      <c r="D232" s="183">
        <v>43.8</v>
      </c>
      <c r="E232" s="201">
        <v>2704</v>
      </c>
      <c r="F232" s="201">
        <v>20872</v>
      </c>
      <c r="G232" s="201">
        <v>10937</v>
      </c>
      <c r="H232" s="201">
        <v>71</v>
      </c>
      <c r="I232" s="179">
        <v>175.721</v>
      </c>
      <c r="K232" s="185">
        <v>133.9</v>
      </c>
      <c r="L232" s="121">
        <v>43.8</v>
      </c>
      <c r="M232" s="186">
        <v>2641</v>
      </c>
      <c r="N232" s="186">
        <v>18902</v>
      </c>
      <c r="O232" s="186">
        <v>11647</v>
      </c>
      <c r="P232" s="186">
        <v>60</v>
      </c>
      <c r="Q232" s="187">
        <v>113</v>
      </c>
    </row>
    <row r="233" spans="1:17">
      <c r="A233" s="33"/>
      <c r="B233" s="34" t="s">
        <v>117</v>
      </c>
      <c r="C233" s="177">
        <v>131.5</v>
      </c>
      <c r="D233" s="183">
        <v>44</v>
      </c>
      <c r="E233" s="201">
        <v>3236</v>
      </c>
      <c r="F233" s="201">
        <v>16380</v>
      </c>
      <c r="G233" s="201">
        <v>11602</v>
      </c>
      <c r="H233" s="201">
        <v>63</v>
      </c>
      <c r="I233" s="179">
        <v>173.21799999999999</v>
      </c>
      <c r="K233" s="185">
        <v>131.5</v>
      </c>
      <c r="L233" s="121">
        <v>44</v>
      </c>
      <c r="M233" s="186">
        <v>3072</v>
      </c>
      <c r="N233" s="186">
        <v>17012</v>
      </c>
      <c r="O233" s="186">
        <v>11572</v>
      </c>
      <c r="P233" s="186">
        <v>59</v>
      </c>
      <c r="Q233" s="187">
        <v>110.6</v>
      </c>
    </row>
    <row r="234" spans="1:17">
      <c r="A234" s="49"/>
      <c r="B234" s="34" t="s">
        <v>118</v>
      </c>
      <c r="C234" s="177">
        <v>132.4</v>
      </c>
      <c r="D234" s="183">
        <v>44.2</v>
      </c>
      <c r="E234" s="201">
        <v>3497</v>
      </c>
      <c r="F234" s="201">
        <v>13266</v>
      </c>
      <c r="G234" s="201">
        <v>9657</v>
      </c>
      <c r="H234" s="201">
        <v>63</v>
      </c>
      <c r="I234" s="179">
        <v>172.334</v>
      </c>
      <c r="K234" s="185">
        <v>132.4</v>
      </c>
      <c r="L234" s="121">
        <v>44.2</v>
      </c>
      <c r="M234" s="186">
        <v>3286</v>
      </c>
      <c r="N234" s="186">
        <v>16583</v>
      </c>
      <c r="O234" s="186">
        <v>11513</v>
      </c>
      <c r="P234" s="186">
        <v>68</v>
      </c>
      <c r="Q234" s="187">
        <v>108.4</v>
      </c>
    </row>
    <row r="235" spans="1:17">
      <c r="A235" s="209" t="s">
        <v>139</v>
      </c>
      <c r="B235" s="62" t="s">
        <v>107</v>
      </c>
      <c r="C235" s="194">
        <v>132.1</v>
      </c>
      <c r="D235" s="194">
        <v>46.2</v>
      </c>
      <c r="E235" s="206">
        <v>2937</v>
      </c>
      <c r="F235" s="206">
        <v>18128</v>
      </c>
      <c r="G235" s="206">
        <v>10034</v>
      </c>
      <c r="H235" s="206">
        <v>67</v>
      </c>
      <c r="I235" s="196">
        <v>172.93799999999999</v>
      </c>
      <c r="K235" s="197">
        <v>132.1</v>
      </c>
      <c r="L235" s="198">
        <v>46.2</v>
      </c>
      <c r="M235" s="199">
        <v>3701</v>
      </c>
      <c r="N235" s="199">
        <v>16002</v>
      </c>
      <c r="O235" s="199">
        <v>11724</v>
      </c>
      <c r="P235" s="199">
        <v>70</v>
      </c>
      <c r="Q235" s="200">
        <v>109</v>
      </c>
    </row>
    <row r="236" spans="1:17">
      <c r="A236" s="33">
        <v>2008</v>
      </c>
      <c r="B236" s="34" t="s">
        <v>108</v>
      </c>
      <c r="C236" s="183">
        <v>137.69999999999999</v>
      </c>
      <c r="D236" s="183">
        <v>42.4</v>
      </c>
      <c r="E236" s="201">
        <v>3661</v>
      </c>
      <c r="F236" s="201">
        <v>16416</v>
      </c>
      <c r="G236" s="201">
        <v>13484</v>
      </c>
      <c r="H236" s="201">
        <v>66</v>
      </c>
      <c r="I236" s="179">
        <v>180.65100000000001</v>
      </c>
      <c r="K236" s="185">
        <v>137.69999999999999</v>
      </c>
      <c r="L236" s="121">
        <v>42.4</v>
      </c>
      <c r="M236" s="186">
        <v>3481</v>
      </c>
      <c r="N236" s="186">
        <v>15511</v>
      </c>
      <c r="O236" s="186">
        <v>11632</v>
      </c>
      <c r="P236" s="186">
        <v>65</v>
      </c>
      <c r="Q236" s="187">
        <v>113.3</v>
      </c>
    </row>
    <row r="237" spans="1:17">
      <c r="A237" s="33"/>
      <c r="B237" s="34" t="s">
        <v>109</v>
      </c>
      <c r="C237" s="183">
        <v>129.5</v>
      </c>
      <c r="D237" s="183">
        <v>44.8</v>
      </c>
      <c r="E237" s="201">
        <v>3530</v>
      </c>
      <c r="F237" s="201">
        <v>14947</v>
      </c>
      <c r="G237" s="201">
        <v>18524</v>
      </c>
      <c r="H237" s="201">
        <v>72</v>
      </c>
      <c r="I237" s="179">
        <v>182.14500000000001</v>
      </c>
      <c r="K237" s="185">
        <v>129.5</v>
      </c>
      <c r="L237" s="121">
        <v>44.8</v>
      </c>
      <c r="M237" s="186">
        <v>3716</v>
      </c>
      <c r="N237" s="186">
        <v>14876</v>
      </c>
      <c r="O237" s="186">
        <v>11811</v>
      </c>
      <c r="P237" s="186">
        <v>67</v>
      </c>
      <c r="Q237" s="187">
        <v>111.7</v>
      </c>
    </row>
    <row r="238" spans="1:17">
      <c r="A238" s="33"/>
      <c r="B238" s="34" t="s">
        <v>110</v>
      </c>
      <c r="C238" s="183">
        <v>135.9</v>
      </c>
      <c r="D238" s="183">
        <v>43.9</v>
      </c>
      <c r="E238" s="201">
        <v>3787</v>
      </c>
      <c r="F238" s="201">
        <v>16438</v>
      </c>
      <c r="G238" s="201">
        <v>9260</v>
      </c>
      <c r="H238" s="201">
        <v>55</v>
      </c>
      <c r="I238" s="179">
        <v>187.63399999999999</v>
      </c>
      <c r="K238" s="185">
        <v>135.9</v>
      </c>
      <c r="L238" s="121">
        <v>43.9</v>
      </c>
      <c r="M238" s="186">
        <v>3996</v>
      </c>
      <c r="N238" s="186">
        <v>16607</v>
      </c>
      <c r="O238" s="186">
        <v>12106</v>
      </c>
      <c r="P238" s="186">
        <v>56</v>
      </c>
      <c r="Q238" s="187">
        <v>111.6</v>
      </c>
    </row>
    <row r="239" spans="1:17">
      <c r="A239" s="33"/>
      <c r="B239" s="34" t="s">
        <v>111</v>
      </c>
      <c r="C239" s="183">
        <v>136.19999999999999</v>
      </c>
      <c r="D239" s="183">
        <v>43.3</v>
      </c>
      <c r="E239" s="201">
        <v>3585</v>
      </c>
      <c r="F239" s="201">
        <v>14366</v>
      </c>
      <c r="G239" s="201">
        <v>8762</v>
      </c>
      <c r="H239" s="201">
        <v>53</v>
      </c>
      <c r="I239" s="179">
        <v>193.27699999999999</v>
      </c>
      <c r="K239" s="185">
        <v>136.19999999999999</v>
      </c>
      <c r="L239" s="121">
        <v>43.3</v>
      </c>
      <c r="M239" s="186">
        <v>3935</v>
      </c>
      <c r="N239" s="186">
        <v>15376</v>
      </c>
      <c r="O239" s="186">
        <v>10644</v>
      </c>
      <c r="P239" s="186">
        <v>53</v>
      </c>
      <c r="Q239" s="187">
        <v>113.9</v>
      </c>
    </row>
    <row r="240" spans="1:17">
      <c r="A240" s="33"/>
      <c r="B240" s="34" t="s">
        <v>112</v>
      </c>
      <c r="C240" s="177">
        <v>133.19999999999999</v>
      </c>
      <c r="D240" s="183">
        <v>43.5</v>
      </c>
      <c r="E240" s="201">
        <v>4207</v>
      </c>
      <c r="F240" s="201">
        <v>13936</v>
      </c>
      <c r="G240" s="201">
        <v>11258</v>
      </c>
      <c r="H240" s="201">
        <v>60</v>
      </c>
      <c r="I240" s="179">
        <v>198.16399999999999</v>
      </c>
      <c r="K240" s="185">
        <v>133.19999999999999</v>
      </c>
      <c r="L240" s="121">
        <v>43.5</v>
      </c>
      <c r="M240" s="186">
        <v>3766</v>
      </c>
      <c r="N240" s="186">
        <v>14511</v>
      </c>
      <c r="O240" s="186">
        <v>11086</v>
      </c>
      <c r="P240" s="186">
        <v>57</v>
      </c>
      <c r="Q240" s="187">
        <v>115.3</v>
      </c>
    </row>
    <row r="241" spans="1:17">
      <c r="A241" s="33"/>
      <c r="B241" s="34" t="s">
        <v>113</v>
      </c>
      <c r="C241" s="177">
        <v>133.1</v>
      </c>
      <c r="D241" s="183">
        <v>44.5</v>
      </c>
      <c r="E241" s="201">
        <v>3467</v>
      </c>
      <c r="F241" s="201">
        <v>15174</v>
      </c>
      <c r="G241" s="201">
        <v>11590</v>
      </c>
      <c r="H241" s="201">
        <v>58</v>
      </c>
      <c r="I241" s="179">
        <v>201.91399999999999</v>
      </c>
      <c r="K241" s="185">
        <v>133.1</v>
      </c>
      <c r="L241" s="121">
        <v>44.5</v>
      </c>
      <c r="M241" s="186">
        <v>3364</v>
      </c>
      <c r="N241" s="186">
        <v>14443</v>
      </c>
      <c r="O241" s="186">
        <v>10720</v>
      </c>
      <c r="P241" s="186">
        <v>63</v>
      </c>
      <c r="Q241" s="187">
        <v>115.2</v>
      </c>
    </row>
    <row r="242" spans="1:17">
      <c r="A242" s="33"/>
      <c r="B242" s="34" t="s">
        <v>114</v>
      </c>
      <c r="C242" s="177">
        <v>130.30000000000001</v>
      </c>
      <c r="D242" s="183">
        <v>45.3</v>
      </c>
      <c r="E242" s="201">
        <v>3400</v>
      </c>
      <c r="F242" s="201">
        <v>13617</v>
      </c>
      <c r="G242" s="201">
        <v>7765</v>
      </c>
      <c r="H242" s="201">
        <v>59</v>
      </c>
      <c r="I242" s="179">
        <v>199.048</v>
      </c>
      <c r="K242" s="185">
        <v>130.30000000000001</v>
      </c>
      <c r="L242" s="121">
        <v>45.3</v>
      </c>
      <c r="M242" s="186">
        <v>3236</v>
      </c>
      <c r="N242" s="186">
        <v>13843</v>
      </c>
      <c r="O242" s="186">
        <v>10253</v>
      </c>
      <c r="P242" s="186">
        <v>66</v>
      </c>
      <c r="Q242" s="187">
        <v>116.3</v>
      </c>
    </row>
    <row r="243" spans="1:17">
      <c r="A243" s="33"/>
      <c r="B243" s="34" t="s">
        <v>115</v>
      </c>
      <c r="C243" s="177">
        <v>127</v>
      </c>
      <c r="D243" s="183">
        <v>47.1</v>
      </c>
      <c r="E243" s="201">
        <v>3108</v>
      </c>
      <c r="F243" s="201">
        <v>14632</v>
      </c>
      <c r="G243" s="201">
        <v>12500</v>
      </c>
      <c r="H243" s="201">
        <v>56</v>
      </c>
      <c r="I243" s="179">
        <v>191.535</v>
      </c>
      <c r="K243" s="185">
        <v>127</v>
      </c>
      <c r="L243" s="121">
        <v>47.1</v>
      </c>
      <c r="M243" s="186">
        <v>3133</v>
      </c>
      <c r="N243" s="186">
        <v>14002</v>
      </c>
      <c r="O243" s="186">
        <v>10130</v>
      </c>
      <c r="P243" s="186">
        <v>59</v>
      </c>
      <c r="Q243" s="187">
        <v>110.5</v>
      </c>
    </row>
    <row r="244" spans="1:17">
      <c r="A244" s="33"/>
      <c r="B244" s="34" t="s">
        <v>116</v>
      </c>
      <c r="C244" s="177">
        <v>124.4</v>
      </c>
      <c r="D244" s="183">
        <v>47.7</v>
      </c>
      <c r="E244" s="201">
        <v>3378</v>
      </c>
      <c r="F244" s="201">
        <v>15039</v>
      </c>
      <c r="G244" s="201">
        <v>9163</v>
      </c>
      <c r="H244" s="201">
        <v>76</v>
      </c>
      <c r="I244" s="179">
        <v>173.66200000000001</v>
      </c>
      <c r="K244" s="185">
        <v>124.4</v>
      </c>
      <c r="L244" s="121">
        <v>47.7</v>
      </c>
      <c r="M244" s="186">
        <v>3322</v>
      </c>
      <c r="N244" s="186">
        <v>13622</v>
      </c>
      <c r="O244" s="186">
        <v>9625</v>
      </c>
      <c r="P244" s="186">
        <v>63</v>
      </c>
      <c r="Q244" s="187">
        <v>98.8</v>
      </c>
    </row>
    <row r="245" spans="1:17">
      <c r="A245" s="33"/>
      <c r="B245" s="34" t="s">
        <v>117</v>
      </c>
      <c r="C245" s="177">
        <v>116.8</v>
      </c>
      <c r="D245" s="183">
        <v>55.3</v>
      </c>
      <c r="E245" s="201">
        <v>2963</v>
      </c>
      <c r="F245" s="201">
        <v>12120</v>
      </c>
      <c r="G245" s="201">
        <v>8732</v>
      </c>
      <c r="H245" s="201">
        <v>71</v>
      </c>
      <c r="I245" s="179">
        <v>158.65199999999999</v>
      </c>
      <c r="K245" s="185">
        <v>116.8</v>
      </c>
      <c r="L245" s="121">
        <v>55.3</v>
      </c>
      <c r="M245" s="186">
        <v>2863</v>
      </c>
      <c r="N245" s="186">
        <v>13406</v>
      </c>
      <c r="O245" s="186">
        <v>9246</v>
      </c>
      <c r="P245" s="186">
        <v>70</v>
      </c>
      <c r="Q245" s="187">
        <v>91.6</v>
      </c>
    </row>
    <row r="246" spans="1:17">
      <c r="A246" s="33"/>
      <c r="B246" s="50" t="s">
        <v>118</v>
      </c>
      <c r="C246" s="180">
        <v>110.8</v>
      </c>
      <c r="D246" s="188">
        <v>65.599999999999994</v>
      </c>
      <c r="E246" s="203">
        <v>3427</v>
      </c>
      <c r="F246" s="203">
        <v>11990</v>
      </c>
      <c r="G246" s="203">
        <v>7500</v>
      </c>
      <c r="H246" s="203">
        <v>54</v>
      </c>
      <c r="I246" s="182">
        <v>147.85400000000001</v>
      </c>
      <c r="K246" s="190">
        <v>110.8</v>
      </c>
      <c r="L246" s="191">
        <v>65.599999999999994</v>
      </c>
      <c r="M246" s="192">
        <v>3103</v>
      </c>
      <c r="N246" s="192">
        <v>14202</v>
      </c>
      <c r="O246" s="192">
        <v>8691</v>
      </c>
      <c r="P246" s="192">
        <v>57</v>
      </c>
      <c r="Q246" s="193">
        <v>85.8</v>
      </c>
    </row>
    <row r="247" spans="1:17">
      <c r="A247" s="208" t="s">
        <v>145</v>
      </c>
      <c r="B247" s="34" t="s">
        <v>107</v>
      </c>
      <c r="C247" s="177">
        <v>95.6</v>
      </c>
      <c r="D247" s="183">
        <v>115.6</v>
      </c>
      <c r="E247" s="201">
        <v>2015</v>
      </c>
      <c r="F247" s="201">
        <v>14433</v>
      </c>
      <c r="G247" s="201">
        <v>7117</v>
      </c>
      <c r="H247" s="201">
        <v>59</v>
      </c>
      <c r="I247" s="179">
        <v>143.107</v>
      </c>
      <c r="K247" s="185">
        <v>95.6</v>
      </c>
      <c r="L247" s="121">
        <v>115.6</v>
      </c>
      <c r="M247" s="186">
        <v>2534</v>
      </c>
      <c r="N247" s="186">
        <v>12804</v>
      </c>
      <c r="O247" s="186">
        <v>8176</v>
      </c>
      <c r="P247" s="186">
        <v>63</v>
      </c>
      <c r="Q247" s="187">
        <v>82.8</v>
      </c>
    </row>
    <row r="248" spans="1:17">
      <c r="A248" s="33">
        <v>2009</v>
      </c>
      <c r="B248" s="34" t="s">
        <v>108</v>
      </c>
      <c r="C248" s="177">
        <v>87.5</v>
      </c>
      <c r="D248" s="183">
        <v>84.1</v>
      </c>
      <c r="E248" s="201">
        <v>2500</v>
      </c>
      <c r="F248" s="201">
        <v>11816</v>
      </c>
      <c r="G248" s="201">
        <v>9165</v>
      </c>
      <c r="H248" s="201">
        <v>67</v>
      </c>
      <c r="I248" s="179">
        <v>139.69900000000001</v>
      </c>
      <c r="K248" s="185">
        <v>87.5</v>
      </c>
      <c r="L248" s="121">
        <v>84.1</v>
      </c>
      <c r="M248" s="186">
        <v>2424</v>
      </c>
      <c r="N248" s="186">
        <v>11279</v>
      </c>
      <c r="O248" s="186">
        <v>8255</v>
      </c>
      <c r="P248" s="186">
        <v>67</v>
      </c>
      <c r="Q248" s="187">
        <v>77.3</v>
      </c>
    </row>
    <row r="249" spans="1:17">
      <c r="A249" s="39"/>
      <c r="B249" s="34" t="s">
        <v>109</v>
      </c>
      <c r="C249" s="177">
        <v>103.6</v>
      </c>
      <c r="D249" s="183">
        <v>73.400000000000006</v>
      </c>
      <c r="E249" s="201">
        <v>3019</v>
      </c>
      <c r="F249" s="201">
        <v>12425</v>
      </c>
      <c r="G249" s="201">
        <v>13075</v>
      </c>
      <c r="H249" s="201">
        <v>74</v>
      </c>
      <c r="I249" s="179">
        <v>139.827</v>
      </c>
      <c r="K249" s="185">
        <v>103.6</v>
      </c>
      <c r="L249" s="121">
        <v>73.400000000000006</v>
      </c>
      <c r="M249" s="186">
        <v>3027</v>
      </c>
      <c r="N249" s="186">
        <v>12001</v>
      </c>
      <c r="O249" s="186">
        <v>8340</v>
      </c>
      <c r="P249" s="186">
        <v>68</v>
      </c>
      <c r="Q249" s="187">
        <v>76.8</v>
      </c>
    </row>
    <row r="250" spans="1:17">
      <c r="A250" s="33"/>
      <c r="B250" s="34" t="s">
        <v>110</v>
      </c>
      <c r="C250" s="177">
        <v>91.4</v>
      </c>
      <c r="D250" s="183">
        <v>71.599999999999994</v>
      </c>
      <c r="E250" s="201">
        <v>2991</v>
      </c>
      <c r="F250" s="201">
        <v>11384</v>
      </c>
      <c r="G250" s="201">
        <v>6905</v>
      </c>
      <c r="H250" s="201">
        <v>68</v>
      </c>
      <c r="I250" s="179">
        <v>143.33600000000001</v>
      </c>
      <c r="K250" s="185">
        <v>91.4</v>
      </c>
      <c r="L250" s="121">
        <v>71.599999999999994</v>
      </c>
      <c r="M250" s="186">
        <v>3153</v>
      </c>
      <c r="N250" s="186">
        <v>11590</v>
      </c>
      <c r="O250" s="186">
        <v>9103</v>
      </c>
      <c r="P250" s="186">
        <v>68</v>
      </c>
      <c r="Q250" s="187">
        <v>76.400000000000006</v>
      </c>
    </row>
    <row r="251" spans="1:17">
      <c r="A251" s="33"/>
      <c r="B251" s="34" t="s">
        <v>111</v>
      </c>
      <c r="C251" s="177">
        <v>92.6</v>
      </c>
      <c r="D251" s="183">
        <v>67.5</v>
      </c>
      <c r="E251" s="201">
        <v>2139</v>
      </c>
      <c r="F251" s="201">
        <v>9273</v>
      </c>
      <c r="G251" s="201">
        <v>7271</v>
      </c>
      <c r="H251" s="201">
        <v>67</v>
      </c>
      <c r="I251" s="179">
        <v>141.84</v>
      </c>
      <c r="K251" s="185">
        <v>92.6</v>
      </c>
      <c r="L251" s="121">
        <v>67.5</v>
      </c>
      <c r="M251" s="186">
        <v>2399</v>
      </c>
      <c r="N251" s="186">
        <v>10305</v>
      </c>
      <c r="O251" s="186">
        <v>9167</v>
      </c>
      <c r="P251" s="186">
        <v>69</v>
      </c>
      <c r="Q251" s="187">
        <v>73.400000000000006</v>
      </c>
    </row>
    <row r="252" spans="1:17">
      <c r="A252" s="33"/>
      <c r="B252" s="34" t="s">
        <v>112</v>
      </c>
      <c r="C252" s="177">
        <v>93.1</v>
      </c>
      <c r="D252" s="183">
        <v>63</v>
      </c>
      <c r="E252" s="201">
        <v>2582</v>
      </c>
      <c r="F252" s="201">
        <v>11461</v>
      </c>
      <c r="G252" s="201">
        <v>9942</v>
      </c>
      <c r="H252" s="201">
        <v>61</v>
      </c>
      <c r="I252" s="179">
        <v>144.971</v>
      </c>
      <c r="K252" s="185">
        <v>93.1</v>
      </c>
      <c r="L252" s="121">
        <v>63</v>
      </c>
      <c r="M252" s="186">
        <v>2376</v>
      </c>
      <c r="N252" s="186">
        <v>11472</v>
      </c>
      <c r="O252" s="186">
        <v>9424</v>
      </c>
      <c r="P252" s="186">
        <v>58</v>
      </c>
      <c r="Q252" s="187">
        <v>73.2</v>
      </c>
    </row>
    <row r="253" spans="1:17">
      <c r="A253" s="33"/>
      <c r="B253" s="34" t="s">
        <v>113</v>
      </c>
      <c r="C253" s="177">
        <v>100</v>
      </c>
      <c r="D253" s="183">
        <v>59</v>
      </c>
      <c r="E253" s="201">
        <v>2631</v>
      </c>
      <c r="F253" s="201">
        <v>11595</v>
      </c>
      <c r="G253" s="201">
        <v>11665</v>
      </c>
      <c r="H253" s="201">
        <v>55</v>
      </c>
      <c r="I253" s="179">
        <v>146.32</v>
      </c>
      <c r="K253" s="185">
        <v>100</v>
      </c>
      <c r="L253" s="121">
        <v>59</v>
      </c>
      <c r="M253" s="186">
        <v>2489</v>
      </c>
      <c r="N253" s="186">
        <v>11108</v>
      </c>
      <c r="O253" s="186">
        <v>10489</v>
      </c>
      <c r="P253" s="186">
        <v>56</v>
      </c>
      <c r="Q253" s="187">
        <v>72.5</v>
      </c>
    </row>
    <row r="254" spans="1:17">
      <c r="A254" s="33"/>
      <c r="B254" s="34" t="s">
        <v>114</v>
      </c>
      <c r="C254" s="177">
        <v>107.7</v>
      </c>
      <c r="D254" s="183">
        <v>54.9</v>
      </c>
      <c r="E254" s="201">
        <v>2149</v>
      </c>
      <c r="F254" s="201">
        <v>10122</v>
      </c>
      <c r="G254" s="201">
        <v>7866</v>
      </c>
      <c r="H254" s="201">
        <v>65</v>
      </c>
      <c r="I254" s="179">
        <v>150.13300000000001</v>
      </c>
      <c r="K254" s="185">
        <v>107.7</v>
      </c>
      <c r="L254" s="121">
        <v>54.9</v>
      </c>
      <c r="M254" s="186">
        <v>2044</v>
      </c>
      <c r="N254" s="186">
        <v>10450</v>
      </c>
      <c r="O254" s="186">
        <v>10308</v>
      </c>
      <c r="P254" s="186">
        <v>74</v>
      </c>
      <c r="Q254" s="187">
        <v>75.400000000000006</v>
      </c>
    </row>
    <row r="255" spans="1:17">
      <c r="A255" s="33"/>
      <c r="B255" s="34" t="s">
        <v>115</v>
      </c>
      <c r="C255" s="177">
        <v>103</v>
      </c>
      <c r="D255" s="183">
        <v>50.5</v>
      </c>
      <c r="E255" s="201">
        <v>2502</v>
      </c>
      <c r="F255" s="201">
        <v>11298</v>
      </c>
      <c r="G255" s="201">
        <v>13953</v>
      </c>
      <c r="H255" s="201">
        <v>51</v>
      </c>
      <c r="I255" s="179">
        <v>148.88999999999999</v>
      </c>
      <c r="K255" s="185">
        <v>103</v>
      </c>
      <c r="L255" s="121">
        <v>50.5</v>
      </c>
      <c r="M255" s="186">
        <v>2558</v>
      </c>
      <c r="N255" s="186">
        <v>10821</v>
      </c>
      <c r="O255" s="186">
        <v>11505</v>
      </c>
      <c r="P255" s="186">
        <v>54</v>
      </c>
      <c r="Q255" s="187">
        <v>77.7</v>
      </c>
    </row>
    <row r="256" spans="1:17">
      <c r="A256" s="33"/>
      <c r="B256" s="34" t="s">
        <v>116</v>
      </c>
      <c r="C256" s="177">
        <v>105.3</v>
      </c>
      <c r="D256" s="183">
        <v>51.2</v>
      </c>
      <c r="E256" s="201">
        <v>2888</v>
      </c>
      <c r="F256" s="201">
        <v>11585</v>
      </c>
      <c r="G256" s="201">
        <v>10993</v>
      </c>
      <c r="H256" s="201">
        <v>61</v>
      </c>
      <c r="I256" s="179">
        <v>151.72800000000001</v>
      </c>
      <c r="K256" s="185">
        <v>105.3</v>
      </c>
      <c r="L256" s="121">
        <v>51.2</v>
      </c>
      <c r="M256" s="186">
        <v>2844</v>
      </c>
      <c r="N256" s="186">
        <v>10545</v>
      </c>
      <c r="O256" s="186">
        <v>11637</v>
      </c>
      <c r="P256" s="186">
        <v>54</v>
      </c>
      <c r="Q256" s="187">
        <v>87.4</v>
      </c>
    </row>
    <row r="257" spans="1:17">
      <c r="A257" s="33"/>
      <c r="B257" s="34" t="s">
        <v>117</v>
      </c>
      <c r="C257" s="177">
        <v>112.5</v>
      </c>
      <c r="D257" s="183">
        <v>48.3</v>
      </c>
      <c r="E257" s="201">
        <v>2873</v>
      </c>
      <c r="F257" s="201">
        <v>9317</v>
      </c>
      <c r="G257" s="201">
        <v>12269</v>
      </c>
      <c r="H257" s="201">
        <v>56</v>
      </c>
      <c r="I257" s="179">
        <v>151.37</v>
      </c>
      <c r="K257" s="185">
        <v>112.5</v>
      </c>
      <c r="L257" s="121">
        <v>48.3</v>
      </c>
      <c r="M257" s="186">
        <v>2834</v>
      </c>
      <c r="N257" s="186">
        <v>10315</v>
      </c>
      <c r="O257" s="186">
        <v>12801</v>
      </c>
      <c r="P257" s="186">
        <v>52</v>
      </c>
      <c r="Q257" s="187">
        <v>95.4</v>
      </c>
    </row>
    <row r="258" spans="1:17">
      <c r="A258" s="49"/>
      <c r="B258" s="34" t="s">
        <v>118</v>
      </c>
      <c r="C258" s="177">
        <v>108.3</v>
      </c>
      <c r="D258" s="183">
        <v>48.9</v>
      </c>
      <c r="E258" s="201">
        <v>3001</v>
      </c>
      <c r="F258" s="201">
        <v>9294</v>
      </c>
      <c r="G258" s="201">
        <v>10483</v>
      </c>
      <c r="H258" s="201">
        <v>67</v>
      </c>
      <c r="I258" s="179">
        <v>153.22800000000001</v>
      </c>
      <c r="K258" s="185">
        <v>108.3</v>
      </c>
      <c r="L258" s="121">
        <v>48.9</v>
      </c>
      <c r="M258" s="186">
        <v>2615</v>
      </c>
      <c r="N258" s="186">
        <v>10967</v>
      </c>
      <c r="O258" s="186">
        <v>12356</v>
      </c>
      <c r="P258" s="186">
        <v>73</v>
      </c>
      <c r="Q258" s="187">
        <v>103.6</v>
      </c>
    </row>
    <row r="259" spans="1:17">
      <c r="A259" s="209" t="s">
        <v>152</v>
      </c>
      <c r="B259" s="62" t="s">
        <v>107</v>
      </c>
      <c r="C259" s="207">
        <v>114.8</v>
      </c>
      <c r="D259" s="194">
        <v>48.5</v>
      </c>
      <c r="E259" s="206">
        <v>2291</v>
      </c>
      <c r="F259" s="206">
        <v>12191</v>
      </c>
      <c r="G259" s="206">
        <v>10058</v>
      </c>
      <c r="H259" s="206">
        <v>46</v>
      </c>
      <c r="I259" s="196">
        <v>153.39099999999999</v>
      </c>
      <c r="K259" s="197">
        <v>114.8</v>
      </c>
      <c r="L259" s="198">
        <v>48.5</v>
      </c>
      <c r="M259" s="199">
        <v>2875</v>
      </c>
      <c r="N259" s="199">
        <v>11068</v>
      </c>
      <c r="O259" s="199">
        <v>11714</v>
      </c>
      <c r="P259" s="199">
        <v>51</v>
      </c>
      <c r="Q259" s="200">
        <v>107.2</v>
      </c>
    </row>
    <row r="260" spans="1:17">
      <c r="A260" s="33">
        <v>2010</v>
      </c>
      <c r="B260" s="34" t="s">
        <v>108</v>
      </c>
      <c r="C260" s="177">
        <v>118.2</v>
      </c>
      <c r="D260" s="183">
        <v>49.7</v>
      </c>
      <c r="E260" s="201">
        <v>3387</v>
      </c>
      <c r="F260" s="201">
        <v>11405</v>
      </c>
      <c r="G260" s="201">
        <v>12425</v>
      </c>
      <c r="H260" s="201">
        <v>43</v>
      </c>
      <c r="I260" s="179">
        <v>154.89699999999999</v>
      </c>
      <c r="K260" s="185">
        <v>118.2</v>
      </c>
      <c r="L260" s="121">
        <v>49.7</v>
      </c>
      <c r="M260" s="186">
        <v>3390</v>
      </c>
      <c r="N260" s="186">
        <v>10854</v>
      </c>
      <c r="O260" s="186">
        <v>11127</v>
      </c>
      <c r="P260" s="186">
        <v>43</v>
      </c>
      <c r="Q260" s="187">
        <v>110.9</v>
      </c>
    </row>
    <row r="261" spans="1:17">
      <c r="A261" s="33"/>
      <c r="B261" s="34" t="s">
        <v>109</v>
      </c>
      <c r="C261" s="177">
        <v>111.5</v>
      </c>
      <c r="D261" s="183">
        <v>48.2</v>
      </c>
      <c r="E261" s="201">
        <v>4120</v>
      </c>
      <c r="F261" s="201">
        <v>12484</v>
      </c>
      <c r="G261" s="201">
        <v>18558</v>
      </c>
      <c r="H261" s="201">
        <v>73</v>
      </c>
      <c r="I261" s="179">
        <v>159.78200000000001</v>
      </c>
      <c r="K261" s="185">
        <v>111.5</v>
      </c>
      <c r="L261" s="121">
        <v>48.2</v>
      </c>
      <c r="M261" s="186">
        <v>4001</v>
      </c>
      <c r="N261" s="186">
        <v>11581</v>
      </c>
      <c r="O261" s="186">
        <v>11706</v>
      </c>
      <c r="P261" s="186">
        <v>65</v>
      </c>
      <c r="Q261" s="187">
        <v>114.3</v>
      </c>
    </row>
    <row r="262" spans="1:17">
      <c r="A262" s="33"/>
      <c r="B262" s="34" t="s">
        <v>110</v>
      </c>
      <c r="C262" s="177">
        <v>117.6</v>
      </c>
      <c r="D262" s="183">
        <v>45.1</v>
      </c>
      <c r="E262" s="201">
        <v>2618</v>
      </c>
      <c r="F262" s="201">
        <v>11481</v>
      </c>
      <c r="G262" s="201">
        <v>8883</v>
      </c>
      <c r="H262" s="201">
        <v>69</v>
      </c>
      <c r="I262" s="179">
        <v>165.893</v>
      </c>
      <c r="K262" s="185">
        <v>117.6</v>
      </c>
      <c r="L262" s="121">
        <v>45.1</v>
      </c>
      <c r="M262" s="186">
        <v>2766</v>
      </c>
      <c r="N262" s="186">
        <v>11587</v>
      </c>
      <c r="O262" s="186">
        <v>11526</v>
      </c>
      <c r="P262" s="186">
        <v>67</v>
      </c>
      <c r="Q262" s="187">
        <v>115.7</v>
      </c>
    </row>
    <row r="263" spans="1:17">
      <c r="A263" s="33"/>
      <c r="B263" s="34" t="s">
        <v>111</v>
      </c>
      <c r="C263" s="177">
        <v>122.3</v>
      </c>
      <c r="D263" s="183">
        <v>45.5</v>
      </c>
      <c r="E263" s="201">
        <v>2511</v>
      </c>
      <c r="F263" s="201">
        <v>9932</v>
      </c>
      <c r="G263" s="201">
        <v>8979</v>
      </c>
      <c r="H263" s="201">
        <v>62</v>
      </c>
      <c r="I263" s="179">
        <v>162.44399999999999</v>
      </c>
      <c r="K263" s="185">
        <v>122.3</v>
      </c>
      <c r="L263" s="121">
        <v>45.5</v>
      </c>
      <c r="M263" s="186">
        <v>2857</v>
      </c>
      <c r="N263" s="186">
        <v>11179</v>
      </c>
      <c r="O263" s="186">
        <v>11421</v>
      </c>
      <c r="P263" s="186">
        <v>65</v>
      </c>
      <c r="Q263" s="187">
        <v>114.5</v>
      </c>
    </row>
    <row r="264" spans="1:17">
      <c r="A264" s="33"/>
      <c r="B264" s="34" t="s">
        <v>112</v>
      </c>
      <c r="C264" s="177">
        <v>122.9</v>
      </c>
      <c r="D264" s="183">
        <v>45.8</v>
      </c>
      <c r="E264" s="201">
        <v>2426</v>
      </c>
      <c r="F264" s="201">
        <v>11739</v>
      </c>
      <c r="G264" s="201">
        <v>11674</v>
      </c>
      <c r="H264" s="201">
        <v>73</v>
      </c>
      <c r="I264" s="179">
        <v>160.524</v>
      </c>
      <c r="K264" s="185">
        <v>122.9</v>
      </c>
      <c r="L264" s="121">
        <v>45.8</v>
      </c>
      <c r="M264" s="186">
        <v>2276</v>
      </c>
      <c r="N264" s="186">
        <v>11781</v>
      </c>
      <c r="O264" s="186">
        <v>11097</v>
      </c>
      <c r="P264" s="186">
        <v>68</v>
      </c>
      <c r="Q264" s="187">
        <v>110.7</v>
      </c>
    </row>
    <row r="265" spans="1:17">
      <c r="A265" s="33"/>
      <c r="B265" s="34" t="s">
        <v>113</v>
      </c>
      <c r="C265" s="177">
        <v>120.4</v>
      </c>
      <c r="D265" s="183">
        <v>45.1</v>
      </c>
      <c r="E265" s="201">
        <v>3293</v>
      </c>
      <c r="F265" s="201">
        <v>11969</v>
      </c>
      <c r="G265" s="201">
        <v>13067</v>
      </c>
      <c r="H265" s="201">
        <v>55</v>
      </c>
      <c r="I265" s="179">
        <v>159.90700000000001</v>
      </c>
      <c r="K265" s="185">
        <v>120.4</v>
      </c>
      <c r="L265" s="121">
        <v>45.1</v>
      </c>
      <c r="M265" s="186">
        <v>3048</v>
      </c>
      <c r="N265" s="186">
        <v>11603</v>
      </c>
      <c r="O265" s="186">
        <v>11798</v>
      </c>
      <c r="P265" s="186">
        <v>58</v>
      </c>
      <c r="Q265" s="187">
        <v>109.3</v>
      </c>
    </row>
    <row r="266" spans="1:17">
      <c r="A266" s="33"/>
      <c r="B266" s="34" t="s">
        <v>114</v>
      </c>
      <c r="C266" s="177">
        <v>118.3</v>
      </c>
      <c r="D266" s="183">
        <v>53.4</v>
      </c>
      <c r="E266" s="201">
        <v>3107</v>
      </c>
      <c r="F266" s="201">
        <v>11797</v>
      </c>
      <c r="G266" s="201">
        <v>11763</v>
      </c>
      <c r="H266" s="201">
        <v>53</v>
      </c>
      <c r="I266" s="179">
        <v>159.511</v>
      </c>
      <c r="K266" s="185">
        <v>118.3</v>
      </c>
      <c r="L266" s="121">
        <v>53.4</v>
      </c>
      <c r="M266" s="186">
        <v>2968</v>
      </c>
      <c r="N266" s="186">
        <v>12061</v>
      </c>
      <c r="O266" s="186">
        <v>15032</v>
      </c>
      <c r="P266" s="186">
        <v>59</v>
      </c>
      <c r="Q266" s="187">
        <v>106.2</v>
      </c>
    </row>
    <row r="267" spans="1:17">
      <c r="A267" s="33"/>
      <c r="B267" s="34" t="s">
        <v>115</v>
      </c>
      <c r="C267" s="177">
        <v>124.1</v>
      </c>
      <c r="D267" s="183">
        <v>48.2</v>
      </c>
      <c r="E267" s="201">
        <v>2836</v>
      </c>
      <c r="F267" s="201">
        <v>12448</v>
      </c>
      <c r="G267" s="201">
        <v>12906</v>
      </c>
      <c r="H267" s="201">
        <v>57</v>
      </c>
      <c r="I267" s="179">
        <v>161.89099999999999</v>
      </c>
      <c r="K267" s="185">
        <v>124.1</v>
      </c>
      <c r="L267" s="121">
        <v>48.2</v>
      </c>
      <c r="M267" s="186">
        <v>2969</v>
      </c>
      <c r="N267" s="186">
        <v>12089</v>
      </c>
      <c r="O267" s="186">
        <v>10747</v>
      </c>
      <c r="P267" s="186">
        <v>59</v>
      </c>
      <c r="Q267" s="187">
        <v>108.7</v>
      </c>
    </row>
    <row r="268" spans="1:17">
      <c r="A268" s="33"/>
      <c r="B268" s="34" t="s">
        <v>116</v>
      </c>
      <c r="C268" s="177">
        <v>119.1</v>
      </c>
      <c r="D268" s="183">
        <v>46.9</v>
      </c>
      <c r="E268" s="201">
        <v>2372</v>
      </c>
      <c r="F268" s="201">
        <v>13128</v>
      </c>
      <c r="G268" s="201">
        <v>7783</v>
      </c>
      <c r="H268" s="201">
        <v>74</v>
      </c>
      <c r="I268" s="179">
        <v>163.50399999999999</v>
      </c>
      <c r="K268" s="185">
        <v>119.1</v>
      </c>
      <c r="L268" s="121">
        <v>46.9</v>
      </c>
      <c r="M268" s="186">
        <v>2317</v>
      </c>
      <c r="N268" s="186">
        <v>12301</v>
      </c>
      <c r="O268" s="186">
        <v>8531</v>
      </c>
      <c r="P268" s="186">
        <v>66</v>
      </c>
      <c r="Q268" s="187">
        <v>107.8</v>
      </c>
    </row>
    <row r="269" spans="1:17">
      <c r="A269" s="33"/>
      <c r="B269" s="34" t="s">
        <v>117</v>
      </c>
      <c r="C269" s="177">
        <v>119.3</v>
      </c>
      <c r="D269" s="183">
        <v>48.5</v>
      </c>
      <c r="E269" s="201">
        <v>2522</v>
      </c>
      <c r="F269" s="201">
        <v>11379</v>
      </c>
      <c r="G269" s="201">
        <v>8290</v>
      </c>
      <c r="H269" s="201">
        <v>73</v>
      </c>
      <c r="I269" s="179">
        <v>164.57599999999999</v>
      </c>
      <c r="K269" s="185">
        <v>119.3</v>
      </c>
      <c r="L269" s="121">
        <v>48.5</v>
      </c>
      <c r="M269" s="186">
        <v>2472</v>
      </c>
      <c r="N269" s="186">
        <v>12127</v>
      </c>
      <c r="O269" s="186">
        <v>8507</v>
      </c>
      <c r="P269" s="186">
        <v>68</v>
      </c>
      <c r="Q269" s="187">
        <v>108.7</v>
      </c>
    </row>
    <row r="270" spans="1:17">
      <c r="A270" s="49"/>
      <c r="B270" s="50" t="s">
        <v>118</v>
      </c>
      <c r="C270" s="180">
        <v>131.6</v>
      </c>
      <c r="D270" s="188">
        <v>48</v>
      </c>
      <c r="E270" s="203">
        <v>3273</v>
      </c>
      <c r="F270" s="203">
        <v>10286</v>
      </c>
      <c r="G270" s="203">
        <v>7045</v>
      </c>
      <c r="H270" s="203">
        <v>52</v>
      </c>
      <c r="I270" s="182">
        <v>168.232</v>
      </c>
      <c r="K270" s="190">
        <v>131.6</v>
      </c>
      <c r="L270" s="191">
        <v>48</v>
      </c>
      <c r="M270" s="192">
        <v>2766</v>
      </c>
      <c r="N270" s="192">
        <v>12145</v>
      </c>
      <c r="O270" s="192">
        <v>8210</v>
      </c>
      <c r="P270" s="192">
        <v>55</v>
      </c>
      <c r="Q270" s="193">
        <v>109.8</v>
      </c>
    </row>
    <row r="271" spans="1:17">
      <c r="A271" s="33" t="s">
        <v>155</v>
      </c>
      <c r="B271" s="34" t="s">
        <v>107</v>
      </c>
      <c r="C271" s="177">
        <v>122</v>
      </c>
      <c r="D271" s="183">
        <v>47</v>
      </c>
      <c r="E271" s="201">
        <v>2232</v>
      </c>
      <c r="F271" s="201">
        <v>14256</v>
      </c>
      <c r="G271" s="201">
        <v>7666</v>
      </c>
      <c r="H271" s="201">
        <v>40</v>
      </c>
      <c r="I271" s="179">
        <v>171.84200000000001</v>
      </c>
      <c r="K271" s="185">
        <v>122</v>
      </c>
      <c r="L271" s="121">
        <v>47</v>
      </c>
      <c r="M271" s="186">
        <v>2785</v>
      </c>
      <c r="N271" s="186">
        <v>12955</v>
      </c>
      <c r="O271" s="186">
        <v>8800</v>
      </c>
      <c r="P271" s="186">
        <v>45</v>
      </c>
      <c r="Q271" s="187">
        <v>112</v>
      </c>
    </row>
    <row r="272" spans="1:17">
      <c r="A272" s="39">
        <v>2011</v>
      </c>
      <c r="B272" s="34" t="s">
        <v>108</v>
      </c>
      <c r="C272" s="177">
        <v>129.5</v>
      </c>
      <c r="D272" s="183">
        <v>46.3</v>
      </c>
      <c r="E272" s="201">
        <v>2615</v>
      </c>
      <c r="F272" s="201">
        <v>13218</v>
      </c>
      <c r="G272" s="201">
        <v>10270</v>
      </c>
      <c r="H272" s="201">
        <v>55</v>
      </c>
      <c r="I272" s="179">
        <v>176.137</v>
      </c>
      <c r="K272" s="185">
        <v>129.5</v>
      </c>
      <c r="L272" s="121">
        <v>46.3</v>
      </c>
      <c r="M272" s="186">
        <v>2681</v>
      </c>
      <c r="N272" s="186">
        <v>12538</v>
      </c>
      <c r="O272" s="186">
        <v>9115</v>
      </c>
      <c r="P272" s="186">
        <v>54</v>
      </c>
      <c r="Q272" s="187">
        <v>113.7</v>
      </c>
    </row>
    <row r="273" spans="1:17">
      <c r="A273" s="33"/>
      <c r="B273" s="34" t="s">
        <v>109</v>
      </c>
      <c r="C273" s="177">
        <v>123.6</v>
      </c>
      <c r="D273" s="183">
        <v>45.6</v>
      </c>
      <c r="E273" s="201">
        <v>2685</v>
      </c>
      <c r="F273" s="201">
        <v>13535</v>
      </c>
      <c r="G273" s="201">
        <v>12204</v>
      </c>
      <c r="H273" s="201">
        <v>55</v>
      </c>
      <c r="I273" s="179">
        <v>178.95099999999999</v>
      </c>
      <c r="K273" s="185">
        <v>123.6</v>
      </c>
      <c r="L273" s="121">
        <v>45.6</v>
      </c>
      <c r="M273" s="186">
        <v>2613</v>
      </c>
      <c r="N273" s="186">
        <v>12479</v>
      </c>
      <c r="O273" s="186">
        <v>7791</v>
      </c>
      <c r="P273" s="186">
        <v>51</v>
      </c>
      <c r="Q273" s="187">
        <v>112</v>
      </c>
    </row>
    <row r="274" spans="1:17">
      <c r="A274" s="33"/>
      <c r="B274" s="34" t="s">
        <v>110</v>
      </c>
      <c r="C274" s="177">
        <v>130.1</v>
      </c>
      <c r="D274" s="183">
        <v>48</v>
      </c>
      <c r="E274" s="201">
        <v>2607</v>
      </c>
      <c r="F274" s="201">
        <v>11975</v>
      </c>
      <c r="G274" s="201">
        <v>4305</v>
      </c>
      <c r="H274" s="201">
        <v>57</v>
      </c>
      <c r="I274" s="179">
        <v>180.965</v>
      </c>
      <c r="K274" s="185">
        <v>130.1</v>
      </c>
      <c r="L274" s="121">
        <v>48</v>
      </c>
      <c r="M274" s="186">
        <v>2792</v>
      </c>
      <c r="N274" s="186">
        <v>12138</v>
      </c>
      <c r="O274" s="186">
        <v>5673</v>
      </c>
      <c r="P274" s="186">
        <v>56</v>
      </c>
      <c r="Q274" s="187">
        <v>109.1</v>
      </c>
    </row>
    <row r="275" spans="1:17">
      <c r="A275" s="33"/>
      <c r="B275" s="34" t="s">
        <v>111</v>
      </c>
      <c r="C275" s="177">
        <v>124.3</v>
      </c>
      <c r="D275" s="183">
        <v>48.6</v>
      </c>
      <c r="E275" s="201">
        <v>2093</v>
      </c>
      <c r="F275" s="201">
        <v>10954</v>
      </c>
      <c r="G275" s="201">
        <v>5643</v>
      </c>
      <c r="H275" s="201">
        <v>45</v>
      </c>
      <c r="I275" s="179">
        <v>179.80099999999999</v>
      </c>
      <c r="K275" s="185">
        <v>124.3</v>
      </c>
      <c r="L275" s="121">
        <v>48.6</v>
      </c>
      <c r="M275" s="186">
        <v>2398</v>
      </c>
      <c r="N275" s="186">
        <v>12092</v>
      </c>
      <c r="O275" s="186">
        <v>7080</v>
      </c>
      <c r="P275" s="186">
        <v>48</v>
      </c>
      <c r="Q275" s="187">
        <v>110.7</v>
      </c>
    </row>
    <row r="276" spans="1:17">
      <c r="A276" s="33"/>
      <c r="B276" s="34" t="s">
        <v>112</v>
      </c>
      <c r="C276" s="177">
        <v>126.2</v>
      </c>
      <c r="D276" s="183">
        <v>48.6</v>
      </c>
      <c r="E276" s="201">
        <v>2817</v>
      </c>
      <c r="F276" s="201">
        <v>12182</v>
      </c>
      <c r="G276" s="201">
        <v>8868</v>
      </c>
      <c r="H276" s="201">
        <v>61</v>
      </c>
      <c r="I276" s="179">
        <v>178.005</v>
      </c>
      <c r="K276" s="185">
        <v>126.2</v>
      </c>
      <c r="L276" s="121">
        <v>48.6</v>
      </c>
      <c r="M276" s="186">
        <v>2671</v>
      </c>
      <c r="N276" s="186">
        <v>12409</v>
      </c>
      <c r="O276" s="186">
        <v>8383</v>
      </c>
      <c r="P276" s="186">
        <v>55</v>
      </c>
      <c r="Q276" s="187">
        <v>110.9</v>
      </c>
    </row>
    <row r="277" spans="1:17">
      <c r="A277" s="33"/>
      <c r="B277" s="34" t="s">
        <v>113</v>
      </c>
      <c r="C277" s="177">
        <v>122.6</v>
      </c>
      <c r="D277" s="183">
        <v>50.8</v>
      </c>
      <c r="E277" s="201">
        <v>3046</v>
      </c>
      <c r="F277" s="201">
        <v>12459</v>
      </c>
      <c r="G277" s="201">
        <v>9218</v>
      </c>
      <c r="H277" s="201">
        <v>56</v>
      </c>
      <c r="I277" s="179">
        <v>177.51499999999999</v>
      </c>
      <c r="K277" s="185">
        <v>122.6</v>
      </c>
      <c r="L277" s="121">
        <v>50.8</v>
      </c>
      <c r="M277" s="186">
        <v>2781</v>
      </c>
      <c r="N277" s="186">
        <v>12527</v>
      </c>
      <c r="O277" s="186">
        <v>8576</v>
      </c>
      <c r="P277" s="186">
        <v>58</v>
      </c>
      <c r="Q277" s="187">
        <v>111</v>
      </c>
    </row>
    <row r="278" spans="1:17">
      <c r="A278" s="33"/>
      <c r="B278" s="34" t="s">
        <v>114</v>
      </c>
      <c r="C278" s="177">
        <v>124.6</v>
      </c>
      <c r="D278" s="183">
        <v>49.7</v>
      </c>
      <c r="E278" s="201">
        <v>3334</v>
      </c>
      <c r="F278" s="201">
        <v>12891</v>
      </c>
      <c r="G278" s="201">
        <v>8191</v>
      </c>
      <c r="H278" s="201">
        <v>45</v>
      </c>
      <c r="I278" s="179">
        <v>174.50299999999999</v>
      </c>
      <c r="K278" s="185">
        <v>124.6</v>
      </c>
      <c r="L278" s="121">
        <v>49.7</v>
      </c>
      <c r="M278" s="186">
        <v>3210</v>
      </c>
      <c r="N278" s="186">
        <v>12895</v>
      </c>
      <c r="O278" s="186">
        <v>10168</v>
      </c>
      <c r="P278" s="186">
        <v>49</v>
      </c>
      <c r="Q278" s="187">
        <v>109.4</v>
      </c>
    </row>
    <row r="279" spans="1:17">
      <c r="A279" s="33"/>
      <c r="B279" s="34" t="s">
        <v>115</v>
      </c>
      <c r="C279" s="177">
        <v>118.9</v>
      </c>
      <c r="D279" s="183">
        <v>49.7</v>
      </c>
      <c r="E279" s="201">
        <v>2475</v>
      </c>
      <c r="F279" s="201">
        <v>12963</v>
      </c>
      <c r="G279" s="201">
        <v>12418</v>
      </c>
      <c r="H279" s="201">
        <v>56</v>
      </c>
      <c r="I279" s="179">
        <v>168.89699999999999</v>
      </c>
      <c r="K279" s="185">
        <v>118.9</v>
      </c>
      <c r="L279" s="121">
        <v>49.7</v>
      </c>
      <c r="M279" s="186">
        <v>2595</v>
      </c>
      <c r="N279" s="186">
        <v>12551</v>
      </c>
      <c r="O279" s="186">
        <v>10252</v>
      </c>
      <c r="P279" s="186">
        <v>55</v>
      </c>
      <c r="Q279" s="187">
        <v>104.3</v>
      </c>
    </row>
    <row r="280" spans="1:17">
      <c r="A280" s="33"/>
      <c r="B280" s="34" t="s">
        <v>116</v>
      </c>
      <c r="C280" s="177">
        <v>120.9</v>
      </c>
      <c r="D280" s="183">
        <v>53.3</v>
      </c>
      <c r="E280" s="201">
        <v>2480</v>
      </c>
      <c r="F280" s="201">
        <v>13716</v>
      </c>
      <c r="G280" s="201">
        <v>9663</v>
      </c>
      <c r="H280" s="201">
        <v>56</v>
      </c>
      <c r="I280" s="179">
        <v>169.095</v>
      </c>
      <c r="K280" s="185">
        <v>120.9</v>
      </c>
      <c r="L280" s="121">
        <v>53.3</v>
      </c>
      <c r="M280" s="186">
        <v>2372</v>
      </c>
      <c r="N280" s="186">
        <v>12942</v>
      </c>
      <c r="O280" s="186">
        <v>10791</v>
      </c>
      <c r="P280" s="186">
        <v>52</v>
      </c>
      <c r="Q280" s="187">
        <v>103.4</v>
      </c>
    </row>
    <row r="281" spans="1:17">
      <c r="A281" s="33"/>
      <c r="B281" s="34" t="s">
        <v>117</v>
      </c>
      <c r="C281" s="177">
        <v>123.5</v>
      </c>
      <c r="D281" s="183">
        <v>53.2</v>
      </c>
      <c r="E281" s="201">
        <v>2703</v>
      </c>
      <c r="F281" s="201">
        <v>12427</v>
      </c>
      <c r="G281" s="201">
        <v>10281</v>
      </c>
      <c r="H281" s="201">
        <v>53</v>
      </c>
      <c r="I281" s="179">
        <v>166.65100000000001</v>
      </c>
      <c r="K281" s="185">
        <v>123.5</v>
      </c>
      <c r="L281" s="121">
        <v>53.2</v>
      </c>
      <c r="M281" s="186">
        <v>2582</v>
      </c>
      <c r="N281" s="186">
        <v>13195</v>
      </c>
      <c r="O281" s="186">
        <v>10849</v>
      </c>
      <c r="P281" s="186">
        <v>50</v>
      </c>
      <c r="Q281" s="187">
        <v>101.3</v>
      </c>
    </row>
    <row r="282" spans="1:17">
      <c r="A282" s="33"/>
      <c r="B282" s="34" t="s">
        <v>118</v>
      </c>
      <c r="C282" s="177">
        <v>120.5</v>
      </c>
      <c r="D282" s="183">
        <v>52</v>
      </c>
      <c r="E282" s="201">
        <v>3398</v>
      </c>
      <c r="F282" s="201">
        <v>10887</v>
      </c>
      <c r="G282" s="201">
        <v>9044</v>
      </c>
      <c r="H282" s="201">
        <v>47</v>
      </c>
      <c r="I282" s="179">
        <v>165.19499999999999</v>
      </c>
      <c r="K282" s="185">
        <v>120.5</v>
      </c>
      <c r="L282" s="121">
        <v>52</v>
      </c>
      <c r="M282" s="186">
        <v>2849</v>
      </c>
      <c r="N282" s="186">
        <v>12905</v>
      </c>
      <c r="O282" s="186">
        <v>10603</v>
      </c>
      <c r="P282" s="186">
        <v>51</v>
      </c>
      <c r="Q282" s="187">
        <v>98.2</v>
      </c>
    </row>
    <row r="283" spans="1:17">
      <c r="A283" s="61" t="s">
        <v>158</v>
      </c>
      <c r="B283" s="62" t="s">
        <v>107</v>
      </c>
      <c r="C283" s="207">
        <v>122.6</v>
      </c>
      <c r="D283" s="194">
        <v>55.2</v>
      </c>
      <c r="E283" s="206">
        <v>2823</v>
      </c>
      <c r="F283" s="206">
        <v>14923</v>
      </c>
      <c r="G283" s="206">
        <v>10663</v>
      </c>
      <c r="H283" s="206">
        <v>56</v>
      </c>
      <c r="I283" s="196">
        <v>169.1</v>
      </c>
      <c r="K283" s="197">
        <v>122.6</v>
      </c>
      <c r="L283" s="198">
        <v>55.2</v>
      </c>
      <c r="M283" s="199">
        <v>3556</v>
      </c>
      <c r="N283" s="199">
        <v>13279</v>
      </c>
      <c r="O283" s="199">
        <v>11825</v>
      </c>
      <c r="P283" s="199">
        <v>63</v>
      </c>
      <c r="Q283" s="200">
        <v>98.4</v>
      </c>
    </row>
    <row r="284" spans="1:17">
      <c r="A284" s="33">
        <v>2012</v>
      </c>
      <c r="B284" s="34" t="s">
        <v>108</v>
      </c>
      <c r="C284" s="177">
        <v>123.6</v>
      </c>
      <c r="D284" s="183">
        <v>53.5</v>
      </c>
      <c r="E284" s="201">
        <v>2314</v>
      </c>
      <c r="F284" s="201">
        <v>14292</v>
      </c>
      <c r="G284" s="201">
        <v>13643</v>
      </c>
      <c r="H284" s="201">
        <v>54</v>
      </c>
      <c r="I284" s="179">
        <v>171.37200000000001</v>
      </c>
      <c r="K284" s="185">
        <v>123.6</v>
      </c>
      <c r="L284" s="121">
        <v>53.5</v>
      </c>
      <c r="M284" s="186">
        <v>2437</v>
      </c>
      <c r="N284" s="186">
        <v>13443</v>
      </c>
      <c r="O284" s="186">
        <v>11679</v>
      </c>
      <c r="P284" s="186">
        <v>53</v>
      </c>
      <c r="Q284" s="187">
        <v>97.3</v>
      </c>
    </row>
    <row r="285" spans="1:17">
      <c r="A285" s="33"/>
      <c r="B285" s="34" t="s">
        <v>109</v>
      </c>
      <c r="C285" s="177">
        <v>118.2</v>
      </c>
      <c r="D285" s="183">
        <v>55.3</v>
      </c>
      <c r="E285" s="201">
        <v>2923</v>
      </c>
      <c r="F285" s="201">
        <v>14565</v>
      </c>
      <c r="G285" s="201">
        <v>20212</v>
      </c>
      <c r="H285" s="201">
        <v>49</v>
      </c>
      <c r="I285" s="179">
        <v>173.10599999999999</v>
      </c>
      <c r="K285" s="185">
        <v>118.2</v>
      </c>
      <c r="L285" s="121">
        <v>55.3</v>
      </c>
      <c r="M285" s="186">
        <v>2891</v>
      </c>
      <c r="N285" s="186">
        <v>13648</v>
      </c>
      <c r="O285" s="186">
        <v>12840</v>
      </c>
      <c r="P285" s="186">
        <v>46</v>
      </c>
      <c r="Q285" s="187">
        <v>96.7</v>
      </c>
    </row>
    <row r="286" spans="1:17">
      <c r="A286" s="33"/>
      <c r="B286" s="34" t="s">
        <v>110</v>
      </c>
      <c r="C286" s="177">
        <v>119.2</v>
      </c>
      <c r="D286" s="183">
        <v>56.3</v>
      </c>
      <c r="E286" s="201">
        <v>2579</v>
      </c>
      <c r="F286" s="201">
        <v>12829</v>
      </c>
      <c r="G286" s="201">
        <v>8091</v>
      </c>
      <c r="H286" s="201">
        <v>45</v>
      </c>
      <c r="I286" s="179">
        <v>172.52600000000001</v>
      </c>
      <c r="K286" s="185">
        <v>119.2</v>
      </c>
      <c r="L286" s="121">
        <v>56.3</v>
      </c>
      <c r="M286" s="186">
        <v>2804</v>
      </c>
      <c r="N286" s="186">
        <v>13280</v>
      </c>
      <c r="O286" s="186">
        <v>10867</v>
      </c>
      <c r="P286" s="186">
        <v>44</v>
      </c>
      <c r="Q286" s="187">
        <v>95.3</v>
      </c>
    </row>
    <row r="287" spans="1:17">
      <c r="A287" s="33"/>
      <c r="B287" s="34" t="s">
        <v>111</v>
      </c>
      <c r="C287" s="177">
        <v>117</v>
      </c>
      <c r="D287" s="183">
        <v>51.9</v>
      </c>
      <c r="E287" s="201">
        <v>2581</v>
      </c>
      <c r="F287" s="201">
        <v>13417</v>
      </c>
      <c r="G287" s="201">
        <v>9038</v>
      </c>
      <c r="H287" s="201">
        <v>45</v>
      </c>
      <c r="I287" s="179">
        <v>166.96799999999999</v>
      </c>
      <c r="K287" s="185">
        <v>117</v>
      </c>
      <c r="L287" s="121">
        <v>51.9</v>
      </c>
      <c r="M287" s="186">
        <v>2918</v>
      </c>
      <c r="N287" s="186">
        <v>14321</v>
      </c>
      <c r="O287" s="186">
        <v>11107</v>
      </c>
      <c r="P287" s="186">
        <v>48</v>
      </c>
      <c r="Q287" s="187">
        <v>92.9</v>
      </c>
    </row>
    <row r="288" spans="1:17">
      <c r="A288" s="33"/>
      <c r="B288" s="34" t="s">
        <v>112</v>
      </c>
      <c r="C288" s="177">
        <v>117.1</v>
      </c>
      <c r="D288" s="183">
        <v>55.5</v>
      </c>
      <c r="E288" s="201">
        <v>3066</v>
      </c>
      <c r="F288" s="201">
        <v>13139</v>
      </c>
      <c r="G288" s="201">
        <v>12489</v>
      </c>
      <c r="H288" s="201">
        <v>53</v>
      </c>
      <c r="I288" s="179">
        <v>164.232</v>
      </c>
      <c r="K288" s="185">
        <v>117.1</v>
      </c>
      <c r="L288" s="121">
        <v>55.5</v>
      </c>
      <c r="M288" s="186">
        <v>2900</v>
      </c>
      <c r="N288" s="186">
        <v>13500</v>
      </c>
      <c r="O288" s="186">
        <v>11729</v>
      </c>
      <c r="P288" s="186">
        <v>48</v>
      </c>
      <c r="Q288" s="187">
        <v>92.3</v>
      </c>
    </row>
    <row r="289" spans="1:17">
      <c r="A289" s="33"/>
      <c r="B289" s="34" t="s">
        <v>113</v>
      </c>
      <c r="C289" s="177">
        <v>113.3</v>
      </c>
      <c r="D289" s="183">
        <v>53.1</v>
      </c>
      <c r="E289" s="201">
        <v>3152</v>
      </c>
      <c r="F289" s="201">
        <v>13620</v>
      </c>
      <c r="G289" s="201">
        <v>12380</v>
      </c>
      <c r="H289" s="201">
        <v>62</v>
      </c>
      <c r="I289" s="179">
        <v>163.41999999999999</v>
      </c>
      <c r="K289" s="185">
        <v>113.3</v>
      </c>
      <c r="L289" s="121">
        <v>53.1</v>
      </c>
      <c r="M289" s="186">
        <v>2908</v>
      </c>
      <c r="N289" s="186">
        <v>13580</v>
      </c>
      <c r="O289" s="186">
        <v>11606</v>
      </c>
      <c r="P289" s="186">
        <v>63</v>
      </c>
      <c r="Q289" s="187">
        <v>92.1</v>
      </c>
    </row>
    <row r="290" spans="1:17">
      <c r="A290" s="33"/>
      <c r="B290" s="34" t="s">
        <v>114</v>
      </c>
      <c r="C290" s="177">
        <v>114.6</v>
      </c>
      <c r="D290" s="183">
        <v>55.5</v>
      </c>
      <c r="E290" s="201">
        <v>2699</v>
      </c>
      <c r="F290" s="201">
        <v>13436</v>
      </c>
      <c r="G290" s="201">
        <v>8722</v>
      </c>
      <c r="H290" s="201">
        <v>61</v>
      </c>
      <c r="I290" s="179">
        <v>164.42400000000001</v>
      </c>
      <c r="K290" s="185">
        <v>114.6</v>
      </c>
      <c r="L290" s="121">
        <v>55.5</v>
      </c>
      <c r="M290" s="186">
        <v>2565</v>
      </c>
      <c r="N290" s="186">
        <v>13528</v>
      </c>
      <c r="O290" s="186">
        <v>10734</v>
      </c>
      <c r="P290" s="186">
        <v>66</v>
      </c>
      <c r="Q290" s="187">
        <v>94.2</v>
      </c>
    </row>
    <row r="291" spans="1:17">
      <c r="A291" s="33"/>
      <c r="B291" s="34" t="s">
        <v>115</v>
      </c>
      <c r="C291" s="177">
        <v>112.6</v>
      </c>
      <c r="D291" s="183">
        <v>57.1</v>
      </c>
      <c r="E291" s="201">
        <v>2534</v>
      </c>
      <c r="F291" s="201">
        <v>13527</v>
      </c>
      <c r="G291" s="201">
        <v>11447</v>
      </c>
      <c r="H291" s="201">
        <v>43</v>
      </c>
      <c r="I291" s="179">
        <v>166.262</v>
      </c>
      <c r="K291" s="185">
        <v>112.6</v>
      </c>
      <c r="L291" s="121">
        <v>57.1</v>
      </c>
      <c r="M291" s="186">
        <v>2676</v>
      </c>
      <c r="N291" s="186">
        <v>13819</v>
      </c>
      <c r="O291" s="186">
        <v>10090</v>
      </c>
      <c r="P291" s="186">
        <v>43</v>
      </c>
      <c r="Q291" s="187">
        <v>98.4</v>
      </c>
    </row>
    <row r="292" spans="1:17">
      <c r="A292" s="33"/>
      <c r="B292" s="34" t="s">
        <v>116</v>
      </c>
      <c r="C292" s="177">
        <v>110.8</v>
      </c>
      <c r="D292" s="183">
        <v>54.6</v>
      </c>
      <c r="E292" s="201">
        <v>3051</v>
      </c>
      <c r="F292" s="201">
        <v>14279</v>
      </c>
      <c r="G292" s="201">
        <v>8748</v>
      </c>
      <c r="H292" s="201">
        <v>52</v>
      </c>
      <c r="I292" s="179">
        <v>163.82400000000001</v>
      </c>
      <c r="K292" s="185">
        <v>110.8</v>
      </c>
      <c r="L292" s="121">
        <v>54.6</v>
      </c>
      <c r="M292" s="186">
        <v>2872</v>
      </c>
      <c r="N292" s="186">
        <v>12803</v>
      </c>
      <c r="O292" s="186">
        <v>9496</v>
      </c>
      <c r="P292" s="186">
        <v>47</v>
      </c>
      <c r="Q292" s="187">
        <v>96.9</v>
      </c>
    </row>
    <row r="293" spans="1:17">
      <c r="A293" s="33"/>
      <c r="B293" s="34" t="s">
        <v>117</v>
      </c>
      <c r="C293" s="177">
        <v>105.3</v>
      </c>
      <c r="D293" s="183">
        <v>685.6</v>
      </c>
      <c r="E293" s="201">
        <v>2780</v>
      </c>
      <c r="F293" s="201">
        <v>12812</v>
      </c>
      <c r="G293" s="201">
        <v>9704</v>
      </c>
      <c r="H293" s="201">
        <v>46</v>
      </c>
      <c r="I293" s="179">
        <v>166.279</v>
      </c>
      <c r="K293" s="185">
        <v>105.3</v>
      </c>
      <c r="L293" s="121">
        <v>685.6</v>
      </c>
      <c r="M293" s="186">
        <v>2546</v>
      </c>
      <c r="N293" s="186">
        <v>13545</v>
      </c>
      <c r="O293" s="186">
        <v>10169</v>
      </c>
      <c r="P293" s="186">
        <v>43</v>
      </c>
      <c r="Q293" s="187">
        <v>99.8</v>
      </c>
    </row>
    <row r="294" spans="1:17">
      <c r="A294" s="49"/>
      <c r="B294" s="50" t="s">
        <v>118</v>
      </c>
      <c r="C294" s="180">
        <v>110.1</v>
      </c>
      <c r="D294" s="188">
        <v>880.3</v>
      </c>
      <c r="E294" s="203">
        <v>3193</v>
      </c>
      <c r="F294" s="203">
        <v>11067</v>
      </c>
      <c r="G294" s="203">
        <v>8444</v>
      </c>
      <c r="H294" s="203">
        <v>57</v>
      </c>
      <c r="I294" s="182">
        <v>169.679</v>
      </c>
      <c r="K294" s="190">
        <v>110.1</v>
      </c>
      <c r="L294" s="191">
        <v>880.3</v>
      </c>
      <c r="M294" s="192">
        <v>2720</v>
      </c>
      <c r="N294" s="192">
        <v>13528</v>
      </c>
      <c r="O294" s="192">
        <v>10136</v>
      </c>
      <c r="P294" s="192">
        <v>63</v>
      </c>
      <c r="Q294" s="193">
        <v>102.7</v>
      </c>
    </row>
    <row r="295" spans="1:17">
      <c r="A295" s="33" t="s">
        <v>162</v>
      </c>
      <c r="B295" s="34" t="s">
        <v>107</v>
      </c>
      <c r="C295" s="177">
        <v>110.5</v>
      </c>
      <c r="D295" s="183">
        <v>74.3</v>
      </c>
      <c r="E295" s="201">
        <v>2155</v>
      </c>
      <c r="F295" s="201">
        <v>15357</v>
      </c>
      <c r="G295" s="201">
        <v>9446</v>
      </c>
      <c r="H295" s="201">
        <v>51</v>
      </c>
      <c r="I295" s="179">
        <v>173.5</v>
      </c>
      <c r="K295" s="185">
        <v>110.5</v>
      </c>
      <c r="L295" s="121">
        <v>74.3</v>
      </c>
      <c r="M295" s="186">
        <v>2734</v>
      </c>
      <c r="N295" s="186">
        <v>13288</v>
      </c>
      <c r="O295" s="186">
        <v>10126</v>
      </c>
      <c r="P295" s="186">
        <v>58</v>
      </c>
      <c r="Q295" s="187">
        <v>102.6</v>
      </c>
    </row>
    <row r="296" spans="1:17">
      <c r="A296" s="39">
        <v>2013</v>
      </c>
      <c r="B296" s="34" t="s">
        <v>108</v>
      </c>
      <c r="C296" s="177">
        <v>114</v>
      </c>
      <c r="D296" s="183">
        <v>73.8</v>
      </c>
      <c r="E296" s="201">
        <v>2607</v>
      </c>
      <c r="F296" s="201">
        <v>14345</v>
      </c>
      <c r="G296" s="201">
        <v>12122</v>
      </c>
      <c r="H296" s="201">
        <v>47</v>
      </c>
      <c r="I296" s="179">
        <v>174.999</v>
      </c>
      <c r="K296" s="185">
        <v>114</v>
      </c>
      <c r="L296" s="121">
        <v>73.8</v>
      </c>
      <c r="M296" s="186">
        <v>2846</v>
      </c>
      <c r="N296" s="186">
        <v>13468</v>
      </c>
      <c r="O296" s="186">
        <v>10522</v>
      </c>
      <c r="P296" s="186">
        <v>47</v>
      </c>
      <c r="Q296" s="187">
        <v>102.1</v>
      </c>
    </row>
    <row r="297" spans="1:17">
      <c r="A297" s="33"/>
      <c r="B297" s="34" t="s">
        <v>109</v>
      </c>
      <c r="C297" s="177">
        <v>117.4</v>
      </c>
      <c r="D297" s="183">
        <v>72.5</v>
      </c>
      <c r="E297" s="201">
        <v>2732</v>
      </c>
      <c r="F297" s="201">
        <v>14329</v>
      </c>
      <c r="G297" s="201">
        <v>16107</v>
      </c>
      <c r="H297" s="201">
        <v>47</v>
      </c>
      <c r="I297" s="179">
        <v>175.959</v>
      </c>
      <c r="K297" s="185">
        <v>117.4</v>
      </c>
      <c r="L297" s="121">
        <v>72.5</v>
      </c>
      <c r="M297" s="186">
        <v>2734</v>
      </c>
      <c r="N297" s="186">
        <v>14041</v>
      </c>
      <c r="O297" s="186">
        <v>10533</v>
      </c>
      <c r="P297" s="186">
        <v>45</v>
      </c>
      <c r="Q297" s="187">
        <v>101.6</v>
      </c>
    </row>
    <row r="298" spans="1:17">
      <c r="A298" s="33"/>
      <c r="B298" s="34" t="s">
        <v>110</v>
      </c>
      <c r="C298" s="177">
        <v>111.2</v>
      </c>
      <c r="D298" s="183">
        <v>69.2</v>
      </c>
      <c r="E298" s="201">
        <v>2443</v>
      </c>
      <c r="F298" s="201">
        <v>13829</v>
      </c>
      <c r="G298" s="201">
        <v>8565</v>
      </c>
      <c r="H298" s="201">
        <v>45</v>
      </c>
      <c r="I298" s="179">
        <v>176.05099999999999</v>
      </c>
      <c r="K298" s="185">
        <v>111.2</v>
      </c>
      <c r="L298" s="121">
        <v>69.2</v>
      </c>
      <c r="M298" s="186">
        <v>2649</v>
      </c>
      <c r="N298" s="186">
        <v>13623</v>
      </c>
      <c r="O298" s="186">
        <v>11056</v>
      </c>
      <c r="P298" s="186">
        <v>44</v>
      </c>
      <c r="Q298" s="187">
        <v>102</v>
      </c>
    </row>
    <row r="299" spans="1:17">
      <c r="A299" s="33"/>
      <c r="B299" s="34" t="s">
        <v>111</v>
      </c>
      <c r="C299" s="177">
        <v>114</v>
      </c>
      <c r="D299" s="183">
        <v>66.7</v>
      </c>
      <c r="E299" s="201">
        <v>2632</v>
      </c>
      <c r="F299" s="201">
        <v>13159</v>
      </c>
      <c r="G299" s="201">
        <v>8947</v>
      </c>
      <c r="H299" s="201">
        <v>48</v>
      </c>
      <c r="I299" s="179">
        <v>177.61799999999999</v>
      </c>
      <c r="K299" s="185">
        <v>114</v>
      </c>
      <c r="L299" s="121">
        <v>66.7</v>
      </c>
      <c r="M299" s="186">
        <v>2925</v>
      </c>
      <c r="N299" s="186">
        <v>13965</v>
      </c>
      <c r="O299" s="186">
        <v>10759</v>
      </c>
      <c r="P299" s="186">
        <v>49</v>
      </c>
      <c r="Q299" s="187">
        <v>106.4</v>
      </c>
    </row>
    <row r="300" spans="1:17">
      <c r="A300" s="33"/>
      <c r="B300" s="34" t="s">
        <v>112</v>
      </c>
      <c r="C300" s="177">
        <v>113</v>
      </c>
      <c r="D300" s="183">
        <v>70</v>
      </c>
      <c r="E300" s="201">
        <v>2939</v>
      </c>
      <c r="F300" s="201">
        <v>12689</v>
      </c>
      <c r="G300" s="201">
        <v>10650</v>
      </c>
      <c r="H300" s="201">
        <v>34</v>
      </c>
      <c r="I300" s="179">
        <v>175.42699999999999</v>
      </c>
      <c r="K300" s="185">
        <v>113</v>
      </c>
      <c r="L300" s="121">
        <v>70</v>
      </c>
      <c r="M300" s="186">
        <v>2747</v>
      </c>
      <c r="N300" s="186">
        <v>13609</v>
      </c>
      <c r="O300" s="186">
        <v>10485</v>
      </c>
      <c r="P300" s="186">
        <v>31</v>
      </c>
      <c r="Q300" s="187">
        <v>106.8</v>
      </c>
    </row>
    <row r="301" spans="1:17">
      <c r="A301" s="33"/>
      <c r="B301" s="34" t="s">
        <v>113</v>
      </c>
      <c r="C301" s="177">
        <v>114.6</v>
      </c>
      <c r="D301" s="183">
        <v>69.599999999999994</v>
      </c>
      <c r="E301" s="201">
        <v>3100</v>
      </c>
      <c r="F301" s="201">
        <v>14338</v>
      </c>
      <c r="G301" s="201">
        <v>10990</v>
      </c>
      <c r="H301" s="201">
        <v>38</v>
      </c>
      <c r="I301" s="179">
        <v>176.85400000000001</v>
      </c>
      <c r="K301" s="185">
        <v>114.6</v>
      </c>
      <c r="L301" s="121">
        <v>69.599999999999994</v>
      </c>
      <c r="M301" s="186">
        <v>2909</v>
      </c>
      <c r="N301" s="186">
        <v>13920</v>
      </c>
      <c r="O301" s="186">
        <v>10213</v>
      </c>
      <c r="P301" s="186">
        <v>37</v>
      </c>
      <c r="Q301" s="187">
        <v>108.2</v>
      </c>
    </row>
    <row r="302" spans="1:17">
      <c r="A302" s="33"/>
      <c r="B302" s="34" t="s">
        <v>114</v>
      </c>
      <c r="C302" s="177">
        <v>114.5</v>
      </c>
      <c r="D302" s="183">
        <v>66.900000000000006</v>
      </c>
      <c r="E302" s="201">
        <v>2735</v>
      </c>
      <c r="F302" s="201">
        <v>13563</v>
      </c>
      <c r="G302" s="201">
        <v>8577</v>
      </c>
      <c r="H302" s="201">
        <v>42</v>
      </c>
      <c r="I302" s="179">
        <v>180.02500000000001</v>
      </c>
      <c r="K302" s="185">
        <v>114.5</v>
      </c>
      <c r="L302" s="121">
        <v>66.900000000000006</v>
      </c>
      <c r="M302" s="186">
        <v>2577</v>
      </c>
      <c r="N302" s="186">
        <v>13794</v>
      </c>
      <c r="O302" s="186">
        <v>10680</v>
      </c>
      <c r="P302" s="186">
        <v>47</v>
      </c>
      <c r="Q302" s="187">
        <v>109.5</v>
      </c>
    </row>
    <row r="303" spans="1:17">
      <c r="A303" s="33"/>
      <c r="B303" s="34" t="s">
        <v>115</v>
      </c>
      <c r="C303" s="177">
        <v>113</v>
      </c>
      <c r="D303" s="183">
        <v>67.5</v>
      </c>
      <c r="E303" s="201">
        <v>2759</v>
      </c>
      <c r="F303" s="201">
        <v>13982</v>
      </c>
      <c r="G303" s="201">
        <v>12966</v>
      </c>
      <c r="H303" s="201">
        <v>54</v>
      </c>
      <c r="I303" s="179">
        <v>180.55500000000001</v>
      </c>
      <c r="K303" s="185">
        <v>113</v>
      </c>
      <c r="L303" s="121">
        <v>67.5</v>
      </c>
      <c r="M303" s="186">
        <v>2895</v>
      </c>
      <c r="N303" s="186">
        <v>14270</v>
      </c>
      <c r="O303" s="186">
        <v>11281</v>
      </c>
      <c r="P303" s="186">
        <v>51</v>
      </c>
      <c r="Q303" s="187">
        <v>108.6</v>
      </c>
    </row>
    <row r="304" spans="1:17">
      <c r="A304" s="33"/>
      <c r="B304" s="34" t="s">
        <v>116</v>
      </c>
      <c r="C304" s="177">
        <v>116</v>
      </c>
      <c r="D304" s="183">
        <v>67</v>
      </c>
      <c r="E304" s="201">
        <v>3719</v>
      </c>
      <c r="F304" s="201">
        <v>15837</v>
      </c>
      <c r="G304" s="201">
        <v>10515</v>
      </c>
      <c r="H304" s="201">
        <v>49</v>
      </c>
      <c r="I304" s="179">
        <v>181.60499999999999</v>
      </c>
      <c r="K304" s="185">
        <v>116</v>
      </c>
      <c r="L304" s="121">
        <v>67</v>
      </c>
      <c r="M304" s="186">
        <v>3462</v>
      </c>
      <c r="N304" s="186">
        <v>14159</v>
      </c>
      <c r="O304" s="186">
        <v>11597</v>
      </c>
      <c r="P304" s="186">
        <v>47</v>
      </c>
      <c r="Q304" s="187">
        <v>110.9</v>
      </c>
    </row>
    <row r="305" spans="1:17">
      <c r="A305" s="33"/>
      <c r="B305" s="34" t="s">
        <v>117</v>
      </c>
      <c r="C305" s="177">
        <v>117.5</v>
      </c>
      <c r="D305" s="183">
        <v>66</v>
      </c>
      <c r="E305" s="201">
        <v>4017</v>
      </c>
      <c r="F305" s="201">
        <v>13753</v>
      </c>
      <c r="G305" s="201">
        <v>11038</v>
      </c>
      <c r="H305" s="201">
        <v>48</v>
      </c>
      <c r="I305" s="179">
        <v>184.13200000000001</v>
      </c>
      <c r="K305" s="185">
        <v>117.5</v>
      </c>
      <c r="L305" s="121">
        <v>66</v>
      </c>
      <c r="M305" s="186">
        <v>3589</v>
      </c>
      <c r="N305" s="186">
        <v>14547</v>
      </c>
      <c r="O305" s="186">
        <v>11775</v>
      </c>
      <c r="P305" s="186">
        <v>47</v>
      </c>
      <c r="Q305" s="187">
        <v>110.7</v>
      </c>
    </row>
    <row r="306" spans="1:17">
      <c r="A306" s="33"/>
      <c r="B306" s="34" t="s">
        <v>118</v>
      </c>
      <c r="C306" s="177">
        <v>117.5</v>
      </c>
      <c r="D306" s="183">
        <v>67.599999999999994</v>
      </c>
      <c r="E306" s="201">
        <v>4238</v>
      </c>
      <c r="F306" s="201">
        <v>12664</v>
      </c>
      <c r="G306" s="201">
        <v>10462</v>
      </c>
      <c r="H306" s="201">
        <v>33</v>
      </c>
      <c r="I306" s="179">
        <v>188.334</v>
      </c>
      <c r="K306" s="185">
        <v>117.5</v>
      </c>
      <c r="L306" s="121">
        <v>67.599999999999994</v>
      </c>
      <c r="M306" s="186">
        <v>3750</v>
      </c>
      <c r="N306" s="186">
        <v>15064</v>
      </c>
      <c r="O306" s="186">
        <v>12134</v>
      </c>
      <c r="P306" s="186">
        <v>35</v>
      </c>
      <c r="Q306" s="187">
        <v>111</v>
      </c>
    </row>
    <row r="307" spans="1:17">
      <c r="A307" s="61" t="s">
        <v>165</v>
      </c>
      <c r="B307" s="62" t="s">
        <v>107</v>
      </c>
      <c r="C307" s="207">
        <v>119.7</v>
      </c>
      <c r="D307" s="194">
        <v>66.3</v>
      </c>
      <c r="E307" s="206">
        <v>2504</v>
      </c>
      <c r="F307" s="206">
        <v>17285</v>
      </c>
      <c r="G307" s="206">
        <v>11804</v>
      </c>
      <c r="H307" s="206">
        <v>36</v>
      </c>
      <c r="I307" s="196">
        <v>187.995</v>
      </c>
      <c r="K307" s="197">
        <v>119.7</v>
      </c>
      <c r="L307" s="198">
        <v>66.3</v>
      </c>
      <c r="M307" s="199">
        <v>3206</v>
      </c>
      <c r="N307" s="199">
        <v>15081</v>
      </c>
      <c r="O307" s="199">
        <v>12373</v>
      </c>
      <c r="P307" s="199">
        <v>40</v>
      </c>
      <c r="Q307" s="200">
        <v>108.4</v>
      </c>
    </row>
    <row r="308" spans="1:17">
      <c r="A308" s="33">
        <v>2014</v>
      </c>
      <c r="B308" s="34" t="s">
        <v>108</v>
      </c>
      <c r="C308" s="177">
        <v>115.2</v>
      </c>
      <c r="D308" s="183">
        <v>64.7</v>
      </c>
      <c r="E308" s="201">
        <v>2789</v>
      </c>
      <c r="F308" s="201">
        <v>15972</v>
      </c>
      <c r="G308" s="201">
        <v>14114</v>
      </c>
      <c r="H308" s="201">
        <v>43</v>
      </c>
      <c r="I308" s="179">
        <v>189.005</v>
      </c>
      <c r="K308" s="185">
        <v>115.2</v>
      </c>
      <c r="L308" s="121">
        <v>64.7</v>
      </c>
      <c r="M308" s="186">
        <v>3094</v>
      </c>
      <c r="N308" s="186">
        <v>14933</v>
      </c>
      <c r="O308" s="186">
        <v>12235</v>
      </c>
      <c r="P308" s="186">
        <v>44</v>
      </c>
      <c r="Q308" s="187">
        <v>108</v>
      </c>
    </row>
    <row r="309" spans="1:17">
      <c r="A309" s="33"/>
      <c r="B309" s="34" t="s">
        <v>109</v>
      </c>
      <c r="C309" s="177">
        <v>114.4</v>
      </c>
      <c r="D309" s="183">
        <v>67.2</v>
      </c>
      <c r="E309" s="201">
        <v>2545</v>
      </c>
      <c r="F309" s="201">
        <v>14548</v>
      </c>
      <c r="G309" s="201">
        <v>18931</v>
      </c>
      <c r="H309" s="201">
        <v>46</v>
      </c>
      <c r="I309" s="179">
        <v>187.69499999999999</v>
      </c>
      <c r="K309" s="185">
        <v>114.4</v>
      </c>
      <c r="L309" s="121">
        <v>67.2</v>
      </c>
      <c r="M309" s="186">
        <v>2542</v>
      </c>
      <c r="N309" s="186">
        <v>14661</v>
      </c>
      <c r="O309" s="186">
        <v>12478</v>
      </c>
      <c r="P309" s="186">
        <v>44</v>
      </c>
      <c r="Q309" s="187">
        <v>106.7</v>
      </c>
    </row>
    <row r="310" spans="1:17">
      <c r="A310" s="33"/>
      <c r="B310" s="34" t="s">
        <v>110</v>
      </c>
      <c r="C310" s="177">
        <v>115.5</v>
      </c>
      <c r="D310" s="183">
        <v>69.5</v>
      </c>
      <c r="E310" s="201">
        <v>2719</v>
      </c>
      <c r="F310" s="201">
        <v>15333</v>
      </c>
      <c r="G310" s="201">
        <v>7388</v>
      </c>
      <c r="H310" s="201">
        <v>49</v>
      </c>
      <c r="I310" s="179">
        <v>187.31299999999999</v>
      </c>
      <c r="K310" s="185">
        <v>115.5</v>
      </c>
      <c r="L310" s="121">
        <v>69.5</v>
      </c>
      <c r="M310" s="186">
        <v>2910</v>
      </c>
      <c r="N310" s="186">
        <v>14956</v>
      </c>
      <c r="O310" s="186">
        <v>9509</v>
      </c>
      <c r="P310" s="186">
        <v>47</v>
      </c>
      <c r="Q310" s="187">
        <v>106.4</v>
      </c>
    </row>
    <row r="311" spans="1:17">
      <c r="A311" s="33"/>
      <c r="B311" s="34" t="s">
        <v>111</v>
      </c>
      <c r="C311" s="177">
        <v>115.7</v>
      </c>
      <c r="D311" s="183">
        <v>72.2</v>
      </c>
      <c r="E311" s="201">
        <v>2491</v>
      </c>
      <c r="F311" s="201">
        <v>14075</v>
      </c>
      <c r="G311" s="201">
        <v>8065</v>
      </c>
      <c r="H311" s="201">
        <v>36</v>
      </c>
      <c r="I311" s="179">
        <v>186.10499999999999</v>
      </c>
      <c r="K311" s="185">
        <v>115.7</v>
      </c>
      <c r="L311" s="121">
        <v>72.2</v>
      </c>
      <c r="M311" s="186">
        <v>2694</v>
      </c>
      <c r="N311" s="186">
        <v>14905</v>
      </c>
      <c r="O311" s="186">
        <v>9673</v>
      </c>
      <c r="P311" s="186">
        <v>37</v>
      </c>
      <c r="Q311" s="187">
        <v>104.8</v>
      </c>
    </row>
    <row r="312" spans="1:17">
      <c r="A312" s="33"/>
      <c r="B312" s="34" t="s">
        <v>112</v>
      </c>
      <c r="C312" s="177">
        <v>114.9</v>
      </c>
      <c r="D312" s="183">
        <v>72.900000000000006</v>
      </c>
      <c r="E312" s="201">
        <v>2919</v>
      </c>
      <c r="F312" s="201">
        <v>14161</v>
      </c>
      <c r="G312" s="201">
        <v>9936</v>
      </c>
      <c r="H312" s="201">
        <v>52</v>
      </c>
      <c r="I312" s="179">
        <v>187.03100000000001</v>
      </c>
      <c r="K312" s="185">
        <v>114.9</v>
      </c>
      <c r="L312" s="121">
        <v>72.900000000000006</v>
      </c>
      <c r="M312" s="186">
        <v>2711</v>
      </c>
      <c r="N312" s="186">
        <v>15135</v>
      </c>
      <c r="O312" s="186">
        <v>9635</v>
      </c>
      <c r="P312" s="186">
        <v>45</v>
      </c>
      <c r="Q312" s="187">
        <v>106.6</v>
      </c>
    </row>
    <row r="313" spans="1:17">
      <c r="A313" s="33"/>
      <c r="B313" s="34" t="s">
        <v>113</v>
      </c>
      <c r="C313" s="177">
        <v>115.7</v>
      </c>
      <c r="D313" s="183">
        <v>73.3</v>
      </c>
      <c r="E313" s="201">
        <v>2067</v>
      </c>
      <c r="F313" s="201">
        <v>15338</v>
      </c>
      <c r="G313" s="201">
        <v>10855</v>
      </c>
      <c r="H313" s="201">
        <v>46</v>
      </c>
      <c r="I313" s="179">
        <v>187.98400000000001</v>
      </c>
      <c r="K313" s="185">
        <v>115.7</v>
      </c>
      <c r="L313" s="121">
        <v>73.3</v>
      </c>
      <c r="M313" s="186">
        <v>1990</v>
      </c>
      <c r="N313" s="186">
        <v>14889</v>
      </c>
      <c r="O313" s="186">
        <v>10379</v>
      </c>
      <c r="P313" s="186">
        <v>47</v>
      </c>
      <c r="Q313" s="187">
        <v>106.3</v>
      </c>
    </row>
    <row r="314" spans="1:17">
      <c r="A314" s="33"/>
      <c r="B314" s="34" t="s">
        <v>114</v>
      </c>
      <c r="C314" s="177">
        <v>114</v>
      </c>
      <c r="D314" s="183">
        <v>72.8</v>
      </c>
      <c r="E314" s="201">
        <v>4167</v>
      </c>
      <c r="F314" s="201">
        <v>14131</v>
      </c>
      <c r="G314" s="201">
        <v>7907</v>
      </c>
      <c r="H314" s="201">
        <v>33</v>
      </c>
      <c r="I314" s="179">
        <v>187.76</v>
      </c>
      <c r="K314" s="185">
        <v>114</v>
      </c>
      <c r="L314" s="121">
        <v>72.8</v>
      </c>
      <c r="M314" s="186">
        <v>3902</v>
      </c>
      <c r="N314" s="186">
        <v>14786</v>
      </c>
      <c r="O314" s="186">
        <v>10179</v>
      </c>
      <c r="P314" s="186">
        <v>37</v>
      </c>
      <c r="Q314" s="187">
        <v>104.3</v>
      </c>
    </row>
    <row r="315" spans="1:17">
      <c r="A315" s="33"/>
      <c r="B315" s="34" t="s">
        <v>115</v>
      </c>
      <c r="C315" s="177">
        <v>115.3</v>
      </c>
      <c r="D315" s="183">
        <v>73.7</v>
      </c>
      <c r="E315" s="201">
        <v>2948</v>
      </c>
      <c r="F315" s="201">
        <v>14941</v>
      </c>
      <c r="G315" s="201">
        <v>12717</v>
      </c>
      <c r="H315" s="201">
        <v>49</v>
      </c>
      <c r="I315" s="179">
        <v>186.67699999999999</v>
      </c>
      <c r="K315" s="185">
        <v>115.3</v>
      </c>
      <c r="L315" s="121">
        <v>73.7</v>
      </c>
      <c r="M315" s="186">
        <v>3093</v>
      </c>
      <c r="N315" s="186">
        <v>14773</v>
      </c>
      <c r="O315" s="186">
        <v>10800</v>
      </c>
      <c r="P315" s="186">
        <v>46</v>
      </c>
      <c r="Q315" s="187">
        <v>103.4</v>
      </c>
    </row>
    <row r="316" spans="1:17">
      <c r="A316" s="33"/>
      <c r="B316" s="34" t="s">
        <v>116</v>
      </c>
      <c r="C316" s="177">
        <v>117.1</v>
      </c>
      <c r="D316" s="183">
        <v>72</v>
      </c>
      <c r="E316" s="201">
        <v>3143</v>
      </c>
      <c r="F316" s="201">
        <v>16630</v>
      </c>
      <c r="G316" s="201">
        <v>9421</v>
      </c>
      <c r="H316" s="201">
        <v>42</v>
      </c>
      <c r="I316" s="179">
        <v>185.78</v>
      </c>
      <c r="K316" s="185">
        <v>117.1</v>
      </c>
      <c r="L316" s="121">
        <v>72</v>
      </c>
      <c r="M316" s="186">
        <v>2929</v>
      </c>
      <c r="N316" s="186">
        <v>14951</v>
      </c>
      <c r="O316" s="186">
        <v>10265</v>
      </c>
      <c r="P316" s="186">
        <v>39</v>
      </c>
      <c r="Q316" s="187">
        <v>102.3</v>
      </c>
    </row>
    <row r="317" spans="1:17">
      <c r="A317" s="33"/>
      <c r="B317" s="34" t="s">
        <v>117</v>
      </c>
      <c r="C317" s="177">
        <v>115.8</v>
      </c>
      <c r="D317" s="183">
        <v>71.8</v>
      </c>
      <c r="E317" s="201">
        <v>3265</v>
      </c>
      <c r="F317" s="201">
        <v>13466</v>
      </c>
      <c r="G317" s="201">
        <v>9306</v>
      </c>
      <c r="H317" s="201">
        <v>39</v>
      </c>
      <c r="I317" s="179">
        <v>186.98500000000001</v>
      </c>
      <c r="K317" s="185">
        <v>115.8</v>
      </c>
      <c r="L317" s="121">
        <v>71.8</v>
      </c>
      <c r="M317" s="186">
        <v>2873</v>
      </c>
      <c r="N317" s="186">
        <v>14631</v>
      </c>
      <c r="O317" s="186">
        <v>10359</v>
      </c>
      <c r="P317" s="186">
        <v>41</v>
      </c>
      <c r="Q317" s="187">
        <v>101.5</v>
      </c>
    </row>
    <row r="318" spans="1:17">
      <c r="A318" s="49"/>
      <c r="B318" s="50" t="s">
        <v>118</v>
      </c>
      <c r="C318" s="180">
        <v>116.7</v>
      </c>
      <c r="D318" s="188">
        <v>72.7</v>
      </c>
      <c r="E318" s="203">
        <v>2765</v>
      </c>
      <c r="F318" s="203">
        <v>12534</v>
      </c>
      <c r="G318" s="203">
        <v>9472</v>
      </c>
      <c r="H318" s="203">
        <v>46</v>
      </c>
      <c r="I318" s="182">
        <v>183.036</v>
      </c>
      <c r="K318" s="190">
        <v>116.7</v>
      </c>
      <c r="L318" s="191">
        <v>72.7</v>
      </c>
      <c r="M318" s="192">
        <v>2542</v>
      </c>
      <c r="N318" s="192">
        <v>14280</v>
      </c>
      <c r="O318" s="192">
        <v>10464</v>
      </c>
      <c r="P318" s="192">
        <v>47</v>
      </c>
      <c r="Q318" s="193">
        <v>97.2</v>
      </c>
    </row>
    <row r="319" spans="1:17">
      <c r="A319" s="61" t="s">
        <v>167</v>
      </c>
      <c r="B319" s="62" t="s">
        <v>107</v>
      </c>
      <c r="C319" s="207">
        <v>121.1</v>
      </c>
      <c r="D319" s="194">
        <v>69.7</v>
      </c>
      <c r="E319" s="206">
        <v>1830</v>
      </c>
      <c r="F319" s="206">
        <v>18311</v>
      </c>
      <c r="G319" s="206">
        <v>9963</v>
      </c>
      <c r="H319" s="206">
        <v>33</v>
      </c>
      <c r="I319" s="196">
        <v>176.00299999999999</v>
      </c>
      <c r="K319" s="185">
        <v>121.1</v>
      </c>
      <c r="L319" s="121">
        <v>69.7</v>
      </c>
      <c r="M319" s="186">
        <v>2342</v>
      </c>
      <c r="N319" s="186">
        <v>16231</v>
      </c>
      <c r="O319" s="186">
        <v>10497</v>
      </c>
      <c r="P319" s="186">
        <v>39</v>
      </c>
      <c r="Q319" s="187">
        <v>93.6</v>
      </c>
    </row>
    <row r="320" spans="1:17">
      <c r="A320" s="33">
        <v>2015</v>
      </c>
      <c r="B320" s="34" t="s">
        <v>108</v>
      </c>
      <c r="C320" s="177">
        <v>115.6</v>
      </c>
      <c r="D320" s="183">
        <v>72.2</v>
      </c>
      <c r="E320" s="201">
        <v>2308</v>
      </c>
      <c r="F320" s="201">
        <v>15787</v>
      </c>
      <c r="G320" s="201">
        <v>12419</v>
      </c>
      <c r="H320" s="201">
        <v>40</v>
      </c>
      <c r="I320" s="179">
        <v>177.43</v>
      </c>
      <c r="K320" s="185">
        <v>115.6</v>
      </c>
      <c r="L320" s="121">
        <v>72.2</v>
      </c>
      <c r="M320" s="186">
        <v>2539</v>
      </c>
      <c r="N320" s="186">
        <v>14688</v>
      </c>
      <c r="O320" s="186">
        <v>10830</v>
      </c>
      <c r="P320" s="186">
        <v>42</v>
      </c>
      <c r="Q320" s="187">
        <v>93.9</v>
      </c>
    </row>
    <row r="321" spans="1:17">
      <c r="A321" s="33"/>
      <c r="B321" s="34" t="s">
        <v>109</v>
      </c>
      <c r="C321" s="177">
        <v>116.7</v>
      </c>
      <c r="D321" s="183">
        <v>72</v>
      </c>
      <c r="E321" s="201">
        <v>2898</v>
      </c>
      <c r="F321" s="201">
        <v>14929</v>
      </c>
      <c r="G321" s="201">
        <v>16165</v>
      </c>
      <c r="H321" s="201">
        <v>53</v>
      </c>
      <c r="I321" s="179">
        <v>175.26</v>
      </c>
      <c r="K321" s="185">
        <v>116.7</v>
      </c>
      <c r="L321" s="121">
        <v>72</v>
      </c>
      <c r="M321" s="186">
        <v>2881</v>
      </c>
      <c r="N321" s="186">
        <v>15088</v>
      </c>
      <c r="O321" s="186">
        <v>10516</v>
      </c>
      <c r="P321" s="186">
        <v>50</v>
      </c>
      <c r="Q321" s="187">
        <v>93.4</v>
      </c>
    </row>
    <row r="322" spans="1:17">
      <c r="A322" s="33"/>
      <c r="B322" s="34" t="s">
        <v>110</v>
      </c>
      <c r="C322" s="177">
        <v>111.2</v>
      </c>
      <c r="D322" s="183">
        <v>70.8</v>
      </c>
      <c r="E322" s="201">
        <v>2364</v>
      </c>
      <c r="F322" s="201">
        <v>15686</v>
      </c>
      <c r="G322" s="201">
        <v>7527</v>
      </c>
      <c r="H322" s="201">
        <v>43</v>
      </c>
      <c r="I322" s="179">
        <v>177.10599999999999</v>
      </c>
      <c r="K322" s="185">
        <v>111.2</v>
      </c>
      <c r="L322" s="121">
        <v>70.8</v>
      </c>
      <c r="M322" s="186">
        <v>2476</v>
      </c>
      <c r="N322" s="186">
        <v>15368</v>
      </c>
      <c r="O322" s="186">
        <v>9557</v>
      </c>
      <c r="P322" s="186">
        <v>41</v>
      </c>
      <c r="Q322" s="187">
        <v>94.6</v>
      </c>
    </row>
    <row r="323" spans="1:17">
      <c r="A323" s="33"/>
      <c r="B323" s="34" t="s">
        <v>111</v>
      </c>
      <c r="C323" s="177">
        <v>114.2</v>
      </c>
      <c r="D323" s="183">
        <v>72.5</v>
      </c>
      <c r="E323" s="201">
        <v>2985</v>
      </c>
      <c r="F323" s="201">
        <v>13353</v>
      </c>
      <c r="G323" s="201">
        <v>8686</v>
      </c>
      <c r="H323" s="201">
        <v>45</v>
      </c>
      <c r="I323" s="179">
        <v>178.137</v>
      </c>
      <c r="K323" s="185">
        <v>114.2</v>
      </c>
      <c r="L323" s="121">
        <v>72.5</v>
      </c>
      <c r="M323" s="186">
        <v>3190</v>
      </c>
      <c r="N323" s="186">
        <v>14430</v>
      </c>
      <c r="O323" s="186">
        <v>10624</v>
      </c>
      <c r="P323" s="186">
        <v>45</v>
      </c>
      <c r="Q323" s="187">
        <v>95.7</v>
      </c>
    </row>
    <row r="324" spans="1:17">
      <c r="A324" s="33"/>
      <c r="B324" s="34" t="s">
        <v>112</v>
      </c>
      <c r="C324" s="177">
        <v>111.3</v>
      </c>
      <c r="D324" s="183">
        <v>73.7</v>
      </c>
      <c r="E324" s="201">
        <v>3667</v>
      </c>
      <c r="F324" s="201">
        <v>14634</v>
      </c>
      <c r="G324" s="201">
        <v>10964</v>
      </c>
      <c r="H324" s="201">
        <v>49</v>
      </c>
      <c r="I324" s="179">
        <v>176.76900000000001</v>
      </c>
      <c r="K324" s="185">
        <v>111.3</v>
      </c>
      <c r="L324" s="121">
        <v>73.7</v>
      </c>
      <c r="M324" s="186">
        <v>3412</v>
      </c>
      <c r="N324" s="186">
        <v>15061</v>
      </c>
      <c r="O324" s="186">
        <v>10427</v>
      </c>
      <c r="P324" s="186">
        <v>42</v>
      </c>
      <c r="Q324" s="187">
        <v>94.5</v>
      </c>
    </row>
    <row r="325" spans="1:17">
      <c r="A325" s="33"/>
      <c r="B325" s="34" t="s">
        <v>113</v>
      </c>
      <c r="C325" s="177">
        <v>114.6</v>
      </c>
      <c r="D325" s="183">
        <v>69</v>
      </c>
      <c r="E325" s="201">
        <v>2450</v>
      </c>
      <c r="F325" s="201">
        <v>15508</v>
      </c>
      <c r="G325" s="201">
        <v>10814</v>
      </c>
      <c r="H325" s="201">
        <v>40</v>
      </c>
      <c r="I325" s="179">
        <v>174.46100000000001</v>
      </c>
      <c r="K325" s="185">
        <v>114.6</v>
      </c>
      <c r="L325" s="121">
        <v>69</v>
      </c>
      <c r="M325" s="186">
        <v>2371</v>
      </c>
      <c r="N325" s="186">
        <v>15146</v>
      </c>
      <c r="O325" s="186">
        <v>10347</v>
      </c>
      <c r="P325" s="186">
        <v>39</v>
      </c>
      <c r="Q325" s="187">
        <v>92.8</v>
      </c>
    </row>
    <row r="326" spans="1:17">
      <c r="A326" s="33"/>
      <c r="B326" s="34" t="s">
        <v>114</v>
      </c>
      <c r="C326" s="177">
        <v>112.3</v>
      </c>
      <c r="D326" s="183">
        <v>73.7</v>
      </c>
      <c r="E326" s="201">
        <v>3540</v>
      </c>
      <c r="F326" s="201">
        <v>14322</v>
      </c>
      <c r="G326" s="201">
        <v>8444</v>
      </c>
      <c r="H326" s="201">
        <v>38</v>
      </c>
      <c r="I326" s="179">
        <v>169.46600000000001</v>
      </c>
      <c r="K326" s="185">
        <v>112.3</v>
      </c>
      <c r="L326" s="121">
        <v>73.7</v>
      </c>
      <c r="M326" s="186">
        <v>3320</v>
      </c>
      <c r="N326" s="186">
        <v>14998</v>
      </c>
      <c r="O326" s="186">
        <v>10993</v>
      </c>
      <c r="P326" s="186">
        <v>43</v>
      </c>
      <c r="Q326" s="187">
        <v>90.3</v>
      </c>
    </row>
    <row r="327" spans="1:17">
      <c r="A327" s="33"/>
      <c r="B327" s="34" t="s">
        <v>115</v>
      </c>
      <c r="C327" s="177">
        <v>113.6</v>
      </c>
      <c r="D327" s="183">
        <v>72.7</v>
      </c>
      <c r="E327" s="201">
        <v>2292</v>
      </c>
      <c r="F327" s="201">
        <v>15131</v>
      </c>
      <c r="G327" s="201">
        <v>12112</v>
      </c>
      <c r="H327" s="201">
        <v>40</v>
      </c>
      <c r="I327" s="179">
        <v>166.02</v>
      </c>
      <c r="K327" s="185">
        <v>113.6</v>
      </c>
      <c r="L327" s="121">
        <v>72.7</v>
      </c>
      <c r="M327" s="186">
        <v>2380</v>
      </c>
      <c r="N327" s="186">
        <v>15100</v>
      </c>
      <c r="O327" s="186">
        <v>10487</v>
      </c>
      <c r="P327" s="186">
        <v>38</v>
      </c>
      <c r="Q327" s="187">
        <v>88.9</v>
      </c>
    </row>
    <row r="328" spans="1:17">
      <c r="A328" s="33"/>
      <c r="B328" s="34" t="s">
        <v>116</v>
      </c>
      <c r="C328" s="177">
        <v>112.3</v>
      </c>
      <c r="D328" s="183">
        <v>71.599999999999994</v>
      </c>
      <c r="E328" s="201">
        <v>2713</v>
      </c>
      <c r="F328" s="201">
        <v>17125</v>
      </c>
      <c r="G328" s="201">
        <v>9551</v>
      </c>
      <c r="H328" s="201">
        <v>38</v>
      </c>
      <c r="I328" s="179">
        <v>165.09800000000001</v>
      </c>
      <c r="K328" s="185">
        <v>112.3</v>
      </c>
      <c r="L328" s="121">
        <v>71.599999999999994</v>
      </c>
      <c r="M328" s="186">
        <v>2566</v>
      </c>
      <c r="N328" s="186">
        <v>15570</v>
      </c>
      <c r="O328" s="186">
        <v>10457</v>
      </c>
      <c r="P328" s="186">
        <v>37</v>
      </c>
      <c r="Q328" s="187">
        <v>88.9</v>
      </c>
    </row>
    <row r="329" spans="1:17">
      <c r="A329" s="33"/>
      <c r="B329" s="34" t="s">
        <v>117</v>
      </c>
      <c r="C329" s="177">
        <v>113.6</v>
      </c>
      <c r="D329" s="183">
        <v>76.599999999999994</v>
      </c>
      <c r="E329" s="201">
        <v>3191</v>
      </c>
      <c r="F329" s="201">
        <v>14269</v>
      </c>
      <c r="G329" s="201">
        <v>9612</v>
      </c>
      <c r="H329" s="201">
        <v>46</v>
      </c>
      <c r="I329" s="179">
        <v>163.27199999999999</v>
      </c>
      <c r="K329" s="185">
        <v>113.6</v>
      </c>
      <c r="L329" s="121">
        <v>76.599999999999994</v>
      </c>
      <c r="M329" s="186">
        <v>2845</v>
      </c>
      <c r="N329" s="186">
        <v>15180</v>
      </c>
      <c r="O329" s="186">
        <v>10408</v>
      </c>
      <c r="P329" s="186">
        <v>46</v>
      </c>
      <c r="Q329" s="187">
        <v>87.3</v>
      </c>
    </row>
    <row r="330" spans="1:17">
      <c r="A330" s="49"/>
      <c r="B330" s="50" t="s">
        <v>118</v>
      </c>
      <c r="C330" s="180">
        <v>111.2</v>
      </c>
      <c r="D330" s="188">
        <v>73.7</v>
      </c>
      <c r="E330" s="203">
        <v>2458</v>
      </c>
      <c r="F330" s="203">
        <v>12689</v>
      </c>
      <c r="G330" s="203">
        <v>9492</v>
      </c>
      <c r="H330" s="203">
        <v>34</v>
      </c>
      <c r="I330" s="182">
        <v>160.852</v>
      </c>
      <c r="K330" s="190">
        <v>111.2</v>
      </c>
      <c r="L330" s="191">
        <v>73.7</v>
      </c>
      <c r="M330" s="192">
        <v>2348</v>
      </c>
      <c r="N330" s="192">
        <v>14268</v>
      </c>
      <c r="O330" s="192">
        <v>10357</v>
      </c>
      <c r="P330" s="192">
        <v>34</v>
      </c>
      <c r="Q330" s="193">
        <v>87.9</v>
      </c>
    </row>
    <row r="331" spans="1:17">
      <c r="A331" s="61" t="s">
        <v>169</v>
      </c>
      <c r="B331" s="62" t="s">
        <v>107</v>
      </c>
      <c r="C331" s="210">
        <v>112.6</v>
      </c>
      <c r="D331" s="210">
        <v>75.3</v>
      </c>
      <c r="E331" s="211">
        <v>3110</v>
      </c>
      <c r="F331" s="211">
        <v>18120</v>
      </c>
      <c r="G331" s="211">
        <v>9781</v>
      </c>
      <c r="H331" s="211">
        <v>31</v>
      </c>
      <c r="I331" s="212">
        <v>155.94800000000001</v>
      </c>
      <c r="K331" s="197">
        <v>112.6</v>
      </c>
      <c r="L331" s="198">
        <v>75.3</v>
      </c>
      <c r="M331" s="199">
        <v>3957</v>
      </c>
      <c r="N331" s="199">
        <v>16697</v>
      </c>
      <c r="O331" s="199">
        <v>10598</v>
      </c>
      <c r="P331" s="199">
        <v>38</v>
      </c>
      <c r="Q331" s="200">
        <v>88.6</v>
      </c>
    </row>
    <row r="332" spans="1:17">
      <c r="A332" s="33">
        <v>2016</v>
      </c>
      <c r="B332" s="34" t="s">
        <v>108</v>
      </c>
      <c r="C332" s="213">
        <v>113.3</v>
      </c>
      <c r="D332" s="213">
        <v>79.599999999999994</v>
      </c>
      <c r="E332" s="214">
        <v>2158</v>
      </c>
      <c r="F332" s="214">
        <v>16467</v>
      </c>
      <c r="G332" s="214">
        <v>11789</v>
      </c>
      <c r="H332" s="214">
        <v>38</v>
      </c>
      <c r="I332" s="215">
        <v>154.94200000000001</v>
      </c>
      <c r="K332" s="185">
        <v>113.3</v>
      </c>
      <c r="L332" s="121">
        <v>79.599999999999994</v>
      </c>
      <c r="M332" s="186">
        <v>2302</v>
      </c>
      <c r="N332" s="186">
        <v>15176</v>
      </c>
      <c r="O332" s="186">
        <v>9967</v>
      </c>
      <c r="P332" s="186">
        <v>40</v>
      </c>
      <c r="Q332" s="187">
        <v>87.3</v>
      </c>
    </row>
    <row r="333" spans="1:17">
      <c r="A333" s="33"/>
      <c r="B333" s="34" t="s">
        <v>109</v>
      </c>
      <c r="C333" s="213">
        <v>114.5</v>
      </c>
      <c r="D333" s="213">
        <v>77.900000000000006</v>
      </c>
      <c r="E333" s="214">
        <v>3053</v>
      </c>
      <c r="F333" s="214">
        <v>14874</v>
      </c>
      <c r="G333" s="214">
        <v>15674</v>
      </c>
      <c r="H333" s="214">
        <v>39</v>
      </c>
      <c r="I333" s="215">
        <v>156.095</v>
      </c>
      <c r="K333" s="185">
        <v>114.5</v>
      </c>
      <c r="L333" s="121">
        <v>77.900000000000006</v>
      </c>
      <c r="M333" s="186">
        <v>3016</v>
      </c>
      <c r="N333" s="186">
        <v>14876</v>
      </c>
      <c r="O333" s="186">
        <v>10072</v>
      </c>
      <c r="P333" s="186">
        <v>36</v>
      </c>
      <c r="Q333" s="187">
        <v>89.1</v>
      </c>
    </row>
    <row r="334" spans="1:17">
      <c r="A334" s="33"/>
      <c r="B334" s="34" t="s">
        <v>110</v>
      </c>
      <c r="C334" s="213">
        <v>112.3</v>
      </c>
      <c r="D334" s="213">
        <v>80.099999999999994</v>
      </c>
      <c r="E334" s="214">
        <v>3019</v>
      </c>
      <c r="F334" s="214">
        <v>15727</v>
      </c>
      <c r="G334" s="214">
        <v>8690</v>
      </c>
      <c r="H334" s="214">
        <v>45</v>
      </c>
      <c r="I334" s="215">
        <v>158.19399999999999</v>
      </c>
      <c r="K334" s="185">
        <v>112.3</v>
      </c>
      <c r="L334" s="121">
        <v>80.099999999999994</v>
      </c>
      <c r="M334" s="186">
        <v>3062</v>
      </c>
      <c r="N334" s="186">
        <v>15453</v>
      </c>
      <c r="O334" s="186">
        <v>10881</v>
      </c>
      <c r="P334" s="186">
        <v>43</v>
      </c>
      <c r="Q334" s="187">
        <v>89.3</v>
      </c>
    </row>
    <row r="335" spans="1:17">
      <c r="A335" s="33"/>
      <c r="B335" s="34" t="s">
        <v>111</v>
      </c>
      <c r="C335" s="213">
        <v>112.9</v>
      </c>
      <c r="D335" s="213">
        <v>81.8</v>
      </c>
      <c r="E335" s="214">
        <v>2218</v>
      </c>
      <c r="F335" s="214">
        <v>14549</v>
      </c>
      <c r="G335" s="214">
        <v>9081</v>
      </c>
      <c r="H335" s="214">
        <v>25</v>
      </c>
      <c r="I335" s="215">
        <v>158.66499999999999</v>
      </c>
      <c r="K335" s="185">
        <v>112.9</v>
      </c>
      <c r="L335" s="121">
        <v>81.8</v>
      </c>
      <c r="M335" s="186">
        <v>2337</v>
      </c>
      <c r="N335" s="186">
        <v>15404</v>
      </c>
      <c r="O335" s="186">
        <v>10921</v>
      </c>
      <c r="P335" s="186">
        <v>25</v>
      </c>
      <c r="Q335" s="187">
        <v>89.1</v>
      </c>
    </row>
    <row r="336" spans="1:17">
      <c r="A336" s="33"/>
      <c r="B336" s="34" t="s">
        <v>112</v>
      </c>
      <c r="C336" s="213">
        <v>114.4</v>
      </c>
      <c r="D336" s="213">
        <v>76.8</v>
      </c>
      <c r="E336" s="214">
        <v>2885</v>
      </c>
      <c r="F336" s="214">
        <v>14944</v>
      </c>
      <c r="G336" s="214">
        <v>11421</v>
      </c>
      <c r="H336" s="214">
        <v>55</v>
      </c>
      <c r="I336" s="215">
        <v>156.70400000000001</v>
      </c>
      <c r="K336" s="185">
        <v>114.4</v>
      </c>
      <c r="L336" s="121">
        <v>76.8</v>
      </c>
      <c r="M336" s="186">
        <v>2678</v>
      </c>
      <c r="N336" s="186">
        <v>15559</v>
      </c>
      <c r="O336" s="186">
        <v>11104</v>
      </c>
      <c r="P336" s="186">
        <v>47</v>
      </c>
      <c r="Q336" s="187">
        <v>88.6</v>
      </c>
    </row>
    <row r="337" spans="1:17">
      <c r="A337" s="33"/>
      <c r="B337" s="34" t="s">
        <v>113</v>
      </c>
      <c r="C337" s="213">
        <v>112.3</v>
      </c>
      <c r="D337" s="213">
        <v>79.2</v>
      </c>
      <c r="E337" s="214">
        <v>3032</v>
      </c>
      <c r="F337" s="214">
        <v>15580</v>
      </c>
      <c r="G337" s="214">
        <v>11109</v>
      </c>
      <c r="H337" s="214">
        <v>30</v>
      </c>
      <c r="I337" s="215">
        <v>157.572</v>
      </c>
      <c r="K337" s="185">
        <v>112.3</v>
      </c>
      <c r="L337" s="121">
        <v>79.2</v>
      </c>
      <c r="M337" s="186">
        <v>2947</v>
      </c>
      <c r="N337" s="186">
        <v>15867</v>
      </c>
      <c r="O337" s="186">
        <v>11265</v>
      </c>
      <c r="P337" s="186">
        <v>31</v>
      </c>
      <c r="Q337" s="187">
        <v>90.3</v>
      </c>
    </row>
    <row r="338" spans="1:17">
      <c r="A338" s="33"/>
      <c r="B338" s="34" t="s">
        <v>114</v>
      </c>
      <c r="C338" s="213">
        <v>114.4</v>
      </c>
      <c r="D338" s="213">
        <v>75.599999999999994</v>
      </c>
      <c r="E338" s="214">
        <v>2828</v>
      </c>
      <c r="F338" s="214">
        <v>16090</v>
      </c>
      <c r="G338" s="214">
        <v>8526</v>
      </c>
      <c r="H338" s="214">
        <v>31</v>
      </c>
      <c r="I338" s="215">
        <v>156.636</v>
      </c>
      <c r="K338" s="185">
        <v>114.4</v>
      </c>
      <c r="L338" s="121">
        <v>75.599999999999994</v>
      </c>
      <c r="M338" s="186">
        <v>2662</v>
      </c>
      <c r="N338" s="186">
        <v>15940</v>
      </c>
      <c r="O338" s="186">
        <v>10701</v>
      </c>
      <c r="P338" s="186">
        <v>33</v>
      </c>
      <c r="Q338" s="187">
        <v>92.4</v>
      </c>
    </row>
    <row r="339" spans="1:17">
      <c r="A339" s="33"/>
      <c r="B339" s="34" t="s">
        <v>115</v>
      </c>
      <c r="C339" s="213">
        <v>118.5</v>
      </c>
      <c r="D339" s="213">
        <v>79.3</v>
      </c>
      <c r="E339" s="214">
        <v>3237</v>
      </c>
      <c r="F339" s="214">
        <v>15753</v>
      </c>
      <c r="G339" s="214">
        <v>12531</v>
      </c>
      <c r="H339" s="214">
        <v>34</v>
      </c>
      <c r="I339" s="215">
        <v>156.71299999999999</v>
      </c>
      <c r="K339" s="185">
        <v>118.5</v>
      </c>
      <c r="L339" s="121">
        <v>79.3</v>
      </c>
      <c r="M339" s="186">
        <v>3393</v>
      </c>
      <c r="N339" s="186">
        <v>15869</v>
      </c>
      <c r="O339" s="186">
        <v>10708</v>
      </c>
      <c r="P339" s="186">
        <v>32</v>
      </c>
      <c r="Q339" s="187">
        <v>94.4</v>
      </c>
    </row>
    <row r="340" spans="1:17">
      <c r="A340" s="33"/>
      <c r="B340" s="34" t="s">
        <v>116</v>
      </c>
      <c r="C340" s="213">
        <v>114.9</v>
      </c>
      <c r="D340" s="213">
        <v>81.5</v>
      </c>
      <c r="E340" s="214">
        <v>2810</v>
      </c>
      <c r="F340" s="214">
        <v>16931</v>
      </c>
      <c r="G340" s="214">
        <v>9913</v>
      </c>
      <c r="H340" s="214">
        <v>39</v>
      </c>
      <c r="I340" s="215">
        <v>158.58600000000001</v>
      </c>
      <c r="K340" s="185">
        <v>114.9</v>
      </c>
      <c r="L340" s="121">
        <v>81.5</v>
      </c>
      <c r="M340" s="186">
        <v>2741</v>
      </c>
      <c r="N340" s="186">
        <v>16063</v>
      </c>
      <c r="O340" s="186">
        <v>11148</v>
      </c>
      <c r="P340" s="186">
        <v>40</v>
      </c>
      <c r="Q340" s="187">
        <v>96.1</v>
      </c>
    </row>
    <row r="341" spans="1:17">
      <c r="A341" s="33"/>
      <c r="B341" s="34" t="s">
        <v>117</v>
      </c>
      <c r="C341" s="213">
        <v>114.9</v>
      </c>
      <c r="D341" s="213">
        <v>75.900000000000006</v>
      </c>
      <c r="E341" s="214">
        <v>3004</v>
      </c>
      <c r="F341" s="214">
        <v>15775</v>
      </c>
      <c r="G341" s="214">
        <v>10855</v>
      </c>
      <c r="H341" s="214">
        <v>29</v>
      </c>
      <c r="I341" s="215">
        <v>164.41300000000001</v>
      </c>
      <c r="K341" s="185">
        <v>114.9</v>
      </c>
      <c r="L341" s="121">
        <v>75.900000000000006</v>
      </c>
      <c r="M341" s="186">
        <v>2760</v>
      </c>
      <c r="N341" s="186">
        <v>15865</v>
      </c>
      <c r="O341" s="186">
        <v>11445</v>
      </c>
      <c r="P341" s="186">
        <v>29</v>
      </c>
      <c r="Q341" s="187">
        <v>100.7</v>
      </c>
    </row>
    <row r="342" spans="1:17">
      <c r="A342" s="49"/>
      <c r="B342" s="50" t="s">
        <v>118</v>
      </c>
      <c r="C342" s="216">
        <v>118.1</v>
      </c>
      <c r="D342" s="216">
        <v>74.400000000000006</v>
      </c>
      <c r="E342" s="217">
        <v>2870</v>
      </c>
      <c r="F342" s="217">
        <v>13658</v>
      </c>
      <c r="G342" s="217">
        <v>11018</v>
      </c>
      <c r="H342" s="217">
        <v>38</v>
      </c>
      <c r="I342" s="218">
        <v>168.833</v>
      </c>
      <c r="K342" s="190">
        <v>118.1</v>
      </c>
      <c r="L342" s="191">
        <v>74.400000000000006</v>
      </c>
      <c r="M342" s="192">
        <v>2780</v>
      </c>
      <c r="N342" s="192">
        <v>15316</v>
      </c>
      <c r="O342" s="192">
        <v>11768</v>
      </c>
      <c r="P342" s="192">
        <v>38</v>
      </c>
      <c r="Q342" s="193">
        <v>105</v>
      </c>
    </row>
    <row r="343" spans="1:17">
      <c r="A343" s="33" t="s">
        <v>171</v>
      </c>
      <c r="B343" s="34" t="s">
        <v>107</v>
      </c>
      <c r="C343" s="213">
        <v>113.3</v>
      </c>
      <c r="D343" s="213">
        <v>80.8</v>
      </c>
      <c r="E343" s="214">
        <v>3297</v>
      </c>
      <c r="F343" s="214">
        <v>19414</v>
      </c>
      <c r="G343" s="214">
        <v>10504</v>
      </c>
      <c r="H343" s="214">
        <v>28</v>
      </c>
      <c r="I343" s="215">
        <v>171.74299999999999</v>
      </c>
      <c r="K343" s="185">
        <v>113.3</v>
      </c>
      <c r="L343" s="121">
        <v>80.8</v>
      </c>
      <c r="M343" s="186">
        <v>4082</v>
      </c>
      <c r="N343" s="186">
        <v>17852</v>
      </c>
      <c r="O343" s="186">
        <v>11242</v>
      </c>
      <c r="P343" s="186">
        <v>35</v>
      </c>
      <c r="Q343" s="187">
        <v>110.1</v>
      </c>
    </row>
    <row r="344" spans="1:17">
      <c r="A344" s="33">
        <v>2017</v>
      </c>
      <c r="B344" s="34" t="s">
        <v>108</v>
      </c>
      <c r="C344" s="213">
        <v>118.6</v>
      </c>
      <c r="D344" s="213">
        <v>75.400000000000006</v>
      </c>
      <c r="E344" s="214">
        <v>3190</v>
      </c>
      <c r="F344" s="214">
        <v>18179</v>
      </c>
      <c r="G344" s="214">
        <v>12849</v>
      </c>
      <c r="H344" s="214">
        <v>30</v>
      </c>
      <c r="I344" s="215">
        <v>172.28399999999999</v>
      </c>
      <c r="K344" s="185">
        <v>118.6</v>
      </c>
      <c r="L344" s="121">
        <v>75.400000000000006</v>
      </c>
      <c r="M344" s="186">
        <v>3315</v>
      </c>
      <c r="N344" s="186">
        <v>16715</v>
      </c>
      <c r="O344" s="186">
        <v>11271</v>
      </c>
      <c r="P344" s="186">
        <v>33</v>
      </c>
      <c r="Q344" s="187">
        <v>111.2</v>
      </c>
    </row>
    <row r="345" spans="1:17">
      <c r="A345" s="33"/>
      <c r="B345" s="34" t="s">
        <v>109</v>
      </c>
      <c r="C345" s="213">
        <v>117.1</v>
      </c>
      <c r="D345" s="213">
        <v>77.099999999999994</v>
      </c>
      <c r="E345" s="214">
        <v>2403</v>
      </c>
      <c r="F345" s="214">
        <v>16225</v>
      </c>
      <c r="G345" s="214">
        <v>18114</v>
      </c>
      <c r="H345" s="214">
        <v>33</v>
      </c>
      <c r="I345" s="215">
        <v>173.696</v>
      </c>
      <c r="K345" s="185">
        <v>117.1</v>
      </c>
      <c r="L345" s="121">
        <v>77.099999999999994</v>
      </c>
      <c r="M345" s="186">
        <v>2338</v>
      </c>
      <c r="N345" s="186">
        <v>16481</v>
      </c>
      <c r="O345" s="186">
        <v>11511</v>
      </c>
      <c r="P345" s="186">
        <v>29</v>
      </c>
      <c r="Q345" s="187">
        <v>111.3</v>
      </c>
    </row>
    <row r="346" spans="1:17">
      <c r="A346" s="33"/>
      <c r="B346" s="34" t="s">
        <v>110</v>
      </c>
      <c r="C346" s="213">
        <v>120.1</v>
      </c>
      <c r="D346" s="213">
        <v>77.2</v>
      </c>
      <c r="E346" s="214">
        <v>2976</v>
      </c>
      <c r="F346" s="214">
        <v>16815</v>
      </c>
      <c r="G346" s="214">
        <v>8693</v>
      </c>
      <c r="H346" s="214">
        <v>34</v>
      </c>
      <c r="I346" s="215">
        <v>171.60900000000001</v>
      </c>
      <c r="K346" s="185">
        <v>120.1</v>
      </c>
      <c r="L346" s="121">
        <v>77.2</v>
      </c>
      <c r="M346" s="186">
        <v>2874</v>
      </c>
      <c r="N346" s="186">
        <v>17333</v>
      </c>
      <c r="O346" s="186">
        <v>11327</v>
      </c>
      <c r="P346" s="186">
        <v>35</v>
      </c>
      <c r="Q346" s="187">
        <v>108.5</v>
      </c>
    </row>
    <row r="347" spans="1:17">
      <c r="A347" s="33"/>
      <c r="B347" s="34" t="s">
        <v>111</v>
      </c>
      <c r="C347" s="213">
        <v>119.3</v>
      </c>
      <c r="D347" s="213">
        <v>75</v>
      </c>
      <c r="E347" s="214">
        <v>3028</v>
      </c>
      <c r="F347" s="214">
        <v>16802</v>
      </c>
      <c r="G347" s="214">
        <v>9492</v>
      </c>
      <c r="H347" s="214">
        <v>43</v>
      </c>
      <c r="I347" s="215">
        <v>172.23400000000001</v>
      </c>
      <c r="K347" s="185">
        <v>119.3</v>
      </c>
      <c r="L347" s="121">
        <v>75</v>
      </c>
      <c r="M347" s="186">
        <v>3226</v>
      </c>
      <c r="N347" s="186">
        <v>17185</v>
      </c>
      <c r="O347" s="186">
        <v>11160</v>
      </c>
      <c r="P347" s="186">
        <v>41</v>
      </c>
      <c r="Q347" s="187">
        <v>108.6</v>
      </c>
    </row>
    <row r="348" spans="1:17">
      <c r="A348" s="33"/>
      <c r="B348" s="34" t="s">
        <v>112</v>
      </c>
      <c r="C348" s="213">
        <v>119.5</v>
      </c>
      <c r="D348" s="213">
        <v>74.900000000000006</v>
      </c>
      <c r="E348" s="214">
        <v>2848</v>
      </c>
      <c r="F348" s="214">
        <v>16358</v>
      </c>
      <c r="G348" s="214">
        <v>12395</v>
      </c>
      <c r="H348" s="214">
        <v>50</v>
      </c>
      <c r="I348" s="215">
        <v>172.11799999999999</v>
      </c>
      <c r="K348" s="185">
        <v>119.5</v>
      </c>
      <c r="L348" s="121">
        <v>74.900000000000006</v>
      </c>
      <c r="M348" s="186">
        <v>2658</v>
      </c>
      <c r="N348" s="186">
        <v>16838</v>
      </c>
      <c r="O348" s="186">
        <v>11939</v>
      </c>
      <c r="P348" s="186">
        <v>42</v>
      </c>
      <c r="Q348" s="187">
        <v>109.8</v>
      </c>
    </row>
    <row r="349" spans="1:17">
      <c r="A349" s="33"/>
      <c r="B349" s="34" t="s">
        <v>113</v>
      </c>
      <c r="C349" s="213">
        <v>120.3</v>
      </c>
      <c r="D349" s="213">
        <v>82.6</v>
      </c>
      <c r="E349" s="214">
        <v>2918</v>
      </c>
      <c r="F349" s="214">
        <v>16745</v>
      </c>
      <c r="G349" s="214">
        <v>10591</v>
      </c>
      <c r="H349" s="214">
        <v>43</v>
      </c>
      <c r="I349" s="215">
        <v>174.14099999999999</v>
      </c>
      <c r="K349" s="185">
        <v>120.3</v>
      </c>
      <c r="L349" s="121">
        <v>82.6</v>
      </c>
      <c r="M349" s="186">
        <v>2812</v>
      </c>
      <c r="N349" s="186">
        <v>17267</v>
      </c>
      <c r="O349" s="186">
        <v>10960</v>
      </c>
      <c r="P349" s="186">
        <v>45</v>
      </c>
      <c r="Q349" s="187">
        <v>110.5</v>
      </c>
    </row>
    <row r="350" spans="1:17">
      <c r="A350" s="33"/>
      <c r="B350" s="34" t="s">
        <v>114</v>
      </c>
      <c r="C350" s="213">
        <v>123</v>
      </c>
      <c r="D350" s="213">
        <v>82.3</v>
      </c>
      <c r="E350" s="214">
        <v>3017</v>
      </c>
      <c r="F350" s="214">
        <v>17805</v>
      </c>
      <c r="G350" s="214">
        <v>8929</v>
      </c>
      <c r="H350" s="214">
        <v>39</v>
      </c>
      <c r="I350" s="215">
        <v>176.71799999999999</v>
      </c>
      <c r="K350" s="185">
        <v>123</v>
      </c>
      <c r="L350" s="121">
        <v>82.3</v>
      </c>
      <c r="M350" s="186">
        <v>2943</v>
      </c>
      <c r="N350" s="186">
        <v>17553</v>
      </c>
      <c r="O350" s="186">
        <v>11353</v>
      </c>
      <c r="P350" s="186">
        <v>42</v>
      </c>
      <c r="Q350" s="187">
        <v>112.8</v>
      </c>
    </row>
    <row r="351" spans="1:17">
      <c r="A351" s="33"/>
      <c r="B351" s="34" t="s">
        <v>115</v>
      </c>
      <c r="C351" s="213">
        <v>118.1</v>
      </c>
      <c r="D351" s="213">
        <v>76.099999999999994</v>
      </c>
      <c r="E351" s="214">
        <v>2696</v>
      </c>
      <c r="F351" s="214">
        <v>16876</v>
      </c>
      <c r="G351" s="214">
        <v>12610</v>
      </c>
      <c r="H351" s="214">
        <v>43</v>
      </c>
      <c r="I351" s="215">
        <v>179.875</v>
      </c>
      <c r="K351" s="185">
        <v>118.1</v>
      </c>
      <c r="L351" s="121">
        <v>76.099999999999994</v>
      </c>
      <c r="M351" s="186">
        <v>2833</v>
      </c>
      <c r="N351" s="186">
        <v>17153</v>
      </c>
      <c r="O351" s="186">
        <v>10985</v>
      </c>
      <c r="P351" s="186">
        <v>43</v>
      </c>
      <c r="Q351" s="187">
        <v>114.8</v>
      </c>
    </row>
    <row r="352" spans="1:17">
      <c r="A352" s="33"/>
      <c r="B352" s="34" t="s">
        <v>116</v>
      </c>
      <c r="C352" s="213">
        <v>122.8</v>
      </c>
      <c r="D352" s="213">
        <v>79.099999999999994</v>
      </c>
      <c r="E352" s="214">
        <v>2771</v>
      </c>
      <c r="F352" s="214">
        <v>17965</v>
      </c>
      <c r="G352" s="214">
        <v>9196</v>
      </c>
      <c r="H352" s="214">
        <v>32</v>
      </c>
      <c r="I352" s="215">
        <v>180.69499999999999</v>
      </c>
      <c r="K352" s="185">
        <v>122.8</v>
      </c>
      <c r="L352" s="121">
        <v>79.099999999999994</v>
      </c>
      <c r="M352" s="186">
        <v>2769</v>
      </c>
      <c r="N352" s="186">
        <v>16818</v>
      </c>
      <c r="O352" s="186">
        <v>10066</v>
      </c>
      <c r="P352" s="186">
        <v>32</v>
      </c>
      <c r="Q352" s="187">
        <v>113.9</v>
      </c>
    </row>
    <row r="353" spans="1:17">
      <c r="A353" s="33"/>
      <c r="B353" s="34" t="s">
        <v>117</v>
      </c>
      <c r="C353" s="213">
        <v>122.7</v>
      </c>
      <c r="D353" s="213">
        <v>75.7</v>
      </c>
      <c r="E353" s="214">
        <v>2766</v>
      </c>
      <c r="F353" s="214">
        <v>17553</v>
      </c>
      <c r="G353" s="214">
        <v>10093</v>
      </c>
      <c r="H353" s="214">
        <v>35</v>
      </c>
      <c r="I353" s="215">
        <v>181.86199999999999</v>
      </c>
      <c r="K353" s="185">
        <v>122.7</v>
      </c>
      <c r="L353" s="121">
        <v>75.7</v>
      </c>
      <c r="M353" s="186">
        <v>2623</v>
      </c>
      <c r="N353" s="186">
        <v>17592</v>
      </c>
      <c r="O353" s="186">
        <v>10488</v>
      </c>
      <c r="P353" s="186">
        <v>34</v>
      </c>
      <c r="Q353" s="187">
        <v>110.6</v>
      </c>
    </row>
    <row r="354" spans="1:17">
      <c r="A354" s="33"/>
      <c r="B354" s="34" t="s">
        <v>118</v>
      </c>
      <c r="C354" s="213">
        <v>121.9</v>
      </c>
      <c r="D354" s="213">
        <v>78.7</v>
      </c>
      <c r="E354" s="214">
        <v>2993</v>
      </c>
      <c r="F354" s="214">
        <v>15909</v>
      </c>
      <c r="G354" s="214">
        <v>11174</v>
      </c>
      <c r="H354" s="214">
        <v>39</v>
      </c>
      <c r="I354" s="215">
        <v>184.488</v>
      </c>
      <c r="K354" s="185">
        <v>121.9</v>
      </c>
      <c r="L354" s="121">
        <v>78.7</v>
      </c>
      <c r="M354" s="186">
        <v>2903</v>
      </c>
      <c r="N354" s="186">
        <v>18100</v>
      </c>
      <c r="O354" s="186">
        <v>12140</v>
      </c>
      <c r="P354" s="186">
        <v>38</v>
      </c>
      <c r="Q354" s="187">
        <v>109.3</v>
      </c>
    </row>
    <row r="355" spans="1:17">
      <c r="A355" s="61" t="s">
        <v>174</v>
      </c>
      <c r="B355" s="62" t="s">
        <v>107</v>
      </c>
      <c r="C355" s="210">
        <v>121</v>
      </c>
      <c r="D355" s="210">
        <v>86.8</v>
      </c>
      <c r="E355" s="211">
        <v>2052</v>
      </c>
      <c r="F355" s="211">
        <v>19203</v>
      </c>
      <c r="G355" s="211">
        <v>10059</v>
      </c>
      <c r="H355" s="211">
        <v>30</v>
      </c>
      <c r="I355" s="212">
        <v>185.46299999999999</v>
      </c>
      <c r="K355" s="197">
        <v>121</v>
      </c>
      <c r="L355" s="198">
        <v>86.8</v>
      </c>
      <c r="M355" s="199">
        <v>2453</v>
      </c>
      <c r="N355" s="199">
        <v>17306</v>
      </c>
      <c r="O355" s="199">
        <v>10461</v>
      </c>
      <c r="P355" s="199">
        <v>35</v>
      </c>
      <c r="Q355" s="200">
        <v>108</v>
      </c>
    </row>
    <row r="356" spans="1:17">
      <c r="A356" s="33">
        <v>2018</v>
      </c>
      <c r="B356" s="34" t="s">
        <v>108</v>
      </c>
      <c r="C356" s="213">
        <v>120.1</v>
      </c>
      <c r="D356" s="213">
        <v>86.7</v>
      </c>
      <c r="E356" s="214">
        <v>2629</v>
      </c>
      <c r="F356" s="214">
        <v>19800</v>
      </c>
      <c r="G356" s="214">
        <v>12862</v>
      </c>
      <c r="H356" s="214">
        <v>36</v>
      </c>
      <c r="I356" s="215">
        <v>186.434</v>
      </c>
      <c r="K356" s="185">
        <v>120.1</v>
      </c>
      <c r="L356" s="121">
        <v>86.7</v>
      </c>
      <c r="M356" s="186">
        <v>2636</v>
      </c>
      <c r="N356" s="186">
        <v>18233</v>
      </c>
      <c r="O356" s="186">
        <v>11311</v>
      </c>
      <c r="P356" s="186">
        <v>42</v>
      </c>
      <c r="Q356" s="187">
        <v>108.2</v>
      </c>
    </row>
    <row r="357" spans="1:17">
      <c r="A357" s="33"/>
      <c r="B357" s="34" t="s">
        <v>109</v>
      </c>
      <c r="C357" s="213">
        <v>121.9</v>
      </c>
      <c r="D357" s="213">
        <v>84.8</v>
      </c>
      <c r="E357" s="214">
        <v>2750</v>
      </c>
      <c r="F357" s="214">
        <v>17656</v>
      </c>
      <c r="G357" s="214">
        <v>17721</v>
      </c>
      <c r="H357" s="214">
        <v>43</v>
      </c>
      <c r="I357" s="215">
        <v>184.31399999999999</v>
      </c>
      <c r="K357" s="185">
        <v>121.9</v>
      </c>
      <c r="L357" s="121">
        <v>84.8</v>
      </c>
      <c r="M357" s="186">
        <v>2674</v>
      </c>
      <c r="N357" s="186">
        <v>18114</v>
      </c>
      <c r="O357" s="186">
        <v>11392</v>
      </c>
      <c r="P357" s="186">
        <v>40</v>
      </c>
      <c r="Q357" s="187">
        <v>106.1</v>
      </c>
    </row>
    <row r="358" spans="1:17">
      <c r="A358" s="33"/>
      <c r="B358" s="34" t="s">
        <v>110</v>
      </c>
      <c r="C358" s="121">
        <v>121.4</v>
      </c>
      <c r="D358" s="121">
        <v>83.5</v>
      </c>
      <c r="E358" s="186">
        <v>2545</v>
      </c>
      <c r="F358" s="186">
        <v>17275</v>
      </c>
      <c r="G358" s="186">
        <v>8949</v>
      </c>
      <c r="H358" s="186">
        <v>33</v>
      </c>
      <c r="I358" s="187">
        <v>186.501</v>
      </c>
      <c r="K358" s="185">
        <v>121.4</v>
      </c>
      <c r="L358" s="121">
        <v>83.5</v>
      </c>
      <c r="M358" s="186">
        <v>2369</v>
      </c>
      <c r="N358" s="186">
        <v>17907</v>
      </c>
      <c r="O358" s="186">
        <v>11337</v>
      </c>
      <c r="P358" s="186">
        <v>33</v>
      </c>
      <c r="Q358" s="187">
        <v>108.7</v>
      </c>
    </row>
    <row r="359" spans="1:17">
      <c r="A359" s="33"/>
      <c r="B359" s="34" t="s">
        <v>111</v>
      </c>
      <c r="C359" s="121">
        <v>122.4</v>
      </c>
      <c r="D359" s="121">
        <v>80.5</v>
      </c>
      <c r="E359" s="186">
        <v>2440</v>
      </c>
      <c r="F359" s="186">
        <v>18090</v>
      </c>
      <c r="G359" s="186">
        <v>9624</v>
      </c>
      <c r="H359" s="186">
        <v>40</v>
      </c>
      <c r="I359" s="187">
        <v>186.685</v>
      </c>
      <c r="K359" s="185">
        <v>122.4</v>
      </c>
      <c r="L359" s="121">
        <v>80.5</v>
      </c>
      <c r="M359" s="186">
        <v>2617</v>
      </c>
      <c r="N359" s="186">
        <v>18495</v>
      </c>
      <c r="O359" s="186">
        <v>11490</v>
      </c>
      <c r="P359" s="186">
        <v>40</v>
      </c>
      <c r="Q359" s="187">
        <v>108.4</v>
      </c>
    </row>
    <row r="360" spans="1:17">
      <c r="A360" s="33"/>
      <c r="B360" s="34" t="s">
        <v>112</v>
      </c>
      <c r="C360" s="121">
        <v>125.4</v>
      </c>
      <c r="D360" s="121">
        <v>79.2</v>
      </c>
      <c r="E360" s="186">
        <v>2791</v>
      </c>
      <c r="F360" s="186">
        <v>17568</v>
      </c>
      <c r="G360" s="186">
        <v>11196</v>
      </c>
      <c r="H360" s="186">
        <v>33</v>
      </c>
      <c r="I360" s="219">
        <v>185.39500000000001</v>
      </c>
      <c r="K360" s="185">
        <v>125.4</v>
      </c>
      <c r="L360" s="121">
        <v>79.2</v>
      </c>
      <c r="M360" s="186">
        <v>2636</v>
      </c>
      <c r="N360" s="186">
        <v>18087</v>
      </c>
      <c r="O360" s="186">
        <v>11075</v>
      </c>
      <c r="P360" s="186">
        <v>27</v>
      </c>
      <c r="Q360" s="187">
        <v>107.7</v>
      </c>
    </row>
    <row r="361" spans="1:17">
      <c r="A361" s="33"/>
      <c r="B361" s="34" t="s">
        <v>113</v>
      </c>
      <c r="C361" s="121">
        <v>121.7</v>
      </c>
      <c r="D361" s="121">
        <v>83.1</v>
      </c>
      <c r="E361" s="186">
        <v>2900</v>
      </c>
      <c r="F361" s="186">
        <v>17778</v>
      </c>
      <c r="G361" s="186">
        <v>10828</v>
      </c>
      <c r="H361" s="186">
        <v>33</v>
      </c>
      <c r="I361" s="219">
        <v>184.27</v>
      </c>
      <c r="K361" s="185">
        <v>121.7</v>
      </c>
      <c r="L361" s="121">
        <v>83.1</v>
      </c>
      <c r="M361" s="186">
        <v>2813</v>
      </c>
      <c r="N361" s="186">
        <v>18052</v>
      </c>
      <c r="O361" s="186">
        <v>11211</v>
      </c>
      <c r="P361" s="186">
        <v>33</v>
      </c>
      <c r="Q361" s="187">
        <v>105.8</v>
      </c>
    </row>
    <row r="362" spans="1:17">
      <c r="A362" s="33"/>
      <c r="B362" s="34" t="s">
        <v>114</v>
      </c>
      <c r="C362" s="121">
        <v>123.2</v>
      </c>
      <c r="D362" s="121">
        <v>80.099999999999994</v>
      </c>
      <c r="E362" s="186">
        <v>2506</v>
      </c>
      <c r="F362" s="186">
        <v>18782</v>
      </c>
      <c r="G362" s="186">
        <v>8939</v>
      </c>
      <c r="H362" s="186">
        <v>30</v>
      </c>
      <c r="I362" s="219">
        <v>183.405</v>
      </c>
      <c r="K362" s="185">
        <v>123.2</v>
      </c>
      <c r="L362" s="121">
        <v>80.099999999999994</v>
      </c>
      <c r="M362" s="186">
        <v>2539</v>
      </c>
      <c r="N362" s="186">
        <v>18650</v>
      </c>
      <c r="O362" s="186">
        <v>11213</v>
      </c>
      <c r="P362" s="186">
        <v>30</v>
      </c>
      <c r="Q362" s="187">
        <v>103.8</v>
      </c>
    </row>
    <row r="363" spans="1:17">
      <c r="A363" s="33"/>
      <c r="B363" s="34" t="s">
        <v>115</v>
      </c>
      <c r="C363" s="121">
        <v>122.3</v>
      </c>
      <c r="D363" s="121">
        <v>88.3</v>
      </c>
      <c r="E363" s="186">
        <v>2240</v>
      </c>
      <c r="F363" s="186">
        <v>16885</v>
      </c>
      <c r="G363" s="186">
        <v>12389</v>
      </c>
      <c r="H363" s="186">
        <v>22</v>
      </c>
      <c r="I363" s="219">
        <v>184.78100000000001</v>
      </c>
      <c r="K363" s="185">
        <v>122.3</v>
      </c>
      <c r="L363" s="121">
        <v>88.3</v>
      </c>
      <c r="M363" s="186">
        <v>2363</v>
      </c>
      <c r="N363" s="186">
        <v>17650</v>
      </c>
      <c r="O363" s="186">
        <v>11310</v>
      </c>
      <c r="P363" s="186">
        <v>23</v>
      </c>
      <c r="Q363" s="187">
        <v>102.7</v>
      </c>
    </row>
    <row r="364" spans="1:17">
      <c r="A364" s="33"/>
      <c r="B364" s="34" t="s">
        <v>116</v>
      </c>
      <c r="C364" s="121">
        <v>122.4</v>
      </c>
      <c r="D364" s="121">
        <v>82.8</v>
      </c>
      <c r="E364" s="186">
        <v>2735</v>
      </c>
      <c r="F364" s="186">
        <v>20150</v>
      </c>
      <c r="G364" s="186">
        <v>10675</v>
      </c>
      <c r="H364" s="186">
        <v>47</v>
      </c>
      <c r="I364" s="219">
        <v>184.792</v>
      </c>
      <c r="K364" s="185">
        <v>122.4</v>
      </c>
      <c r="L364" s="121">
        <v>82.8</v>
      </c>
      <c r="M364" s="186">
        <v>2756</v>
      </c>
      <c r="N364" s="186">
        <v>18432</v>
      </c>
      <c r="O364" s="186">
        <v>11271</v>
      </c>
      <c r="P364" s="186">
        <v>46</v>
      </c>
      <c r="Q364" s="187">
        <v>102.3</v>
      </c>
    </row>
    <row r="365" spans="1:17">
      <c r="A365" s="33"/>
      <c r="B365" s="34" t="s">
        <v>117</v>
      </c>
      <c r="C365" s="121">
        <v>120.7</v>
      </c>
      <c r="D365" s="121">
        <v>86.2</v>
      </c>
      <c r="E365" s="186">
        <v>2822</v>
      </c>
      <c r="F365" s="186">
        <v>18889</v>
      </c>
      <c r="G365" s="186">
        <v>10993</v>
      </c>
      <c r="H365" s="186">
        <v>38</v>
      </c>
      <c r="I365" s="219">
        <v>182.523</v>
      </c>
      <c r="K365" s="185">
        <v>120.7</v>
      </c>
      <c r="L365" s="121">
        <v>86.2</v>
      </c>
      <c r="M365" s="186">
        <v>2713</v>
      </c>
      <c r="N365" s="186">
        <v>18669</v>
      </c>
      <c r="O365" s="186">
        <v>11029</v>
      </c>
      <c r="P365" s="186">
        <v>36</v>
      </c>
      <c r="Q365" s="187">
        <v>100.4</v>
      </c>
    </row>
    <row r="366" spans="1:17" ht="13.5" thickBot="1">
      <c r="A366" s="220"/>
      <c r="B366" s="221" t="s">
        <v>118</v>
      </c>
      <c r="C366" s="121">
        <v>122.4</v>
      </c>
      <c r="D366" s="121">
        <v>88.2</v>
      </c>
      <c r="E366" s="186">
        <v>2835</v>
      </c>
      <c r="F366" s="186">
        <v>15759</v>
      </c>
      <c r="G366" s="186">
        <v>9934</v>
      </c>
      <c r="H366" s="186">
        <v>28</v>
      </c>
      <c r="I366" s="219">
        <v>180.684</v>
      </c>
      <c r="K366" s="185">
        <v>122.4</v>
      </c>
      <c r="L366" s="121">
        <v>88.2</v>
      </c>
      <c r="M366" s="186">
        <v>2700</v>
      </c>
      <c r="N366" s="186">
        <v>17712</v>
      </c>
      <c r="O366" s="186">
        <v>10789</v>
      </c>
      <c r="P366" s="186">
        <v>27</v>
      </c>
      <c r="Q366" s="187">
        <v>97.9</v>
      </c>
    </row>
    <row r="367" spans="1:17">
      <c r="A367" s="61" t="s">
        <v>177</v>
      </c>
      <c r="B367" s="62" t="s">
        <v>107</v>
      </c>
      <c r="C367" s="198">
        <v>118.2</v>
      </c>
      <c r="D367" s="198">
        <v>91.7</v>
      </c>
      <c r="E367" s="199">
        <v>2364</v>
      </c>
      <c r="F367" s="199">
        <v>19951</v>
      </c>
      <c r="G367" s="199">
        <v>10722</v>
      </c>
      <c r="H367" s="199">
        <v>51</v>
      </c>
      <c r="I367" s="222">
        <v>180.56700000000001</v>
      </c>
      <c r="K367" s="197">
        <v>118.2</v>
      </c>
      <c r="L367" s="198">
        <v>91.7</v>
      </c>
      <c r="M367" s="199">
        <v>2733</v>
      </c>
      <c r="N367" s="199">
        <v>18109</v>
      </c>
      <c r="O367" s="199">
        <v>11136</v>
      </c>
      <c r="P367" s="199">
        <v>59</v>
      </c>
      <c r="Q367" s="200">
        <v>97.4</v>
      </c>
    </row>
    <row r="368" spans="1:17">
      <c r="A368" s="33">
        <v>2019</v>
      </c>
      <c r="B368" s="34" t="s">
        <v>108</v>
      </c>
      <c r="C368" s="121">
        <v>119.3</v>
      </c>
      <c r="D368" s="121">
        <v>90.3</v>
      </c>
      <c r="E368" s="186">
        <v>2929</v>
      </c>
      <c r="F368" s="186">
        <v>19963</v>
      </c>
      <c r="G368" s="186">
        <v>12450</v>
      </c>
      <c r="H368" s="186">
        <v>25</v>
      </c>
      <c r="I368" s="219">
        <v>183.09100000000001</v>
      </c>
      <c r="K368" s="185">
        <v>119.3</v>
      </c>
      <c r="L368" s="121">
        <v>90.3</v>
      </c>
      <c r="M368" s="186">
        <v>2901</v>
      </c>
      <c r="N368" s="186">
        <v>18530</v>
      </c>
      <c r="O368" s="186">
        <v>10986</v>
      </c>
      <c r="P368" s="186">
        <v>30</v>
      </c>
      <c r="Q368" s="187">
        <v>98.2</v>
      </c>
    </row>
    <row r="369" spans="1:17">
      <c r="A369" s="33"/>
      <c r="B369" s="34" t="s">
        <v>109</v>
      </c>
      <c r="C369" s="121">
        <v>113.9</v>
      </c>
      <c r="D369" s="121">
        <v>96.4</v>
      </c>
      <c r="E369" s="186">
        <v>2667</v>
      </c>
      <c r="F369" s="186">
        <v>16560</v>
      </c>
      <c r="G369" s="186">
        <v>16668</v>
      </c>
      <c r="H369" s="186">
        <v>47</v>
      </c>
      <c r="I369" s="219">
        <v>183.63200000000001</v>
      </c>
      <c r="K369" s="185">
        <v>113.9</v>
      </c>
      <c r="L369" s="121">
        <v>96.4</v>
      </c>
      <c r="M369" s="186">
        <v>2608</v>
      </c>
      <c r="N369" s="186">
        <v>17399</v>
      </c>
      <c r="O369" s="186">
        <v>11050</v>
      </c>
      <c r="P369" s="186">
        <v>46</v>
      </c>
      <c r="Q369" s="187">
        <v>99.6</v>
      </c>
    </row>
    <row r="370" spans="1:17">
      <c r="A370" s="33"/>
      <c r="B370" s="34" t="s">
        <v>110</v>
      </c>
      <c r="C370" s="121">
        <v>116.7</v>
      </c>
      <c r="D370" s="121">
        <v>90.4</v>
      </c>
      <c r="E370" s="186">
        <v>3223</v>
      </c>
      <c r="F370" s="186">
        <v>17642</v>
      </c>
      <c r="G370" s="186">
        <v>9181</v>
      </c>
      <c r="H370" s="186">
        <v>37</v>
      </c>
      <c r="I370" s="219">
        <v>183.52699999999999</v>
      </c>
      <c r="K370" s="185">
        <v>116.7</v>
      </c>
      <c r="L370" s="121">
        <v>90.4</v>
      </c>
      <c r="M370" s="186">
        <v>2902</v>
      </c>
      <c r="N370" s="186">
        <v>17803</v>
      </c>
      <c r="O370" s="186">
        <v>11213</v>
      </c>
      <c r="P370" s="186">
        <v>38</v>
      </c>
      <c r="Q370" s="187">
        <v>98.4</v>
      </c>
    </row>
    <row r="371" spans="1:17">
      <c r="A371" s="33" t="s">
        <v>226</v>
      </c>
      <c r="B371" s="34" t="s">
        <v>111</v>
      </c>
      <c r="C371" s="121">
        <v>115.6</v>
      </c>
      <c r="D371" s="121">
        <v>90.9</v>
      </c>
      <c r="E371" s="186">
        <v>1881</v>
      </c>
      <c r="F371" s="186">
        <v>17910</v>
      </c>
      <c r="G371" s="186">
        <v>10309</v>
      </c>
      <c r="H371" s="186">
        <v>34</v>
      </c>
      <c r="I371" s="219">
        <v>182.03299999999999</v>
      </c>
      <c r="K371" s="185">
        <v>115.6</v>
      </c>
      <c r="L371" s="121">
        <v>90.9</v>
      </c>
      <c r="M371" s="186">
        <v>2075</v>
      </c>
      <c r="N371" s="186">
        <v>18516</v>
      </c>
      <c r="O371" s="186">
        <v>12319</v>
      </c>
      <c r="P371" s="186">
        <v>34</v>
      </c>
      <c r="Q371" s="187">
        <v>97.5</v>
      </c>
    </row>
    <row r="372" spans="1:17">
      <c r="A372" s="33"/>
      <c r="B372" s="34" t="s">
        <v>112</v>
      </c>
      <c r="C372" s="121">
        <v>116.6</v>
      </c>
      <c r="D372" s="121">
        <v>99.4</v>
      </c>
      <c r="E372" s="186">
        <v>2911</v>
      </c>
      <c r="F372" s="186">
        <v>16930</v>
      </c>
      <c r="G372" s="186">
        <v>11772</v>
      </c>
      <c r="H372" s="186">
        <v>49</v>
      </c>
      <c r="I372" s="219">
        <v>181.001</v>
      </c>
      <c r="K372" s="185">
        <v>116.6</v>
      </c>
      <c r="L372" s="121">
        <v>99.4</v>
      </c>
      <c r="M372" s="186">
        <v>2794</v>
      </c>
      <c r="N372" s="186">
        <v>17813</v>
      </c>
      <c r="O372" s="186">
        <v>12424</v>
      </c>
      <c r="P372" s="186">
        <v>42</v>
      </c>
      <c r="Q372" s="187">
        <v>97.6</v>
      </c>
    </row>
    <row r="373" spans="1:17">
      <c r="A373" s="33"/>
      <c r="B373" s="34" t="s">
        <v>113</v>
      </c>
      <c r="C373" s="121">
        <v>120.5</v>
      </c>
      <c r="D373" s="121">
        <v>106.7</v>
      </c>
      <c r="E373" s="186">
        <v>2753</v>
      </c>
      <c r="F373" s="186">
        <v>18219</v>
      </c>
      <c r="G373" s="186">
        <v>11865</v>
      </c>
      <c r="H373" s="186">
        <v>37</v>
      </c>
      <c r="I373" s="219">
        <v>179.303</v>
      </c>
      <c r="K373" s="185">
        <v>120.5</v>
      </c>
      <c r="L373" s="121">
        <v>106.7</v>
      </c>
      <c r="M373" s="186">
        <v>2693</v>
      </c>
      <c r="N373" s="186">
        <v>17973</v>
      </c>
      <c r="O373" s="186">
        <v>12051</v>
      </c>
      <c r="P373" s="186">
        <v>35</v>
      </c>
      <c r="Q373" s="187">
        <v>97.3</v>
      </c>
    </row>
    <row r="374" spans="1:17">
      <c r="A374" s="33"/>
      <c r="B374" s="34" t="s">
        <v>114</v>
      </c>
      <c r="C374" s="121">
        <v>111.8</v>
      </c>
      <c r="D374" s="121">
        <v>126.5</v>
      </c>
      <c r="E374" s="186">
        <v>2401</v>
      </c>
      <c r="F374" s="186">
        <v>17709</v>
      </c>
      <c r="G374" s="186">
        <v>9646</v>
      </c>
      <c r="H374" s="186">
        <v>39</v>
      </c>
      <c r="I374" s="219">
        <v>176.13900000000001</v>
      </c>
      <c r="K374" s="185">
        <v>111.8</v>
      </c>
      <c r="L374" s="121">
        <v>126.5</v>
      </c>
      <c r="M374" s="186">
        <v>2498</v>
      </c>
      <c r="N374" s="186">
        <v>17920</v>
      </c>
      <c r="O374" s="186">
        <v>12126</v>
      </c>
      <c r="P374" s="186">
        <v>40</v>
      </c>
      <c r="Q374" s="187">
        <v>96</v>
      </c>
    </row>
    <row r="375" spans="1:17">
      <c r="A375" s="33"/>
      <c r="B375" s="34" t="s">
        <v>115</v>
      </c>
      <c r="C375" s="121">
        <v>112</v>
      </c>
      <c r="D375" s="121">
        <v>98</v>
      </c>
      <c r="E375" s="186">
        <v>3230</v>
      </c>
      <c r="F375" s="186">
        <v>17505</v>
      </c>
      <c r="G375" s="186">
        <v>14455</v>
      </c>
      <c r="H375" s="186">
        <v>41</v>
      </c>
      <c r="I375" s="219">
        <v>176.79599999999999</v>
      </c>
      <c r="K375" s="185">
        <v>112</v>
      </c>
      <c r="L375" s="121">
        <v>98</v>
      </c>
      <c r="M375" s="186">
        <v>3418</v>
      </c>
      <c r="N375" s="186">
        <v>17982</v>
      </c>
      <c r="O375" s="186">
        <v>12914</v>
      </c>
      <c r="P375" s="186">
        <v>42</v>
      </c>
      <c r="Q375" s="187">
        <v>95.7</v>
      </c>
    </row>
    <row r="376" spans="1:17">
      <c r="A376" s="33"/>
      <c r="B376" s="34" t="s">
        <v>116</v>
      </c>
      <c r="C376" s="121">
        <v>111.5</v>
      </c>
      <c r="D376" s="121">
        <v>100.8</v>
      </c>
      <c r="E376" s="186">
        <v>2274</v>
      </c>
      <c r="F376" s="186">
        <v>18946</v>
      </c>
      <c r="G376" s="186">
        <v>7408</v>
      </c>
      <c r="H376" s="186">
        <v>41</v>
      </c>
      <c r="I376" s="219">
        <v>178.41399999999999</v>
      </c>
      <c r="K376" s="185">
        <v>111.5</v>
      </c>
      <c r="L376" s="121">
        <v>100.8</v>
      </c>
      <c r="M376" s="186">
        <v>2248</v>
      </c>
      <c r="N376" s="186">
        <v>17317</v>
      </c>
      <c r="O376" s="186">
        <v>7776</v>
      </c>
      <c r="P376" s="186">
        <v>41</v>
      </c>
      <c r="Q376" s="187">
        <v>96.5</v>
      </c>
    </row>
    <row r="377" spans="1:17">
      <c r="A377" s="33"/>
      <c r="B377" s="34" t="s">
        <v>117</v>
      </c>
      <c r="C377" s="121">
        <v>110.8</v>
      </c>
      <c r="D377" s="121">
        <v>99.6</v>
      </c>
      <c r="E377" s="186">
        <v>2513</v>
      </c>
      <c r="F377" s="186">
        <v>18019</v>
      </c>
      <c r="G377" s="186">
        <v>9530</v>
      </c>
      <c r="H377" s="186">
        <v>43</v>
      </c>
      <c r="I377" s="219">
        <v>177.232</v>
      </c>
      <c r="K377" s="185">
        <v>110.8</v>
      </c>
      <c r="L377" s="121">
        <v>99.6</v>
      </c>
      <c r="M377" s="186">
        <v>2398</v>
      </c>
      <c r="N377" s="186">
        <v>17960</v>
      </c>
      <c r="O377" s="186">
        <v>9580</v>
      </c>
      <c r="P377" s="186">
        <v>40</v>
      </c>
      <c r="Q377" s="187">
        <v>97.1</v>
      </c>
    </row>
    <row r="378" spans="1:17">
      <c r="A378" s="33"/>
      <c r="B378" s="34" t="s">
        <v>118</v>
      </c>
      <c r="C378" s="121">
        <v>110.6</v>
      </c>
      <c r="D378" s="121">
        <v>97.6</v>
      </c>
      <c r="E378" s="186">
        <v>2964</v>
      </c>
      <c r="F378" s="186">
        <v>16382</v>
      </c>
      <c r="G378" s="186">
        <v>8940</v>
      </c>
      <c r="H378" s="186">
        <v>48</v>
      </c>
      <c r="I378" s="219">
        <v>178.84700000000001</v>
      </c>
      <c r="K378" s="190">
        <v>110.6</v>
      </c>
      <c r="L378" s="191">
        <v>97.6</v>
      </c>
      <c r="M378" s="192">
        <v>2813</v>
      </c>
      <c r="N378" s="192">
        <v>17772</v>
      </c>
      <c r="O378" s="192">
        <v>9574</v>
      </c>
      <c r="P378" s="192">
        <v>45</v>
      </c>
      <c r="Q378" s="193">
        <v>99</v>
      </c>
    </row>
    <row r="379" spans="1:17">
      <c r="A379" s="61" t="s">
        <v>180</v>
      </c>
      <c r="B379" s="62" t="s">
        <v>107</v>
      </c>
      <c r="C379" s="198">
        <v>114.6</v>
      </c>
      <c r="D379" s="198">
        <v>95.3</v>
      </c>
      <c r="E379" s="199">
        <v>2574</v>
      </c>
      <c r="F379" s="199">
        <v>16055</v>
      </c>
      <c r="G379" s="199">
        <v>9215</v>
      </c>
      <c r="H379" s="199">
        <v>35</v>
      </c>
      <c r="I379" s="222">
        <v>177.631</v>
      </c>
      <c r="K379" s="197">
        <v>114.6</v>
      </c>
      <c r="L379" s="198">
        <v>95.3</v>
      </c>
      <c r="M379" s="199">
        <v>2887</v>
      </c>
      <c r="N379" s="199">
        <v>14707</v>
      </c>
      <c r="O379" s="199">
        <v>9324</v>
      </c>
      <c r="P379" s="199">
        <v>37</v>
      </c>
      <c r="Q379" s="200">
        <v>98.4</v>
      </c>
    </row>
    <row r="380" spans="1:17">
      <c r="A380" s="33">
        <v>2020</v>
      </c>
      <c r="B380" s="34" t="s">
        <v>108</v>
      </c>
      <c r="C380" s="121">
        <v>112</v>
      </c>
      <c r="D380" s="121">
        <v>98.4</v>
      </c>
      <c r="E380" s="186">
        <v>1976</v>
      </c>
      <c r="F380" s="186">
        <v>16656</v>
      </c>
      <c r="G380" s="186">
        <v>11097</v>
      </c>
      <c r="H380" s="186">
        <v>32</v>
      </c>
      <c r="I380" s="219">
        <v>175.80500000000001</v>
      </c>
      <c r="K380" s="185">
        <v>112</v>
      </c>
      <c r="L380" s="121">
        <v>98.4</v>
      </c>
      <c r="M380" s="186">
        <v>1971</v>
      </c>
      <c r="N380" s="186">
        <v>15785</v>
      </c>
      <c r="O380" s="186">
        <v>9748</v>
      </c>
      <c r="P380" s="186">
        <v>42</v>
      </c>
      <c r="Q380" s="187">
        <v>96</v>
      </c>
    </row>
    <row r="381" spans="1:17">
      <c r="A381" s="33"/>
      <c r="B381" s="34" t="s">
        <v>109</v>
      </c>
      <c r="C381" s="121">
        <v>119.4</v>
      </c>
      <c r="D381" s="121">
        <v>99.2</v>
      </c>
      <c r="E381" s="186">
        <v>2867</v>
      </c>
      <c r="F381" s="186">
        <v>14951</v>
      </c>
      <c r="G381" s="186">
        <v>14407</v>
      </c>
      <c r="H381" s="186">
        <v>35</v>
      </c>
      <c r="I381" s="219">
        <v>166.19499999999999</v>
      </c>
      <c r="K381" s="185">
        <v>119.4</v>
      </c>
      <c r="L381" s="121">
        <v>99.2</v>
      </c>
      <c r="M381" s="186">
        <v>2838</v>
      </c>
      <c r="N381" s="186">
        <v>15377</v>
      </c>
      <c r="O381" s="186">
        <v>9557</v>
      </c>
      <c r="P381" s="186">
        <v>34</v>
      </c>
      <c r="Q381" s="187">
        <v>90.5</v>
      </c>
    </row>
    <row r="382" spans="1:17">
      <c r="A382" s="33"/>
      <c r="B382" s="34" t="s">
        <v>110</v>
      </c>
      <c r="C382" s="121">
        <v>92.3</v>
      </c>
      <c r="D382" s="121">
        <v>106.1</v>
      </c>
      <c r="E382" s="186">
        <v>3250</v>
      </c>
      <c r="F382" s="186">
        <v>11947</v>
      </c>
      <c r="G382" s="186">
        <v>6824</v>
      </c>
      <c r="H382" s="186">
        <v>43</v>
      </c>
      <c r="I382" s="219">
        <v>160.965</v>
      </c>
      <c r="K382" s="185">
        <v>92.3</v>
      </c>
      <c r="L382" s="121">
        <v>106.1</v>
      </c>
      <c r="M382" s="186">
        <v>2889</v>
      </c>
      <c r="N382" s="186">
        <v>12231</v>
      </c>
      <c r="O382" s="186">
        <v>8345</v>
      </c>
      <c r="P382" s="186">
        <v>46</v>
      </c>
      <c r="Q382" s="187">
        <v>87.7</v>
      </c>
    </row>
    <row r="383" spans="1:17">
      <c r="A383" s="33"/>
      <c r="B383" s="34" t="s">
        <v>111</v>
      </c>
      <c r="C383" s="121">
        <v>84.7</v>
      </c>
      <c r="D383" s="121">
        <v>113.5</v>
      </c>
      <c r="E383" s="186">
        <v>2286</v>
      </c>
      <c r="F383" s="186">
        <v>12009</v>
      </c>
      <c r="G383" s="186">
        <v>5624</v>
      </c>
      <c r="H383" s="186">
        <v>10</v>
      </c>
      <c r="I383" s="219">
        <v>162.21</v>
      </c>
      <c r="K383" s="185">
        <v>84.7</v>
      </c>
      <c r="L383" s="121">
        <v>113.5</v>
      </c>
      <c r="M383" s="186">
        <v>2553</v>
      </c>
      <c r="N383" s="186">
        <v>13057</v>
      </c>
      <c r="O383" s="186">
        <v>7055</v>
      </c>
      <c r="P383" s="186">
        <v>11</v>
      </c>
      <c r="Q383" s="187">
        <v>89.1</v>
      </c>
    </row>
    <row r="384" spans="1:17">
      <c r="A384" s="33"/>
      <c r="B384" s="34" t="s">
        <v>112</v>
      </c>
      <c r="C384" s="121">
        <v>85.6</v>
      </c>
      <c r="D384" s="121">
        <v>107.8</v>
      </c>
      <c r="E384" s="186">
        <v>2717</v>
      </c>
      <c r="F384" s="186">
        <v>14642</v>
      </c>
      <c r="G384" s="186">
        <v>8323</v>
      </c>
      <c r="H384" s="186">
        <v>49</v>
      </c>
      <c r="I384" s="219">
        <v>165.899</v>
      </c>
      <c r="K384" s="185">
        <v>85.6</v>
      </c>
      <c r="L384" s="121">
        <v>107.8</v>
      </c>
      <c r="M384" s="186">
        <v>2647</v>
      </c>
      <c r="N384" s="186">
        <v>14466</v>
      </c>
      <c r="O384" s="186">
        <v>8472</v>
      </c>
      <c r="P384" s="186">
        <v>40</v>
      </c>
      <c r="Q384" s="187">
        <v>91.7</v>
      </c>
    </row>
    <row r="385" spans="1:18">
      <c r="A385" s="33"/>
      <c r="B385" s="34" t="s">
        <v>113</v>
      </c>
      <c r="C385" s="121">
        <v>88.8</v>
      </c>
      <c r="D385" s="121">
        <v>103.3</v>
      </c>
      <c r="E385" s="186">
        <v>2556</v>
      </c>
      <c r="F385" s="186">
        <v>13223</v>
      </c>
      <c r="G385" s="186">
        <v>9401</v>
      </c>
      <c r="H385" s="186">
        <v>42</v>
      </c>
      <c r="I385" s="219">
        <v>168.482</v>
      </c>
      <c r="K385" s="185">
        <v>88.8</v>
      </c>
      <c r="L385" s="121">
        <v>103.3</v>
      </c>
      <c r="M385" s="186">
        <v>2560</v>
      </c>
      <c r="N385" s="186">
        <v>13001</v>
      </c>
      <c r="O385" s="186">
        <v>9494</v>
      </c>
      <c r="P385" s="186">
        <v>37</v>
      </c>
      <c r="Q385" s="187">
        <v>94</v>
      </c>
    </row>
    <row r="386" spans="1:18">
      <c r="A386" s="33"/>
      <c r="B386" s="34" t="s">
        <v>114</v>
      </c>
      <c r="C386" s="121">
        <v>95.3</v>
      </c>
      <c r="D386" s="121">
        <v>101.9</v>
      </c>
      <c r="E386" s="186">
        <v>2249</v>
      </c>
      <c r="F386" s="186">
        <v>12728</v>
      </c>
      <c r="G386" s="186">
        <v>7619</v>
      </c>
      <c r="H386" s="186">
        <v>45</v>
      </c>
      <c r="I386" s="219">
        <v>170.86199999999999</v>
      </c>
      <c r="K386" s="185">
        <v>95.3</v>
      </c>
      <c r="L386" s="121">
        <v>101.9</v>
      </c>
      <c r="M386" s="186">
        <v>2306</v>
      </c>
      <c r="N386" s="186">
        <v>13597</v>
      </c>
      <c r="O386" s="186">
        <v>9785</v>
      </c>
      <c r="P386" s="186">
        <v>47</v>
      </c>
      <c r="Q386" s="187">
        <v>97</v>
      </c>
    </row>
    <row r="387" spans="1:18">
      <c r="A387" s="33"/>
      <c r="B387" s="34" t="s">
        <v>115</v>
      </c>
      <c r="C387" s="121">
        <v>95.4</v>
      </c>
      <c r="D387" s="121">
        <v>92.7</v>
      </c>
      <c r="E387" s="186">
        <v>2502</v>
      </c>
      <c r="F387" s="186">
        <v>15074</v>
      </c>
      <c r="G387" s="186">
        <v>11856</v>
      </c>
      <c r="H387" s="186">
        <v>28</v>
      </c>
      <c r="I387" s="219">
        <v>171.16399999999999</v>
      </c>
      <c r="K387" s="185">
        <v>95.4</v>
      </c>
      <c r="L387" s="121">
        <v>92.7</v>
      </c>
      <c r="M387" s="186">
        <v>2652</v>
      </c>
      <c r="N387" s="186">
        <v>14724</v>
      </c>
      <c r="O387" s="186">
        <v>10457</v>
      </c>
      <c r="P387" s="186">
        <v>29</v>
      </c>
      <c r="Q387" s="187">
        <v>96.8</v>
      </c>
    </row>
    <row r="388" spans="1:18">
      <c r="A388" s="33"/>
      <c r="B388" s="34" t="s">
        <v>116</v>
      </c>
      <c r="C388" s="121">
        <v>100.6</v>
      </c>
      <c r="D388" s="121">
        <v>91.2</v>
      </c>
      <c r="E388" s="186">
        <v>2464</v>
      </c>
      <c r="F388" s="186">
        <v>14574</v>
      </c>
      <c r="G388" s="186">
        <v>10381</v>
      </c>
      <c r="H388" s="186">
        <v>34</v>
      </c>
      <c r="I388" s="219">
        <v>173.08699999999999</v>
      </c>
      <c r="K388" s="185">
        <v>100.6</v>
      </c>
      <c r="L388" s="121">
        <v>91.2</v>
      </c>
      <c r="M388" s="186">
        <v>2379</v>
      </c>
      <c r="N388" s="186">
        <v>13434</v>
      </c>
      <c r="O388" s="186">
        <v>10713</v>
      </c>
      <c r="P388" s="186">
        <v>34</v>
      </c>
      <c r="Q388" s="187">
        <v>97</v>
      </c>
    </row>
    <row r="389" spans="1:18">
      <c r="A389" s="33"/>
      <c r="B389" s="34" t="s">
        <v>117</v>
      </c>
      <c r="C389" s="121">
        <v>101.3</v>
      </c>
      <c r="D389" s="121">
        <v>95.1</v>
      </c>
      <c r="E389" s="186">
        <v>2850</v>
      </c>
      <c r="F389" s="186">
        <v>13211</v>
      </c>
      <c r="G389" s="186">
        <v>10456</v>
      </c>
      <c r="H389" s="186">
        <v>40</v>
      </c>
      <c r="I389" s="219">
        <v>174.929</v>
      </c>
      <c r="K389" s="185">
        <v>101.3</v>
      </c>
      <c r="L389" s="121">
        <v>95.1</v>
      </c>
      <c r="M389" s="186">
        <v>2707</v>
      </c>
      <c r="N389" s="186">
        <v>13625</v>
      </c>
      <c r="O389" s="186">
        <v>10620</v>
      </c>
      <c r="P389" s="186">
        <v>37</v>
      </c>
      <c r="Q389" s="187">
        <v>98.7</v>
      </c>
    </row>
    <row r="390" spans="1:18">
      <c r="A390" s="49"/>
      <c r="B390" s="50" t="s">
        <v>118</v>
      </c>
      <c r="C390" s="121">
        <v>106.1</v>
      </c>
      <c r="D390" s="121">
        <v>92.1</v>
      </c>
      <c r="E390" s="186">
        <v>2593</v>
      </c>
      <c r="F390" s="186">
        <v>13475</v>
      </c>
      <c r="G390" s="186">
        <v>9932</v>
      </c>
      <c r="H390" s="186">
        <v>30</v>
      </c>
      <c r="I390" s="219">
        <v>178.50399999999999</v>
      </c>
      <c r="K390" s="190">
        <v>106.1</v>
      </c>
      <c r="L390" s="191">
        <v>92.1</v>
      </c>
      <c r="M390" s="192">
        <v>2480</v>
      </c>
      <c r="N390" s="192">
        <v>13978</v>
      </c>
      <c r="O390" s="192">
        <v>10517</v>
      </c>
      <c r="P390" s="192">
        <v>28</v>
      </c>
      <c r="Q390" s="193">
        <v>99.8</v>
      </c>
    </row>
    <row r="391" spans="1:18">
      <c r="A391" s="61" t="s">
        <v>182</v>
      </c>
      <c r="B391" s="62" t="s">
        <v>107</v>
      </c>
      <c r="C391" s="198">
        <v>103.6</v>
      </c>
      <c r="D391" s="198">
        <v>94</v>
      </c>
      <c r="E391" s="199">
        <v>2201</v>
      </c>
      <c r="F391" s="199">
        <v>14840</v>
      </c>
      <c r="G391" s="199">
        <v>10135</v>
      </c>
      <c r="H391" s="199">
        <v>29</v>
      </c>
      <c r="I391" s="222">
        <v>182.32499999999999</v>
      </c>
      <c r="K391" s="197">
        <v>103.6</v>
      </c>
      <c r="L391" s="198">
        <v>94</v>
      </c>
      <c r="M391" s="199">
        <v>2409</v>
      </c>
      <c r="N391" s="199">
        <v>14208</v>
      </c>
      <c r="O391" s="199">
        <v>10530</v>
      </c>
      <c r="P391" s="199">
        <v>31</v>
      </c>
      <c r="Q391" s="200">
        <v>102.6</v>
      </c>
    </row>
    <row r="392" spans="1:18">
      <c r="A392" s="33">
        <v>2021</v>
      </c>
      <c r="B392" s="34" t="s">
        <v>108</v>
      </c>
      <c r="C392" s="121">
        <v>107</v>
      </c>
      <c r="D392" s="121">
        <v>94.2</v>
      </c>
      <c r="E392" s="186">
        <v>2483</v>
      </c>
      <c r="F392" s="186">
        <v>14428</v>
      </c>
      <c r="G392" s="186">
        <v>11333</v>
      </c>
      <c r="H392" s="186">
        <v>19</v>
      </c>
      <c r="I392" s="219">
        <v>188.43299999999999</v>
      </c>
      <c r="K392" s="185">
        <v>107</v>
      </c>
      <c r="L392" s="121">
        <v>94.2</v>
      </c>
      <c r="M392" s="186">
        <v>2536</v>
      </c>
      <c r="N392" s="186">
        <v>13817</v>
      </c>
      <c r="O392" s="186">
        <v>10201</v>
      </c>
      <c r="P392" s="186">
        <v>24</v>
      </c>
      <c r="Q392" s="187">
        <v>107.2</v>
      </c>
    </row>
    <row r="393" spans="1:18">
      <c r="A393" s="33"/>
      <c r="B393" s="34" t="s">
        <v>109</v>
      </c>
      <c r="C393" s="121">
        <v>107.7</v>
      </c>
      <c r="D393" s="121">
        <v>92.4</v>
      </c>
      <c r="E393" s="186">
        <v>2400</v>
      </c>
      <c r="F393" s="186">
        <v>14859</v>
      </c>
      <c r="G393" s="186">
        <v>15552</v>
      </c>
      <c r="H393" s="186">
        <v>27</v>
      </c>
      <c r="I393" s="219">
        <v>191.70699999999999</v>
      </c>
      <c r="K393" s="185">
        <v>107.7</v>
      </c>
      <c r="L393" s="121">
        <v>92.4</v>
      </c>
      <c r="M393" s="186">
        <v>2374</v>
      </c>
      <c r="N393" s="186">
        <v>14696</v>
      </c>
      <c r="O393" s="186">
        <v>10224</v>
      </c>
      <c r="P393" s="186">
        <v>25</v>
      </c>
      <c r="Q393" s="187">
        <v>115.4</v>
      </c>
    </row>
    <row r="394" spans="1:18">
      <c r="A394" s="33"/>
      <c r="B394" s="34" t="s">
        <v>110</v>
      </c>
      <c r="C394" s="121">
        <v>106.5</v>
      </c>
      <c r="D394" s="121">
        <v>89.8</v>
      </c>
      <c r="E394" s="186">
        <v>2620</v>
      </c>
      <c r="F394" s="186">
        <v>14059</v>
      </c>
      <c r="G394" s="186">
        <v>9068</v>
      </c>
      <c r="H394" s="186">
        <v>21</v>
      </c>
      <c r="I394" s="219">
        <v>196.625</v>
      </c>
      <c r="K394" s="185">
        <v>106.5</v>
      </c>
      <c r="L394" s="121">
        <v>89.8</v>
      </c>
      <c r="M394" s="186">
        <v>2300</v>
      </c>
      <c r="N394" s="186">
        <v>14276</v>
      </c>
      <c r="O394" s="186">
        <v>10709</v>
      </c>
      <c r="P394" s="186">
        <v>22</v>
      </c>
      <c r="Q394" s="187">
        <v>122.2</v>
      </c>
    </row>
    <row r="395" spans="1:18">
      <c r="A395" s="33"/>
      <c r="B395" s="34" t="s">
        <v>111</v>
      </c>
      <c r="C395" s="121">
        <v>104.4</v>
      </c>
      <c r="D395" s="121">
        <v>89.8</v>
      </c>
      <c r="E395" s="186">
        <v>2245</v>
      </c>
      <c r="F395" s="186">
        <v>12695</v>
      </c>
      <c r="G395" s="186">
        <v>7913</v>
      </c>
      <c r="H395" s="186">
        <v>21</v>
      </c>
      <c r="I395" s="219">
        <v>201.42400000000001</v>
      </c>
      <c r="K395" s="185">
        <v>104.4</v>
      </c>
      <c r="L395" s="121">
        <v>89.8</v>
      </c>
      <c r="M395" s="186">
        <v>2557</v>
      </c>
      <c r="N395" s="186">
        <v>14071</v>
      </c>
      <c r="O395" s="186">
        <v>10097</v>
      </c>
      <c r="P395" s="186">
        <v>24</v>
      </c>
      <c r="Q395" s="187">
        <v>124.2</v>
      </c>
    </row>
    <row r="396" spans="1:18">
      <c r="A396" s="33"/>
      <c r="B396" s="34" t="s">
        <v>112</v>
      </c>
      <c r="C396" s="121">
        <v>103.7</v>
      </c>
      <c r="D396" s="121">
        <v>87.3</v>
      </c>
      <c r="E396" s="186">
        <v>2597</v>
      </c>
      <c r="F396" s="186">
        <v>15311</v>
      </c>
      <c r="G396" s="186">
        <v>9657</v>
      </c>
      <c r="H396" s="186">
        <v>41</v>
      </c>
      <c r="I396" s="219">
        <v>204.39099999999999</v>
      </c>
      <c r="K396" s="185">
        <v>103.7</v>
      </c>
      <c r="L396" s="121">
        <v>87.3</v>
      </c>
      <c r="M396" s="186">
        <v>2557</v>
      </c>
      <c r="N396" s="186">
        <v>14953</v>
      </c>
      <c r="O396" s="186">
        <v>10058</v>
      </c>
      <c r="P396" s="186">
        <v>34</v>
      </c>
      <c r="Q396" s="187">
        <v>123.2</v>
      </c>
    </row>
    <row r="397" spans="1:18">
      <c r="A397" s="33"/>
      <c r="B397" s="34" t="s">
        <v>113</v>
      </c>
      <c r="C397" s="121">
        <v>105.6</v>
      </c>
      <c r="D397" s="121">
        <v>88</v>
      </c>
      <c r="E397" s="186">
        <v>2425</v>
      </c>
      <c r="F397" s="186">
        <v>14818</v>
      </c>
      <c r="G397" s="186">
        <v>9720</v>
      </c>
      <c r="H397" s="186">
        <v>32</v>
      </c>
      <c r="I397" s="219">
        <v>209.95500000000001</v>
      </c>
      <c r="K397" s="185">
        <v>105.6</v>
      </c>
      <c r="L397" s="121">
        <v>88</v>
      </c>
      <c r="M397" s="186">
        <v>2452</v>
      </c>
      <c r="N397" s="186">
        <v>14559</v>
      </c>
      <c r="O397" s="186">
        <v>9791</v>
      </c>
      <c r="P397" s="186">
        <v>29</v>
      </c>
      <c r="Q397" s="187">
        <v>124.6</v>
      </c>
      <c r="R397" s="15" t="s">
        <v>178</v>
      </c>
    </row>
    <row r="398" spans="1:18">
      <c r="A398" s="33"/>
      <c r="B398" s="34" t="s">
        <v>114</v>
      </c>
      <c r="C398" s="121">
        <v>103.3</v>
      </c>
      <c r="D398" s="121">
        <v>92</v>
      </c>
      <c r="E398" s="186">
        <v>2641</v>
      </c>
      <c r="F398" s="186">
        <v>13548</v>
      </c>
      <c r="G398" s="186">
        <v>7795</v>
      </c>
      <c r="H398" s="186">
        <v>27</v>
      </c>
      <c r="I398" s="219">
        <v>211.43</v>
      </c>
      <c r="K398" s="185">
        <v>103.3</v>
      </c>
      <c r="L398" s="121">
        <v>92</v>
      </c>
      <c r="M398" s="186">
        <v>2692</v>
      </c>
      <c r="N398" s="186">
        <v>14416</v>
      </c>
      <c r="O398" s="186">
        <v>9692</v>
      </c>
      <c r="P398" s="186">
        <v>28</v>
      </c>
      <c r="Q398" s="187">
        <v>123.7</v>
      </c>
    </row>
    <row r="399" spans="1:18">
      <c r="A399" s="33"/>
      <c r="B399" s="34" t="s">
        <v>115</v>
      </c>
      <c r="C399" s="121">
        <v>101.4</v>
      </c>
      <c r="D399" s="121">
        <v>94</v>
      </c>
      <c r="E399" s="186">
        <v>2569</v>
      </c>
      <c r="F399" s="186">
        <v>15556</v>
      </c>
      <c r="G399" s="186">
        <v>8955</v>
      </c>
      <c r="H399" s="186">
        <v>39</v>
      </c>
      <c r="I399" s="219">
        <v>214.34399999999999</v>
      </c>
      <c r="K399" s="185">
        <v>101.4</v>
      </c>
      <c r="L399" s="121">
        <v>94</v>
      </c>
      <c r="M399" s="186">
        <v>2706</v>
      </c>
      <c r="N399" s="186">
        <v>15240</v>
      </c>
      <c r="O399" s="186">
        <v>7936</v>
      </c>
      <c r="P399" s="186">
        <v>40</v>
      </c>
      <c r="Q399" s="187">
        <v>125.2</v>
      </c>
    </row>
    <row r="400" spans="1:18">
      <c r="A400" s="33"/>
      <c r="B400" s="34" t="s">
        <v>116</v>
      </c>
      <c r="C400" s="121">
        <v>101.3</v>
      </c>
      <c r="D400" s="121">
        <v>94.5</v>
      </c>
      <c r="E400" s="186">
        <v>2700</v>
      </c>
      <c r="F400" s="186">
        <v>16101</v>
      </c>
      <c r="G400" s="186">
        <v>7335</v>
      </c>
      <c r="H400" s="186">
        <v>23</v>
      </c>
      <c r="I400" s="219">
        <v>220.42599999999999</v>
      </c>
      <c r="K400" s="185">
        <v>101.3</v>
      </c>
      <c r="L400" s="121">
        <v>94.5</v>
      </c>
      <c r="M400" s="186">
        <v>2565</v>
      </c>
      <c r="N400" s="186">
        <v>15220</v>
      </c>
      <c r="O400" s="186">
        <v>7676</v>
      </c>
      <c r="P400" s="186">
        <v>23</v>
      </c>
      <c r="Q400" s="187">
        <v>127.3</v>
      </c>
    </row>
    <row r="401" spans="1:18">
      <c r="A401" s="33"/>
      <c r="B401" s="34" t="s">
        <v>117</v>
      </c>
      <c r="C401" s="121">
        <v>103.3</v>
      </c>
      <c r="D401" s="121">
        <v>92.5</v>
      </c>
      <c r="E401" s="186">
        <v>2810</v>
      </c>
      <c r="F401" s="186">
        <v>14535</v>
      </c>
      <c r="G401" s="186">
        <v>9098</v>
      </c>
      <c r="H401" s="186">
        <v>30</v>
      </c>
      <c r="I401" s="219">
        <v>220.68799999999999</v>
      </c>
      <c r="K401" s="185">
        <v>103.3</v>
      </c>
      <c r="L401" s="121">
        <v>92.5</v>
      </c>
      <c r="M401" s="186">
        <v>2642</v>
      </c>
      <c r="N401" s="186">
        <v>14554</v>
      </c>
      <c r="O401" s="186">
        <v>8906</v>
      </c>
      <c r="P401" s="186">
        <v>27</v>
      </c>
      <c r="Q401" s="187">
        <v>126.2</v>
      </c>
    </row>
    <row r="402" spans="1:18">
      <c r="A402" s="49"/>
      <c r="B402" s="50" t="s">
        <v>118</v>
      </c>
      <c r="C402" s="191">
        <v>99.7</v>
      </c>
      <c r="D402" s="191">
        <v>94.2</v>
      </c>
      <c r="E402" s="192">
        <v>2593</v>
      </c>
      <c r="F402" s="192">
        <v>15147</v>
      </c>
      <c r="G402" s="192">
        <v>9335</v>
      </c>
      <c r="H402" s="192">
        <v>30</v>
      </c>
      <c r="I402" s="223">
        <v>222.07599999999999</v>
      </c>
      <c r="K402" s="185">
        <v>99.7</v>
      </c>
      <c r="L402" s="121">
        <v>94.2</v>
      </c>
      <c r="M402" s="186">
        <v>2535</v>
      </c>
      <c r="N402" s="186">
        <v>15596</v>
      </c>
      <c r="O402" s="186">
        <v>9840</v>
      </c>
      <c r="P402" s="186">
        <v>28</v>
      </c>
      <c r="Q402" s="187">
        <v>124.4</v>
      </c>
      <c r="R402" s="15" t="s">
        <v>178</v>
      </c>
    </row>
    <row r="403" spans="1:18">
      <c r="A403" s="61" t="s">
        <v>185</v>
      </c>
      <c r="B403" s="62" t="s">
        <v>107</v>
      </c>
      <c r="C403" s="198">
        <v>102.1</v>
      </c>
      <c r="D403" s="198">
        <v>93.5</v>
      </c>
      <c r="E403" s="199">
        <v>1743</v>
      </c>
      <c r="F403" s="199">
        <v>17420</v>
      </c>
      <c r="G403" s="199">
        <v>9044</v>
      </c>
      <c r="H403" s="199">
        <v>24</v>
      </c>
      <c r="I403" s="222">
        <v>226.399</v>
      </c>
      <c r="K403" s="197">
        <v>102.1</v>
      </c>
      <c r="L403" s="198">
        <v>93.5</v>
      </c>
      <c r="M403" s="199">
        <v>1867</v>
      </c>
      <c r="N403" s="199">
        <v>16867</v>
      </c>
      <c r="O403" s="199">
        <v>9420</v>
      </c>
      <c r="P403" s="199">
        <v>25</v>
      </c>
      <c r="Q403" s="200">
        <v>124.2</v>
      </c>
    </row>
    <row r="404" spans="1:18">
      <c r="A404" s="33">
        <v>2022</v>
      </c>
      <c r="B404" s="34" t="s">
        <v>108</v>
      </c>
      <c r="C404" s="121">
        <v>101.7</v>
      </c>
      <c r="D404" s="121">
        <v>92.9</v>
      </c>
      <c r="E404" s="186">
        <v>2320</v>
      </c>
      <c r="F404" s="186">
        <v>15270</v>
      </c>
      <c r="G404" s="186">
        <v>8699</v>
      </c>
      <c r="H404" s="186">
        <v>19</v>
      </c>
      <c r="I404" s="219">
        <v>233.511</v>
      </c>
      <c r="K404" s="185">
        <v>101.7</v>
      </c>
      <c r="L404" s="121">
        <v>92.9</v>
      </c>
      <c r="M404" s="186">
        <v>2379</v>
      </c>
      <c r="N404" s="186">
        <v>14850</v>
      </c>
      <c r="O404" s="186">
        <v>7958</v>
      </c>
      <c r="P404" s="186">
        <v>24</v>
      </c>
      <c r="Q404" s="187">
        <v>123.9</v>
      </c>
    </row>
    <row r="405" spans="1:18">
      <c r="A405" s="33"/>
      <c r="B405" s="34" t="s">
        <v>109</v>
      </c>
      <c r="C405" s="121">
        <v>100.1</v>
      </c>
      <c r="D405" s="121">
        <v>92.9</v>
      </c>
      <c r="E405" s="186">
        <v>2581</v>
      </c>
      <c r="F405" s="186">
        <v>16326</v>
      </c>
      <c r="G405" s="186">
        <v>13294</v>
      </c>
      <c r="H405" s="186">
        <v>22</v>
      </c>
      <c r="I405" s="219">
        <v>241.59800000000001</v>
      </c>
      <c r="K405" s="185">
        <v>100.1</v>
      </c>
      <c r="L405" s="121">
        <v>92.9</v>
      </c>
      <c r="M405" s="186">
        <v>2546</v>
      </c>
      <c r="N405" s="186">
        <v>16008</v>
      </c>
      <c r="O405" s="186">
        <v>9012</v>
      </c>
      <c r="P405" s="186">
        <v>21</v>
      </c>
      <c r="Q405" s="187">
        <v>126</v>
      </c>
    </row>
    <row r="406" spans="1:18">
      <c r="A406" s="33"/>
      <c r="B406" s="34" t="s">
        <v>110</v>
      </c>
      <c r="C406" s="121">
        <v>104.7</v>
      </c>
      <c r="D406" s="121">
        <v>91.4</v>
      </c>
      <c r="E406" s="186">
        <v>3298</v>
      </c>
      <c r="F406" s="186">
        <v>16283</v>
      </c>
      <c r="G406" s="186">
        <v>7221</v>
      </c>
      <c r="H406" s="186">
        <v>28</v>
      </c>
      <c r="I406" s="219">
        <v>247.53399999999999</v>
      </c>
      <c r="K406" s="185">
        <v>104.7</v>
      </c>
      <c r="L406" s="121">
        <v>91.4</v>
      </c>
      <c r="M406" s="186">
        <v>2944</v>
      </c>
      <c r="N406" s="186">
        <v>16590</v>
      </c>
      <c r="O406" s="186">
        <v>8458</v>
      </c>
      <c r="P406" s="186">
        <v>31</v>
      </c>
      <c r="Q406" s="187">
        <v>125.9</v>
      </c>
    </row>
    <row r="407" spans="1:18">
      <c r="A407" s="33"/>
      <c r="B407" s="34" t="s">
        <v>111</v>
      </c>
      <c r="C407" s="121">
        <v>98.2</v>
      </c>
      <c r="D407" s="121">
        <v>99.6</v>
      </c>
      <c r="E407" s="186">
        <v>2109</v>
      </c>
      <c r="F407" s="186">
        <v>14606</v>
      </c>
      <c r="G407" s="186">
        <v>6688</v>
      </c>
      <c r="H407" s="186">
        <v>19</v>
      </c>
      <c r="I407" s="219">
        <v>247.87200000000001</v>
      </c>
      <c r="K407" s="185">
        <v>98.2</v>
      </c>
      <c r="L407" s="121">
        <v>99.6</v>
      </c>
      <c r="M407" s="186">
        <v>2411</v>
      </c>
      <c r="N407" s="186">
        <v>15987</v>
      </c>
      <c r="O407" s="186">
        <v>8457</v>
      </c>
      <c r="P407" s="186">
        <v>21</v>
      </c>
      <c r="Q407" s="187">
        <v>123.1</v>
      </c>
    </row>
    <row r="408" spans="1:18">
      <c r="A408" s="33"/>
      <c r="B408" s="34" t="s">
        <v>112</v>
      </c>
      <c r="C408" s="121">
        <v>102.1</v>
      </c>
      <c r="D408" s="121">
        <v>83.8</v>
      </c>
      <c r="E408" s="186">
        <v>2587</v>
      </c>
      <c r="F408" s="186">
        <v>16843</v>
      </c>
      <c r="G408" s="186">
        <v>7882</v>
      </c>
      <c r="H408" s="186">
        <v>27</v>
      </c>
      <c r="I408" s="219">
        <v>250.63</v>
      </c>
      <c r="K408" s="185">
        <v>102.1</v>
      </c>
      <c r="L408" s="121">
        <v>83.8</v>
      </c>
      <c r="M408" s="186">
        <v>2565</v>
      </c>
      <c r="N408" s="186">
        <v>16517</v>
      </c>
      <c r="O408" s="186">
        <v>8166</v>
      </c>
      <c r="P408" s="186">
        <v>22</v>
      </c>
      <c r="Q408" s="187">
        <v>122.6</v>
      </c>
    </row>
    <row r="409" spans="1:18">
      <c r="A409" s="33"/>
      <c r="B409" s="34" t="s">
        <v>113</v>
      </c>
      <c r="C409" s="121">
        <v>101.5</v>
      </c>
      <c r="D409" s="121">
        <v>92.9</v>
      </c>
      <c r="E409" s="186">
        <v>2509</v>
      </c>
      <c r="F409" s="186">
        <v>16630</v>
      </c>
      <c r="G409" s="186">
        <v>8634</v>
      </c>
      <c r="H409" s="186">
        <v>31</v>
      </c>
      <c r="I409" s="219">
        <v>248.184</v>
      </c>
      <c r="K409" s="185">
        <v>101.5</v>
      </c>
      <c r="L409" s="121">
        <v>92.9</v>
      </c>
      <c r="M409" s="186">
        <v>2551</v>
      </c>
      <c r="N409" s="186">
        <v>16668</v>
      </c>
      <c r="O409" s="186">
        <v>8831</v>
      </c>
      <c r="P409" s="186">
        <v>28</v>
      </c>
      <c r="Q409" s="187">
        <v>118.2</v>
      </c>
    </row>
    <row r="410" spans="1:18">
      <c r="A410" s="33"/>
      <c r="B410" s="34" t="s">
        <v>114</v>
      </c>
      <c r="C410" s="121">
        <v>100.2</v>
      </c>
      <c r="D410" s="121">
        <v>94.6</v>
      </c>
      <c r="E410" s="186">
        <v>2797</v>
      </c>
      <c r="F410" s="186">
        <v>15252</v>
      </c>
      <c r="G410" s="186">
        <v>7489</v>
      </c>
      <c r="H410" s="186">
        <v>23</v>
      </c>
      <c r="I410" s="219">
        <v>248.93199999999999</v>
      </c>
      <c r="K410" s="185">
        <v>100.2</v>
      </c>
      <c r="L410" s="121">
        <v>94.6</v>
      </c>
      <c r="M410" s="186">
        <v>2827</v>
      </c>
      <c r="N410" s="186">
        <v>15947</v>
      </c>
      <c r="O410" s="186">
        <v>8948</v>
      </c>
      <c r="P410" s="186">
        <v>24</v>
      </c>
      <c r="Q410" s="187">
        <v>117.7</v>
      </c>
    </row>
    <row r="411" spans="1:18">
      <c r="A411" s="33"/>
      <c r="B411" s="34" t="s">
        <v>115</v>
      </c>
      <c r="C411" s="121">
        <v>102.4</v>
      </c>
      <c r="D411" s="121">
        <v>93.6</v>
      </c>
      <c r="E411" s="186">
        <v>2265</v>
      </c>
      <c r="F411" s="186">
        <v>16204</v>
      </c>
      <c r="G411" s="186">
        <v>10119</v>
      </c>
      <c r="H411" s="186">
        <v>30</v>
      </c>
      <c r="I411" s="219">
        <v>247.19300000000001</v>
      </c>
      <c r="K411" s="185">
        <v>102.4</v>
      </c>
      <c r="L411" s="121">
        <v>93.6</v>
      </c>
      <c r="M411" s="186">
        <v>2340</v>
      </c>
      <c r="N411" s="186">
        <v>15667</v>
      </c>
      <c r="O411" s="186">
        <v>8841</v>
      </c>
      <c r="P411" s="186">
        <v>31</v>
      </c>
      <c r="Q411" s="187">
        <v>115.3</v>
      </c>
    </row>
    <row r="412" spans="1:18">
      <c r="A412" s="33"/>
      <c r="B412" s="34" t="s">
        <v>116</v>
      </c>
      <c r="C412" s="121">
        <v>101</v>
      </c>
      <c r="D412" s="121">
        <v>97.3</v>
      </c>
      <c r="E412" s="186">
        <v>3274</v>
      </c>
      <c r="F412" s="186">
        <v>17011</v>
      </c>
      <c r="G412" s="186">
        <v>8658</v>
      </c>
      <c r="H412" s="186">
        <v>33</v>
      </c>
      <c r="I412" s="219">
        <v>248.71600000000001</v>
      </c>
      <c r="K412" s="185">
        <v>101</v>
      </c>
      <c r="L412" s="121">
        <v>97.3</v>
      </c>
      <c r="M412" s="186">
        <v>3083</v>
      </c>
      <c r="N412" s="186">
        <v>16183</v>
      </c>
      <c r="O412" s="186">
        <v>9005</v>
      </c>
      <c r="P412" s="186">
        <v>34</v>
      </c>
      <c r="Q412" s="187">
        <v>112.8</v>
      </c>
    </row>
    <row r="413" spans="1:18">
      <c r="A413" s="33"/>
      <c r="B413" s="34" t="s">
        <v>117</v>
      </c>
      <c r="C413" s="121">
        <v>101.1</v>
      </c>
      <c r="D413" s="121">
        <v>97.1</v>
      </c>
      <c r="E413" s="186">
        <v>2930</v>
      </c>
      <c r="F413" s="186">
        <v>16180</v>
      </c>
      <c r="G413" s="186">
        <v>9164</v>
      </c>
      <c r="H413" s="186">
        <v>29</v>
      </c>
      <c r="I413" s="219">
        <v>250.6</v>
      </c>
      <c r="K413" s="185">
        <v>101.1</v>
      </c>
      <c r="L413" s="121">
        <v>97.1</v>
      </c>
      <c r="M413" s="186">
        <v>2768</v>
      </c>
      <c r="N413" s="186">
        <v>16427</v>
      </c>
      <c r="O413" s="186">
        <v>9037</v>
      </c>
      <c r="P413" s="186">
        <v>27</v>
      </c>
      <c r="Q413" s="187">
        <v>113.6</v>
      </c>
    </row>
    <row r="414" spans="1:18">
      <c r="A414" s="33"/>
      <c r="B414" s="34" t="s">
        <v>118</v>
      </c>
      <c r="C414" s="121">
        <v>99</v>
      </c>
      <c r="D414" s="121">
        <v>100.4</v>
      </c>
      <c r="E414" s="186">
        <v>2651</v>
      </c>
      <c r="F414" s="186">
        <v>15351</v>
      </c>
      <c r="G414" s="186">
        <v>9055</v>
      </c>
      <c r="H414" s="186">
        <v>33</v>
      </c>
      <c r="I414" s="219">
        <v>249.80699999999999</v>
      </c>
      <c r="K414" s="185">
        <v>99</v>
      </c>
      <c r="L414" s="121">
        <v>100.4</v>
      </c>
      <c r="M414" s="186">
        <v>2624</v>
      </c>
      <c r="N414" s="186">
        <v>15780</v>
      </c>
      <c r="O414" s="186">
        <v>9737</v>
      </c>
      <c r="P414" s="186">
        <v>32</v>
      </c>
      <c r="Q414" s="187">
        <v>112.5</v>
      </c>
    </row>
    <row r="415" spans="1:18">
      <c r="A415" s="146" t="s">
        <v>189</v>
      </c>
      <c r="B415" s="68" t="s">
        <v>107</v>
      </c>
      <c r="C415" s="198">
        <v>98.1</v>
      </c>
      <c r="D415" s="198">
        <v>107.3</v>
      </c>
      <c r="E415" s="199">
        <v>2775</v>
      </c>
      <c r="F415" s="199">
        <v>16040</v>
      </c>
      <c r="G415" s="199">
        <v>9909</v>
      </c>
      <c r="H415" s="199">
        <v>35</v>
      </c>
      <c r="I415" s="224">
        <v>251.60499999999999</v>
      </c>
      <c r="K415" s="225">
        <v>98.1</v>
      </c>
      <c r="L415" s="198">
        <v>107.3</v>
      </c>
      <c r="M415" s="199">
        <v>2971</v>
      </c>
      <c r="N415" s="199">
        <v>15301</v>
      </c>
      <c r="O415" s="199">
        <v>10208</v>
      </c>
      <c r="P415" s="199">
        <v>36</v>
      </c>
      <c r="Q415" s="200">
        <v>111.1</v>
      </c>
    </row>
    <row r="416" spans="1:18">
      <c r="A416" s="148">
        <v>2023</v>
      </c>
      <c r="B416" s="40" t="s">
        <v>108</v>
      </c>
      <c r="C416" s="121">
        <v>100.2</v>
      </c>
      <c r="D416" s="121">
        <v>100.2</v>
      </c>
      <c r="E416" s="186">
        <v>2081</v>
      </c>
      <c r="F416" s="186">
        <v>15411</v>
      </c>
      <c r="G416" s="186">
        <v>11280</v>
      </c>
      <c r="H416" s="186">
        <v>32</v>
      </c>
      <c r="I416" s="226">
        <v>253.17500000000001</v>
      </c>
      <c r="K416" s="227">
        <v>100.2</v>
      </c>
      <c r="L416" s="121">
        <v>100.2</v>
      </c>
      <c r="M416" s="186">
        <v>2129</v>
      </c>
      <c r="N416" s="186">
        <v>15115</v>
      </c>
      <c r="O416" s="186">
        <v>10471</v>
      </c>
      <c r="P416" s="186">
        <v>38</v>
      </c>
      <c r="Q416" s="187">
        <v>108.4</v>
      </c>
    </row>
    <row r="417" spans="1:17">
      <c r="A417" s="148"/>
      <c r="B417" s="40" t="s">
        <v>109</v>
      </c>
      <c r="C417" s="121">
        <v>101</v>
      </c>
      <c r="D417" s="121">
        <v>102.9</v>
      </c>
      <c r="E417" s="186">
        <v>2635</v>
      </c>
      <c r="F417" s="186">
        <v>15636</v>
      </c>
      <c r="G417" s="186">
        <v>15497</v>
      </c>
      <c r="H417" s="186">
        <v>48</v>
      </c>
      <c r="I417" s="226">
        <v>253.19900000000001</v>
      </c>
      <c r="K417" s="227">
        <v>101</v>
      </c>
      <c r="L417" s="121">
        <v>102.9</v>
      </c>
      <c r="M417" s="186">
        <v>2570</v>
      </c>
      <c r="N417" s="186">
        <v>15288</v>
      </c>
      <c r="O417" s="186">
        <v>10584</v>
      </c>
      <c r="P417" s="186">
        <v>44</v>
      </c>
      <c r="Q417" s="187">
        <v>104.8</v>
      </c>
    </row>
    <row r="418" spans="1:17">
      <c r="A418" s="148"/>
      <c r="B418" s="40" t="s">
        <v>110</v>
      </c>
      <c r="C418" s="121">
        <v>98.9</v>
      </c>
      <c r="D418" s="121">
        <v>101.6</v>
      </c>
      <c r="E418" s="186">
        <v>2685</v>
      </c>
      <c r="F418" s="186">
        <v>15137</v>
      </c>
      <c r="G418" s="186">
        <v>9350</v>
      </c>
      <c r="H418" s="186">
        <v>34</v>
      </c>
      <c r="I418" s="226">
        <v>252.465</v>
      </c>
      <c r="K418" s="227">
        <v>98.9</v>
      </c>
      <c r="L418" s="121">
        <v>101.6</v>
      </c>
      <c r="M418" s="186">
        <v>2450</v>
      </c>
      <c r="N418" s="186">
        <v>15924</v>
      </c>
      <c r="O418" s="186">
        <v>11247</v>
      </c>
      <c r="P418" s="186">
        <v>39</v>
      </c>
      <c r="Q418" s="187">
        <v>102</v>
      </c>
    </row>
    <row r="419" spans="1:17">
      <c r="A419" s="148"/>
      <c r="B419" s="40" t="s">
        <v>111</v>
      </c>
      <c r="C419" s="121">
        <v>100</v>
      </c>
      <c r="D419" s="121">
        <v>101.5</v>
      </c>
      <c r="E419" s="186">
        <v>2376</v>
      </c>
      <c r="F419" s="186">
        <v>14470</v>
      </c>
      <c r="G419" s="186">
        <v>9047</v>
      </c>
      <c r="H419" s="186">
        <v>45</v>
      </c>
      <c r="I419" s="226">
        <v>251.55699999999999</v>
      </c>
      <c r="K419" s="227">
        <v>100</v>
      </c>
      <c r="L419" s="121">
        <v>101.5</v>
      </c>
      <c r="M419" s="186">
        <v>2720</v>
      </c>
      <c r="N419" s="186">
        <v>15395</v>
      </c>
      <c r="O419" s="186">
        <v>11199</v>
      </c>
      <c r="P419" s="186">
        <v>47</v>
      </c>
      <c r="Q419" s="187">
        <v>101.5</v>
      </c>
    </row>
    <row r="420" spans="1:17">
      <c r="A420" s="148"/>
      <c r="B420" s="40" t="s">
        <v>112</v>
      </c>
      <c r="C420" s="121">
        <v>100.9</v>
      </c>
      <c r="D420" s="121">
        <v>103.7</v>
      </c>
      <c r="E420" s="186">
        <v>2180</v>
      </c>
      <c r="F420" s="186">
        <v>15796</v>
      </c>
      <c r="G420" s="186">
        <v>10869</v>
      </c>
      <c r="H420" s="186">
        <v>49</v>
      </c>
      <c r="I420" s="226">
        <v>253.798</v>
      </c>
      <c r="K420" s="227">
        <v>100.9</v>
      </c>
      <c r="L420" s="121">
        <v>103.7</v>
      </c>
      <c r="M420" s="186">
        <v>2141</v>
      </c>
      <c r="N420" s="186">
        <v>15351</v>
      </c>
      <c r="O420" s="186">
        <v>10927</v>
      </c>
      <c r="P420" s="186">
        <v>41</v>
      </c>
      <c r="Q420" s="187">
        <v>101.3</v>
      </c>
    </row>
    <row r="421" spans="1:17">
      <c r="A421" s="148"/>
      <c r="B421" s="40" t="s">
        <v>113</v>
      </c>
      <c r="C421" s="121">
        <v>100.7</v>
      </c>
      <c r="D421" s="121">
        <v>102.5</v>
      </c>
      <c r="E421" s="186">
        <v>2367</v>
      </c>
      <c r="F421" s="186">
        <v>15813</v>
      </c>
      <c r="G421" s="186">
        <v>10375</v>
      </c>
      <c r="H421" s="186">
        <v>32</v>
      </c>
      <c r="I421" s="226">
        <v>255.96899999999999</v>
      </c>
      <c r="K421" s="227">
        <v>100.7</v>
      </c>
      <c r="L421" s="121">
        <v>102.5</v>
      </c>
      <c r="M421" s="186">
        <v>2385</v>
      </c>
      <c r="N421" s="186">
        <v>15864</v>
      </c>
      <c r="O421" s="186">
        <v>10509</v>
      </c>
      <c r="P421" s="186">
        <v>29</v>
      </c>
      <c r="Q421" s="187">
        <v>103.1</v>
      </c>
    </row>
    <row r="422" spans="1:17">
      <c r="A422" s="148"/>
      <c r="B422" s="40" t="s">
        <v>114</v>
      </c>
      <c r="C422" s="121">
        <v>98.5</v>
      </c>
      <c r="D422" s="121">
        <v>105.2</v>
      </c>
      <c r="E422" s="186">
        <v>2796</v>
      </c>
      <c r="F422" s="186">
        <v>14574</v>
      </c>
      <c r="G422" s="186">
        <v>8872</v>
      </c>
      <c r="H422" s="186">
        <v>45</v>
      </c>
      <c r="I422" s="226">
        <v>257.947</v>
      </c>
      <c r="K422" s="227">
        <v>98.5</v>
      </c>
      <c r="L422" s="121">
        <v>105.2</v>
      </c>
      <c r="M422" s="186">
        <v>2850</v>
      </c>
      <c r="N422" s="186">
        <v>15278</v>
      </c>
      <c r="O422" s="186">
        <v>10551</v>
      </c>
      <c r="P422" s="186">
        <v>50</v>
      </c>
      <c r="Q422" s="187">
        <v>103.6</v>
      </c>
    </row>
    <row r="423" spans="1:17">
      <c r="A423" s="148"/>
      <c r="B423" s="40" t="s">
        <v>115</v>
      </c>
      <c r="C423" s="121">
        <v>100</v>
      </c>
      <c r="D423" s="121">
        <v>104.3</v>
      </c>
      <c r="E423" s="186">
        <v>2412</v>
      </c>
      <c r="F423" s="186">
        <v>16108</v>
      </c>
      <c r="G423" s="186">
        <v>11536</v>
      </c>
      <c r="H423" s="186">
        <v>48</v>
      </c>
      <c r="I423" s="226">
        <v>257.26100000000002</v>
      </c>
      <c r="K423" s="227">
        <v>100</v>
      </c>
      <c r="L423" s="121">
        <v>104.3</v>
      </c>
      <c r="M423" s="186">
        <v>2473</v>
      </c>
      <c r="N423" s="186">
        <v>15727</v>
      </c>
      <c r="O423" s="186">
        <v>10240</v>
      </c>
      <c r="P423" s="186">
        <v>51</v>
      </c>
      <c r="Q423" s="187">
        <v>104.1</v>
      </c>
    </row>
    <row r="424" spans="1:17">
      <c r="A424" s="148"/>
      <c r="B424" s="40" t="s">
        <v>116</v>
      </c>
      <c r="C424" s="121">
        <v>100.5</v>
      </c>
      <c r="D424" s="121">
        <v>106.7</v>
      </c>
      <c r="E424" s="186">
        <v>3240</v>
      </c>
      <c r="F424" s="186">
        <v>16764</v>
      </c>
      <c r="G424" s="186">
        <v>10166</v>
      </c>
      <c r="H424" s="186">
        <v>48</v>
      </c>
      <c r="I424" s="226">
        <v>257.33600000000001</v>
      </c>
      <c r="K424" s="227">
        <v>100.5</v>
      </c>
      <c r="L424" s="121">
        <v>106.7</v>
      </c>
      <c r="M424" s="186">
        <v>3044</v>
      </c>
      <c r="N424" s="186">
        <v>15666</v>
      </c>
      <c r="O424" s="186">
        <v>10293</v>
      </c>
      <c r="P424" s="186">
        <v>48</v>
      </c>
      <c r="Q424" s="187">
        <v>103.5</v>
      </c>
    </row>
    <row r="425" spans="1:17">
      <c r="A425" s="148"/>
      <c r="B425" s="40" t="s">
        <v>117</v>
      </c>
      <c r="C425" s="121">
        <v>98.5</v>
      </c>
      <c r="D425" s="121">
        <v>108.4</v>
      </c>
      <c r="E425" s="186">
        <v>2275</v>
      </c>
      <c r="F425" s="186">
        <v>14799</v>
      </c>
      <c r="G425" s="186">
        <v>10431</v>
      </c>
      <c r="H425" s="186">
        <v>61</v>
      </c>
      <c r="I425" s="226">
        <v>258.46699999999998</v>
      </c>
      <c r="K425" s="227">
        <v>98.5</v>
      </c>
      <c r="L425" s="121">
        <v>108.4</v>
      </c>
      <c r="M425" s="186">
        <v>2159</v>
      </c>
      <c r="N425" s="186">
        <v>15303</v>
      </c>
      <c r="O425" s="186">
        <v>10253</v>
      </c>
      <c r="P425" s="186">
        <v>58</v>
      </c>
      <c r="Q425" s="187">
        <v>103.1</v>
      </c>
    </row>
    <row r="426" spans="1:17">
      <c r="A426" s="150"/>
      <c r="B426" s="56" t="s">
        <v>118</v>
      </c>
      <c r="C426" s="191">
        <v>97.8</v>
      </c>
      <c r="D426" s="191">
        <v>112.8</v>
      </c>
      <c r="E426" s="192">
        <v>2312</v>
      </c>
      <c r="F426" s="192">
        <v>15551</v>
      </c>
      <c r="G426" s="192">
        <v>9837</v>
      </c>
      <c r="H426" s="192">
        <v>49</v>
      </c>
      <c r="I426" s="228">
        <v>257.07100000000003</v>
      </c>
      <c r="K426" s="229">
        <v>97.8</v>
      </c>
      <c r="L426" s="191">
        <v>112.8</v>
      </c>
      <c r="M426" s="192">
        <v>2301</v>
      </c>
      <c r="N426" s="192">
        <v>16382</v>
      </c>
      <c r="O426" s="192">
        <v>11042</v>
      </c>
      <c r="P426" s="192">
        <v>48</v>
      </c>
      <c r="Q426" s="193">
        <v>102.9</v>
      </c>
    </row>
    <row r="427" spans="1:17">
      <c r="A427" s="146" t="s">
        <v>191</v>
      </c>
      <c r="B427" s="68" t="s">
        <v>107</v>
      </c>
      <c r="C427" s="198">
        <v>97.8</v>
      </c>
      <c r="D427" s="198">
        <v>107.2</v>
      </c>
      <c r="E427" s="199">
        <v>1537</v>
      </c>
      <c r="F427" s="199">
        <v>16471</v>
      </c>
      <c r="G427" s="199">
        <v>9638</v>
      </c>
      <c r="H427" s="199">
        <v>51</v>
      </c>
      <c r="I427" s="224">
        <v>259.14</v>
      </c>
      <c r="K427" s="225">
        <v>97.8</v>
      </c>
      <c r="L427" s="198">
        <v>107.2</v>
      </c>
      <c r="M427" s="199">
        <v>1649</v>
      </c>
      <c r="N427" s="199">
        <v>15298</v>
      </c>
      <c r="O427" s="199">
        <v>9770</v>
      </c>
      <c r="P427" s="199">
        <v>49</v>
      </c>
      <c r="Q427" s="200">
        <v>103</v>
      </c>
    </row>
    <row r="428" spans="1:17">
      <c r="A428" s="148">
        <v>2024</v>
      </c>
      <c r="B428" s="40" t="s">
        <v>108</v>
      </c>
      <c r="C428" s="121">
        <v>98.9</v>
      </c>
      <c r="D428" s="121">
        <v>112</v>
      </c>
      <c r="E428" s="186">
        <v>2267</v>
      </c>
      <c r="F428" s="186">
        <v>15821</v>
      </c>
      <c r="G428" s="186">
        <v>9894</v>
      </c>
      <c r="H428" s="186">
        <v>46</v>
      </c>
      <c r="I428" s="226">
        <v>259.59100000000001</v>
      </c>
      <c r="K428" s="227">
        <v>98.9</v>
      </c>
      <c r="L428" s="121">
        <v>112</v>
      </c>
      <c r="M428" s="186">
        <v>2295</v>
      </c>
      <c r="N428" s="186">
        <v>15522</v>
      </c>
      <c r="O428" s="186">
        <v>9060</v>
      </c>
      <c r="P428" s="186">
        <v>53</v>
      </c>
      <c r="Q428" s="187">
        <v>102.5</v>
      </c>
    </row>
    <row r="429" spans="1:17">
      <c r="A429" s="148"/>
      <c r="B429" s="40" t="s">
        <v>109</v>
      </c>
      <c r="C429" s="121">
        <v>98.5</v>
      </c>
      <c r="D429" s="121">
        <v>110.2</v>
      </c>
      <c r="E429" s="186">
        <v>2215</v>
      </c>
      <c r="F429" s="186">
        <v>15247</v>
      </c>
      <c r="G429" s="186">
        <v>13075</v>
      </c>
      <c r="H429" s="186">
        <v>60</v>
      </c>
      <c r="I429" s="226">
        <v>263.80099999999999</v>
      </c>
      <c r="K429" s="227">
        <v>98.5</v>
      </c>
      <c r="L429" s="121">
        <v>110.2</v>
      </c>
      <c r="M429" s="186">
        <v>2142</v>
      </c>
      <c r="N429" s="186">
        <v>15449</v>
      </c>
      <c r="O429" s="186">
        <v>9479</v>
      </c>
      <c r="P429" s="186">
        <v>56</v>
      </c>
      <c r="Q429" s="187">
        <v>104.2</v>
      </c>
    </row>
    <row r="430" spans="1:17">
      <c r="A430" s="148"/>
      <c r="B430" s="40" t="s">
        <v>110</v>
      </c>
      <c r="C430" s="121">
        <v>95.6</v>
      </c>
      <c r="D430" s="121">
        <v>108</v>
      </c>
      <c r="E430" s="186">
        <v>2422</v>
      </c>
      <c r="F430" s="186">
        <v>14972</v>
      </c>
      <c r="G430" s="186">
        <v>8511</v>
      </c>
      <c r="H430" s="186">
        <v>46</v>
      </c>
      <c r="I430" s="226">
        <v>269.16899999999998</v>
      </c>
      <c r="K430" s="227">
        <v>95.6</v>
      </c>
      <c r="L430" s="121">
        <v>108</v>
      </c>
      <c r="M430" s="186">
        <v>2284</v>
      </c>
      <c r="N430" s="186">
        <v>14960</v>
      </c>
      <c r="O430" s="186">
        <v>9571</v>
      </c>
      <c r="P430" s="186">
        <v>50</v>
      </c>
      <c r="Q430" s="187">
        <v>106.6</v>
      </c>
    </row>
    <row r="431" spans="1:17">
      <c r="A431" s="148"/>
      <c r="B431" s="40" t="s">
        <v>111</v>
      </c>
      <c r="C431" s="121">
        <v>99.6</v>
      </c>
      <c r="D431" s="121">
        <v>100.9</v>
      </c>
      <c r="E431" s="186">
        <v>1906</v>
      </c>
      <c r="F431" s="186">
        <v>14234</v>
      </c>
      <c r="G431" s="186">
        <v>8149</v>
      </c>
      <c r="H431" s="186">
        <v>48</v>
      </c>
      <c r="I431" s="226">
        <v>272.81299999999999</v>
      </c>
      <c r="K431" s="227">
        <v>99.6</v>
      </c>
      <c r="L431" s="121">
        <v>100.9</v>
      </c>
      <c r="M431" s="186">
        <v>2164</v>
      </c>
      <c r="N431" s="186">
        <v>15112</v>
      </c>
      <c r="O431" s="186">
        <v>9997</v>
      </c>
      <c r="P431" s="186">
        <v>48</v>
      </c>
      <c r="Q431" s="187">
        <v>108.4</v>
      </c>
    </row>
    <row r="432" spans="1:17">
      <c r="A432" s="148"/>
      <c r="B432" s="40" t="s">
        <v>112</v>
      </c>
      <c r="C432" s="121">
        <v>97.3</v>
      </c>
      <c r="D432" s="121">
        <v>111.5</v>
      </c>
      <c r="E432" s="186">
        <v>2438</v>
      </c>
      <c r="F432" s="186">
        <v>14788</v>
      </c>
      <c r="G432" s="186">
        <v>9990</v>
      </c>
      <c r="H432" s="186">
        <v>51</v>
      </c>
      <c r="I432" s="226">
        <v>272.62799999999999</v>
      </c>
      <c r="K432" s="227">
        <v>97.3</v>
      </c>
      <c r="L432" s="121">
        <v>111.5</v>
      </c>
      <c r="M432" s="186">
        <v>2365</v>
      </c>
      <c r="N432" s="186">
        <v>15076</v>
      </c>
      <c r="O432" s="186">
        <v>10454</v>
      </c>
      <c r="P432" s="186">
        <v>47</v>
      </c>
      <c r="Q432" s="187">
        <v>107.4</v>
      </c>
    </row>
    <row r="433" spans="1:17">
      <c r="A433" s="148"/>
      <c r="B433" s="40" t="s">
        <v>113</v>
      </c>
      <c r="C433" s="121">
        <v>102.2</v>
      </c>
      <c r="D433" s="121">
        <v>103.8</v>
      </c>
      <c r="E433" s="186">
        <v>2389</v>
      </c>
      <c r="F433" s="186">
        <v>15723</v>
      </c>
      <c r="G433" s="186">
        <v>11050</v>
      </c>
      <c r="H433" s="186">
        <v>51</v>
      </c>
      <c r="I433" s="226">
        <v>266.85000000000002</v>
      </c>
      <c r="K433" s="227">
        <v>102.2</v>
      </c>
      <c r="L433" s="121">
        <v>103.8</v>
      </c>
      <c r="M433" s="186">
        <v>2382</v>
      </c>
      <c r="N433" s="186">
        <v>14991</v>
      </c>
      <c r="O433" s="186">
        <v>10655</v>
      </c>
      <c r="P433" s="186">
        <v>46</v>
      </c>
      <c r="Q433" s="187">
        <v>104.3</v>
      </c>
    </row>
    <row r="434" spans="1:17">
      <c r="A434" s="148"/>
      <c r="B434" s="40" t="s">
        <v>114</v>
      </c>
      <c r="C434" s="121">
        <v>98.3</v>
      </c>
      <c r="D434" s="121">
        <v>121.2</v>
      </c>
      <c r="E434" s="186">
        <v>1782</v>
      </c>
      <c r="F434" s="186">
        <v>14315</v>
      </c>
      <c r="G434" s="186">
        <v>9289</v>
      </c>
      <c r="H434" s="186">
        <v>40</v>
      </c>
      <c r="I434" s="226">
        <v>266.21899999999999</v>
      </c>
      <c r="K434" s="227">
        <v>98.3</v>
      </c>
      <c r="L434" s="121">
        <v>121.2</v>
      </c>
      <c r="M434" s="186">
        <v>1825</v>
      </c>
      <c r="N434" s="186">
        <v>15163</v>
      </c>
      <c r="O434" s="186">
        <v>10953</v>
      </c>
      <c r="P434" s="186">
        <v>46</v>
      </c>
      <c r="Q434" s="187">
        <v>103.2</v>
      </c>
    </row>
    <row r="435" spans="1:17">
      <c r="A435" s="148"/>
      <c r="B435" s="40" t="s">
        <v>115</v>
      </c>
      <c r="C435" s="121">
        <v>99.6</v>
      </c>
      <c r="D435" s="121">
        <v>121</v>
      </c>
      <c r="E435" s="186">
        <v>3790</v>
      </c>
      <c r="F435" s="186">
        <v>15116</v>
      </c>
      <c r="G435" s="186">
        <v>11929</v>
      </c>
      <c r="H435" s="186">
        <v>34</v>
      </c>
      <c r="I435" s="226">
        <v>267.46300000000002</v>
      </c>
      <c r="K435" s="227">
        <v>99.6</v>
      </c>
      <c r="L435" s="121">
        <v>121</v>
      </c>
      <c r="M435" s="186">
        <v>3825</v>
      </c>
      <c r="N435" s="186">
        <v>15173</v>
      </c>
      <c r="O435" s="186">
        <v>10836</v>
      </c>
      <c r="P435" s="186">
        <v>36</v>
      </c>
      <c r="Q435" s="187">
        <v>104</v>
      </c>
    </row>
    <row r="436" spans="1:17">
      <c r="A436" s="148"/>
      <c r="B436" s="40" t="s">
        <v>116</v>
      </c>
      <c r="C436" s="121">
        <v>98.9</v>
      </c>
      <c r="D436" s="121">
        <v>123.8</v>
      </c>
      <c r="E436" s="186">
        <v>1957</v>
      </c>
      <c r="F436" s="186">
        <v>16680</v>
      </c>
      <c r="G436" s="186">
        <v>11006</v>
      </c>
      <c r="H436" s="186">
        <v>49</v>
      </c>
      <c r="I436" s="226">
        <v>267.86599999999999</v>
      </c>
      <c r="K436" s="227">
        <v>98.9</v>
      </c>
      <c r="L436" s="121">
        <v>123.8</v>
      </c>
      <c r="M436" s="186">
        <v>1852</v>
      </c>
      <c r="N436" s="186">
        <v>15209</v>
      </c>
      <c r="O436" s="186">
        <v>10891</v>
      </c>
      <c r="P436" s="186">
        <v>49</v>
      </c>
      <c r="Q436" s="187">
        <v>104.1</v>
      </c>
    </row>
    <row r="437" spans="1:17">
      <c r="A437" s="148"/>
      <c r="B437" s="40" t="s">
        <v>117</v>
      </c>
      <c r="C437" s="121">
        <v>96.2</v>
      </c>
      <c r="D437" s="121">
        <v>136.4</v>
      </c>
      <c r="E437" s="186">
        <v>2396</v>
      </c>
      <c r="F437" s="186">
        <v>14529</v>
      </c>
      <c r="G437" s="186">
        <v>10976</v>
      </c>
      <c r="H437" s="186">
        <v>47</v>
      </c>
      <c r="I437" s="226">
        <v>266.32600000000002</v>
      </c>
      <c r="K437" s="227">
        <v>96.2</v>
      </c>
      <c r="L437" s="121">
        <v>136.4</v>
      </c>
      <c r="M437" s="186">
        <v>2312</v>
      </c>
      <c r="N437" s="186">
        <v>15147</v>
      </c>
      <c r="O437" s="186">
        <v>10637</v>
      </c>
      <c r="P437" s="186">
        <v>46</v>
      </c>
      <c r="Q437" s="187">
        <v>103</v>
      </c>
    </row>
    <row r="438" spans="1:17">
      <c r="A438" s="150"/>
      <c r="B438" s="56" t="s">
        <v>118</v>
      </c>
      <c r="C438" s="191">
        <v>97</v>
      </c>
      <c r="D438" s="191">
        <v>108.9</v>
      </c>
      <c r="E438" s="192">
        <v>2059</v>
      </c>
      <c r="F438" s="192">
        <v>14357</v>
      </c>
      <c r="G438" s="192">
        <v>8938</v>
      </c>
      <c r="H438" s="192">
        <v>47</v>
      </c>
      <c r="I438" s="228">
        <v>268.28899999999999</v>
      </c>
      <c r="K438" s="229">
        <v>97</v>
      </c>
      <c r="L438" s="191">
        <v>108.9</v>
      </c>
      <c r="M438" s="192">
        <v>2028</v>
      </c>
      <c r="N438" s="192">
        <v>14889</v>
      </c>
      <c r="O438" s="192">
        <v>10041</v>
      </c>
      <c r="P438" s="192">
        <v>46</v>
      </c>
      <c r="Q438" s="193">
        <v>104.4</v>
      </c>
    </row>
    <row r="439" spans="1:17">
      <c r="A439" s="1379" t="s">
        <v>832</v>
      </c>
      <c r="B439" s="68" t="s">
        <v>107</v>
      </c>
      <c r="C439" s="198">
        <v>100.7</v>
      </c>
      <c r="D439" s="198">
        <v>109.5</v>
      </c>
      <c r="E439" s="199">
        <v>2182</v>
      </c>
      <c r="F439" s="199">
        <v>16334</v>
      </c>
      <c r="G439" s="199">
        <v>10311</v>
      </c>
      <c r="H439" s="199">
        <v>57</v>
      </c>
      <c r="I439" s="224">
        <v>268.75400000000002</v>
      </c>
      <c r="K439" s="225">
        <v>100.7</v>
      </c>
      <c r="L439" s="198">
        <v>109.5</v>
      </c>
      <c r="M439" s="199">
        <v>2385</v>
      </c>
      <c r="N439" s="199">
        <v>15220</v>
      </c>
      <c r="O439" s="199">
        <v>10488</v>
      </c>
      <c r="P439" s="199">
        <v>54</v>
      </c>
      <c r="Q439" s="200">
        <v>103.7</v>
      </c>
    </row>
    <row r="440" spans="1:17">
      <c r="A440" s="148">
        <v>2025</v>
      </c>
      <c r="B440" s="40" t="s">
        <v>108</v>
      </c>
      <c r="C440" s="121">
        <v>96.3</v>
      </c>
      <c r="D440" s="121">
        <v>103.8</v>
      </c>
      <c r="E440" s="186">
        <v>2528</v>
      </c>
      <c r="F440" s="186">
        <v>15244</v>
      </c>
      <c r="G440" s="186">
        <v>11401</v>
      </c>
      <c r="H440" s="186">
        <v>49</v>
      </c>
      <c r="I440" s="226">
        <v>267.83199999999999</v>
      </c>
      <c r="K440" s="227">
        <v>96.3</v>
      </c>
      <c r="L440" s="121">
        <v>103.8</v>
      </c>
      <c r="M440" s="186">
        <v>2542</v>
      </c>
      <c r="N440" s="186">
        <v>14989</v>
      </c>
      <c r="O440" s="186">
        <v>10812</v>
      </c>
      <c r="P440" s="186">
        <v>55</v>
      </c>
      <c r="Q440" s="187">
        <v>103.2</v>
      </c>
    </row>
    <row r="441" spans="1:17">
      <c r="A441" s="148"/>
      <c r="B441" s="40" t="s">
        <v>109</v>
      </c>
      <c r="C441" s="121">
        <v>94.6</v>
      </c>
      <c r="D441" s="121">
        <v>111.1</v>
      </c>
      <c r="E441" s="186">
        <v>2815</v>
      </c>
      <c r="F441" s="186">
        <v>14628</v>
      </c>
      <c r="G441" s="186">
        <v>13785</v>
      </c>
      <c r="H441" s="186">
        <v>52</v>
      </c>
      <c r="I441" s="226">
        <v>269.34199999999998</v>
      </c>
      <c r="K441" s="227">
        <v>94.6</v>
      </c>
      <c r="L441" s="121">
        <v>111.1</v>
      </c>
      <c r="M441" s="186">
        <v>2715</v>
      </c>
      <c r="N441" s="186">
        <v>14894</v>
      </c>
      <c r="O441" s="186">
        <v>10208</v>
      </c>
      <c r="P441" s="186">
        <v>48</v>
      </c>
      <c r="Q441" s="187">
        <v>102.1</v>
      </c>
    </row>
    <row r="442" spans="1:17">
      <c r="A442" s="148"/>
      <c r="B442" s="40" t="s">
        <v>110</v>
      </c>
      <c r="C442" s="121">
        <v>95.5</v>
      </c>
      <c r="D442" s="121">
        <v>110</v>
      </c>
      <c r="E442" s="186">
        <v>1963</v>
      </c>
      <c r="F442" s="186">
        <v>14841</v>
      </c>
      <c r="G442" s="186">
        <v>9674</v>
      </c>
      <c r="H442" s="186">
        <v>69</v>
      </c>
      <c r="I442" s="226">
        <v>261.56200000000001</v>
      </c>
      <c r="K442" s="227">
        <v>95.5</v>
      </c>
      <c r="L442" s="121">
        <v>110</v>
      </c>
      <c r="M442" s="186">
        <v>1886</v>
      </c>
      <c r="N442" s="186">
        <v>14864</v>
      </c>
      <c r="O442" s="186">
        <v>10972</v>
      </c>
      <c r="P442" s="186">
        <v>75</v>
      </c>
      <c r="Q442" s="187">
        <v>97.2</v>
      </c>
    </row>
    <row r="443" spans="1:17">
      <c r="A443" s="148"/>
      <c r="B443" s="40" t="s">
        <v>111</v>
      </c>
      <c r="C443" s="121">
        <v>96.8</v>
      </c>
      <c r="D443" s="121">
        <v>103.8</v>
      </c>
      <c r="E443" s="186">
        <v>1891</v>
      </c>
      <c r="F443" s="186">
        <v>14170</v>
      </c>
      <c r="G443" s="186">
        <v>8409</v>
      </c>
      <c r="H443" s="186">
        <v>53</v>
      </c>
      <c r="I443" s="226">
        <v>260.90199999999999</v>
      </c>
      <c r="K443" s="227">
        <v>96.8</v>
      </c>
      <c r="L443" s="121">
        <v>103.8</v>
      </c>
      <c r="M443" s="186">
        <v>2131</v>
      </c>
      <c r="N443" s="186">
        <v>15087</v>
      </c>
      <c r="O443" s="186">
        <v>10390</v>
      </c>
      <c r="P443" s="186">
        <v>54</v>
      </c>
      <c r="Q443" s="187">
        <v>95.6</v>
      </c>
    </row>
    <row r="444" spans="1:17">
      <c r="A444" s="148"/>
      <c r="B444" s="40" t="s">
        <v>112</v>
      </c>
      <c r="C444" s="121">
        <v>98.9</v>
      </c>
      <c r="D444" s="121">
        <v>105.6</v>
      </c>
      <c r="E444" s="186">
        <v>2422</v>
      </c>
      <c r="F444" s="186">
        <v>14376</v>
      </c>
      <c r="G444" s="186">
        <v>10411</v>
      </c>
      <c r="H444" s="186">
        <v>59</v>
      </c>
      <c r="I444" s="226">
        <v>263.31099999999998</v>
      </c>
      <c r="K444" s="227">
        <v>98.9</v>
      </c>
      <c r="L444" s="121">
        <v>105.6</v>
      </c>
      <c r="M444" s="186">
        <v>2301</v>
      </c>
      <c r="N444" s="186">
        <v>14555</v>
      </c>
      <c r="O444" s="186">
        <v>10523</v>
      </c>
      <c r="P444" s="186">
        <v>53</v>
      </c>
      <c r="Q444" s="187">
        <v>96.6</v>
      </c>
    </row>
    <row r="445" spans="1:17">
      <c r="A445" s="148"/>
      <c r="B445" s="40" t="s">
        <v>113</v>
      </c>
      <c r="C445" s="121">
        <v>97.6</v>
      </c>
      <c r="D445" s="121">
        <v>106</v>
      </c>
      <c r="E445" s="186">
        <v>2144</v>
      </c>
      <c r="F445" s="186">
        <v>15183</v>
      </c>
      <c r="G445" s="186">
        <v>10588</v>
      </c>
      <c r="H445" s="186">
        <v>49</v>
      </c>
      <c r="I445" s="226">
        <v>264.05099999999999</v>
      </c>
      <c r="K445" s="227">
        <v>97.6</v>
      </c>
      <c r="L445" s="121">
        <v>106</v>
      </c>
      <c r="M445" s="186">
        <v>2103</v>
      </c>
      <c r="N445" s="186">
        <v>14509</v>
      </c>
      <c r="O445" s="186">
        <v>10207</v>
      </c>
      <c r="P445" s="186">
        <v>46</v>
      </c>
      <c r="Q445" s="187">
        <v>99</v>
      </c>
    </row>
    <row r="446" spans="1:17">
      <c r="A446" s="148"/>
      <c r="B446" s="40" t="s">
        <v>114</v>
      </c>
      <c r="C446" s="121">
        <v>94.3</v>
      </c>
      <c r="D446" s="121">
        <v>116</v>
      </c>
      <c r="E446" s="186">
        <v>1927</v>
      </c>
      <c r="F446" s="186">
        <v>13797</v>
      </c>
      <c r="G446" s="186">
        <v>8006</v>
      </c>
      <c r="H446" s="186">
        <v>40</v>
      </c>
      <c r="I446" s="226">
        <v>264.76</v>
      </c>
      <c r="K446" s="227">
        <v>94.3</v>
      </c>
      <c r="L446" s="121">
        <v>116</v>
      </c>
      <c r="M446" s="186">
        <v>2003</v>
      </c>
      <c r="N446" s="186">
        <v>14959</v>
      </c>
      <c r="O446" s="186">
        <v>9703</v>
      </c>
      <c r="P446" s="186">
        <v>47</v>
      </c>
      <c r="Q446" s="187">
        <v>99.5</v>
      </c>
    </row>
    <row r="447" spans="1:17">
      <c r="A447" s="148"/>
      <c r="B447" s="40" t="s">
        <v>115</v>
      </c>
      <c r="C447" s="121">
        <v>99.7</v>
      </c>
      <c r="D447" s="121">
        <v>105.5</v>
      </c>
      <c r="E447" s="186">
        <v>2267</v>
      </c>
      <c r="F447" s="186">
        <v>14793</v>
      </c>
      <c r="G447" s="186">
        <v>11100</v>
      </c>
      <c r="H447" s="186">
        <v>44</v>
      </c>
      <c r="I447" s="226">
        <v>265.17099999999999</v>
      </c>
      <c r="K447" s="227">
        <v>99.7</v>
      </c>
      <c r="L447" s="121">
        <v>105.5</v>
      </c>
      <c r="M447" s="186">
        <v>2261</v>
      </c>
      <c r="N447" s="186">
        <v>14278</v>
      </c>
      <c r="O447" s="186">
        <v>9770</v>
      </c>
      <c r="P447" s="186">
        <v>47</v>
      </c>
      <c r="Q447" s="187">
        <v>99.1</v>
      </c>
    </row>
    <row r="448" spans="1:17">
      <c r="A448" s="148"/>
      <c r="B448" s="40" t="s">
        <v>116</v>
      </c>
      <c r="C448" s="121">
        <v>97.5</v>
      </c>
      <c r="D448" s="121">
        <v>107.9</v>
      </c>
      <c r="E448" s="186">
        <v>2379</v>
      </c>
      <c r="F448" s="186">
        <v>15169</v>
      </c>
      <c r="G448" s="186">
        <v>10070</v>
      </c>
      <c r="H448" s="186">
        <v>52</v>
      </c>
      <c r="I448" s="226">
        <v>269.65199999999999</v>
      </c>
      <c r="K448" s="227">
        <v>97.5</v>
      </c>
      <c r="L448" s="121">
        <v>107.9</v>
      </c>
      <c r="M448" s="186">
        <v>2295</v>
      </c>
      <c r="N448" s="186">
        <v>13957</v>
      </c>
      <c r="O448" s="186">
        <v>9774</v>
      </c>
      <c r="P448" s="186">
        <v>49</v>
      </c>
      <c r="Q448" s="187">
        <v>100.7</v>
      </c>
    </row>
    <row r="449" spans="1:17">
      <c r="A449" s="148"/>
      <c r="B449" s="40" t="s">
        <v>117</v>
      </c>
      <c r="C449" s="121">
        <v>95.8</v>
      </c>
      <c r="D449" s="121">
        <v>111.9</v>
      </c>
      <c r="E449" s="186">
        <v>2188</v>
      </c>
      <c r="F449" s="186">
        <v>12891</v>
      </c>
      <c r="G449" s="186">
        <v>9751</v>
      </c>
      <c r="H449" s="186">
        <v>47</v>
      </c>
      <c r="I449" s="226">
        <v>269.75299999999999</v>
      </c>
      <c r="K449" s="227">
        <v>95.8</v>
      </c>
      <c r="L449" s="121">
        <v>111.9</v>
      </c>
      <c r="M449" s="186">
        <v>2116</v>
      </c>
      <c r="N449" s="186">
        <v>13976</v>
      </c>
      <c r="O449" s="186">
        <v>9813</v>
      </c>
      <c r="P449" s="186">
        <v>48</v>
      </c>
      <c r="Q449" s="187">
        <v>101.3</v>
      </c>
    </row>
    <row r="450" spans="1:17">
      <c r="A450" s="150"/>
      <c r="B450" s="56" t="s">
        <v>118</v>
      </c>
      <c r="C450" s="191">
        <v>96.5</v>
      </c>
      <c r="D450" s="191">
        <v>112.2</v>
      </c>
      <c r="E450" s="192">
        <v>2824</v>
      </c>
      <c r="F450" s="192">
        <v>14250</v>
      </c>
      <c r="G450" s="192">
        <v>8538</v>
      </c>
      <c r="H450" s="192">
        <v>63</v>
      </c>
      <c r="I450" s="228">
        <v>269.86799999999999</v>
      </c>
      <c r="K450" s="229">
        <v>96.5</v>
      </c>
      <c r="L450" s="191">
        <v>112.2</v>
      </c>
      <c r="M450" s="192">
        <v>2748</v>
      </c>
      <c r="N450" s="192">
        <v>14349</v>
      </c>
      <c r="O450" s="192">
        <v>9440</v>
      </c>
      <c r="P450" s="192">
        <v>59</v>
      </c>
      <c r="Q450" s="193">
        <v>100.6</v>
      </c>
    </row>
    <row r="451" spans="1:17">
      <c r="A451" s="1379" t="s">
        <v>953</v>
      </c>
      <c r="B451" s="68" t="s">
        <v>107</v>
      </c>
      <c r="C451" s="198">
        <v>100.5</v>
      </c>
      <c r="D451" s="198">
        <v>112.6</v>
      </c>
      <c r="E451" s="199">
        <v>1465</v>
      </c>
      <c r="F451" s="199">
        <v>14900</v>
      </c>
      <c r="G451" s="199">
        <v>9488</v>
      </c>
      <c r="H451" s="199">
        <v>53</v>
      </c>
      <c r="I451" s="224">
        <v>275.60700000000003</v>
      </c>
      <c r="K451" s="225">
        <v>100.5</v>
      </c>
      <c r="L451" s="198">
        <v>112.6</v>
      </c>
      <c r="M451" s="199">
        <v>1631</v>
      </c>
      <c r="N451" s="199">
        <v>13967</v>
      </c>
      <c r="O451" s="199">
        <v>9801</v>
      </c>
      <c r="P451" s="199">
        <v>52</v>
      </c>
      <c r="Q451" s="200">
        <v>102.5</v>
      </c>
    </row>
    <row r="452" spans="1:17">
      <c r="A452" s="148">
        <v>2026</v>
      </c>
      <c r="B452" s="40" t="s">
        <v>108</v>
      </c>
      <c r="C452" s="121"/>
      <c r="D452" s="121"/>
      <c r="E452" s="186"/>
      <c r="F452" s="186"/>
      <c r="G452" s="186"/>
      <c r="H452" s="186"/>
      <c r="I452" s="226"/>
      <c r="K452" s="227"/>
      <c r="L452" s="121"/>
      <c r="M452" s="186"/>
      <c r="N452" s="186"/>
      <c r="O452" s="186"/>
      <c r="P452" s="186"/>
      <c r="Q452" s="187"/>
    </row>
    <row r="453" spans="1:17">
      <c r="A453" s="148"/>
      <c r="B453" s="40" t="s">
        <v>109</v>
      </c>
      <c r="C453" s="121"/>
      <c r="D453" s="121"/>
      <c r="E453" s="186"/>
      <c r="F453" s="186"/>
      <c r="G453" s="186"/>
      <c r="H453" s="186"/>
      <c r="I453" s="226"/>
      <c r="K453" s="227"/>
      <c r="L453" s="121"/>
      <c r="M453" s="186"/>
      <c r="N453" s="186"/>
      <c r="O453" s="186"/>
      <c r="P453" s="186"/>
      <c r="Q453" s="187"/>
    </row>
    <row r="454" spans="1:17">
      <c r="A454" s="148"/>
      <c r="B454" s="40" t="s">
        <v>110</v>
      </c>
      <c r="C454" s="121"/>
      <c r="D454" s="121"/>
      <c r="E454" s="186"/>
      <c r="F454" s="186"/>
      <c r="G454" s="186"/>
      <c r="H454" s="186"/>
      <c r="I454" s="226"/>
      <c r="K454" s="227"/>
      <c r="L454" s="121"/>
      <c r="M454" s="186"/>
      <c r="N454" s="186"/>
      <c r="O454" s="186"/>
      <c r="P454" s="186"/>
      <c r="Q454" s="187"/>
    </row>
    <row r="455" spans="1:17">
      <c r="A455" s="148"/>
      <c r="B455" s="40" t="s">
        <v>111</v>
      </c>
      <c r="C455" s="121"/>
      <c r="D455" s="121"/>
      <c r="E455" s="186"/>
      <c r="F455" s="186"/>
      <c r="G455" s="186"/>
      <c r="H455" s="186"/>
      <c r="I455" s="226"/>
      <c r="K455" s="227"/>
      <c r="L455" s="121"/>
      <c r="M455" s="186"/>
      <c r="N455" s="186"/>
      <c r="O455" s="186"/>
      <c r="P455" s="186"/>
      <c r="Q455" s="187"/>
    </row>
    <row r="456" spans="1:17">
      <c r="A456" s="148"/>
      <c r="B456" s="40" t="s">
        <v>112</v>
      </c>
      <c r="C456" s="121"/>
      <c r="D456" s="121"/>
      <c r="E456" s="186"/>
      <c r="F456" s="186"/>
      <c r="G456" s="186"/>
      <c r="H456" s="186"/>
      <c r="I456" s="226"/>
      <c r="K456" s="227"/>
      <c r="L456" s="121"/>
      <c r="M456" s="186"/>
      <c r="N456" s="186"/>
      <c r="O456" s="186"/>
      <c r="P456" s="186"/>
      <c r="Q456" s="187"/>
    </row>
    <row r="457" spans="1:17">
      <c r="A457" s="148"/>
      <c r="B457" s="40" t="s">
        <v>113</v>
      </c>
      <c r="C457" s="121"/>
      <c r="D457" s="121"/>
      <c r="E457" s="186"/>
      <c r="F457" s="186"/>
      <c r="G457" s="186"/>
      <c r="H457" s="186"/>
      <c r="I457" s="226"/>
      <c r="K457" s="227"/>
      <c r="L457" s="121"/>
      <c r="M457" s="186"/>
      <c r="N457" s="186"/>
      <c r="O457" s="186"/>
      <c r="P457" s="186"/>
      <c r="Q457" s="187"/>
    </row>
    <row r="458" spans="1:17">
      <c r="A458" s="148"/>
      <c r="B458" s="40" t="s">
        <v>114</v>
      </c>
      <c r="C458" s="121"/>
      <c r="D458" s="121"/>
      <c r="E458" s="186"/>
      <c r="F458" s="186"/>
      <c r="G458" s="186"/>
      <c r="H458" s="186"/>
      <c r="I458" s="226"/>
      <c r="K458" s="227"/>
      <c r="L458" s="121"/>
      <c r="M458" s="186"/>
      <c r="N458" s="186"/>
      <c r="O458" s="186"/>
      <c r="P458" s="186"/>
      <c r="Q458" s="187"/>
    </row>
    <row r="459" spans="1:17">
      <c r="A459" s="148"/>
      <c r="B459" s="40" t="s">
        <v>115</v>
      </c>
      <c r="C459" s="121"/>
      <c r="D459" s="121"/>
      <c r="E459" s="186"/>
      <c r="F459" s="186"/>
      <c r="G459" s="186"/>
      <c r="H459" s="186"/>
      <c r="I459" s="226"/>
      <c r="K459" s="227"/>
      <c r="L459" s="121"/>
      <c r="M459" s="186"/>
      <c r="N459" s="186"/>
      <c r="O459" s="186"/>
      <c r="P459" s="186"/>
      <c r="Q459" s="187"/>
    </row>
    <row r="460" spans="1:17">
      <c r="A460" s="148"/>
      <c r="B460" s="40" t="s">
        <v>116</v>
      </c>
      <c r="C460" s="121"/>
      <c r="D460" s="121"/>
      <c r="E460" s="186"/>
      <c r="F460" s="186"/>
      <c r="G460" s="186"/>
      <c r="H460" s="186"/>
      <c r="I460" s="226"/>
      <c r="K460" s="227"/>
      <c r="L460" s="121"/>
      <c r="M460" s="186"/>
      <c r="N460" s="186"/>
      <c r="O460" s="186"/>
      <c r="P460" s="186"/>
      <c r="Q460" s="187"/>
    </row>
    <row r="461" spans="1:17">
      <c r="A461" s="148"/>
      <c r="B461" s="40" t="s">
        <v>117</v>
      </c>
      <c r="C461" s="121"/>
      <c r="D461" s="121"/>
      <c r="E461" s="186"/>
      <c r="F461" s="186"/>
      <c r="G461" s="186"/>
      <c r="H461" s="186"/>
      <c r="I461" s="226"/>
      <c r="K461" s="227"/>
      <c r="L461" s="121"/>
      <c r="M461" s="186"/>
      <c r="N461" s="186"/>
      <c r="O461" s="186"/>
      <c r="P461" s="186"/>
      <c r="Q461" s="187"/>
    </row>
    <row r="462" spans="1:17">
      <c r="A462" s="150"/>
      <c r="B462" s="56" t="s">
        <v>118</v>
      </c>
      <c r="C462" s="191"/>
      <c r="D462" s="191"/>
      <c r="E462" s="192"/>
      <c r="F462" s="192"/>
      <c r="G462" s="192"/>
      <c r="H462" s="192"/>
      <c r="I462" s="228"/>
      <c r="K462" s="229"/>
      <c r="L462" s="191"/>
      <c r="M462" s="192"/>
      <c r="N462" s="192"/>
      <c r="O462" s="192"/>
      <c r="P462" s="192"/>
      <c r="Q462" s="193"/>
    </row>
    <row r="464" spans="1:17">
      <c r="A464" s="153" t="s">
        <v>227</v>
      </c>
      <c r="B464" s="16"/>
      <c r="C464" s="16"/>
      <c r="D464" s="16"/>
      <c r="E464" s="16" t="s">
        <v>228</v>
      </c>
      <c r="F464" s="16" t="s">
        <v>228</v>
      </c>
      <c r="G464" s="16" t="s">
        <v>228</v>
      </c>
      <c r="H464" s="16" t="s">
        <v>228</v>
      </c>
      <c r="I464" s="16"/>
    </row>
    <row r="465" spans="1:15">
      <c r="A465" s="230" t="s">
        <v>97</v>
      </c>
      <c r="B465" s="231"/>
      <c r="C465" s="232" t="s">
        <v>200</v>
      </c>
      <c r="D465" s="233" t="s">
        <v>201</v>
      </c>
      <c r="E465" s="232" t="s">
        <v>202</v>
      </c>
      <c r="F465" s="232" t="s">
        <v>203</v>
      </c>
      <c r="G465" s="232" t="s">
        <v>204</v>
      </c>
      <c r="H465" s="232" t="s">
        <v>205</v>
      </c>
      <c r="I465" s="231" t="s">
        <v>206</v>
      </c>
    </row>
    <row r="466" spans="1:15">
      <c r="A466" s="234" t="s">
        <v>229</v>
      </c>
      <c r="B466" s="235"/>
      <c r="C466" s="161" t="s">
        <v>208</v>
      </c>
      <c r="D466" s="161" t="s">
        <v>209</v>
      </c>
      <c r="E466" s="161" t="s">
        <v>210</v>
      </c>
      <c r="F466" s="162" t="s">
        <v>211</v>
      </c>
      <c r="G466" s="161" t="s">
        <v>212</v>
      </c>
      <c r="H466" s="163" t="s">
        <v>213</v>
      </c>
      <c r="I466" s="235" t="s">
        <v>214</v>
      </c>
      <c r="O466" s="15" t="s">
        <v>178</v>
      </c>
    </row>
    <row r="467" spans="1:15">
      <c r="A467" s="236"/>
      <c r="B467" s="235"/>
      <c r="C467" s="237" t="s">
        <v>230</v>
      </c>
      <c r="D467" s="237" t="s">
        <v>230</v>
      </c>
      <c r="E467" s="161"/>
      <c r="F467" s="161"/>
      <c r="G467" s="238" t="s">
        <v>123</v>
      </c>
      <c r="H467" s="161"/>
      <c r="I467" s="235"/>
    </row>
    <row r="468" spans="1:15">
      <c r="A468" s="239"/>
      <c r="B468" s="240"/>
      <c r="C468" s="241" t="s">
        <v>218</v>
      </c>
      <c r="D468" s="241" t="s">
        <v>219</v>
      </c>
      <c r="E468" s="242" t="s">
        <v>220</v>
      </c>
      <c r="F468" s="242" t="s">
        <v>221</v>
      </c>
      <c r="G468" s="242" t="s">
        <v>222</v>
      </c>
      <c r="H468" s="242" t="s">
        <v>223</v>
      </c>
      <c r="I468" s="243" t="s">
        <v>224</v>
      </c>
    </row>
    <row r="469" spans="1:15">
      <c r="A469" s="148" t="s">
        <v>231</v>
      </c>
      <c r="B469" s="244"/>
      <c r="C469" s="245">
        <f t="shared" ref="C469:D469" si="0">AVERAGE(C19:C30)</f>
        <v>113.125</v>
      </c>
      <c r="D469" s="245">
        <f t="shared" si="0"/>
        <v>44.508333333333333</v>
      </c>
      <c r="E469" s="246">
        <f>SUM(E19:E30)</f>
        <v>64530</v>
      </c>
      <c r="F469" s="246">
        <f t="shared" ref="F469:H469" si="1">SUM(F19:F30)</f>
        <v>205331</v>
      </c>
      <c r="G469" s="246">
        <f t="shared" si="1"/>
        <v>227607</v>
      </c>
      <c r="H469" s="246">
        <f t="shared" si="1"/>
        <v>178</v>
      </c>
      <c r="I469" s="247"/>
    </row>
    <row r="470" spans="1:15">
      <c r="A470" s="148" t="s">
        <v>232</v>
      </c>
      <c r="B470" s="244" t="s">
        <v>233</v>
      </c>
      <c r="C470" s="248">
        <f t="shared" ref="C470:D470" si="2">AVERAGE(C31:C42)</f>
        <v>115.27499999999999</v>
      </c>
      <c r="D470" s="248">
        <f t="shared" si="2"/>
        <v>48.666666666666664</v>
      </c>
      <c r="E470" s="249">
        <f>SUM(E31:E42)</f>
        <v>51811</v>
      </c>
      <c r="F470" s="249">
        <f t="shared" ref="F470:H470" si="3">SUM(F31:F42)</f>
        <v>198331</v>
      </c>
      <c r="G470" s="249">
        <f t="shared" si="3"/>
        <v>217272</v>
      </c>
      <c r="H470" s="249">
        <f t="shared" si="3"/>
        <v>357</v>
      </c>
      <c r="I470" s="250"/>
    </row>
    <row r="471" spans="1:15">
      <c r="A471" s="148" t="s">
        <v>234</v>
      </c>
      <c r="B471" s="244"/>
      <c r="C471" s="248">
        <f t="shared" ref="C471:D471" si="4">AVERAGE(C43:C54)</f>
        <v>108.68333333333334</v>
      </c>
      <c r="D471" s="248">
        <f t="shared" si="4"/>
        <v>53.708333333333336</v>
      </c>
      <c r="E471" s="249">
        <f>SUM(E43:E54)</f>
        <v>52220</v>
      </c>
      <c r="F471" s="249">
        <f t="shared" ref="F471:H471" si="5">SUM(F43:F54)</f>
        <v>162214</v>
      </c>
      <c r="G471" s="249">
        <f t="shared" si="5"/>
        <v>201856</v>
      </c>
      <c r="H471" s="249">
        <f t="shared" si="5"/>
        <v>511</v>
      </c>
      <c r="I471" s="250"/>
    </row>
    <row r="472" spans="1:15">
      <c r="A472" s="148" t="s">
        <v>235</v>
      </c>
      <c r="B472" s="244" t="s">
        <v>236</v>
      </c>
      <c r="C472" s="248">
        <f t="shared" ref="C472:D472" si="6">AVERAGE(C55:C66)</f>
        <v>103.76666666666665</v>
      </c>
      <c r="D472" s="248">
        <f t="shared" si="6"/>
        <v>54.775000000000006</v>
      </c>
      <c r="E472" s="249">
        <f>SUM(E55:E66)</f>
        <v>59165</v>
      </c>
      <c r="F472" s="249">
        <f t="shared" ref="F472:H472" si="7">SUM(F55:F66)</f>
        <v>135903</v>
      </c>
      <c r="G472" s="249">
        <f t="shared" si="7"/>
        <v>187866</v>
      </c>
      <c r="H472" s="249">
        <f t="shared" si="7"/>
        <v>631</v>
      </c>
      <c r="I472" s="250"/>
    </row>
    <row r="473" spans="1:15">
      <c r="A473" s="148" t="s">
        <v>237</v>
      </c>
      <c r="B473" s="244"/>
      <c r="C473" s="248">
        <f t="shared" ref="C473:D473" si="8">AVERAGE(C67:C78)</f>
        <v>105.41666666666664</v>
      </c>
      <c r="D473" s="248">
        <f t="shared" si="8"/>
        <v>52.800000000000011</v>
      </c>
      <c r="E473" s="249">
        <f>SUM(E67:E78)</f>
        <v>69514</v>
      </c>
      <c r="F473" s="249">
        <f t="shared" ref="F473:H473" si="9">SUM(F67:F78)</f>
        <v>129118</v>
      </c>
      <c r="G473" s="249">
        <f t="shared" si="9"/>
        <v>191418</v>
      </c>
      <c r="H473" s="249">
        <f t="shared" si="9"/>
        <v>663</v>
      </c>
      <c r="I473" s="250"/>
    </row>
    <row r="474" spans="1:15">
      <c r="A474" s="148" t="s">
        <v>238</v>
      </c>
      <c r="B474" s="244"/>
      <c r="C474" s="248">
        <f t="shared" ref="C474:D474" si="10">AVERAGE(C79:C90)</f>
        <v>106.17500000000001</v>
      </c>
      <c r="D474" s="248">
        <f t="shared" si="10"/>
        <v>51.099999999999994</v>
      </c>
      <c r="E474" s="249">
        <f>SUM(E79:E90)</f>
        <v>99295</v>
      </c>
      <c r="F474" s="249">
        <f t="shared" ref="F474:H474" si="11">SUM(F79:F90)</f>
        <v>159211</v>
      </c>
      <c r="G474" s="249">
        <f t="shared" si="11"/>
        <v>198449</v>
      </c>
      <c r="H474" s="249">
        <f t="shared" si="11"/>
        <v>478</v>
      </c>
      <c r="I474" s="250"/>
    </row>
    <row r="475" spans="1:15">
      <c r="A475" s="148" t="s">
        <v>239</v>
      </c>
      <c r="B475" s="244"/>
      <c r="C475" s="248">
        <f t="shared" ref="C475:D475" si="12">AVERAGE(C91:C102)</f>
        <v>107.05</v>
      </c>
      <c r="D475" s="248">
        <f t="shared" si="12"/>
        <v>45.608333333333327</v>
      </c>
      <c r="E475" s="249">
        <f>SUM(E91:E102)</f>
        <v>131465</v>
      </c>
      <c r="F475" s="249">
        <f t="shared" ref="F475:H475" si="13">SUM(F91:F102)</f>
        <v>167387</v>
      </c>
      <c r="G475" s="249">
        <f t="shared" si="13"/>
        <v>214978</v>
      </c>
      <c r="H475" s="249">
        <f t="shared" si="13"/>
        <v>482</v>
      </c>
      <c r="I475" s="250"/>
    </row>
    <row r="476" spans="1:15">
      <c r="A476" s="148" t="s">
        <v>240</v>
      </c>
      <c r="B476" s="244" t="s">
        <v>233</v>
      </c>
      <c r="C476" s="248">
        <f t="shared" ref="C476:D476" si="14">AVERAGE(C103:C114)</f>
        <v>113.84166666666665</v>
      </c>
      <c r="D476" s="248">
        <f t="shared" si="14"/>
        <v>45.658333333333324</v>
      </c>
      <c r="E476" s="249">
        <f>SUM(E103:E114)</f>
        <v>87843</v>
      </c>
      <c r="F476" s="249">
        <f t="shared" ref="F476:H476" si="15">SUM(F103:F114)</f>
        <v>161524</v>
      </c>
      <c r="G476" s="249">
        <f t="shared" si="15"/>
        <v>200163</v>
      </c>
      <c r="H476" s="249">
        <f t="shared" si="15"/>
        <v>619</v>
      </c>
      <c r="I476" s="250"/>
    </row>
    <row r="477" spans="1:15">
      <c r="A477" s="148" t="s">
        <v>241</v>
      </c>
      <c r="B477" s="244"/>
      <c r="C477" s="248">
        <f t="shared" ref="C477:D477" si="16">AVERAGE(C115:C126)</f>
        <v>105.35833333333333</v>
      </c>
      <c r="D477" s="248">
        <f t="shared" si="16"/>
        <v>49.816666666666663</v>
      </c>
      <c r="E477" s="249">
        <f>SUM(E115:E126)</f>
        <v>57572</v>
      </c>
      <c r="F477" s="249">
        <f t="shared" ref="F477:H477" si="17">SUM(F115:F126)</f>
        <v>132322</v>
      </c>
      <c r="G477" s="249">
        <f t="shared" si="17"/>
        <v>169428</v>
      </c>
      <c r="H477" s="249">
        <f t="shared" si="17"/>
        <v>785</v>
      </c>
      <c r="I477" s="250"/>
    </row>
    <row r="478" spans="1:15">
      <c r="A478" s="148" t="s">
        <v>242</v>
      </c>
      <c r="B478" s="244" t="s">
        <v>236</v>
      </c>
      <c r="C478" s="248">
        <f t="shared" ref="C478:D478" si="18">AVERAGE(C127:C138)</f>
        <v>105.45833333333333</v>
      </c>
      <c r="D478" s="248">
        <f t="shared" si="18"/>
        <v>48.55833333333333</v>
      </c>
      <c r="E478" s="249">
        <f>SUM(E127:E138)</f>
        <v>53665</v>
      </c>
      <c r="F478" s="249">
        <f t="shared" ref="F478:H478" si="19">SUM(F127:F138)</f>
        <v>124575</v>
      </c>
      <c r="G478" s="249">
        <f t="shared" si="19"/>
        <v>154416</v>
      </c>
      <c r="H478" s="249">
        <f t="shared" si="19"/>
        <v>632</v>
      </c>
      <c r="I478" s="250"/>
    </row>
    <row r="479" spans="1:15">
      <c r="A479" s="148" t="s">
        <v>243</v>
      </c>
      <c r="B479" s="244" t="s">
        <v>233</v>
      </c>
      <c r="C479" s="248">
        <f t="shared" ref="C479:D479" si="20">AVERAGE(C139:C150)</f>
        <v>112.38333333333333</v>
      </c>
      <c r="D479" s="248">
        <f t="shared" si="20"/>
        <v>46.275000000000006</v>
      </c>
      <c r="E479" s="249">
        <f>SUM(E139:E150)</f>
        <v>51635</v>
      </c>
      <c r="F479" s="249">
        <f t="shared" ref="F479:H479" si="21">SUM(F139:F150)</f>
        <v>146275</v>
      </c>
      <c r="G479" s="249">
        <f t="shared" si="21"/>
        <v>157514</v>
      </c>
      <c r="H479" s="249">
        <f t="shared" si="21"/>
        <v>755</v>
      </c>
      <c r="I479" s="250"/>
    </row>
    <row r="480" spans="1:15">
      <c r="A480" s="146" t="s">
        <v>244</v>
      </c>
      <c r="B480" s="251" t="s">
        <v>236</v>
      </c>
      <c r="C480" s="245">
        <f t="shared" ref="C480:D480" si="22">AVERAGE(C151:C162)</f>
        <v>105.77499999999999</v>
      </c>
      <c r="D480" s="245">
        <f t="shared" si="22"/>
        <v>53.625</v>
      </c>
      <c r="E480" s="246">
        <f>SUM(E151:E162)</f>
        <v>47987</v>
      </c>
      <c r="F480" s="246">
        <f t="shared" ref="F480:H480" si="23">SUM(F151:F162)</f>
        <v>149739</v>
      </c>
      <c r="G480" s="246">
        <f t="shared" si="23"/>
        <v>158333</v>
      </c>
      <c r="H480" s="246">
        <f t="shared" si="23"/>
        <v>815</v>
      </c>
      <c r="I480" s="247"/>
    </row>
    <row r="481" spans="1:9">
      <c r="A481" s="148" t="s">
        <v>245</v>
      </c>
      <c r="B481" s="244"/>
      <c r="C481" s="248">
        <f t="shared" ref="C481:D481" si="24">AVERAGE(C163:C174)</f>
        <v>111.90833333333332</v>
      </c>
      <c r="D481" s="248">
        <f t="shared" si="24"/>
        <v>50.32500000000001</v>
      </c>
      <c r="E481" s="249">
        <f>SUM(E163:E174)</f>
        <v>43525</v>
      </c>
      <c r="F481" s="249">
        <f t="shared" ref="F481:H481" si="25">SUM(F163:F174)</f>
        <v>143415</v>
      </c>
      <c r="G481" s="249">
        <f t="shared" si="25"/>
        <v>153359</v>
      </c>
      <c r="H481" s="249">
        <f t="shared" si="25"/>
        <v>747</v>
      </c>
      <c r="I481" s="250"/>
    </row>
    <row r="482" spans="1:9">
      <c r="A482" s="148" t="s">
        <v>246</v>
      </c>
      <c r="B482" s="244"/>
      <c r="C482" s="248">
        <f t="shared" ref="C482:D482" si="26">AVERAGE(C175:C186)</f>
        <v>111.64999999999999</v>
      </c>
      <c r="D482" s="248">
        <f t="shared" si="26"/>
        <v>46.091666666666669</v>
      </c>
      <c r="E482" s="249">
        <f>SUM(E175:E186)</f>
        <v>42260</v>
      </c>
      <c r="F482" s="249">
        <f t="shared" ref="F482:H482" si="27">SUM(F175:F186)</f>
        <v>168372</v>
      </c>
      <c r="G482" s="249">
        <f t="shared" si="27"/>
        <v>153788</v>
      </c>
      <c r="H482" s="249">
        <f t="shared" si="27"/>
        <v>678</v>
      </c>
      <c r="I482" s="250"/>
    </row>
    <row r="483" spans="1:9">
      <c r="A483" s="148" t="s">
        <v>247</v>
      </c>
      <c r="B483" s="244"/>
      <c r="C483" s="248">
        <f>AVERAGE(C187:C198)</f>
        <v>117.38333333333334</v>
      </c>
      <c r="D483" s="248">
        <f t="shared" ref="D483:I483" si="28">AVERAGE(D187:D198)</f>
        <v>42.500000000000007</v>
      </c>
      <c r="E483" s="249">
        <f>SUM(E187:E198)</f>
        <v>45787</v>
      </c>
      <c r="F483" s="249">
        <f t="shared" ref="F483:H483" si="29">SUM(F187:F198)</f>
        <v>199103</v>
      </c>
      <c r="G483" s="249">
        <f t="shared" si="29"/>
        <v>162223</v>
      </c>
      <c r="H483" s="249">
        <f t="shared" si="29"/>
        <v>664</v>
      </c>
      <c r="I483" s="252">
        <f t="shared" si="28"/>
        <v>122.54925000000001</v>
      </c>
    </row>
    <row r="484" spans="1:9">
      <c r="A484" s="148" t="s">
        <v>248</v>
      </c>
      <c r="B484" s="244"/>
      <c r="C484" s="248">
        <f>AVERAGE(C199:C210)</f>
        <v>121.14166666666667</v>
      </c>
      <c r="D484" s="248">
        <f t="shared" ref="D484:I484" si="30">AVERAGE(D199:D210)</f>
        <v>44.050000000000004</v>
      </c>
      <c r="E484" s="249">
        <f>SUM(E199:E210)</f>
        <v>44428</v>
      </c>
      <c r="F484" s="249">
        <f t="shared" ref="F484:H484" si="31">SUM(F199:F210)</f>
        <v>223917</v>
      </c>
      <c r="G484" s="249">
        <f t="shared" si="31"/>
        <v>161462</v>
      </c>
      <c r="H484" s="249">
        <f t="shared" si="31"/>
        <v>649</v>
      </c>
      <c r="I484" s="252">
        <f t="shared" si="30"/>
        <v>131.14791666666665</v>
      </c>
    </row>
    <row r="485" spans="1:9">
      <c r="A485" s="148" t="s">
        <v>249</v>
      </c>
      <c r="B485" s="244"/>
      <c r="C485" s="248">
        <f>AVERAGE(C211:C222)</f>
        <v>127.74166666666666</v>
      </c>
      <c r="D485" s="248">
        <f t="shared" ref="D485:I485" si="32">AVERAGE(D211:D222)</f>
        <v>43.466666666666669</v>
      </c>
      <c r="E485" s="249">
        <f>SUM(E211:E222)</f>
        <v>52646</v>
      </c>
      <c r="F485" s="249">
        <f t="shared" ref="F485:H485" si="33">SUM(F211:F222)</f>
        <v>239944</v>
      </c>
      <c r="G485" s="249">
        <f t="shared" si="33"/>
        <v>153391</v>
      </c>
      <c r="H485" s="249">
        <f t="shared" si="33"/>
        <v>604</v>
      </c>
      <c r="I485" s="252">
        <f t="shared" si="32"/>
        <v>150.38991666666669</v>
      </c>
    </row>
    <row r="486" spans="1:9">
      <c r="A486" s="148" t="s">
        <v>250</v>
      </c>
      <c r="B486" s="244" t="s">
        <v>233</v>
      </c>
      <c r="C486" s="248">
        <f>AVERAGE(C223:C234)</f>
        <v>131.69166666666669</v>
      </c>
      <c r="D486" s="248">
        <f t="shared" ref="D486:I486" si="34">AVERAGE(D223:D234)</f>
        <v>44.341666666666669</v>
      </c>
      <c r="E486" s="249">
        <f>SUM(E223:E234)</f>
        <v>40486</v>
      </c>
      <c r="F486" s="249">
        <f t="shared" ref="F486:H486" si="35">SUM(F223:F234)</f>
        <v>224783</v>
      </c>
      <c r="G486" s="249">
        <f t="shared" si="35"/>
        <v>137842</v>
      </c>
      <c r="H486" s="249">
        <f t="shared" si="35"/>
        <v>711</v>
      </c>
      <c r="I486" s="252">
        <f t="shared" si="34"/>
        <v>169.33550000000002</v>
      </c>
    </row>
    <row r="487" spans="1:9">
      <c r="A487" s="148" t="s">
        <v>251</v>
      </c>
      <c r="B487" s="244"/>
      <c r="C487" s="248">
        <f>AVERAGE(C235:C246)</f>
        <v>128.91666666666666</v>
      </c>
      <c r="D487" s="248">
        <f t="shared" ref="D487:I487" si="36">AVERAGE(D235:D246)</f>
        <v>47.466666666666669</v>
      </c>
      <c r="E487" s="249">
        <f>SUM(E235:E246)</f>
        <v>41450</v>
      </c>
      <c r="F487" s="249">
        <f t="shared" ref="F487:H487" si="37">SUM(F235:F246)</f>
        <v>176803</v>
      </c>
      <c r="G487" s="249">
        <f t="shared" si="37"/>
        <v>128572</v>
      </c>
      <c r="H487" s="249">
        <f t="shared" si="37"/>
        <v>747</v>
      </c>
      <c r="I487" s="252">
        <f t="shared" si="36"/>
        <v>182.2895</v>
      </c>
    </row>
    <row r="488" spans="1:9">
      <c r="A488" s="148" t="s">
        <v>252</v>
      </c>
      <c r="B488" s="244" t="s">
        <v>236</v>
      </c>
      <c r="C488" s="248">
        <f>AVERAGE(C247:C258)</f>
        <v>100.05000000000001</v>
      </c>
      <c r="D488" s="248">
        <f t="shared" ref="D488:I488" si="38">AVERAGE(D247:D258)</f>
        <v>65.666666666666671</v>
      </c>
      <c r="E488" s="249">
        <f>SUM(E247:E258)</f>
        <v>31290</v>
      </c>
      <c r="F488" s="249">
        <f t="shared" ref="F488:H488" si="39">SUM(F247:F258)</f>
        <v>134003</v>
      </c>
      <c r="G488" s="249">
        <f t="shared" si="39"/>
        <v>120704</v>
      </c>
      <c r="H488" s="249">
        <f t="shared" si="39"/>
        <v>751</v>
      </c>
      <c r="I488" s="252">
        <f t="shared" si="38"/>
        <v>146.20408333333333</v>
      </c>
    </row>
    <row r="489" spans="1:9">
      <c r="A489" s="148" t="s">
        <v>253</v>
      </c>
      <c r="B489" s="244"/>
      <c r="C489" s="248">
        <f>AVERAGE(C259:C270)</f>
        <v>120.00833333333331</v>
      </c>
      <c r="D489" s="248">
        <f t="shared" ref="D489:I489" si="40">AVERAGE(D259:D270)</f>
        <v>47.741666666666667</v>
      </c>
      <c r="E489" s="249">
        <f>SUM(E259:E270)</f>
        <v>34756</v>
      </c>
      <c r="F489" s="249">
        <f t="shared" ref="F489:H489" si="41">SUM(F259:F270)</f>
        <v>140239</v>
      </c>
      <c r="G489" s="249">
        <f t="shared" si="41"/>
        <v>131431</v>
      </c>
      <c r="H489" s="249">
        <f t="shared" si="41"/>
        <v>730</v>
      </c>
      <c r="I489" s="252">
        <f t="shared" si="40"/>
        <v>161.21266666666665</v>
      </c>
    </row>
    <row r="490" spans="1:9">
      <c r="A490" s="146" t="s">
        <v>254</v>
      </c>
      <c r="B490" s="251" t="s">
        <v>233</v>
      </c>
      <c r="C490" s="245">
        <f>AVERAGE(C271:C282)</f>
        <v>123.89166666666669</v>
      </c>
      <c r="D490" s="245">
        <f t="shared" ref="D490:I490" si="42">AVERAGE(D271:D282)</f>
        <v>49.400000000000006</v>
      </c>
      <c r="E490" s="246">
        <f>SUM(E271:E282)</f>
        <v>32485</v>
      </c>
      <c r="F490" s="246">
        <f t="shared" ref="F490:H490" si="43">SUM(F271:F282)</f>
        <v>151463</v>
      </c>
      <c r="G490" s="246">
        <f t="shared" si="43"/>
        <v>107771</v>
      </c>
      <c r="H490" s="246">
        <f t="shared" si="43"/>
        <v>626</v>
      </c>
      <c r="I490" s="253">
        <f t="shared" si="42"/>
        <v>173.96308333333332</v>
      </c>
    </row>
    <row r="491" spans="1:9">
      <c r="A491" s="148" t="s">
        <v>255</v>
      </c>
      <c r="B491" s="244"/>
      <c r="C491" s="248">
        <f>AVERAGE(C283:C294)</f>
        <v>115.36666666666663</v>
      </c>
      <c r="D491" s="248">
        <f t="shared" ref="D491:I491" si="44">AVERAGE(D283:D294)</f>
        <v>176.1583333333333</v>
      </c>
      <c r="E491" s="249">
        <f>SUM(E283:E294)</f>
        <v>33695</v>
      </c>
      <c r="F491" s="249">
        <f t="shared" ref="F491:H491" si="45">SUM(F283:F294)</f>
        <v>161906</v>
      </c>
      <c r="G491" s="249">
        <f t="shared" si="45"/>
        <v>133581</v>
      </c>
      <c r="H491" s="249">
        <f t="shared" si="45"/>
        <v>623</v>
      </c>
      <c r="I491" s="252">
        <f t="shared" si="44"/>
        <v>167.59933333333333</v>
      </c>
    </row>
    <row r="492" spans="1:9">
      <c r="A492" s="148" t="s">
        <v>256</v>
      </c>
      <c r="B492" s="244" t="s">
        <v>236</v>
      </c>
      <c r="C492" s="248">
        <f>AVERAGE(C295:C306)</f>
        <v>114.43333333333332</v>
      </c>
      <c r="D492" s="248">
        <f t="shared" ref="D492:I492" si="46">AVERAGE(D295:D306)</f>
        <v>69.25833333333334</v>
      </c>
      <c r="E492" s="249">
        <f>SUM(E295:E306)</f>
        <v>36076</v>
      </c>
      <c r="F492" s="249">
        <f t="shared" ref="F492:H492" si="47">SUM(F295:F306)</f>
        <v>167845</v>
      </c>
      <c r="G492" s="249">
        <f t="shared" si="47"/>
        <v>130385</v>
      </c>
      <c r="H492" s="249">
        <f t="shared" si="47"/>
        <v>536</v>
      </c>
      <c r="I492" s="252">
        <f t="shared" si="46"/>
        <v>178.75491666666667</v>
      </c>
    </row>
    <row r="493" spans="1:9">
      <c r="A493" s="148" t="s">
        <v>257</v>
      </c>
      <c r="B493" s="244"/>
      <c r="C493" s="248">
        <f>AVERAGE(C307:C318)</f>
        <v>115.83333333333333</v>
      </c>
      <c r="D493" s="248">
        <f t="shared" ref="D493:I493" si="48">AVERAGE(D307:D318)</f>
        <v>70.75833333333334</v>
      </c>
      <c r="E493" s="249">
        <f>SUM(E307:E318)</f>
        <v>34322</v>
      </c>
      <c r="F493" s="249">
        <f t="shared" ref="F493:H493" si="49">SUM(F307:F318)</f>
        <v>178414</v>
      </c>
      <c r="G493" s="249">
        <f t="shared" si="49"/>
        <v>129916</v>
      </c>
      <c r="H493" s="249">
        <f t="shared" si="49"/>
        <v>517</v>
      </c>
      <c r="I493" s="252">
        <f t="shared" si="48"/>
        <v>186.94716666666667</v>
      </c>
    </row>
    <row r="494" spans="1:9">
      <c r="A494" s="148" t="s">
        <v>258</v>
      </c>
      <c r="B494" s="244"/>
      <c r="C494" s="248">
        <f>AVERAGE(C319:C330)</f>
        <v>113.97499999999998</v>
      </c>
      <c r="D494" s="248">
        <f t="shared" ref="D494:I494" si="50">AVERAGE(D319:D330)</f>
        <v>72.350000000000009</v>
      </c>
      <c r="E494" s="249">
        <f>SUM(E319:E330)</f>
        <v>32696</v>
      </c>
      <c r="F494" s="249">
        <f t="shared" ref="F494:H494" si="51">SUM(F319:F330)</f>
        <v>181744</v>
      </c>
      <c r="G494" s="249">
        <f t="shared" si="51"/>
        <v>125749</v>
      </c>
      <c r="H494" s="249">
        <f t="shared" si="51"/>
        <v>499</v>
      </c>
      <c r="I494" s="252">
        <f t="shared" si="50"/>
        <v>171.65616666666665</v>
      </c>
    </row>
    <row r="495" spans="1:9">
      <c r="A495" s="148" t="s">
        <v>259</v>
      </c>
      <c r="B495" s="244"/>
      <c r="C495" s="98">
        <f>AVERAGE(C331:C342)</f>
        <v>114.425</v>
      </c>
      <c r="D495" s="98">
        <f t="shared" ref="D495:I495" si="52">AVERAGE(D331:D342)</f>
        <v>78.11666666666666</v>
      </c>
      <c r="E495" s="249">
        <f>SUM(E331:E342)</f>
        <v>34224</v>
      </c>
      <c r="F495" s="249">
        <f t="shared" ref="F495:H495" si="53">SUM(F331:F342)</f>
        <v>188468</v>
      </c>
      <c r="G495" s="249">
        <f t="shared" si="53"/>
        <v>130388</v>
      </c>
      <c r="H495" s="249">
        <f t="shared" si="53"/>
        <v>434</v>
      </c>
      <c r="I495" s="96">
        <f t="shared" si="52"/>
        <v>158.60841666666667</v>
      </c>
    </row>
    <row r="496" spans="1:9">
      <c r="A496" s="148" t="s">
        <v>260</v>
      </c>
      <c r="B496" s="254" t="s">
        <v>178</v>
      </c>
      <c r="C496" s="255">
        <f>AVERAGE(C343:C354)</f>
        <v>119.72500000000001</v>
      </c>
      <c r="D496" s="255">
        <f t="shared" ref="D496:I496" si="54">AVERAGE(D343:D354)</f>
        <v>77.908333333333346</v>
      </c>
      <c r="E496" s="249">
        <f>SUM(E343:E354)</f>
        <v>34903</v>
      </c>
      <c r="F496" s="249">
        <f t="shared" ref="F496:H496" si="55">SUM(F343:F354)</f>
        <v>206646</v>
      </c>
      <c r="G496" s="249">
        <f t="shared" si="55"/>
        <v>134640</v>
      </c>
      <c r="H496" s="249">
        <f t="shared" si="55"/>
        <v>449</v>
      </c>
      <c r="I496" s="256">
        <f t="shared" si="54"/>
        <v>175.95525000000001</v>
      </c>
    </row>
    <row r="497" spans="1:9">
      <c r="A497" s="148" t="s">
        <v>261</v>
      </c>
      <c r="B497" s="254"/>
      <c r="C497" s="255">
        <f>AVERAGE(C355:C366)</f>
        <v>122.07500000000003</v>
      </c>
      <c r="D497" s="255">
        <f>AVERAGE(D355:D366)</f>
        <v>84.183333333333337</v>
      </c>
      <c r="E497" s="249">
        <f>SUM(E355:E366)</f>
        <v>31245</v>
      </c>
      <c r="F497" s="249">
        <f t="shared" ref="F497:H497" si="56">SUM(F355:F366)</f>
        <v>217835</v>
      </c>
      <c r="G497" s="249">
        <f t="shared" si="56"/>
        <v>134169</v>
      </c>
      <c r="H497" s="249">
        <f t="shared" si="56"/>
        <v>413</v>
      </c>
      <c r="I497" s="256">
        <f>AVERAGE(I355:I366)</f>
        <v>184.60391666666666</v>
      </c>
    </row>
    <row r="498" spans="1:9">
      <c r="A498" s="257" t="s">
        <v>262</v>
      </c>
      <c r="B498" s="258" t="s">
        <v>233</v>
      </c>
      <c r="C498" s="248">
        <f>AVERAGE(C366:C378)</f>
        <v>115.37692307692308</v>
      </c>
      <c r="D498" s="248">
        <f>AVERAGE(D366:D378)</f>
        <v>98.192307692307679</v>
      </c>
      <c r="E498" s="259">
        <f>SUM(E366:E378)</f>
        <v>34945</v>
      </c>
      <c r="F498" s="259">
        <f>SUM(F366:F378)</f>
        <v>231495</v>
      </c>
      <c r="G498" s="259">
        <f>SUM(G366:G378)</f>
        <v>142880</v>
      </c>
      <c r="H498" s="259">
        <f>SUM(H366:H378)</f>
        <v>520</v>
      </c>
      <c r="I498" s="252">
        <f>AVERAGE(I366:I378)</f>
        <v>180.09738461538461</v>
      </c>
    </row>
    <row r="499" spans="1:9">
      <c r="A499" s="260" t="s">
        <v>263</v>
      </c>
      <c r="B499" s="243" t="s">
        <v>236</v>
      </c>
      <c r="C499" s="261">
        <f>AVERAGE(C379:C390)</f>
        <v>99.674999999999997</v>
      </c>
      <c r="D499" s="261">
        <f t="shared" ref="D499:I499" si="57">AVERAGE(D379:D390)</f>
        <v>99.716666666666654</v>
      </c>
      <c r="E499" s="262">
        <f>SUM(E379:E390)</f>
        <v>30884</v>
      </c>
      <c r="F499" s="262">
        <f>SUM(F379:F390)</f>
        <v>168545</v>
      </c>
      <c r="G499" s="262">
        <f>SUM(G379:G390)</f>
        <v>115135</v>
      </c>
      <c r="H499" s="262">
        <f>SUM(H379:H390)</f>
        <v>423</v>
      </c>
      <c r="I499" s="263">
        <f t="shared" si="57"/>
        <v>170.47775000000001</v>
      </c>
    </row>
    <row r="500" spans="1:9">
      <c r="A500" s="257" t="s">
        <v>264</v>
      </c>
      <c r="B500" s="258"/>
      <c r="C500" s="248">
        <f>AVERAGE(C391:C402)</f>
        <v>103.95833333333333</v>
      </c>
      <c r="D500" s="248">
        <f>AVERAGE(D391:D402)</f>
        <v>91.891666666666666</v>
      </c>
      <c r="E500" s="249">
        <f>SUM(E391:E402)</f>
        <v>30284</v>
      </c>
      <c r="F500" s="249">
        <f t="shared" ref="F500:H500" si="58">SUM(F391:F402)</f>
        <v>175897</v>
      </c>
      <c r="G500" s="249">
        <f t="shared" si="58"/>
        <v>115896</v>
      </c>
      <c r="H500" s="249">
        <f t="shared" si="58"/>
        <v>339</v>
      </c>
      <c r="I500" s="252">
        <f>AVERAGE(I391:I402)</f>
        <v>205.31866666666667</v>
      </c>
    </row>
    <row r="501" spans="1:9">
      <c r="A501" s="257" t="s">
        <v>265</v>
      </c>
      <c r="B501" s="258"/>
      <c r="C501" s="248">
        <f>AVERAGE(C403:C414)</f>
        <v>101.175</v>
      </c>
      <c r="D501" s="248">
        <f>AVERAGE(D403:D414)</f>
        <v>94.166666666666671</v>
      </c>
      <c r="E501" s="249">
        <f>SUM(E403:E414)</f>
        <v>31064</v>
      </c>
      <c r="F501" s="249">
        <f>SUM(F403:F414)</f>
        <v>193376</v>
      </c>
      <c r="G501" s="249">
        <f>SUM(G403:G414)</f>
        <v>105947</v>
      </c>
      <c r="H501" s="249">
        <f>SUM(H403:H414)</f>
        <v>318</v>
      </c>
      <c r="I501" s="252">
        <f>AVERAGE(I403:I414)</f>
        <v>245.0813333333333</v>
      </c>
    </row>
    <row r="502" spans="1:9">
      <c r="A502" s="257" t="s">
        <v>266</v>
      </c>
      <c r="B502" s="258"/>
      <c r="C502" s="1905">
        <f>AVERAGE(C415:C426)</f>
        <v>99.591666666666683</v>
      </c>
      <c r="D502" s="1905">
        <f t="shared" ref="D502:I502" si="59">AVERAGE(D415:D426)</f>
        <v>104.75833333333334</v>
      </c>
      <c r="E502" s="249">
        <f>SUM(E415:E426)</f>
        <v>30134</v>
      </c>
      <c r="F502" s="249">
        <f>SUM(F415:F426)</f>
        <v>186099</v>
      </c>
      <c r="G502" s="816">
        <f>SUM(G415:G426)</f>
        <v>127169</v>
      </c>
      <c r="H502" s="249">
        <f>SUM(H415:H426)</f>
        <v>526</v>
      </c>
      <c r="I502" s="252">
        <f t="shared" si="59"/>
        <v>254.98749999999998</v>
      </c>
    </row>
    <row r="503" spans="1:9">
      <c r="A503" s="1906" t="s">
        <v>954</v>
      </c>
      <c r="B503" s="258"/>
      <c r="C503" s="1905">
        <f>AVERAGE(C427:C438)</f>
        <v>98.324999999999989</v>
      </c>
      <c r="D503" s="1905">
        <f t="shared" ref="D503:I503" si="60">AVERAGE(D427:D438)</f>
        <v>113.74166666666667</v>
      </c>
      <c r="E503" s="249">
        <f>SUM(E427:E438)</f>
        <v>27158</v>
      </c>
      <c r="F503" s="249">
        <f>SUM(F427:F438)</f>
        <v>182253</v>
      </c>
      <c r="G503" s="249">
        <f>SUM(G427:G438)</f>
        <v>122445</v>
      </c>
      <c r="H503" s="249">
        <f>SUM(H427:H438)</f>
        <v>570</v>
      </c>
      <c r="I503" s="252">
        <f t="shared" si="60"/>
        <v>266.67958333333337</v>
      </c>
    </row>
    <row r="504" spans="1:9">
      <c r="A504" s="1907" t="s">
        <v>955</v>
      </c>
      <c r="B504" s="243"/>
      <c r="C504" s="261">
        <f>AVERAGE(C439:C450)</f>
        <v>97.016666666666666</v>
      </c>
      <c r="D504" s="261">
        <f t="shared" ref="D504:I504" si="61">AVERAGE(D439:D450)</f>
        <v>108.60833333333335</v>
      </c>
      <c r="E504" s="262">
        <f>SUM(E439:E450)</f>
        <v>27530</v>
      </c>
      <c r="F504" s="262">
        <f>SUM(F439:F450)</f>
        <v>175676</v>
      </c>
      <c r="G504" s="262">
        <f>SUM(G439:G450)</f>
        <v>122044</v>
      </c>
      <c r="H504" s="262">
        <f>SUM(H439:H450)</f>
        <v>634</v>
      </c>
      <c r="I504" s="263">
        <f t="shared" si="61"/>
        <v>266.24650000000003</v>
      </c>
    </row>
    <row r="505" spans="1:9">
      <c r="A505" s="264"/>
      <c r="B505" s="162"/>
      <c r="C505" s="248"/>
      <c r="D505" s="248"/>
      <c r="E505" s="265"/>
      <c r="F505" s="265"/>
      <c r="G505" s="265"/>
      <c r="H505" s="265"/>
      <c r="I505" s="248"/>
    </row>
    <row r="506" spans="1:9">
      <c r="E506" s="266" t="s">
        <v>267</v>
      </c>
      <c r="F506" s="266" t="s">
        <v>267</v>
      </c>
      <c r="G506" s="266" t="s">
        <v>267</v>
      </c>
      <c r="H506" s="266" t="s">
        <v>267</v>
      </c>
    </row>
    <row r="507" spans="1:9">
      <c r="A507" s="146" t="s">
        <v>268</v>
      </c>
      <c r="B507" s="251"/>
      <c r="C507" s="245" t="s">
        <v>178</v>
      </c>
      <c r="D507" s="245" t="s">
        <v>178</v>
      </c>
      <c r="E507" s="246">
        <f>SUM(E322:E333)</f>
        <v>33981</v>
      </c>
      <c r="F507" s="246">
        <f>SUM(F322:F333)</f>
        <v>182178</v>
      </c>
      <c r="G507" s="246">
        <f>SUM(G322:G333)</f>
        <v>124446</v>
      </c>
      <c r="H507" s="246">
        <f>SUM(H322:H333)</f>
        <v>481</v>
      </c>
      <c r="I507" s="253" t="s">
        <v>178</v>
      </c>
    </row>
    <row r="508" spans="1:9">
      <c r="A508" s="148" t="s">
        <v>269</v>
      </c>
      <c r="B508" s="244"/>
      <c r="C508" s="98" t="s">
        <v>178</v>
      </c>
      <c r="D508" s="98" t="s">
        <v>178</v>
      </c>
      <c r="E508" s="249">
        <f>SUM(E334:E345)</f>
        <v>34793</v>
      </c>
      <c r="F508" s="249">
        <f>SUM(F334:F345)</f>
        <v>192825</v>
      </c>
      <c r="G508" s="249">
        <f>SUM(G334:G345)</f>
        <v>134611</v>
      </c>
      <c r="H508" s="249">
        <f>SUM(H334:H345)</f>
        <v>417</v>
      </c>
      <c r="I508" s="96" t="s">
        <v>178</v>
      </c>
    </row>
    <row r="509" spans="1:9">
      <c r="A509" s="148" t="s">
        <v>270</v>
      </c>
      <c r="B509" s="254" t="s">
        <v>178</v>
      </c>
      <c r="C509" s="255" t="s">
        <v>178</v>
      </c>
      <c r="D509" s="255" t="s">
        <v>178</v>
      </c>
      <c r="E509" s="186">
        <f>SUM(E346:E357)</f>
        <v>33444</v>
      </c>
      <c r="F509" s="186">
        <f>SUM(F346:F357)</f>
        <v>209487</v>
      </c>
      <c r="G509" s="186">
        <f>SUM(G346:G357)</f>
        <v>133815</v>
      </c>
      <c r="H509" s="186">
        <f>SUM(H346:H357)</f>
        <v>467</v>
      </c>
      <c r="I509" s="256" t="s">
        <v>178</v>
      </c>
    </row>
    <row r="510" spans="1:9">
      <c r="A510" s="148" t="s">
        <v>271</v>
      </c>
      <c r="B510" s="267"/>
      <c r="E510" s="268">
        <f>SUM(E358:E369)</f>
        <v>31774</v>
      </c>
      <c r="F510" s="268">
        <f>SUM(F358:F369)</f>
        <v>217650</v>
      </c>
      <c r="G510" s="268">
        <f>SUM(G358:G369)</f>
        <v>133367</v>
      </c>
      <c r="H510" s="268">
        <f>SUM(H358:H369)</f>
        <v>427</v>
      </c>
      <c r="I510" s="267"/>
    </row>
    <row r="511" spans="1:9">
      <c r="A511" s="269" t="s">
        <v>272</v>
      </c>
      <c r="B511" s="267"/>
      <c r="E511" s="268">
        <f>SUM(E370:E381)</f>
        <v>31567</v>
      </c>
      <c r="F511" s="268">
        <f>SUM(F370:F381)</f>
        <v>206924</v>
      </c>
      <c r="G511" s="268">
        <f>SUM(G370:G381)</f>
        <v>127825</v>
      </c>
      <c r="H511" s="268">
        <f>SUM(H370:H381)</f>
        <v>471</v>
      </c>
      <c r="I511" s="267"/>
    </row>
    <row r="512" spans="1:9">
      <c r="A512" s="269" t="s">
        <v>273</v>
      </c>
      <c r="B512" s="267"/>
      <c r="E512" s="268">
        <f>SUM(E382:E393)</f>
        <v>30551</v>
      </c>
      <c r="F512" s="268">
        <f t="shared" ref="F512:H512" si="62">SUM(F382:F393)</f>
        <v>165010</v>
      </c>
      <c r="G512" s="268">
        <f t="shared" si="62"/>
        <v>117436</v>
      </c>
      <c r="H512" s="268">
        <f t="shared" si="62"/>
        <v>396</v>
      </c>
      <c r="I512" s="267"/>
    </row>
    <row r="513" spans="1:9">
      <c r="A513" s="269" t="s">
        <v>274</v>
      </c>
      <c r="B513" s="267"/>
      <c r="E513" s="268">
        <f>SUM(E394:E405)</f>
        <v>29844</v>
      </c>
      <c r="F513" s="268">
        <f t="shared" ref="F513:H513" si="63">SUM(F394:F405)</f>
        <v>180786</v>
      </c>
      <c r="G513" s="268">
        <f t="shared" si="63"/>
        <v>109913</v>
      </c>
      <c r="H513" s="268">
        <f t="shared" si="63"/>
        <v>329</v>
      </c>
      <c r="I513" s="267"/>
    </row>
    <row r="514" spans="1:9">
      <c r="A514" s="269" t="s">
        <v>275</v>
      </c>
      <c r="B514" s="267"/>
      <c r="C514" s="1903"/>
      <c r="D514" s="1903"/>
      <c r="E514" s="1908">
        <f>SUM(E406:E417)</f>
        <v>31911</v>
      </c>
      <c r="F514" s="1908">
        <f>SUM(F406:F417)</f>
        <v>191447</v>
      </c>
      <c r="G514" s="1908">
        <f>SUM(G406:G417)</f>
        <v>111596</v>
      </c>
      <c r="H514" s="1908">
        <f>SUM(H406:H417)</f>
        <v>368</v>
      </c>
      <c r="I514" s="267"/>
    </row>
    <row r="515" spans="1:9">
      <c r="A515" s="1909" t="s">
        <v>956</v>
      </c>
      <c r="B515" s="267"/>
      <c r="E515" s="268">
        <f>SUM(E418:E429)</f>
        <v>28662</v>
      </c>
      <c r="F515" s="268">
        <f t="shared" ref="F515:H515" si="64">SUM(F418:F429)</f>
        <v>186551</v>
      </c>
      <c r="G515" s="268">
        <f t="shared" si="64"/>
        <v>123090</v>
      </c>
      <c r="H515" s="268">
        <f t="shared" si="64"/>
        <v>568</v>
      </c>
      <c r="I515" s="267"/>
    </row>
    <row r="516" spans="1:9">
      <c r="A516" s="1910" t="s">
        <v>957</v>
      </c>
      <c r="B516" s="270"/>
      <c r="C516" s="271"/>
      <c r="D516" s="271"/>
      <c r="E516" s="272">
        <f>SUM(E430:E441)</f>
        <v>28664</v>
      </c>
      <c r="F516" s="272">
        <f t="shared" ref="F516:H516" si="65">SUM(F430:F441)</f>
        <v>180920</v>
      </c>
      <c r="G516" s="272">
        <f t="shared" si="65"/>
        <v>125335</v>
      </c>
      <c r="H516" s="272">
        <f t="shared" si="65"/>
        <v>571</v>
      </c>
      <c r="I516" s="27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18"/>
  <sheetViews>
    <sheetView showGridLines="0" workbookViewId="0">
      <pane ySplit="7" topLeftCell="A431" activePane="bottomLeft" state="frozen"/>
      <selection pane="bottomLeft" activeCell="M453" sqref="M453"/>
    </sheetView>
  </sheetViews>
  <sheetFormatPr defaultColWidth="9" defaultRowHeight="13"/>
  <cols>
    <col min="1" max="1" width="8.08984375" style="15" customWidth="1"/>
    <col min="2" max="2" width="6.90625" style="15" customWidth="1"/>
    <col min="3" max="6" width="10.6328125" style="275" hidden="1" customWidth="1"/>
    <col min="7" max="7" width="10.6328125" style="17" hidden="1" customWidth="1"/>
    <col min="8" max="8" width="10.6328125" style="275" hidden="1" customWidth="1"/>
    <col min="9" max="9" width="10.6328125" style="17" hidden="1" customWidth="1"/>
    <col min="10" max="10" width="10.6328125" style="275" hidden="1" customWidth="1"/>
    <col min="11" max="11" width="10.6328125" style="17" hidden="1" customWidth="1"/>
    <col min="12" max="12" width="10.6328125" style="275" hidden="1" customWidth="1"/>
    <col min="13" max="13" width="10.6328125" style="275" customWidth="1"/>
    <col min="14" max="14" width="10.6328125" style="389" customWidth="1"/>
    <col min="15" max="16" width="10.6328125" style="275" customWidth="1"/>
    <col min="17" max="17" width="10.6328125" style="17" customWidth="1"/>
    <col min="18" max="18" width="10.6328125" style="275" customWidth="1"/>
    <col min="19" max="19" width="10.6328125" style="1400" customWidth="1"/>
    <col min="20" max="20" width="10.6328125" style="275" customWidth="1"/>
    <col min="21" max="21" width="10.6328125" style="17" customWidth="1"/>
    <col min="22" max="23" width="9" style="275"/>
    <col min="24" max="26" width="10.6328125" style="275" hidden="1" customWidth="1"/>
    <col min="27" max="27" width="4" style="275" hidden="1" customWidth="1"/>
    <col min="28" max="30" width="10.6328125" style="275" hidden="1" customWidth="1"/>
    <col min="31" max="31" width="9" style="1419"/>
    <col min="32" max="16384" width="9" style="275"/>
  </cols>
  <sheetData>
    <row r="1" spans="1:30">
      <c r="A1" s="153" t="s">
        <v>836</v>
      </c>
      <c r="B1" s="16"/>
      <c r="C1" s="273"/>
      <c r="D1" s="273"/>
      <c r="E1" s="274" t="s">
        <v>276</v>
      </c>
      <c r="F1" s="274"/>
      <c r="H1" s="273"/>
      <c r="J1" s="273"/>
      <c r="M1" s="273"/>
      <c r="N1" s="391"/>
      <c r="P1" s="1827"/>
      <c r="Q1" s="274" t="s">
        <v>831</v>
      </c>
      <c r="R1" s="274"/>
      <c r="S1" s="1402"/>
      <c r="T1" s="273"/>
      <c r="X1" s="273"/>
      <c r="Y1" s="273"/>
      <c r="Z1" s="273"/>
      <c r="AB1" s="273"/>
      <c r="AC1" s="273"/>
      <c r="AD1" s="273"/>
    </row>
    <row r="2" spans="1:30" ht="13.5" thickBot="1">
      <c r="A2" s="154" t="s">
        <v>197</v>
      </c>
      <c r="B2" s="16"/>
      <c r="C2" s="154" t="s">
        <v>198</v>
      </c>
      <c r="D2" s="273"/>
      <c r="E2" s="273"/>
      <c r="F2" s="273"/>
      <c r="H2" s="273"/>
      <c r="J2" s="273"/>
      <c r="M2" s="154" t="s">
        <v>199</v>
      </c>
      <c r="N2" s="391"/>
      <c r="O2" s="273"/>
      <c r="P2" s="273"/>
      <c r="R2" s="273"/>
      <c r="T2" s="273"/>
      <c r="X2" s="154" t="s">
        <v>198</v>
      </c>
      <c r="Y2" s="273"/>
      <c r="Z2" s="273"/>
      <c r="AB2" s="154" t="s">
        <v>199</v>
      </c>
      <c r="AC2" s="273"/>
      <c r="AD2" s="273"/>
    </row>
    <row r="3" spans="1:30">
      <c r="A3" s="155" t="s">
        <v>97</v>
      </c>
      <c r="B3" s="156"/>
      <c r="C3" s="276" t="s">
        <v>277</v>
      </c>
      <c r="D3" s="276" t="s">
        <v>278</v>
      </c>
      <c r="E3" s="276" t="s">
        <v>279</v>
      </c>
      <c r="F3" s="276" t="s">
        <v>280</v>
      </c>
      <c r="G3" s="277" t="s">
        <v>281</v>
      </c>
      <c r="H3" s="276" t="s">
        <v>282</v>
      </c>
      <c r="I3" s="277" t="s">
        <v>283</v>
      </c>
      <c r="J3" s="276" t="s">
        <v>284</v>
      </c>
      <c r="K3" s="278" t="s">
        <v>285</v>
      </c>
      <c r="M3" s="279" t="s">
        <v>277</v>
      </c>
      <c r="N3" s="1352" t="s">
        <v>278</v>
      </c>
      <c r="O3" s="276" t="s">
        <v>279</v>
      </c>
      <c r="P3" s="276" t="s">
        <v>280</v>
      </c>
      <c r="Q3" s="277" t="s">
        <v>281</v>
      </c>
      <c r="R3" s="276" t="s">
        <v>282</v>
      </c>
      <c r="S3" s="1401" t="s">
        <v>283</v>
      </c>
      <c r="T3" s="276" t="s">
        <v>284</v>
      </c>
      <c r="U3" s="278" t="s">
        <v>285</v>
      </c>
      <c r="X3" s="280" t="s">
        <v>286</v>
      </c>
      <c r="Y3" s="281" t="s">
        <v>287</v>
      </c>
      <c r="Z3" s="282" t="s">
        <v>288</v>
      </c>
      <c r="AB3" s="280" t="s">
        <v>286</v>
      </c>
      <c r="AC3" s="281" t="s">
        <v>287</v>
      </c>
      <c r="AD3" s="282" t="s">
        <v>288</v>
      </c>
    </row>
    <row r="4" spans="1:30">
      <c r="A4" s="22" t="s">
        <v>207</v>
      </c>
      <c r="B4" s="160"/>
      <c r="C4" s="273" t="s">
        <v>289</v>
      </c>
      <c r="D4" s="273" t="s">
        <v>290</v>
      </c>
      <c r="E4" s="273" t="s">
        <v>291</v>
      </c>
      <c r="F4" s="273" t="s">
        <v>289</v>
      </c>
      <c r="G4" s="140" t="s">
        <v>292</v>
      </c>
      <c r="H4" s="273" t="s">
        <v>293</v>
      </c>
      <c r="I4" s="140" t="s">
        <v>294</v>
      </c>
      <c r="J4" s="273" t="s">
        <v>295</v>
      </c>
      <c r="K4" s="137" t="s">
        <v>296</v>
      </c>
      <c r="M4" s="283" t="s">
        <v>289</v>
      </c>
      <c r="N4" s="391" t="s">
        <v>290</v>
      </c>
      <c r="O4" s="273" t="s">
        <v>291</v>
      </c>
      <c r="P4" s="273" t="s">
        <v>289</v>
      </c>
      <c r="Q4" s="140" t="s">
        <v>292</v>
      </c>
      <c r="R4" s="273" t="s">
        <v>293</v>
      </c>
      <c r="S4" s="1402" t="s">
        <v>294</v>
      </c>
      <c r="T4" s="273" t="s">
        <v>295</v>
      </c>
      <c r="U4" s="137" t="s">
        <v>296</v>
      </c>
      <c r="X4" s="284" t="s">
        <v>297</v>
      </c>
      <c r="Y4" s="285" t="s">
        <v>294</v>
      </c>
      <c r="Z4" s="286" t="s">
        <v>296</v>
      </c>
      <c r="AB4" s="284" t="s">
        <v>297</v>
      </c>
      <c r="AC4" s="285" t="s">
        <v>294</v>
      </c>
      <c r="AD4" s="286" t="s">
        <v>296</v>
      </c>
    </row>
    <row r="5" spans="1:30">
      <c r="A5" s="164"/>
      <c r="B5" s="160"/>
      <c r="C5" s="287" t="s">
        <v>298</v>
      </c>
      <c r="D5" s="273"/>
      <c r="E5" s="273" t="s">
        <v>299</v>
      </c>
      <c r="F5" s="273" t="s">
        <v>300</v>
      </c>
      <c r="G5" s="140" t="s">
        <v>301</v>
      </c>
      <c r="H5" s="273" t="s">
        <v>300</v>
      </c>
      <c r="I5" s="140" t="s">
        <v>302</v>
      </c>
      <c r="J5" s="273" t="s">
        <v>303</v>
      </c>
      <c r="K5" s="137"/>
      <c r="M5" s="288" t="s">
        <v>298</v>
      </c>
      <c r="N5" s="391"/>
      <c r="O5" s="273" t="s">
        <v>299</v>
      </c>
      <c r="P5" s="273" t="s">
        <v>300</v>
      </c>
      <c r="Q5" s="140" t="s">
        <v>301</v>
      </c>
      <c r="R5" s="273" t="s">
        <v>300</v>
      </c>
      <c r="S5" s="1416" t="s">
        <v>302</v>
      </c>
      <c r="T5" s="273" t="s">
        <v>303</v>
      </c>
      <c r="U5" s="137"/>
      <c r="X5" s="284" t="s">
        <v>304</v>
      </c>
      <c r="Y5" s="285"/>
      <c r="Z5" s="286"/>
      <c r="AB5" s="284" t="s">
        <v>304</v>
      </c>
      <c r="AC5" s="285"/>
      <c r="AD5" s="286"/>
    </row>
    <row r="6" spans="1:30">
      <c r="A6" s="164"/>
      <c r="B6" s="160"/>
      <c r="C6" s="273" t="s">
        <v>305</v>
      </c>
      <c r="D6" s="273"/>
      <c r="E6" s="273"/>
      <c r="F6" s="287" t="s">
        <v>298</v>
      </c>
      <c r="G6" s="289" t="s">
        <v>298</v>
      </c>
      <c r="H6" s="273"/>
      <c r="I6" s="140"/>
      <c r="J6" s="273"/>
      <c r="K6" s="137" t="s">
        <v>306</v>
      </c>
      <c r="M6" s="283" t="s">
        <v>305</v>
      </c>
      <c r="N6" s="391"/>
      <c r="O6" s="273"/>
      <c r="P6" s="287" t="s">
        <v>298</v>
      </c>
      <c r="Q6" s="289" t="s">
        <v>298</v>
      </c>
      <c r="R6" s="273"/>
      <c r="S6" s="1402"/>
      <c r="T6" s="273"/>
      <c r="U6" s="137" t="s">
        <v>306</v>
      </c>
      <c r="X6" s="290" t="s">
        <v>307</v>
      </c>
      <c r="Y6" s="291"/>
      <c r="Z6" s="292" t="s">
        <v>306</v>
      </c>
      <c r="AB6" s="290" t="s">
        <v>307</v>
      </c>
      <c r="AC6" s="291"/>
      <c r="AD6" s="292" t="s">
        <v>306</v>
      </c>
    </row>
    <row r="7" spans="1:30" ht="13.5" thickBot="1">
      <c r="A7" s="170"/>
      <c r="B7" s="171"/>
      <c r="C7" s="293" t="s">
        <v>308</v>
      </c>
      <c r="D7" s="293" t="s">
        <v>309</v>
      </c>
      <c r="E7" s="293" t="s">
        <v>310</v>
      </c>
      <c r="F7" s="293" t="s">
        <v>311</v>
      </c>
      <c r="G7" s="294" t="s">
        <v>312</v>
      </c>
      <c r="H7" s="293" t="s">
        <v>313</v>
      </c>
      <c r="I7" s="294" t="s">
        <v>314</v>
      </c>
      <c r="J7" s="293" t="s">
        <v>315</v>
      </c>
      <c r="K7" s="295" t="s">
        <v>316</v>
      </c>
      <c r="M7" s="296" t="s">
        <v>308</v>
      </c>
      <c r="N7" s="1353" t="s">
        <v>309</v>
      </c>
      <c r="O7" s="293" t="s">
        <v>310</v>
      </c>
      <c r="P7" s="293" t="s">
        <v>311</v>
      </c>
      <c r="Q7" s="294" t="s">
        <v>312</v>
      </c>
      <c r="R7" s="293" t="s">
        <v>313</v>
      </c>
      <c r="S7" s="1403" t="s">
        <v>314</v>
      </c>
      <c r="T7" s="293" t="s">
        <v>315</v>
      </c>
      <c r="U7" s="295" t="s">
        <v>316</v>
      </c>
      <c r="X7" s="297" t="s">
        <v>312</v>
      </c>
      <c r="Y7" s="298" t="s">
        <v>314</v>
      </c>
      <c r="Z7" s="299" t="s">
        <v>316</v>
      </c>
      <c r="AB7" s="297" t="s">
        <v>312</v>
      </c>
      <c r="AC7" s="298" t="s">
        <v>314</v>
      </c>
      <c r="AD7" s="299" t="s">
        <v>316</v>
      </c>
    </row>
    <row r="8" spans="1:30">
      <c r="A8" s="33" t="s">
        <v>225</v>
      </c>
      <c r="B8" s="34" t="s">
        <v>107</v>
      </c>
      <c r="C8" s="300">
        <v>123.8</v>
      </c>
      <c r="D8" s="301">
        <v>1158159</v>
      </c>
      <c r="E8" s="301">
        <v>699351</v>
      </c>
      <c r="F8" s="300">
        <v>91.2</v>
      </c>
      <c r="G8" s="302">
        <v>934609.81599999999</v>
      </c>
      <c r="H8" s="303">
        <v>0.86</v>
      </c>
      <c r="I8" s="304"/>
      <c r="J8" s="305">
        <v>1.079</v>
      </c>
      <c r="K8" s="306">
        <v>309124</v>
      </c>
      <c r="M8" s="307">
        <v>123.8</v>
      </c>
      <c r="N8" s="301">
        <v>1209.44</v>
      </c>
      <c r="O8" s="300">
        <v>868.64</v>
      </c>
      <c r="P8" s="300">
        <v>91.2</v>
      </c>
      <c r="Q8" s="356">
        <v>1038921.8</v>
      </c>
      <c r="R8" s="303">
        <v>0.86</v>
      </c>
      <c r="S8" s="1404"/>
      <c r="T8" s="305">
        <v>1.1000000000000001</v>
      </c>
      <c r="U8" s="306">
        <v>443161</v>
      </c>
      <c r="W8" s="389"/>
      <c r="X8" s="308">
        <v>150.5</v>
      </c>
      <c r="Y8" s="309">
        <v>274727</v>
      </c>
      <c r="Z8" s="310">
        <v>207911</v>
      </c>
      <c r="AB8" s="308">
        <v>158.9</v>
      </c>
      <c r="AC8" s="311">
        <v>31640.799999999999</v>
      </c>
      <c r="AD8" s="310">
        <v>207950</v>
      </c>
    </row>
    <row r="9" spans="1:30">
      <c r="A9" s="33">
        <v>1989</v>
      </c>
      <c r="B9" s="34" t="s">
        <v>108</v>
      </c>
      <c r="C9" s="300">
        <v>123</v>
      </c>
      <c r="D9" s="301">
        <v>1156186</v>
      </c>
      <c r="E9" s="301">
        <v>882043</v>
      </c>
      <c r="F9" s="300">
        <v>90.3</v>
      </c>
      <c r="G9" s="302">
        <v>1011640.44</v>
      </c>
      <c r="H9" s="303">
        <v>0.88</v>
      </c>
      <c r="I9" s="304"/>
      <c r="J9" s="305">
        <v>1.081</v>
      </c>
      <c r="K9" s="306">
        <v>377830</v>
      </c>
      <c r="M9" s="307">
        <v>123</v>
      </c>
      <c r="N9" s="301">
        <v>1229.02</v>
      </c>
      <c r="O9" s="300">
        <v>865.2</v>
      </c>
      <c r="P9" s="300">
        <v>90.3</v>
      </c>
      <c r="Q9" s="356">
        <v>1024832</v>
      </c>
      <c r="R9" s="303">
        <v>0.88</v>
      </c>
      <c r="S9" s="1404"/>
      <c r="T9" s="305">
        <v>1.071</v>
      </c>
      <c r="U9" s="306">
        <v>413487</v>
      </c>
      <c r="W9" s="389"/>
      <c r="X9" s="308">
        <v>162.1</v>
      </c>
      <c r="Y9" s="309">
        <v>235791</v>
      </c>
      <c r="Z9" s="310">
        <v>199103</v>
      </c>
      <c r="AB9" s="308">
        <v>161.5</v>
      </c>
      <c r="AC9" s="311">
        <v>32870.1</v>
      </c>
      <c r="AD9" s="310">
        <v>221220</v>
      </c>
    </row>
    <row r="10" spans="1:30">
      <c r="A10" s="33"/>
      <c r="B10" s="34" t="s">
        <v>109</v>
      </c>
      <c r="C10" s="300">
        <v>123.3</v>
      </c>
      <c r="D10" s="301">
        <v>1294774</v>
      </c>
      <c r="E10" s="301">
        <v>1215048</v>
      </c>
      <c r="F10" s="300">
        <v>89.8</v>
      </c>
      <c r="G10" s="302">
        <v>1011926.3939999999</v>
      </c>
      <c r="H10" s="303">
        <v>0.88</v>
      </c>
      <c r="I10" s="304"/>
      <c r="J10" s="305">
        <v>1.2709999999999999</v>
      </c>
      <c r="K10" s="306">
        <v>466656</v>
      </c>
      <c r="M10" s="307">
        <v>123.3</v>
      </c>
      <c r="N10" s="301">
        <v>1263.73</v>
      </c>
      <c r="O10" s="300">
        <v>1208.5</v>
      </c>
      <c r="P10" s="300">
        <v>89.8</v>
      </c>
      <c r="Q10" s="356">
        <v>1027200.3</v>
      </c>
      <c r="R10" s="303">
        <v>0.88</v>
      </c>
      <c r="S10" s="1404"/>
      <c r="T10" s="305">
        <v>1.081</v>
      </c>
      <c r="U10" s="306">
        <v>421436</v>
      </c>
      <c r="W10" s="389"/>
      <c r="X10" s="308">
        <v>168.1</v>
      </c>
      <c r="Y10" s="309">
        <v>409130</v>
      </c>
      <c r="Z10" s="310">
        <v>251707</v>
      </c>
      <c r="AB10" s="308">
        <v>164.6</v>
      </c>
      <c r="AC10" s="311">
        <v>40415.1</v>
      </c>
      <c r="AD10" s="310">
        <v>244039</v>
      </c>
    </row>
    <row r="11" spans="1:30">
      <c r="A11" s="33"/>
      <c r="B11" s="34" t="s">
        <v>110</v>
      </c>
      <c r="C11" s="300">
        <v>123.6</v>
      </c>
      <c r="D11" s="301">
        <v>1208372</v>
      </c>
      <c r="E11" s="301">
        <v>948011</v>
      </c>
      <c r="F11" s="300">
        <v>90.7</v>
      </c>
      <c r="G11" s="302">
        <v>1096626.591</v>
      </c>
      <c r="H11" s="303">
        <v>0.93</v>
      </c>
      <c r="I11" s="304"/>
      <c r="J11" s="305">
        <v>1.0649999999999999</v>
      </c>
      <c r="K11" s="306">
        <v>404153</v>
      </c>
      <c r="M11" s="307">
        <v>123.6</v>
      </c>
      <c r="N11" s="301">
        <v>1245.5999999999999</v>
      </c>
      <c r="O11" s="300">
        <v>889.62</v>
      </c>
      <c r="P11" s="300">
        <v>90.7</v>
      </c>
      <c r="Q11" s="356">
        <v>1056257.8999999999</v>
      </c>
      <c r="R11" s="303">
        <v>0.93</v>
      </c>
      <c r="S11" s="1404"/>
      <c r="T11" s="305">
        <v>1.101</v>
      </c>
      <c r="U11" s="306">
        <v>405107</v>
      </c>
      <c r="W11" s="389"/>
      <c r="X11" s="308">
        <v>172</v>
      </c>
      <c r="Y11" s="309">
        <v>289711</v>
      </c>
      <c r="Z11" s="310">
        <v>230175</v>
      </c>
      <c r="AB11" s="308">
        <v>164.2</v>
      </c>
      <c r="AC11" s="311">
        <v>30708.799999999999</v>
      </c>
      <c r="AD11" s="310">
        <v>233843</v>
      </c>
    </row>
    <row r="12" spans="1:30">
      <c r="A12" s="33"/>
      <c r="B12" s="34" t="s">
        <v>111</v>
      </c>
      <c r="C12" s="300">
        <v>123.3</v>
      </c>
      <c r="D12" s="301">
        <v>1233678</v>
      </c>
      <c r="E12" s="301">
        <v>840734</v>
      </c>
      <c r="F12" s="300">
        <v>88.8</v>
      </c>
      <c r="G12" s="302">
        <v>1005936.632</v>
      </c>
      <c r="H12" s="303">
        <v>0.95</v>
      </c>
      <c r="I12" s="304"/>
      <c r="J12" s="305">
        <v>1.0069999999999999</v>
      </c>
      <c r="K12" s="306">
        <v>409947</v>
      </c>
      <c r="M12" s="307">
        <v>123.3</v>
      </c>
      <c r="N12" s="301">
        <v>1240.8599999999999</v>
      </c>
      <c r="O12" s="300">
        <v>893.12</v>
      </c>
      <c r="P12" s="300">
        <v>88.8</v>
      </c>
      <c r="Q12" s="356">
        <v>1036492.3</v>
      </c>
      <c r="R12" s="303">
        <v>0.95</v>
      </c>
      <c r="S12" s="1404"/>
      <c r="T12" s="305">
        <v>1.0840000000000001</v>
      </c>
      <c r="U12" s="306">
        <v>439039</v>
      </c>
      <c r="W12" s="389"/>
      <c r="X12" s="308">
        <v>159.30000000000001</v>
      </c>
      <c r="Y12" s="309">
        <v>304647</v>
      </c>
      <c r="Z12" s="310">
        <v>251032</v>
      </c>
      <c r="AB12" s="308">
        <v>164.3</v>
      </c>
      <c r="AC12" s="311">
        <v>33513.800000000003</v>
      </c>
      <c r="AD12" s="310">
        <v>239470</v>
      </c>
    </row>
    <row r="13" spans="1:30">
      <c r="A13" s="33"/>
      <c r="B13" s="34" t="s">
        <v>112</v>
      </c>
      <c r="C13" s="300">
        <v>124</v>
      </c>
      <c r="D13" s="301">
        <v>1258101</v>
      </c>
      <c r="E13" s="301">
        <v>1080288</v>
      </c>
      <c r="F13" s="300">
        <v>89.4</v>
      </c>
      <c r="G13" s="302">
        <v>1104903.9680000001</v>
      </c>
      <c r="H13" s="303">
        <v>0.95</v>
      </c>
      <c r="I13" s="304"/>
      <c r="J13" s="305">
        <v>1.056</v>
      </c>
      <c r="K13" s="306">
        <v>433849</v>
      </c>
      <c r="M13" s="307">
        <v>124</v>
      </c>
      <c r="N13" s="301">
        <v>1241.46</v>
      </c>
      <c r="O13" s="300">
        <v>1012.17</v>
      </c>
      <c r="P13" s="300">
        <v>89.4</v>
      </c>
      <c r="Q13" s="356">
        <v>1037383.5</v>
      </c>
      <c r="R13" s="303">
        <v>0.95</v>
      </c>
      <c r="S13" s="1404"/>
      <c r="T13" s="305">
        <v>1.1020000000000001</v>
      </c>
      <c r="U13" s="306">
        <v>428839</v>
      </c>
      <c r="W13" s="389"/>
      <c r="X13" s="308">
        <v>156.30000000000001</v>
      </c>
      <c r="Y13" s="309">
        <v>301072</v>
      </c>
      <c r="Z13" s="310">
        <v>253244</v>
      </c>
      <c r="AB13" s="308">
        <v>161.5</v>
      </c>
      <c r="AC13" s="311">
        <v>33817.5</v>
      </c>
      <c r="AD13" s="310">
        <v>250503</v>
      </c>
    </row>
    <row r="14" spans="1:30">
      <c r="A14" s="33"/>
      <c r="B14" s="34" t="s">
        <v>113</v>
      </c>
      <c r="C14" s="300">
        <v>122.1</v>
      </c>
      <c r="D14" s="301">
        <v>1308389</v>
      </c>
      <c r="E14" s="301">
        <v>1064553</v>
      </c>
      <c r="F14" s="300">
        <v>88.6</v>
      </c>
      <c r="G14" s="302">
        <v>1086569.2219999998</v>
      </c>
      <c r="H14" s="303">
        <v>0.97</v>
      </c>
      <c r="I14" s="304"/>
      <c r="J14" s="305">
        <v>1.048</v>
      </c>
      <c r="K14" s="306">
        <v>444963</v>
      </c>
      <c r="M14" s="307">
        <v>122.1</v>
      </c>
      <c r="N14" s="301">
        <v>1250.79</v>
      </c>
      <c r="O14" s="300">
        <v>948.8</v>
      </c>
      <c r="P14" s="300">
        <v>88.6</v>
      </c>
      <c r="Q14" s="356">
        <v>1048138.6</v>
      </c>
      <c r="R14" s="303">
        <v>0.97</v>
      </c>
      <c r="S14" s="1404"/>
      <c r="T14" s="305">
        <v>1.077</v>
      </c>
      <c r="U14" s="306">
        <v>425835</v>
      </c>
      <c r="W14" s="389"/>
      <c r="X14" s="308">
        <v>159.30000000000001</v>
      </c>
      <c r="Y14" s="309">
        <v>480831</v>
      </c>
      <c r="Z14" s="310">
        <v>252581</v>
      </c>
      <c r="AB14" s="308">
        <v>162.80000000000001</v>
      </c>
      <c r="AC14" s="311">
        <v>34126.9</v>
      </c>
      <c r="AD14" s="310">
        <v>258841</v>
      </c>
    </row>
    <row r="15" spans="1:30">
      <c r="A15" s="33"/>
      <c r="B15" s="34" t="s">
        <v>114</v>
      </c>
      <c r="C15" s="300">
        <v>123.6</v>
      </c>
      <c r="D15" s="301">
        <v>1248039</v>
      </c>
      <c r="E15" s="301">
        <v>972369</v>
      </c>
      <c r="F15" s="300">
        <v>91.6</v>
      </c>
      <c r="G15" s="302">
        <v>1010281.062</v>
      </c>
      <c r="H15" s="303">
        <v>0.97</v>
      </c>
      <c r="I15" s="304"/>
      <c r="J15" s="305">
        <v>1.0249999999999999</v>
      </c>
      <c r="K15" s="306">
        <v>427029</v>
      </c>
      <c r="M15" s="307">
        <v>123.6</v>
      </c>
      <c r="N15" s="301">
        <v>1236.8699999999999</v>
      </c>
      <c r="O15" s="300">
        <v>939.78</v>
      </c>
      <c r="P15" s="300">
        <v>91.6</v>
      </c>
      <c r="Q15" s="356">
        <v>1053661.7</v>
      </c>
      <c r="R15" s="303">
        <v>0.97</v>
      </c>
      <c r="S15" s="1404"/>
      <c r="T15" s="305">
        <v>1.1080000000000001</v>
      </c>
      <c r="U15" s="306">
        <v>422837</v>
      </c>
      <c r="W15" s="389"/>
      <c r="X15" s="308">
        <v>150.5</v>
      </c>
      <c r="Y15" s="309">
        <v>260288</v>
      </c>
      <c r="Z15" s="310">
        <v>261161</v>
      </c>
      <c r="AB15" s="308">
        <v>160.1</v>
      </c>
      <c r="AC15" s="311">
        <v>34851.199999999997</v>
      </c>
      <c r="AD15" s="310">
        <v>249960</v>
      </c>
    </row>
    <row r="16" spans="1:30">
      <c r="A16" s="33"/>
      <c r="B16" s="34" t="s">
        <v>115</v>
      </c>
      <c r="C16" s="300">
        <v>125.7</v>
      </c>
      <c r="D16" s="301">
        <v>1269912</v>
      </c>
      <c r="E16" s="301">
        <v>926079</v>
      </c>
      <c r="F16" s="300">
        <v>95.6</v>
      </c>
      <c r="G16" s="302">
        <v>1057357.277</v>
      </c>
      <c r="H16" s="303">
        <v>0.97</v>
      </c>
      <c r="I16" s="304"/>
      <c r="J16" s="305">
        <v>1.1639999999999999</v>
      </c>
      <c r="K16" s="306">
        <v>463321</v>
      </c>
      <c r="M16" s="307">
        <v>125.7</v>
      </c>
      <c r="N16" s="301">
        <v>1237.3599999999999</v>
      </c>
      <c r="O16" s="300">
        <v>921.23</v>
      </c>
      <c r="P16" s="300">
        <v>95.6</v>
      </c>
      <c r="Q16" s="356">
        <v>1047861</v>
      </c>
      <c r="R16" s="303">
        <v>0.97</v>
      </c>
      <c r="S16" s="1404"/>
      <c r="T16" s="305">
        <v>1.1180000000000001</v>
      </c>
      <c r="U16" s="306">
        <v>431194</v>
      </c>
      <c r="W16" s="389"/>
      <c r="X16" s="308">
        <v>156.30000000000001</v>
      </c>
      <c r="Y16" s="309">
        <v>300646</v>
      </c>
      <c r="Z16" s="310">
        <v>265807</v>
      </c>
      <c r="AB16" s="308">
        <v>158.30000000000001</v>
      </c>
      <c r="AC16" s="311">
        <v>37122.9</v>
      </c>
      <c r="AD16" s="310">
        <v>263223</v>
      </c>
    </row>
    <row r="17" spans="1:30">
      <c r="A17" s="33"/>
      <c r="B17" s="34" t="s">
        <v>116</v>
      </c>
      <c r="C17" s="300">
        <v>122.1</v>
      </c>
      <c r="D17" s="301">
        <v>1262542</v>
      </c>
      <c r="E17" s="301">
        <v>895206</v>
      </c>
      <c r="F17" s="300">
        <v>88.4</v>
      </c>
      <c r="G17" s="302">
        <v>1050754.7749999999</v>
      </c>
      <c r="H17" s="303">
        <v>1</v>
      </c>
      <c r="I17" s="304"/>
      <c r="J17" s="305">
        <v>1.069</v>
      </c>
      <c r="K17" s="306">
        <v>464145</v>
      </c>
      <c r="M17" s="307">
        <v>122.1</v>
      </c>
      <c r="N17" s="301">
        <v>1239.22</v>
      </c>
      <c r="O17" s="300">
        <v>919.5</v>
      </c>
      <c r="P17" s="300">
        <v>88.4</v>
      </c>
      <c r="Q17" s="356">
        <v>1043427.6</v>
      </c>
      <c r="R17" s="303">
        <v>1</v>
      </c>
      <c r="S17" s="1404"/>
      <c r="T17" s="305">
        <v>1.077</v>
      </c>
      <c r="U17" s="306">
        <v>440863</v>
      </c>
      <c r="W17" s="389"/>
      <c r="X17" s="308">
        <v>162.1</v>
      </c>
      <c r="Y17" s="309">
        <v>371813</v>
      </c>
      <c r="Z17" s="310">
        <v>259505</v>
      </c>
      <c r="AB17" s="308">
        <v>156.9</v>
      </c>
      <c r="AC17" s="311">
        <v>38016</v>
      </c>
      <c r="AD17" s="310">
        <v>247254</v>
      </c>
    </row>
    <row r="18" spans="1:30">
      <c r="A18" s="33"/>
      <c r="B18" s="34" t="s">
        <v>117</v>
      </c>
      <c r="C18" s="300">
        <v>123.6</v>
      </c>
      <c r="D18" s="301">
        <v>1264187</v>
      </c>
      <c r="E18" s="301">
        <v>944106</v>
      </c>
      <c r="F18" s="300">
        <v>90.9</v>
      </c>
      <c r="G18" s="302">
        <v>1071293.3999999999</v>
      </c>
      <c r="H18" s="303">
        <v>1.01</v>
      </c>
      <c r="I18" s="304"/>
      <c r="J18" s="305">
        <v>1.089</v>
      </c>
      <c r="K18" s="306">
        <v>423899</v>
      </c>
      <c r="M18" s="307">
        <v>123.6</v>
      </c>
      <c r="N18" s="301">
        <v>1274.68</v>
      </c>
      <c r="O18" s="300">
        <v>958.22</v>
      </c>
      <c r="P18" s="300">
        <v>90.9</v>
      </c>
      <c r="Q18" s="356">
        <v>1043220</v>
      </c>
      <c r="R18" s="303">
        <v>1.01</v>
      </c>
      <c r="S18" s="1404"/>
      <c r="T18" s="305">
        <v>1.0840000000000001</v>
      </c>
      <c r="U18" s="306">
        <v>439449</v>
      </c>
      <c r="W18" s="389"/>
      <c r="X18" s="308">
        <v>163.19999999999999</v>
      </c>
      <c r="Y18" s="309">
        <v>363014</v>
      </c>
      <c r="Z18" s="310">
        <v>248653</v>
      </c>
      <c r="AB18" s="308">
        <v>156.5</v>
      </c>
      <c r="AC18" s="311">
        <v>37315.1</v>
      </c>
      <c r="AD18" s="310">
        <v>249827</v>
      </c>
    </row>
    <row r="19" spans="1:30">
      <c r="A19" s="49"/>
      <c r="B19" s="50" t="s">
        <v>118</v>
      </c>
      <c r="C19" s="312">
        <v>125</v>
      </c>
      <c r="D19" s="313">
        <v>1273417</v>
      </c>
      <c r="E19" s="313">
        <v>921849</v>
      </c>
      <c r="F19" s="312">
        <v>91.9</v>
      </c>
      <c r="G19" s="314">
        <v>1062792.7240000002</v>
      </c>
      <c r="H19" s="315">
        <v>1.04</v>
      </c>
      <c r="I19" s="316"/>
      <c r="J19" s="317">
        <v>1.1479999999999999</v>
      </c>
      <c r="K19" s="318">
        <v>505681</v>
      </c>
      <c r="M19" s="319">
        <v>125</v>
      </c>
      <c r="N19" s="313">
        <v>1270.51</v>
      </c>
      <c r="O19" s="312">
        <v>955.95</v>
      </c>
      <c r="P19" s="312">
        <v>91.9</v>
      </c>
      <c r="Q19" s="1421">
        <v>1054594.8</v>
      </c>
      <c r="R19" s="315">
        <v>1.04</v>
      </c>
      <c r="S19" s="1405"/>
      <c r="T19" s="317">
        <v>1.1000000000000001</v>
      </c>
      <c r="U19" s="318">
        <v>442355</v>
      </c>
      <c r="W19" s="389"/>
      <c r="X19" s="320">
        <v>167.1</v>
      </c>
      <c r="Y19" s="321">
        <v>661925</v>
      </c>
      <c r="Z19" s="322">
        <v>255646</v>
      </c>
      <c r="AB19" s="320">
        <v>157.30000000000001</v>
      </c>
      <c r="AC19" s="323">
        <v>38293.9</v>
      </c>
      <c r="AD19" s="322">
        <v>275757</v>
      </c>
    </row>
    <row r="20" spans="1:30">
      <c r="A20" s="33" t="s">
        <v>106</v>
      </c>
      <c r="B20" s="34" t="s">
        <v>107</v>
      </c>
      <c r="C20" s="324">
        <v>122</v>
      </c>
      <c r="D20" s="325">
        <v>1224087</v>
      </c>
      <c r="E20" s="325">
        <v>825943</v>
      </c>
      <c r="F20" s="324">
        <v>88.4</v>
      </c>
      <c r="G20" s="302">
        <v>938657.16</v>
      </c>
      <c r="H20" s="326">
        <v>1.04</v>
      </c>
      <c r="I20" s="304"/>
      <c r="J20" s="327">
        <v>1.0589999999999999</v>
      </c>
      <c r="K20" s="306">
        <v>332904</v>
      </c>
      <c r="M20" s="328">
        <v>122</v>
      </c>
      <c r="N20" s="325">
        <v>1278.2</v>
      </c>
      <c r="O20" s="324">
        <v>968.47</v>
      </c>
      <c r="P20" s="324">
        <v>88.4</v>
      </c>
      <c r="Q20" s="356">
        <v>1035971.8</v>
      </c>
      <c r="R20" s="326">
        <v>1.04</v>
      </c>
      <c r="S20" s="1404"/>
      <c r="T20" s="327">
        <v>1.0820000000000001</v>
      </c>
      <c r="U20" s="306">
        <v>456055</v>
      </c>
      <c r="W20" s="389"/>
      <c r="X20" s="329">
        <v>147.5</v>
      </c>
      <c r="Y20" s="330">
        <v>328635</v>
      </c>
      <c r="Z20" s="331">
        <v>260000</v>
      </c>
      <c r="AB20" s="329">
        <v>155.9</v>
      </c>
      <c r="AC20" s="332">
        <v>37643.699999999997</v>
      </c>
      <c r="AD20" s="331">
        <v>253063</v>
      </c>
    </row>
    <row r="21" spans="1:30">
      <c r="A21" s="33">
        <v>1990</v>
      </c>
      <c r="B21" s="34" t="s">
        <v>108</v>
      </c>
      <c r="C21" s="324">
        <v>122.8</v>
      </c>
      <c r="D21" s="325">
        <v>1195472</v>
      </c>
      <c r="E21" s="325">
        <v>1013622</v>
      </c>
      <c r="F21" s="324">
        <v>89.9</v>
      </c>
      <c r="G21" s="302">
        <v>1022461.84</v>
      </c>
      <c r="H21" s="326">
        <v>1.06</v>
      </c>
      <c r="I21" s="304"/>
      <c r="J21" s="327">
        <v>1.081</v>
      </c>
      <c r="K21" s="306">
        <v>435231</v>
      </c>
      <c r="M21" s="328">
        <v>122.8</v>
      </c>
      <c r="N21" s="325">
        <v>1274.3499999999999</v>
      </c>
      <c r="O21" s="324">
        <v>1008.17</v>
      </c>
      <c r="P21" s="324">
        <v>89.9</v>
      </c>
      <c r="Q21" s="356">
        <v>1037904.3</v>
      </c>
      <c r="R21" s="326">
        <v>1.06</v>
      </c>
      <c r="S21" s="1404"/>
      <c r="T21" s="327">
        <v>1.075</v>
      </c>
      <c r="U21" s="306">
        <v>476418</v>
      </c>
      <c r="W21" s="389"/>
      <c r="X21" s="329">
        <v>154.69999999999999</v>
      </c>
      <c r="Y21" s="330">
        <v>280425</v>
      </c>
      <c r="Z21" s="331">
        <v>230467</v>
      </c>
      <c r="AB21" s="329">
        <v>154.30000000000001</v>
      </c>
      <c r="AC21" s="332">
        <v>39023.300000000003</v>
      </c>
      <c r="AD21" s="331">
        <v>258221</v>
      </c>
    </row>
    <row r="22" spans="1:30">
      <c r="A22" s="33"/>
      <c r="B22" s="34" t="s">
        <v>109</v>
      </c>
      <c r="C22" s="324">
        <v>125.4</v>
      </c>
      <c r="D22" s="325">
        <v>1302850</v>
      </c>
      <c r="E22" s="325">
        <v>1217614</v>
      </c>
      <c r="F22" s="324">
        <v>91.3</v>
      </c>
      <c r="G22" s="302">
        <v>1011610.7930000001</v>
      </c>
      <c r="H22" s="326">
        <v>1.07</v>
      </c>
      <c r="I22" s="304"/>
      <c r="J22" s="327">
        <v>1.29</v>
      </c>
      <c r="K22" s="306">
        <v>521796</v>
      </c>
      <c r="M22" s="328">
        <v>125.4</v>
      </c>
      <c r="N22" s="325">
        <v>1277.45</v>
      </c>
      <c r="O22" s="324">
        <v>1209.46</v>
      </c>
      <c r="P22" s="324">
        <v>91.3</v>
      </c>
      <c r="Q22" s="356">
        <v>1027274.6</v>
      </c>
      <c r="R22" s="326">
        <v>1.07</v>
      </c>
      <c r="S22" s="1404"/>
      <c r="T22" s="327">
        <v>1.093</v>
      </c>
      <c r="U22" s="306">
        <v>467256</v>
      </c>
      <c r="W22" s="389"/>
      <c r="X22" s="329">
        <v>152.5</v>
      </c>
      <c r="Y22" s="330">
        <v>404388</v>
      </c>
      <c r="Z22" s="331">
        <v>264672</v>
      </c>
      <c r="AB22" s="329">
        <v>149.9</v>
      </c>
      <c r="AC22" s="332">
        <v>39306.1</v>
      </c>
      <c r="AD22" s="331">
        <v>261969</v>
      </c>
    </row>
    <row r="23" spans="1:30">
      <c r="A23" s="33"/>
      <c r="B23" s="34" t="s">
        <v>110</v>
      </c>
      <c r="C23" s="324">
        <v>124.7</v>
      </c>
      <c r="D23" s="325">
        <v>1245128</v>
      </c>
      <c r="E23" s="325">
        <v>879371</v>
      </c>
      <c r="F23" s="324">
        <v>91.3</v>
      </c>
      <c r="G23" s="302">
        <v>1072600.0900000001</v>
      </c>
      <c r="H23" s="326">
        <v>1.08</v>
      </c>
      <c r="I23" s="304"/>
      <c r="J23" s="327">
        <v>1.0409999999999999</v>
      </c>
      <c r="K23" s="306">
        <v>487078</v>
      </c>
      <c r="M23" s="328">
        <v>124.7</v>
      </c>
      <c r="N23" s="325">
        <v>1285.2</v>
      </c>
      <c r="O23" s="324">
        <v>810.29</v>
      </c>
      <c r="P23" s="324">
        <v>91.3</v>
      </c>
      <c r="Q23" s="356">
        <v>1029794.5</v>
      </c>
      <c r="R23" s="326">
        <v>1.08</v>
      </c>
      <c r="S23" s="1404"/>
      <c r="T23" s="327">
        <v>1.077</v>
      </c>
      <c r="U23" s="306">
        <v>486133</v>
      </c>
      <c r="W23" s="389"/>
      <c r="X23" s="329">
        <v>158.5</v>
      </c>
      <c r="Y23" s="330">
        <v>361315</v>
      </c>
      <c r="Z23" s="331">
        <v>296467</v>
      </c>
      <c r="AB23" s="329">
        <v>151.6</v>
      </c>
      <c r="AC23" s="332">
        <v>38425</v>
      </c>
      <c r="AD23" s="331">
        <v>286938</v>
      </c>
    </row>
    <row r="24" spans="1:30">
      <c r="A24" s="33"/>
      <c r="B24" s="34" t="s">
        <v>111</v>
      </c>
      <c r="C24" s="324">
        <v>130.30000000000001</v>
      </c>
      <c r="D24" s="325">
        <v>1280462</v>
      </c>
      <c r="E24" s="325">
        <v>1169695</v>
      </c>
      <c r="F24" s="324">
        <v>101</v>
      </c>
      <c r="G24" s="302">
        <v>987209.66399999987</v>
      </c>
      <c r="H24" s="326">
        <v>1.07</v>
      </c>
      <c r="I24" s="304"/>
      <c r="J24" s="327">
        <v>1.034</v>
      </c>
      <c r="K24" s="306">
        <v>482268</v>
      </c>
      <c r="M24" s="328">
        <v>130.30000000000001</v>
      </c>
      <c r="N24" s="325">
        <v>1289.1300000000001</v>
      </c>
      <c r="O24" s="324">
        <v>1282.02</v>
      </c>
      <c r="P24" s="324">
        <v>101</v>
      </c>
      <c r="Q24" s="356">
        <v>1015207.6</v>
      </c>
      <c r="R24" s="326">
        <v>1.07</v>
      </c>
      <c r="S24" s="1404"/>
      <c r="T24" s="327">
        <v>1.1180000000000001</v>
      </c>
      <c r="U24" s="306">
        <v>510370</v>
      </c>
      <c r="W24" s="389"/>
      <c r="X24" s="329">
        <v>145.4</v>
      </c>
      <c r="Y24" s="330">
        <v>361115</v>
      </c>
      <c r="Z24" s="331">
        <v>280602</v>
      </c>
      <c r="AB24" s="329">
        <v>149.80000000000001</v>
      </c>
      <c r="AC24" s="332">
        <v>40065.300000000003</v>
      </c>
      <c r="AD24" s="331">
        <v>271550</v>
      </c>
    </row>
    <row r="25" spans="1:30">
      <c r="A25" s="33"/>
      <c r="B25" s="34" t="s">
        <v>112</v>
      </c>
      <c r="C25" s="324">
        <v>125</v>
      </c>
      <c r="D25" s="325">
        <v>1312561</v>
      </c>
      <c r="E25" s="325">
        <v>1165383</v>
      </c>
      <c r="F25" s="324">
        <v>91.8</v>
      </c>
      <c r="G25" s="302">
        <v>1092574.6000000001</v>
      </c>
      <c r="H25" s="326">
        <v>1.1000000000000001</v>
      </c>
      <c r="I25" s="304"/>
      <c r="J25" s="327">
        <v>1.028</v>
      </c>
      <c r="K25" s="306">
        <v>492797</v>
      </c>
      <c r="M25" s="328">
        <v>125</v>
      </c>
      <c r="N25" s="325">
        <v>1288.18</v>
      </c>
      <c r="O25" s="324">
        <v>1058.33</v>
      </c>
      <c r="P25" s="324">
        <v>91.8</v>
      </c>
      <c r="Q25" s="356">
        <v>1030406.4</v>
      </c>
      <c r="R25" s="326">
        <v>1.1000000000000001</v>
      </c>
      <c r="S25" s="1404"/>
      <c r="T25" s="327">
        <v>1.0660000000000001</v>
      </c>
      <c r="U25" s="306">
        <v>484211</v>
      </c>
      <c r="W25" s="389"/>
      <c r="X25" s="329">
        <v>145.9</v>
      </c>
      <c r="Y25" s="330">
        <v>364013</v>
      </c>
      <c r="Z25" s="331">
        <v>254039</v>
      </c>
      <c r="AB25" s="329">
        <v>150.19999999999999</v>
      </c>
      <c r="AC25" s="332">
        <v>40124</v>
      </c>
      <c r="AD25" s="331">
        <v>262110</v>
      </c>
    </row>
    <row r="26" spans="1:30">
      <c r="A26" s="33"/>
      <c r="B26" s="34" t="s">
        <v>113</v>
      </c>
      <c r="C26" s="324">
        <v>128.4</v>
      </c>
      <c r="D26" s="325">
        <v>1361352</v>
      </c>
      <c r="E26" s="325">
        <v>922555</v>
      </c>
      <c r="F26" s="324">
        <v>98.4</v>
      </c>
      <c r="G26" s="302">
        <v>1065328.872</v>
      </c>
      <c r="H26" s="326">
        <v>1.1100000000000001</v>
      </c>
      <c r="I26" s="304"/>
      <c r="J26" s="327">
        <v>1.0720000000000001</v>
      </c>
      <c r="K26" s="306">
        <v>502163</v>
      </c>
      <c r="M26" s="328">
        <v>128.4</v>
      </c>
      <c r="N26" s="325">
        <v>1291.52</v>
      </c>
      <c r="O26" s="324">
        <v>848.13</v>
      </c>
      <c r="P26" s="324">
        <v>98.4</v>
      </c>
      <c r="Q26" s="356">
        <v>1028418.4</v>
      </c>
      <c r="R26" s="326">
        <v>1.1100000000000001</v>
      </c>
      <c r="S26" s="1404"/>
      <c r="T26" s="327">
        <v>1.1020000000000001</v>
      </c>
      <c r="U26" s="306">
        <v>481044</v>
      </c>
      <c r="W26" s="389"/>
      <c r="X26" s="329">
        <v>146.19999999999999</v>
      </c>
      <c r="Y26" s="330">
        <v>555901</v>
      </c>
      <c r="Z26" s="331">
        <v>264983</v>
      </c>
      <c r="AB26" s="329">
        <v>149.30000000000001</v>
      </c>
      <c r="AC26" s="332">
        <v>39891.9</v>
      </c>
      <c r="AD26" s="331">
        <v>262326</v>
      </c>
    </row>
    <row r="27" spans="1:30">
      <c r="A27" s="33"/>
      <c r="B27" s="34" t="s">
        <v>114</v>
      </c>
      <c r="C27" s="324">
        <v>128.9</v>
      </c>
      <c r="D27" s="325">
        <v>1329424</v>
      </c>
      <c r="E27" s="325">
        <v>1122275</v>
      </c>
      <c r="F27" s="324">
        <v>95.2</v>
      </c>
      <c r="G27" s="302">
        <v>989111.12</v>
      </c>
      <c r="H27" s="326">
        <v>1.1399999999999999</v>
      </c>
      <c r="I27" s="304"/>
      <c r="J27" s="327">
        <v>1.032</v>
      </c>
      <c r="K27" s="306">
        <v>468166</v>
      </c>
      <c r="M27" s="328">
        <v>128.9</v>
      </c>
      <c r="N27" s="325">
        <v>1313.12</v>
      </c>
      <c r="O27" s="324">
        <v>1131.49</v>
      </c>
      <c r="P27" s="324">
        <v>95.2</v>
      </c>
      <c r="Q27" s="356">
        <v>1025789.5</v>
      </c>
      <c r="R27" s="326">
        <v>1.1399999999999999</v>
      </c>
      <c r="S27" s="1404"/>
      <c r="T27" s="327">
        <v>1.113</v>
      </c>
      <c r="U27" s="306">
        <v>470834</v>
      </c>
      <c r="W27" s="389"/>
      <c r="X27" s="329">
        <v>138.6</v>
      </c>
      <c r="Y27" s="330">
        <v>290634</v>
      </c>
      <c r="Z27" s="331">
        <v>278064</v>
      </c>
      <c r="AB27" s="329">
        <v>148.1</v>
      </c>
      <c r="AC27" s="332">
        <v>38810.400000000001</v>
      </c>
      <c r="AD27" s="331">
        <v>262877</v>
      </c>
    </row>
    <row r="28" spans="1:30">
      <c r="A28" s="33"/>
      <c r="B28" s="34" t="s">
        <v>115</v>
      </c>
      <c r="C28" s="324">
        <v>120.3</v>
      </c>
      <c r="D28" s="325">
        <v>1336681</v>
      </c>
      <c r="E28" s="325">
        <v>959160</v>
      </c>
      <c r="F28" s="324">
        <v>86</v>
      </c>
      <c r="G28" s="302">
        <v>1031189.177</v>
      </c>
      <c r="H28" s="326">
        <v>1.1100000000000001</v>
      </c>
      <c r="I28" s="304"/>
      <c r="J28" s="327">
        <v>1.073</v>
      </c>
      <c r="K28" s="306">
        <v>483437</v>
      </c>
      <c r="M28" s="328">
        <v>120.3</v>
      </c>
      <c r="N28" s="325">
        <v>1312.38</v>
      </c>
      <c r="O28" s="324">
        <v>909.75</v>
      </c>
      <c r="P28" s="324">
        <v>86</v>
      </c>
      <c r="Q28" s="356">
        <v>1032793.1</v>
      </c>
      <c r="R28" s="326">
        <v>1.1100000000000001</v>
      </c>
      <c r="S28" s="1404"/>
      <c r="T28" s="327">
        <v>1.028</v>
      </c>
      <c r="U28" s="306">
        <v>462468</v>
      </c>
      <c r="W28" s="389"/>
      <c r="X28" s="329">
        <v>147</v>
      </c>
      <c r="Y28" s="330">
        <v>340234</v>
      </c>
      <c r="Z28" s="331">
        <v>251727</v>
      </c>
      <c r="AB28" s="329">
        <v>148.9</v>
      </c>
      <c r="AC28" s="332">
        <v>41132</v>
      </c>
      <c r="AD28" s="331">
        <v>259440</v>
      </c>
    </row>
    <row r="29" spans="1:30">
      <c r="A29" s="33"/>
      <c r="B29" s="34" t="s">
        <v>116</v>
      </c>
      <c r="C29" s="324">
        <v>128.6</v>
      </c>
      <c r="D29" s="325">
        <v>1342395</v>
      </c>
      <c r="E29" s="325">
        <v>961955</v>
      </c>
      <c r="F29" s="324">
        <v>95.6</v>
      </c>
      <c r="G29" s="302">
        <v>1042676.5560000001</v>
      </c>
      <c r="H29" s="326">
        <v>1.1000000000000001</v>
      </c>
      <c r="I29" s="304"/>
      <c r="J29" s="327">
        <v>1.1000000000000001</v>
      </c>
      <c r="K29" s="306">
        <v>518423</v>
      </c>
      <c r="M29" s="328">
        <v>128.6</v>
      </c>
      <c r="N29" s="325">
        <v>1308.74</v>
      </c>
      <c r="O29" s="324">
        <v>950.28</v>
      </c>
      <c r="P29" s="324">
        <v>95.6</v>
      </c>
      <c r="Q29" s="356">
        <v>1027251.4</v>
      </c>
      <c r="R29" s="326">
        <v>1.1000000000000001</v>
      </c>
      <c r="S29" s="1404"/>
      <c r="T29" s="327">
        <v>1.1080000000000001</v>
      </c>
      <c r="U29" s="306">
        <v>483237</v>
      </c>
      <c r="W29" s="389"/>
      <c r="X29" s="329">
        <v>153.4</v>
      </c>
      <c r="Y29" s="330">
        <v>383887</v>
      </c>
      <c r="Z29" s="331">
        <v>278288</v>
      </c>
      <c r="AB29" s="329">
        <v>148.30000000000001</v>
      </c>
      <c r="AC29" s="332">
        <v>39655.1</v>
      </c>
      <c r="AD29" s="331">
        <v>255671</v>
      </c>
    </row>
    <row r="30" spans="1:30">
      <c r="A30" s="33"/>
      <c r="B30" s="34" t="s">
        <v>117</v>
      </c>
      <c r="C30" s="324">
        <v>127.8</v>
      </c>
      <c r="D30" s="325">
        <v>1288644</v>
      </c>
      <c r="E30" s="325">
        <v>800496</v>
      </c>
      <c r="F30" s="324">
        <v>95.6</v>
      </c>
      <c r="G30" s="302">
        <v>1053065.1599999999</v>
      </c>
      <c r="H30" s="326">
        <v>1.1000000000000001</v>
      </c>
      <c r="I30" s="304"/>
      <c r="J30" s="327">
        <v>1.0980000000000001</v>
      </c>
      <c r="K30" s="306">
        <v>459471</v>
      </c>
      <c r="M30" s="328">
        <v>127.8</v>
      </c>
      <c r="N30" s="325">
        <v>1297</v>
      </c>
      <c r="O30" s="324">
        <v>892.59</v>
      </c>
      <c r="P30" s="324">
        <v>95.6</v>
      </c>
      <c r="Q30" s="356">
        <v>1022058.1</v>
      </c>
      <c r="R30" s="326">
        <v>1.1000000000000001</v>
      </c>
      <c r="S30" s="1404"/>
      <c r="T30" s="327">
        <v>1.097</v>
      </c>
      <c r="U30" s="306">
        <v>478820</v>
      </c>
      <c r="W30" s="389"/>
      <c r="X30" s="329">
        <v>155.6</v>
      </c>
      <c r="Y30" s="330">
        <v>396558</v>
      </c>
      <c r="Z30" s="331">
        <v>265662</v>
      </c>
      <c r="AB30" s="329">
        <v>149.4</v>
      </c>
      <c r="AC30" s="332">
        <v>40623.699999999997</v>
      </c>
      <c r="AD30" s="331">
        <v>262944</v>
      </c>
    </row>
    <row r="31" spans="1:30">
      <c r="A31" s="33"/>
      <c r="B31" s="34" t="s">
        <v>118</v>
      </c>
      <c r="C31" s="324">
        <v>126.4</v>
      </c>
      <c r="D31" s="325">
        <v>1274325</v>
      </c>
      <c r="E31" s="325">
        <v>993901</v>
      </c>
      <c r="F31" s="324">
        <v>94.5</v>
      </c>
      <c r="G31" s="302">
        <v>1032494.58</v>
      </c>
      <c r="H31" s="326">
        <v>1.1200000000000001</v>
      </c>
      <c r="I31" s="304"/>
      <c r="J31" s="327">
        <v>1.1259999999999999</v>
      </c>
      <c r="K31" s="306">
        <v>522979</v>
      </c>
      <c r="M31" s="328">
        <v>126.4</v>
      </c>
      <c r="N31" s="325">
        <v>1283.27</v>
      </c>
      <c r="O31" s="324">
        <v>967.05</v>
      </c>
      <c r="P31" s="324">
        <v>94.5</v>
      </c>
      <c r="Q31" s="356">
        <v>1029155.1</v>
      </c>
      <c r="R31" s="326">
        <v>1.1200000000000001</v>
      </c>
      <c r="S31" s="1404"/>
      <c r="T31" s="327">
        <v>1.081</v>
      </c>
      <c r="U31" s="306">
        <v>468997</v>
      </c>
      <c r="W31" s="389"/>
      <c r="X31" s="333">
        <v>159.19999999999999</v>
      </c>
      <c r="Y31" s="334">
        <v>699767</v>
      </c>
      <c r="Z31" s="335">
        <v>261179</v>
      </c>
      <c r="AB31" s="333">
        <v>149.6</v>
      </c>
      <c r="AC31" s="336">
        <v>40511.4</v>
      </c>
      <c r="AD31" s="335">
        <v>281711</v>
      </c>
    </row>
    <row r="32" spans="1:30">
      <c r="A32" s="61" t="s">
        <v>119</v>
      </c>
      <c r="B32" s="62" t="s">
        <v>107</v>
      </c>
      <c r="C32" s="337">
        <v>128.80000000000001</v>
      </c>
      <c r="D32" s="338">
        <v>1236471</v>
      </c>
      <c r="E32" s="338">
        <v>704854</v>
      </c>
      <c r="F32" s="337">
        <v>96.7</v>
      </c>
      <c r="G32" s="339">
        <v>910355.69</v>
      </c>
      <c r="H32" s="340">
        <v>1.1100000000000001</v>
      </c>
      <c r="I32" s="1921">
        <v>11.6</v>
      </c>
      <c r="J32" s="341">
        <v>1.091</v>
      </c>
      <c r="K32" s="342">
        <v>363612</v>
      </c>
      <c r="M32" s="343">
        <v>128.80000000000001</v>
      </c>
      <c r="N32" s="338">
        <v>1296.73</v>
      </c>
      <c r="O32" s="337">
        <v>826.13</v>
      </c>
      <c r="P32" s="337">
        <v>96.7</v>
      </c>
      <c r="Q32" s="1422">
        <v>1002569.6</v>
      </c>
      <c r="R32" s="340">
        <v>1.1100000000000001</v>
      </c>
      <c r="S32" s="1406">
        <v>11.6</v>
      </c>
      <c r="T32" s="1633">
        <v>1.119</v>
      </c>
      <c r="U32" s="342">
        <v>487758</v>
      </c>
      <c r="W32" s="389"/>
      <c r="X32" s="329">
        <v>140.6</v>
      </c>
      <c r="Y32" s="330">
        <v>362147</v>
      </c>
      <c r="Z32" s="331">
        <v>273548</v>
      </c>
      <c r="AB32" s="329">
        <v>148.5</v>
      </c>
      <c r="AC32" s="332">
        <v>41287.1</v>
      </c>
      <c r="AD32" s="331">
        <v>268813</v>
      </c>
    </row>
    <row r="33" spans="1:30">
      <c r="A33" s="33">
        <v>1991</v>
      </c>
      <c r="B33" s="34" t="s">
        <v>108</v>
      </c>
      <c r="C33" s="324">
        <v>130.30000000000001</v>
      </c>
      <c r="D33" s="325">
        <v>1223172</v>
      </c>
      <c r="E33" s="325">
        <v>862404</v>
      </c>
      <c r="F33" s="324">
        <v>98.5</v>
      </c>
      <c r="G33" s="302">
        <v>1024756.177</v>
      </c>
      <c r="H33" s="326">
        <v>1.1200000000000001</v>
      </c>
      <c r="I33" s="1922">
        <v>8.3000000000000007</v>
      </c>
      <c r="J33" s="327">
        <v>1.1180000000000001</v>
      </c>
      <c r="K33" s="306">
        <v>415328</v>
      </c>
      <c r="M33" s="328">
        <v>130.30000000000001</v>
      </c>
      <c r="N33" s="325">
        <v>1305.4100000000001</v>
      </c>
      <c r="O33" s="324">
        <v>871.91</v>
      </c>
      <c r="P33" s="324">
        <v>98.5</v>
      </c>
      <c r="Q33" s="356">
        <v>1042217.1</v>
      </c>
      <c r="R33" s="326">
        <v>1.1200000000000001</v>
      </c>
      <c r="S33" s="1407">
        <v>8.3000000000000007</v>
      </c>
      <c r="T33" s="1358">
        <v>1.117</v>
      </c>
      <c r="U33" s="306">
        <v>452461</v>
      </c>
      <c r="W33" s="389"/>
      <c r="X33" s="329">
        <v>145.9</v>
      </c>
      <c r="Y33" s="330">
        <v>296600</v>
      </c>
      <c r="Z33" s="331">
        <v>244569</v>
      </c>
      <c r="AB33" s="329">
        <v>145.4</v>
      </c>
      <c r="AC33" s="332">
        <v>41119.4</v>
      </c>
      <c r="AD33" s="331">
        <v>274612</v>
      </c>
    </row>
    <row r="34" spans="1:30">
      <c r="A34" s="33"/>
      <c r="B34" s="34" t="s">
        <v>109</v>
      </c>
      <c r="C34" s="324">
        <v>128</v>
      </c>
      <c r="D34" s="325">
        <v>1348355</v>
      </c>
      <c r="E34" s="325">
        <v>846717</v>
      </c>
      <c r="F34" s="324">
        <v>96.2</v>
      </c>
      <c r="G34" s="302">
        <v>1001812.9</v>
      </c>
      <c r="H34" s="326">
        <v>1.1200000000000001</v>
      </c>
      <c r="I34" s="1922">
        <v>9.6999999999999993</v>
      </c>
      <c r="J34" s="327">
        <v>1.2889999999999999</v>
      </c>
      <c r="K34" s="306">
        <v>518646</v>
      </c>
      <c r="M34" s="328">
        <v>128</v>
      </c>
      <c r="N34" s="325">
        <v>1323.48</v>
      </c>
      <c r="O34" s="324">
        <v>868.16</v>
      </c>
      <c r="P34" s="324">
        <v>96.2</v>
      </c>
      <c r="Q34" s="356">
        <v>1025065.1</v>
      </c>
      <c r="R34" s="326">
        <v>1.1200000000000001</v>
      </c>
      <c r="S34" s="1407">
        <v>9.6999999999999993</v>
      </c>
      <c r="T34" s="1358">
        <v>1.0860000000000001</v>
      </c>
      <c r="U34" s="306">
        <v>464307</v>
      </c>
      <c r="W34" s="389"/>
      <c r="X34" s="329">
        <v>147.5</v>
      </c>
      <c r="Y34" s="330">
        <v>434238</v>
      </c>
      <c r="Z34" s="331">
        <v>260032</v>
      </c>
      <c r="AB34" s="329">
        <v>145.19999999999999</v>
      </c>
      <c r="AC34" s="332">
        <v>42558.6</v>
      </c>
      <c r="AD34" s="331">
        <v>268496</v>
      </c>
    </row>
    <row r="35" spans="1:30">
      <c r="A35" s="33"/>
      <c r="B35" s="34" t="s">
        <v>110</v>
      </c>
      <c r="C35" s="324">
        <v>129.1</v>
      </c>
      <c r="D35" s="325">
        <v>1298037</v>
      </c>
      <c r="E35" s="325">
        <v>1073074</v>
      </c>
      <c r="F35" s="324">
        <v>97.7</v>
      </c>
      <c r="G35" s="302">
        <v>1086957.496</v>
      </c>
      <c r="H35" s="326">
        <v>1.1100000000000001</v>
      </c>
      <c r="I35" s="1922">
        <v>6.1</v>
      </c>
      <c r="J35" s="327">
        <v>1.04</v>
      </c>
      <c r="K35" s="306">
        <v>451926</v>
      </c>
      <c r="M35" s="328">
        <v>129.1</v>
      </c>
      <c r="N35" s="325">
        <v>1334.07</v>
      </c>
      <c r="O35" s="324">
        <v>969.41</v>
      </c>
      <c r="P35" s="324">
        <v>97.7</v>
      </c>
      <c r="Q35" s="356">
        <v>1038064.3</v>
      </c>
      <c r="R35" s="326">
        <v>1.1100000000000001</v>
      </c>
      <c r="S35" s="1407">
        <v>6.1</v>
      </c>
      <c r="T35" s="1358">
        <v>1.0780000000000001</v>
      </c>
      <c r="U35" s="306">
        <v>437618</v>
      </c>
      <c r="W35" s="389"/>
      <c r="X35" s="329">
        <v>152.30000000000001</v>
      </c>
      <c r="Y35" s="330">
        <v>385596</v>
      </c>
      <c r="Z35" s="331">
        <v>247402</v>
      </c>
      <c r="AB35" s="329">
        <v>145.69999999999999</v>
      </c>
      <c r="AC35" s="332">
        <v>41471.599999999999</v>
      </c>
      <c r="AD35" s="331">
        <v>229887</v>
      </c>
    </row>
    <row r="36" spans="1:30">
      <c r="A36" s="33"/>
      <c r="B36" s="34" t="s">
        <v>111</v>
      </c>
      <c r="C36" s="324">
        <v>129.4</v>
      </c>
      <c r="D36" s="325">
        <v>1344824</v>
      </c>
      <c r="E36" s="325">
        <v>758825</v>
      </c>
      <c r="F36" s="324">
        <v>98.3</v>
      </c>
      <c r="G36" s="302">
        <v>1016899.339</v>
      </c>
      <c r="H36" s="326">
        <v>1.1000000000000001</v>
      </c>
      <c r="I36" s="1922">
        <v>5.0999999999999996</v>
      </c>
      <c r="J36" s="327">
        <v>0.99399999999999999</v>
      </c>
      <c r="K36" s="306">
        <v>479260</v>
      </c>
      <c r="M36" s="328">
        <v>129.4</v>
      </c>
      <c r="N36" s="325">
        <v>1352.61</v>
      </c>
      <c r="O36" s="324">
        <v>847.76</v>
      </c>
      <c r="P36" s="324">
        <v>98.3</v>
      </c>
      <c r="Q36" s="356">
        <v>1039430.2</v>
      </c>
      <c r="R36" s="326">
        <v>1.1000000000000001</v>
      </c>
      <c r="S36" s="1407">
        <v>5.0999999999999996</v>
      </c>
      <c r="T36" s="1358">
        <v>1.079</v>
      </c>
      <c r="U36" s="306">
        <v>505598</v>
      </c>
      <c r="W36" s="389"/>
      <c r="X36" s="329">
        <v>143.19999999999999</v>
      </c>
      <c r="Y36" s="330">
        <v>373528</v>
      </c>
      <c r="Z36" s="331">
        <v>284508</v>
      </c>
      <c r="AB36" s="329">
        <v>147.5</v>
      </c>
      <c r="AC36" s="332">
        <v>41258.9</v>
      </c>
      <c r="AD36" s="331">
        <v>273453</v>
      </c>
    </row>
    <row r="37" spans="1:30">
      <c r="A37" s="33"/>
      <c r="B37" s="34" t="s">
        <v>112</v>
      </c>
      <c r="C37" s="324">
        <v>128.80000000000001</v>
      </c>
      <c r="D37" s="325">
        <v>1351817</v>
      </c>
      <c r="E37" s="325">
        <v>940266</v>
      </c>
      <c r="F37" s="324">
        <v>98.8</v>
      </c>
      <c r="G37" s="302">
        <v>1089486.2250000001</v>
      </c>
      <c r="H37" s="326">
        <v>1.1100000000000001</v>
      </c>
      <c r="I37" s="1922">
        <v>8.9</v>
      </c>
      <c r="J37" s="327">
        <v>1.0349999999999999</v>
      </c>
      <c r="K37" s="306">
        <v>474291</v>
      </c>
      <c r="M37" s="328">
        <v>128.80000000000001</v>
      </c>
      <c r="N37" s="325">
        <v>1333.71</v>
      </c>
      <c r="O37" s="324">
        <v>849.28</v>
      </c>
      <c r="P37" s="324">
        <v>98.8</v>
      </c>
      <c r="Q37" s="356">
        <v>1038090.8</v>
      </c>
      <c r="R37" s="326">
        <v>1.1100000000000001</v>
      </c>
      <c r="S37" s="1407">
        <v>8.9</v>
      </c>
      <c r="T37" s="1358">
        <v>1.0649999999999999</v>
      </c>
      <c r="U37" s="306">
        <v>477055</v>
      </c>
      <c r="W37" s="389"/>
      <c r="X37" s="329">
        <v>139.6</v>
      </c>
      <c r="Y37" s="330">
        <v>389028</v>
      </c>
      <c r="Z37" s="331">
        <v>244360</v>
      </c>
      <c r="AB37" s="329">
        <v>143</v>
      </c>
      <c r="AC37" s="332">
        <v>42428.5</v>
      </c>
      <c r="AD37" s="331">
        <v>267593</v>
      </c>
    </row>
    <row r="38" spans="1:30">
      <c r="A38" s="33"/>
      <c r="B38" s="34" t="s">
        <v>113</v>
      </c>
      <c r="C38" s="324">
        <v>127.4</v>
      </c>
      <c r="D38" s="325">
        <v>1399485</v>
      </c>
      <c r="E38" s="325">
        <v>1003927</v>
      </c>
      <c r="F38" s="324">
        <v>96.1</v>
      </c>
      <c r="G38" s="302">
        <v>1077558.7620000001</v>
      </c>
      <c r="H38" s="326">
        <v>1.0900000000000001</v>
      </c>
      <c r="I38" s="1922">
        <v>-0.4</v>
      </c>
      <c r="J38" s="327">
        <v>1.0309999999999999</v>
      </c>
      <c r="K38" s="306">
        <v>520951</v>
      </c>
      <c r="M38" s="328">
        <v>127.4</v>
      </c>
      <c r="N38" s="325">
        <v>1316</v>
      </c>
      <c r="O38" s="324">
        <v>876.76</v>
      </c>
      <c r="P38" s="324">
        <v>96.1</v>
      </c>
      <c r="Q38" s="356">
        <v>1032426.6</v>
      </c>
      <c r="R38" s="326">
        <v>1.0900000000000001</v>
      </c>
      <c r="S38" s="1407">
        <v>-0.4</v>
      </c>
      <c r="T38" s="1358">
        <v>1.0580000000000001</v>
      </c>
      <c r="U38" s="306">
        <v>489231</v>
      </c>
      <c r="W38" s="389"/>
      <c r="X38" s="329">
        <v>140.6</v>
      </c>
      <c r="Y38" s="330">
        <v>552065</v>
      </c>
      <c r="Z38" s="331">
        <v>272932</v>
      </c>
      <c r="AB38" s="329">
        <v>143.80000000000001</v>
      </c>
      <c r="AC38" s="332">
        <v>40003.599999999999</v>
      </c>
      <c r="AD38" s="331">
        <v>262115</v>
      </c>
    </row>
    <row r="39" spans="1:30">
      <c r="A39" s="33"/>
      <c r="B39" s="34" t="s">
        <v>114</v>
      </c>
      <c r="C39" s="324">
        <v>125.7</v>
      </c>
      <c r="D39" s="325">
        <v>1307581</v>
      </c>
      <c r="E39" s="325">
        <v>817105</v>
      </c>
      <c r="F39" s="324">
        <v>94.5</v>
      </c>
      <c r="G39" s="302">
        <v>968707.02</v>
      </c>
      <c r="H39" s="326">
        <v>1.05</v>
      </c>
      <c r="I39" s="1922">
        <v>3.5</v>
      </c>
      <c r="J39" s="327">
        <v>0.97</v>
      </c>
      <c r="K39" s="306">
        <v>468428</v>
      </c>
      <c r="M39" s="328">
        <v>125.7</v>
      </c>
      <c r="N39" s="325">
        <v>1292.3699999999999</v>
      </c>
      <c r="O39" s="324">
        <v>826.48</v>
      </c>
      <c r="P39" s="324">
        <v>94.5</v>
      </c>
      <c r="Q39" s="356">
        <v>1007133.6</v>
      </c>
      <c r="R39" s="326">
        <v>1.05</v>
      </c>
      <c r="S39" s="1407">
        <v>3.5</v>
      </c>
      <c r="T39" s="1358">
        <v>1.046</v>
      </c>
      <c r="U39" s="306">
        <v>481034</v>
      </c>
      <c r="W39" s="389"/>
      <c r="X39" s="329">
        <v>132.4</v>
      </c>
      <c r="Y39" s="330">
        <v>316194</v>
      </c>
      <c r="Z39" s="331">
        <v>261781</v>
      </c>
      <c r="AB39" s="329">
        <v>142</v>
      </c>
      <c r="AC39" s="332">
        <v>41270.199999999997</v>
      </c>
      <c r="AD39" s="331">
        <v>253889</v>
      </c>
    </row>
    <row r="40" spans="1:30">
      <c r="A40" s="33"/>
      <c r="B40" s="34" t="s">
        <v>115</v>
      </c>
      <c r="C40" s="324">
        <v>123.5</v>
      </c>
      <c r="D40" s="325">
        <v>1320450</v>
      </c>
      <c r="E40" s="325">
        <v>979737</v>
      </c>
      <c r="F40" s="324">
        <v>91.3</v>
      </c>
      <c r="G40" s="302">
        <v>1023649.2280000001</v>
      </c>
      <c r="H40" s="326">
        <v>1</v>
      </c>
      <c r="I40" s="1922">
        <v>-0.2</v>
      </c>
      <c r="J40" s="327">
        <v>1.0720000000000001</v>
      </c>
      <c r="K40" s="306">
        <v>517580</v>
      </c>
      <c r="M40" s="328">
        <v>123.5</v>
      </c>
      <c r="N40" s="325">
        <v>1298.0899999999999</v>
      </c>
      <c r="O40" s="324">
        <v>917.53</v>
      </c>
      <c r="P40" s="324">
        <v>91.3</v>
      </c>
      <c r="Q40" s="356">
        <v>1024638</v>
      </c>
      <c r="R40" s="326">
        <v>1</v>
      </c>
      <c r="S40" s="1407">
        <v>-0.2</v>
      </c>
      <c r="T40" s="1358">
        <v>1.0249999999999999</v>
      </c>
      <c r="U40" s="306">
        <v>499881</v>
      </c>
      <c r="W40" s="389"/>
      <c r="X40" s="329">
        <v>134.9</v>
      </c>
      <c r="Y40" s="330">
        <v>348671</v>
      </c>
      <c r="Z40" s="331">
        <v>246053</v>
      </c>
      <c r="AB40" s="329">
        <v>136.5</v>
      </c>
      <c r="AC40" s="332">
        <v>41251.300000000003</v>
      </c>
      <c r="AD40" s="331">
        <v>239702</v>
      </c>
    </row>
    <row r="41" spans="1:30">
      <c r="A41" s="33"/>
      <c r="B41" s="34" t="s">
        <v>116</v>
      </c>
      <c r="C41" s="324">
        <v>123.1</v>
      </c>
      <c r="D41" s="325">
        <v>1320721</v>
      </c>
      <c r="E41" s="325">
        <v>844386</v>
      </c>
      <c r="F41" s="324">
        <v>89.7</v>
      </c>
      <c r="G41" s="302">
        <v>1041446.925</v>
      </c>
      <c r="H41" s="326">
        <v>0.99</v>
      </c>
      <c r="I41" s="1922">
        <v>0.7</v>
      </c>
      <c r="J41" s="327">
        <v>1.018</v>
      </c>
      <c r="K41" s="306">
        <v>536205</v>
      </c>
      <c r="M41" s="328">
        <v>123.1</v>
      </c>
      <c r="N41" s="325">
        <v>1284.74</v>
      </c>
      <c r="O41" s="324">
        <v>860.09</v>
      </c>
      <c r="P41" s="324">
        <v>89.7</v>
      </c>
      <c r="Q41" s="356">
        <v>1021512.4</v>
      </c>
      <c r="R41" s="326">
        <v>0.99</v>
      </c>
      <c r="S41" s="1407">
        <v>0.7</v>
      </c>
      <c r="T41" s="1358">
        <v>1.0249999999999999</v>
      </c>
      <c r="U41" s="306">
        <v>502947</v>
      </c>
      <c r="W41" s="389"/>
      <c r="X41" s="329">
        <v>145</v>
      </c>
      <c r="Y41" s="330">
        <v>395613</v>
      </c>
      <c r="Z41" s="331">
        <v>280765</v>
      </c>
      <c r="AB41" s="329">
        <v>140.1</v>
      </c>
      <c r="AC41" s="332">
        <v>41071.9</v>
      </c>
      <c r="AD41" s="331">
        <v>259533</v>
      </c>
    </row>
    <row r="42" spans="1:30">
      <c r="A42" s="33"/>
      <c r="B42" s="34" t="s">
        <v>117</v>
      </c>
      <c r="C42" s="324">
        <v>122.3</v>
      </c>
      <c r="D42" s="325">
        <v>1272625</v>
      </c>
      <c r="E42" s="325">
        <v>783312</v>
      </c>
      <c r="F42" s="324">
        <v>88.8</v>
      </c>
      <c r="G42" s="302">
        <v>1064726.2560000001</v>
      </c>
      <c r="H42" s="326">
        <v>0.99</v>
      </c>
      <c r="I42" s="1922">
        <v>1.5</v>
      </c>
      <c r="J42" s="327">
        <v>1.004</v>
      </c>
      <c r="K42" s="306">
        <v>483952</v>
      </c>
      <c r="M42" s="328">
        <v>122.3</v>
      </c>
      <c r="N42" s="325">
        <v>1279.9100000000001</v>
      </c>
      <c r="O42" s="324">
        <v>848.48</v>
      </c>
      <c r="P42" s="324">
        <v>88.8</v>
      </c>
      <c r="Q42" s="356">
        <v>1037220.8</v>
      </c>
      <c r="R42" s="326">
        <v>0.99</v>
      </c>
      <c r="S42" s="1407">
        <v>1.5</v>
      </c>
      <c r="T42" s="1358">
        <v>1.006</v>
      </c>
      <c r="U42" s="306">
        <v>501974</v>
      </c>
      <c r="W42" s="389"/>
      <c r="X42" s="329">
        <v>145</v>
      </c>
      <c r="Y42" s="330">
        <v>399949</v>
      </c>
      <c r="Z42" s="331">
        <v>260305</v>
      </c>
      <c r="AB42" s="329">
        <v>139.4</v>
      </c>
      <c r="AC42" s="332">
        <v>40944.300000000003</v>
      </c>
      <c r="AD42" s="331">
        <v>267013</v>
      </c>
    </row>
    <row r="43" spans="1:30">
      <c r="A43" s="49"/>
      <c r="B43" s="50" t="s">
        <v>118</v>
      </c>
      <c r="C43" s="344">
        <v>120.9</v>
      </c>
      <c r="D43" s="345">
        <v>1266958</v>
      </c>
      <c r="E43" s="345">
        <v>783985</v>
      </c>
      <c r="F43" s="344">
        <v>87.4</v>
      </c>
      <c r="G43" s="314">
        <v>1016144.798</v>
      </c>
      <c r="H43" s="346">
        <v>0.98</v>
      </c>
      <c r="I43" s="1923">
        <v>-0.1</v>
      </c>
      <c r="J43" s="347">
        <v>1.034</v>
      </c>
      <c r="K43" s="318">
        <v>559792</v>
      </c>
      <c r="M43" s="348">
        <v>120.9</v>
      </c>
      <c r="N43" s="345">
        <v>1276.21</v>
      </c>
      <c r="O43" s="344">
        <v>776.78</v>
      </c>
      <c r="P43" s="344">
        <v>87.4</v>
      </c>
      <c r="Q43" s="1421">
        <v>1016608.8</v>
      </c>
      <c r="R43" s="346">
        <v>0.98</v>
      </c>
      <c r="S43" s="1408">
        <v>-0.1</v>
      </c>
      <c r="T43" s="1359">
        <v>0.996</v>
      </c>
      <c r="U43" s="318">
        <v>504368</v>
      </c>
      <c r="W43" s="389"/>
      <c r="X43" s="329">
        <v>145</v>
      </c>
      <c r="Y43" s="330">
        <v>682307</v>
      </c>
      <c r="Z43" s="331">
        <v>233811</v>
      </c>
      <c r="AB43" s="329">
        <v>136.5</v>
      </c>
      <c r="AC43" s="332">
        <v>40593.1</v>
      </c>
      <c r="AD43" s="331">
        <v>245208</v>
      </c>
    </row>
    <row r="44" spans="1:30">
      <c r="A44" s="33" t="s">
        <v>121</v>
      </c>
      <c r="B44" s="34" t="s">
        <v>107</v>
      </c>
      <c r="C44" s="324">
        <v>120.1</v>
      </c>
      <c r="D44" s="325">
        <v>1208262</v>
      </c>
      <c r="E44" s="325">
        <v>837177</v>
      </c>
      <c r="F44" s="324">
        <v>86.2</v>
      </c>
      <c r="G44" s="302">
        <v>905253.61800000002</v>
      </c>
      <c r="H44" s="326">
        <v>0.95</v>
      </c>
      <c r="I44" s="1922">
        <v>-0.7</v>
      </c>
      <c r="J44" s="327">
        <v>0.96099999999999997</v>
      </c>
      <c r="K44" s="306">
        <v>379123</v>
      </c>
      <c r="M44" s="328">
        <v>120.1</v>
      </c>
      <c r="N44" s="325">
        <v>1268.9100000000001</v>
      </c>
      <c r="O44" s="324">
        <v>990.96</v>
      </c>
      <c r="P44" s="324">
        <v>86.2</v>
      </c>
      <c r="Q44" s="356">
        <v>991457</v>
      </c>
      <c r="R44" s="326">
        <v>0.95</v>
      </c>
      <c r="S44" s="1407">
        <v>-0.7</v>
      </c>
      <c r="T44" s="1358">
        <v>0.99199999999999999</v>
      </c>
      <c r="U44" s="306">
        <v>497183</v>
      </c>
      <c r="W44" s="389"/>
      <c r="X44" s="349">
        <v>125.1</v>
      </c>
      <c r="Y44" s="350">
        <v>365884</v>
      </c>
      <c r="Z44" s="351">
        <v>255964</v>
      </c>
      <c r="AB44" s="349">
        <v>131.9</v>
      </c>
      <c r="AC44" s="352">
        <v>41076.400000000001</v>
      </c>
      <c r="AD44" s="351">
        <v>246510</v>
      </c>
    </row>
    <row r="45" spans="1:30">
      <c r="A45" s="33">
        <v>1992</v>
      </c>
      <c r="B45" s="34" t="s">
        <v>108</v>
      </c>
      <c r="C45" s="324">
        <v>119.1</v>
      </c>
      <c r="D45" s="325">
        <v>1216932</v>
      </c>
      <c r="E45" s="325">
        <v>945276</v>
      </c>
      <c r="F45" s="324">
        <v>84</v>
      </c>
      <c r="G45" s="302">
        <v>1000685.28</v>
      </c>
      <c r="H45" s="326">
        <v>0.91</v>
      </c>
      <c r="I45" s="1922">
        <v>1.8</v>
      </c>
      <c r="J45" s="327">
        <v>0.97499999999999998</v>
      </c>
      <c r="K45" s="306">
        <v>470216</v>
      </c>
      <c r="M45" s="328">
        <v>119.1</v>
      </c>
      <c r="N45" s="325">
        <v>1267.4000000000001</v>
      </c>
      <c r="O45" s="324">
        <v>1055.72</v>
      </c>
      <c r="P45" s="324">
        <v>84</v>
      </c>
      <c r="Q45" s="356">
        <v>1010028.9</v>
      </c>
      <c r="R45" s="326">
        <v>0.91</v>
      </c>
      <c r="S45" s="1407">
        <v>1.8</v>
      </c>
      <c r="T45" s="1358">
        <v>0.97799999999999998</v>
      </c>
      <c r="U45" s="306">
        <v>493863</v>
      </c>
      <c r="W45" s="389"/>
      <c r="X45" s="329">
        <v>134</v>
      </c>
      <c r="Y45" s="330">
        <v>304623</v>
      </c>
      <c r="Z45" s="331">
        <v>208385</v>
      </c>
      <c r="AB45" s="329">
        <v>131.5</v>
      </c>
      <c r="AC45" s="332">
        <v>40400.800000000003</v>
      </c>
      <c r="AD45" s="331">
        <v>240394</v>
      </c>
    </row>
    <row r="46" spans="1:30">
      <c r="A46" s="33"/>
      <c r="B46" s="34" t="s">
        <v>109</v>
      </c>
      <c r="C46" s="324">
        <v>119.6</v>
      </c>
      <c r="D46" s="325">
        <v>1263608</v>
      </c>
      <c r="E46" s="325">
        <v>901025</v>
      </c>
      <c r="F46" s="324">
        <v>91.3</v>
      </c>
      <c r="G46" s="302">
        <v>986810.03100000008</v>
      </c>
      <c r="H46" s="326">
        <v>0.86</v>
      </c>
      <c r="I46" s="1922">
        <v>-2.4</v>
      </c>
      <c r="J46" s="327">
        <v>1.147</v>
      </c>
      <c r="K46" s="306">
        <v>559212</v>
      </c>
      <c r="M46" s="328">
        <v>119.6</v>
      </c>
      <c r="N46" s="325">
        <v>1245.7</v>
      </c>
      <c r="O46" s="324">
        <v>931.48</v>
      </c>
      <c r="P46" s="324">
        <v>91.3</v>
      </c>
      <c r="Q46" s="356">
        <v>1012521.5</v>
      </c>
      <c r="R46" s="326">
        <v>0.86</v>
      </c>
      <c r="S46" s="1407">
        <v>-2.4</v>
      </c>
      <c r="T46" s="1358">
        <v>0.95899999999999996</v>
      </c>
      <c r="U46" s="306">
        <v>500532</v>
      </c>
      <c r="W46" s="389"/>
      <c r="X46" s="329">
        <v>133.30000000000001</v>
      </c>
      <c r="Y46" s="330">
        <v>410638</v>
      </c>
      <c r="Z46" s="331">
        <v>248497</v>
      </c>
      <c r="AB46" s="329">
        <v>131.30000000000001</v>
      </c>
      <c r="AC46" s="332">
        <v>40783.199999999997</v>
      </c>
      <c r="AD46" s="331">
        <v>246297</v>
      </c>
    </row>
    <row r="47" spans="1:30">
      <c r="A47" s="33"/>
      <c r="B47" s="34" t="s">
        <v>110</v>
      </c>
      <c r="C47" s="324">
        <v>117.3</v>
      </c>
      <c r="D47" s="325">
        <v>1248569</v>
      </c>
      <c r="E47" s="325">
        <v>1002642</v>
      </c>
      <c r="F47" s="324">
        <v>80.400000000000006</v>
      </c>
      <c r="G47" s="302">
        <v>1056574.608</v>
      </c>
      <c r="H47" s="326">
        <v>0.84</v>
      </c>
      <c r="I47" s="1922">
        <v>-1.1000000000000001</v>
      </c>
      <c r="J47" s="327">
        <v>0.91200000000000003</v>
      </c>
      <c r="K47" s="306">
        <v>529348</v>
      </c>
      <c r="M47" s="328">
        <v>117.3</v>
      </c>
      <c r="N47" s="325">
        <v>1284.21</v>
      </c>
      <c r="O47" s="324">
        <v>886.33</v>
      </c>
      <c r="P47" s="324">
        <v>80.400000000000006</v>
      </c>
      <c r="Q47" s="356">
        <v>1001451.8</v>
      </c>
      <c r="R47" s="326">
        <v>0.84</v>
      </c>
      <c r="S47" s="1407">
        <v>-1.1000000000000001</v>
      </c>
      <c r="T47" s="1358">
        <v>0.94599999999999995</v>
      </c>
      <c r="U47" s="306">
        <v>505039</v>
      </c>
      <c r="W47" s="389"/>
      <c r="X47" s="329">
        <v>134.9</v>
      </c>
      <c r="Y47" s="330">
        <v>369442</v>
      </c>
      <c r="Z47" s="331">
        <v>270151</v>
      </c>
      <c r="AB47" s="329">
        <v>128.9</v>
      </c>
      <c r="AC47" s="332">
        <v>40363.800000000003</v>
      </c>
      <c r="AD47" s="331">
        <v>256681</v>
      </c>
    </row>
    <row r="48" spans="1:30">
      <c r="A48" s="33"/>
      <c r="B48" s="34" t="s">
        <v>111</v>
      </c>
      <c r="C48" s="324">
        <v>115.5</v>
      </c>
      <c r="D48" s="325">
        <v>1246670</v>
      </c>
      <c r="E48" s="325">
        <v>828217</v>
      </c>
      <c r="F48" s="324">
        <v>80.900000000000006</v>
      </c>
      <c r="G48" s="302">
        <v>977905.15199999989</v>
      </c>
      <c r="H48" s="326">
        <v>0.8</v>
      </c>
      <c r="I48" s="1922">
        <v>1</v>
      </c>
      <c r="J48" s="327">
        <v>0.86199999999999999</v>
      </c>
      <c r="K48" s="306">
        <v>459888</v>
      </c>
      <c r="M48" s="328">
        <v>115.5</v>
      </c>
      <c r="N48" s="325">
        <v>1258.98</v>
      </c>
      <c r="O48" s="324">
        <v>936.06</v>
      </c>
      <c r="P48" s="324">
        <v>80.900000000000006</v>
      </c>
      <c r="Q48" s="356">
        <v>1010168.7</v>
      </c>
      <c r="R48" s="326">
        <v>0.8</v>
      </c>
      <c r="S48" s="1407">
        <v>1</v>
      </c>
      <c r="T48" s="1358">
        <v>0.93700000000000006</v>
      </c>
      <c r="U48" s="306">
        <v>500513</v>
      </c>
      <c r="W48" s="389"/>
      <c r="X48" s="329">
        <v>124.2</v>
      </c>
      <c r="Y48" s="330">
        <v>370997</v>
      </c>
      <c r="Z48" s="331">
        <v>235783</v>
      </c>
      <c r="AB48" s="329">
        <v>128</v>
      </c>
      <c r="AC48" s="332">
        <v>40218.5</v>
      </c>
      <c r="AD48" s="331">
        <v>246076</v>
      </c>
    </row>
    <row r="49" spans="1:30">
      <c r="A49" s="33"/>
      <c r="B49" s="34" t="s">
        <v>112</v>
      </c>
      <c r="C49" s="324">
        <v>117.2</v>
      </c>
      <c r="D49" s="325">
        <v>1292054</v>
      </c>
      <c r="E49" s="325">
        <v>874922</v>
      </c>
      <c r="F49" s="324">
        <v>83.8</v>
      </c>
      <c r="G49" s="302">
        <v>1053654.696</v>
      </c>
      <c r="H49" s="326">
        <v>0.79</v>
      </c>
      <c r="I49" s="1922">
        <v>-5.7</v>
      </c>
      <c r="J49" s="327">
        <v>0.91700000000000004</v>
      </c>
      <c r="K49" s="306">
        <v>498266</v>
      </c>
      <c r="M49" s="328">
        <v>117.2</v>
      </c>
      <c r="N49" s="325">
        <v>1268.75</v>
      </c>
      <c r="O49" s="324">
        <v>803.76</v>
      </c>
      <c r="P49" s="324">
        <v>83.8</v>
      </c>
      <c r="Q49" s="356">
        <v>999608.6</v>
      </c>
      <c r="R49" s="326">
        <v>0.79</v>
      </c>
      <c r="S49" s="1407">
        <v>-5.7</v>
      </c>
      <c r="T49" s="1358">
        <v>0.93500000000000005</v>
      </c>
      <c r="U49" s="306">
        <v>494929</v>
      </c>
      <c r="W49" s="389"/>
      <c r="X49" s="329">
        <v>124.2</v>
      </c>
      <c r="Y49" s="330">
        <v>365097</v>
      </c>
      <c r="Z49" s="331">
        <v>238790</v>
      </c>
      <c r="AB49" s="329">
        <v>126.5</v>
      </c>
      <c r="AC49" s="332">
        <v>39814.9</v>
      </c>
      <c r="AD49" s="331">
        <v>241426</v>
      </c>
    </row>
    <row r="50" spans="1:30">
      <c r="A50" s="33"/>
      <c r="B50" s="34" t="s">
        <v>113</v>
      </c>
      <c r="C50" s="324">
        <v>115.6</v>
      </c>
      <c r="D50" s="325">
        <v>1361199</v>
      </c>
      <c r="E50" s="325">
        <v>930878</v>
      </c>
      <c r="F50" s="324">
        <v>80.2</v>
      </c>
      <c r="G50" s="302">
        <v>1045259.5870000001</v>
      </c>
      <c r="H50" s="326">
        <v>0.75</v>
      </c>
      <c r="I50" s="1922">
        <v>1.1000000000000001</v>
      </c>
      <c r="J50" s="327">
        <v>0.91200000000000003</v>
      </c>
      <c r="K50" s="306">
        <v>515178</v>
      </c>
      <c r="M50" s="328">
        <v>115.6</v>
      </c>
      <c r="N50" s="325">
        <v>1275.27</v>
      </c>
      <c r="O50" s="324">
        <v>849.15</v>
      </c>
      <c r="P50" s="324">
        <v>80.2</v>
      </c>
      <c r="Q50" s="356">
        <v>992043.4</v>
      </c>
      <c r="R50" s="326">
        <v>0.75</v>
      </c>
      <c r="S50" s="1407">
        <v>1.1000000000000001</v>
      </c>
      <c r="T50" s="1358">
        <v>0.93300000000000005</v>
      </c>
      <c r="U50" s="306">
        <v>484057</v>
      </c>
      <c r="W50" s="389"/>
      <c r="X50" s="329">
        <v>120.6</v>
      </c>
      <c r="Y50" s="330">
        <v>546906</v>
      </c>
      <c r="Z50" s="331">
        <v>246009</v>
      </c>
      <c r="AB50" s="329">
        <v>123.8</v>
      </c>
      <c r="AC50" s="332">
        <v>39934.400000000001</v>
      </c>
      <c r="AD50" s="331">
        <v>236765</v>
      </c>
    </row>
    <row r="51" spans="1:30">
      <c r="A51" s="33"/>
      <c r="B51" s="34" t="s">
        <v>114</v>
      </c>
      <c r="C51" s="324">
        <v>112.4</v>
      </c>
      <c r="D51" s="325">
        <v>1273631</v>
      </c>
      <c r="E51" s="325">
        <v>826230</v>
      </c>
      <c r="F51" s="324">
        <v>78.900000000000006</v>
      </c>
      <c r="G51" s="302">
        <v>930582.74400000006</v>
      </c>
      <c r="H51" s="326">
        <v>0.74</v>
      </c>
      <c r="I51" s="1922">
        <v>1.2</v>
      </c>
      <c r="J51" s="327">
        <v>0.84399999999999997</v>
      </c>
      <c r="K51" s="306">
        <v>452420</v>
      </c>
      <c r="M51" s="328">
        <v>112.4</v>
      </c>
      <c r="N51" s="325">
        <v>1265.06</v>
      </c>
      <c r="O51" s="324">
        <v>801.15</v>
      </c>
      <c r="P51" s="324">
        <v>78.900000000000006</v>
      </c>
      <c r="Q51" s="356">
        <v>983031.7</v>
      </c>
      <c r="R51" s="326">
        <v>0.74</v>
      </c>
      <c r="S51" s="1407">
        <v>1.2</v>
      </c>
      <c r="T51" s="1358">
        <v>0.91200000000000003</v>
      </c>
      <c r="U51" s="306">
        <v>482551</v>
      </c>
      <c r="W51" s="389"/>
      <c r="X51" s="329">
        <v>112.6</v>
      </c>
      <c r="Y51" s="330">
        <v>308500</v>
      </c>
      <c r="Z51" s="331">
        <v>245842</v>
      </c>
      <c r="AB51" s="329">
        <v>121</v>
      </c>
      <c r="AC51" s="332">
        <v>38838.199999999997</v>
      </c>
      <c r="AD51" s="331">
        <v>246802</v>
      </c>
    </row>
    <row r="52" spans="1:30">
      <c r="A52" s="33"/>
      <c r="B52" s="34" t="s">
        <v>115</v>
      </c>
      <c r="C52" s="324">
        <v>118.4</v>
      </c>
      <c r="D52" s="325">
        <v>1311213</v>
      </c>
      <c r="E52" s="325">
        <v>995207</v>
      </c>
      <c r="F52" s="324">
        <v>86</v>
      </c>
      <c r="G52" s="302">
        <v>978208.4</v>
      </c>
      <c r="H52" s="326">
        <v>0.72</v>
      </c>
      <c r="I52" s="1922">
        <v>-1.4</v>
      </c>
      <c r="J52" s="327">
        <v>1.0029999999999999</v>
      </c>
      <c r="K52" s="306">
        <v>570757</v>
      </c>
      <c r="M52" s="328">
        <v>118.4</v>
      </c>
      <c r="N52" s="325">
        <v>1275.22</v>
      </c>
      <c r="O52" s="324">
        <v>915.92</v>
      </c>
      <c r="P52" s="324">
        <v>86</v>
      </c>
      <c r="Q52" s="356">
        <v>975257.7</v>
      </c>
      <c r="R52" s="326">
        <v>0.72</v>
      </c>
      <c r="S52" s="1407">
        <v>-1.4</v>
      </c>
      <c r="T52" s="1358">
        <v>0.95899999999999996</v>
      </c>
      <c r="U52" s="306">
        <v>532281</v>
      </c>
      <c r="W52" s="389"/>
      <c r="X52" s="329">
        <v>117.9</v>
      </c>
      <c r="Y52" s="330">
        <v>325413</v>
      </c>
      <c r="Z52" s="331">
        <v>263997</v>
      </c>
      <c r="AB52" s="329">
        <v>119.2</v>
      </c>
      <c r="AC52" s="332">
        <v>39298</v>
      </c>
      <c r="AD52" s="331">
        <v>252387</v>
      </c>
    </row>
    <row r="53" spans="1:30">
      <c r="A53" s="33"/>
      <c r="B53" s="34" t="s">
        <v>116</v>
      </c>
      <c r="C53" s="324">
        <v>115.8</v>
      </c>
      <c r="D53" s="325">
        <v>1317647</v>
      </c>
      <c r="E53" s="325">
        <v>755607</v>
      </c>
      <c r="F53" s="324">
        <v>81.599999999999994</v>
      </c>
      <c r="G53" s="302">
        <v>1014210.84</v>
      </c>
      <c r="H53" s="326">
        <v>0.7</v>
      </c>
      <c r="I53" s="1922">
        <v>1.8</v>
      </c>
      <c r="J53" s="327">
        <v>0.93500000000000005</v>
      </c>
      <c r="K53" s="306">
        <v>504541</v>
      </c>
      <c r="M53" s="328">
        <v>115.8</v>
      </c>
      <c r="N53" s="325">
        <v>1280.06</v>
      </c>
      <c r="O53" s="324">
        <v>784.05</v>
      </c>
      <c r="P53" s="324">
        <v>81.599999999999994</v>
      </c>
      <c r="Q53" s="356">
        <v>988293</v>
      </c>
      <c r="R53" s="326">
        <v>0.7</v>
      </c>
      <c r="S53" s="1407">
        <v>1.8</v>
      </c>
      <c r="T53" s="1358">
        <v>0.94399999999999995</v>
      </c>
      <c r="U53" s="306">
        <v>479476</v>
      </c>
      <c r="W53" s="389"/>
      <c r="X53" s="329">
        <v>122.5</v>
      </c>
      <c r="Y53" s="330">
        <v>397411</v>
      </c>
      <c r="Z53" s="331">
        <v>257085</v>
      </c>
      <c r="AB53" s="329">
        <v>118.5</v>
      </c>
      <c r="AC53" s="332">
        <v>40122.199999999997</v>
      </c>
      <c r="AD53" s="331">
        <v>238032</v>
      </c>
    </row>
    <row r="54" spans="1:30">
      <c r="A54" s="33"/>
      <c r="B54" s="34" t="s">
        <v>117</v>
      </c>
      <c r="C54" s="324">
        <v>113.3</v>
      </c>
      <c r="D54" s="325">
        <v>1258484</v>
      </c>
      <c r="E54" s="325">
        <v>716377</v>
      </c>
      <c r="F54" s="324">
        <v>77</v>
      </c>
      <c r="G54" s="302">
        <v>988415.86800000002</v>
      </c>
      <c r="H54" s="326">
        <v>0.67</v>
      </c>
      <c r="I54" s="1922">
        <v>2.7</v>
      </c>
      <c r="J54" s="327">
        <v>0.91600000000000004</v>
      </c>
      <c r="K54" s="306">
        <v>441815</v>
      </c>
      <c r="M54" s="328">
        <v>113.3</v>
      </c>
      <c r="N54" s="325">
        <v>1278.94</v>
      </c>
      <c r="O54" s="324">
        <v>743.77</v>
      </c>
      <c r="P54" s="324">
        <v>77</v>
      </c>
      <c r="Q54" s="356">
        <v>971346.6</v>
      </c>
      <c r="R54" s="326">
        <v>0.67</v>
      </c>
      <c r="S54" s="1407">
        <v>2.7</v>
      </c>
      <c r="T54" s="1358">
        <v>0.91800000000000004</v>
      </c>
      <c r="U54" s="306">
        <v>470262</v>
      </c>
      <c r="W54" s="389"/>
      <c r="X54" s="329">
        <v>121.5</v>
      </c>
      <c r="Y54" s="330">
        <v>402245</v>
      </c>
      <c r="Z54" s="331">
        <v>228379</v>
      </c>
      <c r="AB54" s="329">
        <v>117.2</v>
      </c>
      <c r="AC54" s="332">
        <v>40553.5</v>
      </c>
      <c r="AD54" s="331">
        <v>234080</v>
      </c>
    </row>
    <row r="55" spans="1:30">
      <c r="A55" s="33"/>
      <c r="B55" s="34" t="s">
        <v>118</v>
      </c>
      <c r="C55" s="324">
        <v>114.1</v>
      </c>
      <c r="D55" s="325">
        <v>1283671</v>
      </c>
      <c r="E55" s="325">
        <v>793269</v>
      </c>
      <c r="F55" s="324">
        <v>79.3</v>
      </c>
      <c r="G55" s="302">
        <v>962782.03799999994</v>
      </c>
      <c r="H55" s="326">
        <v>0.64</v>
      </c>
      <c r="I55" s="1922">
        <v>-0.6</v>
      </c>
      <c r="J55" s="327">
        <v>0.95699999999999996</v>
      </c>
      <c r="K55" s="306">
        <v>531284</v>
      </c>
      <c r="M55" s="328">
        <v>114.1</v>
      </c>
      <c r="N55" s="325">
        <v>1288.5999999999999</v>
      </c>
      <c r="O55" s="324">
        <v>763.43</v>
      </c>
      <c r="P55" s="324">
        <v>79.3</v>
      </c>
      <c r="Q55" s="356">
        <v>954670.3</v>
      </c>
      <c r="R55" s="326">
        <v>0.64</v>
      </c>
      <c r="S55" s="1407">
        <v>-0.6</v>
      </c>
      <c r="T55" s="1358">
        <v>0.92500000000000004</v>
      </c>
      <c r="U55" s="306">
        <v>462874</v>
      </c>
      <c r="W55" s="389"/>
      <c r="X55" s="333">
        <v>120.6</v>
      </c>
      <c r="Y55" s="334">
        <v>656990</v>
      </c>
      <c r="Z55" s="335">
        <v>224372</v>
      </c>
      <c r="AB55" s="333">
        <v>114.1</v>
      </c>
      <c r="AC55" s="336">
        <v>40620.400000000001</v>
      </c>
      <c r="AD55" s="335">
        <v>232645</v>
      </c>
    </row>
    <row r="56" spans="1:30">
      <c r="A56" s="61" t="s">
        <v>122</v>
      </c>
      <c r="B56" s="62" t="s">
        <v>107</v>
      </c>
      <c r="C56" s="337">
        <v>113.4</v>
      </c>
      <c r="D56" s="338">
        <v>1221589</v>
      </c>
      <c r="E56" s="338">
        <v>779296</v>
      </c>
      <c r="F56" s="337">
        <v>79.7</v>
      </c>
      <c r="G56" s="339">
        <v>871710.08399999992</v>
      </c>
      <c r="H56" s="340">
        <v>0.62</v>
      </c>
      <c r="I56" s="1921">
        <v>2.7</v>
      </c>
      <c r="J56" s="341">
        <v>0.86599999999999999</v>
      </c>
      <c r="K56" s="342">
        <v>351971</v>
      </c>
      <c r="M56" s="343">
        <v>113.4</v>
      </c>
      <c r="N56" s="338">
        <v>1290.48</v>
      </c>
      <c r="O56" s="337">
        <v>922.61</v>
      </c>
      <c r="P56" s="337">
        <v>79.7</v>
      </c>
      <c r="Q56" s="1422">
        <v>965792.4</v>
      </c>
      <c r="R56" s="340">
        <v>0.62</v>
      </c>
      <c r="S56" s="1406">
        <v>2.7</v>
      </c>
      <c r="T56" s="1633">
        <v>0.90100000000000002</v>
      </c>
      <c r="U56" s="342">
        <v>466072</v>
      </c>
      <c r="W56" s="389"/>
      <c r="X56" s="329">
        <v>107.2</v>
      </c>
      <c r="Y56" s="330">
        <v>371145</v>
      </c>
      <c r="Z56" s="331">
        <v>246105</v>
      </c>
      <c r="AB56" s="329">
        <v>113</v>
      </c>
      <c r="AC56" s="332">
        <v>40864.199999999997</v>
      </c>
      <c r="AD56" s="331">
        <v>251914</v>
      </c>
    </row>
    <row r="57" spans="1:30">
      <c r="A57" s="33">
        <v>1993</v>
      </c>
      <c r="B57" s="34" t="s">
        <v>108</v>
      </c>
      <c r="C57" s="324">
        <v>113.9</v>
      </c>
      <c r="D57" s="325">
        <v>1212893</v>
      </c>
      <c r="E57" s="325">
        <v>705581</v>
      </c>
      <c r="F57" s="324">
        <v>77.599999999999994</v>
      </c>
      <c r="G57" s="302">
        <v>1001527.875</v>
      </c>
      <c r="H57" s="326">
        <v>0.61</v>
      </c>
      <c r="I57" s="1922">
        <v>-1.1000000000000001</v>
      </c>
      <c r="J57" s="327">
        <v>0.91100000000000003</v>
      </c>
      <c r="K57" s="306">
        <v>438273</v>
      </c>
      <c r="M57" s="328">
        <v>113.9</v>
      </c>
      <c r="N57" s="325">
        <v>1293.54</v>
      </c>
      <c r="O57" s="324">
        <v>751.44</v>
      </c>
      <c r="P57" s="324">
        <v>77.599999999999994</v>
      </c>
      <c r="Q57" s="356">
        <v>1020911.6</v>
      </c>
      <c r="R57" s="326">
        <v>0.61</v>
      </c>
      <c r="S57" s="1407">
        <v>-1.1000000000000001</v>
      </c>
      <c r="T57" s="1358">
        <v>0.91800000000000004</v>
      </c>
      <c r="U57" s="306">
        <v>469959</v>
      </c>
      <c r="W57" s="389"/>
      <c r="X57" s="329">
        <v>111.7</v>
      </c>
      <c r="Y57" s="330">
        <v>294526</v>
      </c>
      <c r="Z57" s="331">
        <v>196339</v>
      </c>
      <c r="AB57" s="329">
        <v>110.6</v>
      </c>
      <c r="AC57" s="332">
        <v>40820.699999999997</v>
      </c>
      <c r="AD57" s="331">
        <v>220627</v>
      </c>
    </row>
    <row r="58" spans="1:30">
      <c r="A58" s="33"/>
      <c r="B58" s="34" t="s">
        <v>109</v>
      </c>
      <c r="C58" s="324">
        <v>112.1</v>
      </c>
      <c r="D58" s="325">
        <v>1324263</v>
      </c>
      <c r="E58" s="325">
        <v>704166</v>
      </c>
      <c r="F58" s="324">
        <v>66.3</v>
      </c>
      <c r="G58" s="302">
        <v>1023981.9060000001</v>
      </c>
      <c r="H58" s="326">
        <v>0.6</v>
      </c>
      <c r="I58" s="1922">
        <v>-3.5</v>
      </c>
      <c r="J58" s="327">
        <v>1.109</v>
      </c>
      <c r="K58" s="306">
        <v>550069</v>
      </c>
      <c r="M58" s="328">
        <v>112.1</v>
      </c>
      <c r="N58" s="325">
        <v>1300.6500000000001</v>
      </c>
      <c r="O58" s="324">
        <v>714.21</v>
      </c>
      <c r="P58" s="324">
        <v>66.3</v>
      </c>
      <c r="Q58" s="356">
        <v>1039725.2</v>
      </c>
      <c r="R58" s="326">
        <v>0.6</v>
      </c>
      <c r="S58" s="1407">
        <v>-3.5</v>
      </c>
      <c r="T58" s="1358">
        <v>0.92</v>
      </c>
      <c r="U58" s="306">
        <v>477460</v>
      </c>
      <c r="W58" s="389"/>
      <c r="X58" s="329">
        <v>108</v>
      </c>
      <c r="Y58" s="330">
        <v>387131</v>
      </c>
      <c r="Z58" s="331">
        <v>247579</v>
      </c>
      <c r="AB58" s="329">
        <v>105.9</v>
      </c>
      <c r="AC58" s="332">
        <v>39967.199999999997</v>
      </c>
      <c r="AD58" s="331">
        <v>237429</v>
      </c>
    </row>
    <row r="59" spans="1:30">
      <c r="A59" s="33"/>
      <c r="B59" s="34" t="s">
        <v>110</v>
      </c>
      <c r="C59" s="324">
        <v>113.3</v>
      </c>
      <c r="D59" s="325">
        <v>1237009</v>
      </c>
      <c r="E59" s="325">
        <v>963508</v>
      </c>
      <c r="F59" s="324">
        <v>81.7</v>
      </c>
      <c r="G59" s="302">
        <v>1093057.5959999999</v>
      </c>
      <c r="H59" s="326">
        <v>0.59</v>
      </c>
      <c r="I59" s="1922">
        <v>2.7</v>
      </c>
      <c r="J59" s="327">
        <v>0.88800000000000001</v>
      </c>
      <c r="K59" s="306">
        <v>484066</v>
      </c>
      <c r="M59" s="328">
        <v>113.3</v>
      </c>
      <c r="N59" s="325">
        <v>1271.6199999999999</v>
      </c>
      <c r="O59" s="324">
        <v>914.55</v>
      </c>
      <c r="P59" s="324">
        <v>81.7</v>
      </c>
      <c r="Q59" s="356">
        <v>1032492.7</v>
      </c>
      <c r="R59" s="326">
        <v>0.59</v>
      </c>
      <c r="S59" s="1407">
        <v>2.7</v>
      </c>
      <c r="T59" s="1358">
        <v>0.92</v>
      </c>
      <c r="U59" s="306">
        <v>462902</v>
      </c>
      <c r="W59" s="389"/>
      <c r="X59" s="329">
        <v>106.4</v>
      </c>
      <c r="Y59" s="330">
        <v>374611</v>
      </c>
      <c r="Z59" s="331">
        <v>229643</v>
      </c>
      <c r="AB59" s="329">
        <v>101.5</v>
      </c>
      <c r="AC59" s="332">
        <v>40649.1</v>
      </c>
      <c r="AD59" s="331">
        <v>214531</v>
      </c>
    </row>
    <row r="60" spans="1:30">
      <c r="A60" s="33"/>
      <c r="B60" s="34" t="s">
        <v>111</v>
      </c>
      <c r="C60" s="324">
        <v>110.6</v>
      </c>
      <c r="D60" s="325">
        <v>1246563</v>
      </c>
      <c r="E60" s="325">
        <v>713970</v>
      </c>
      <c r="F60" s="324">
        <v>74</v>
      </c>
      <c r="G60" s="302">
        <v>986252.73800000001</v>
      </c>
      <c r="H60" s="326">
        <v>0.56999999999999995</v>
      </c>
      <c r="I60" s="1922">
        <v>2.2000000000000002</v>
      </c>
      <c r="J60" s="327">
        <v>0.81499999999999995</v>
      </c>
      <c r="K60" s="306">
        <v>383475</v>
      </c>
      <c r="M60" s="328">
        <v>110.6</v>
      </c>
      <c r="N60" s="325">
        <v>1267.5</v>
      </c>
      <c r="O60" s="324">
        <v>764.14</v>
      </c>
      <c r="P60" s="324">
        <v>74</v>
      </c>
      <c r="Q60" s="356">
        <v>1022939.8</v>
      </c>
      <c r="R60" s="326">
        <v>0.56999999999999995</v>
      </c>
      <c r="S60" s="1407">
        <v>2.2000000000000002</v>
      </c>
      <c r="T60" s="1358">
        <v>0.88500000000000001</v>
      </c>
      <c r="U60" s="306">
        <v>426283</v>
      </c>
      <c r="W60" s="389"/>
      <c r="X60" s="329">
        <v>100</v>
      </c>
      <c r="Y60" s="330">
        <v>375984</v>
      </c>
      <c r="Z60" s="331">
        <v>199170</v>
      </c>
      <c r="AB60" s="329">
        <v>103.1</v>
      </c>
      <c r="AC60" s="332">
        <v>39676.9</v>
      </c>
      <c r="AD60" s="331">
        <v>209394</v>
      </c>
    </row>
    <row r="61" spans="1:30">
      <c r="A61" s="33"/>
      <c r="B61" s="34" t="s">
        <v>112</v>
      </c>
      <c r="C61" s="324">
        <v>110.7</v>
      </c>
      <c r="D61" s="325">
        <v>1292082</v>
      </c>
      <c r="E61" s="325">
        <v>880241</v>
      </c>
      <c r="F61" s="324">
        <v>84.3</v>
      </c>
      <c r="G61" s="302">
        <v>1064844.166</v>
      </c>
      <c r="H61" s="326">
        <v>0.54</v>
      </c>
      <c r="I61" s="1922">
        <v>0.4</v>
      </c>
      <c r="J61" s="327">
        <v>0.88900000000000001</v>
      </c>
      <c r="K61" s="306">
        <v>437958</v>
      </c>
      <c r="M61" s="328">
        <v>110.7</v>
      </c>
      <c r="N61" s="325">
        <v>1260.27</v>
      </c>
      <c r="O61" s="324">
        <v>824.21</v>
      </c>
      <c r="P61" s="324">
        <v>84.3</v>
      </c>
      <c r="Q61" s="356">
        <v>1010128.5</v>
      </c>
      <c r="R61" s="326">
        <v>0.54</v>
      </c>
      <c r="S61" s="1407">
        <v>0.4</v>
      </c>
      <c r="T61" s="1358">
        <v>0.90200000000000002</v>
      </c>
      <c r="U61" s="306">
        <v>429217</v>
      </c>
      <c r="W61" s="389"/>
      <c r="X61" s="329">
        <v>102.8</v>
      </c>
      <c r="Y61" s="330">
        <v>346818</v>
      </c>
      <c r="Z61" s="331">
        <v>200183</v>
      </c>
      <c r="AB61" s="329">
        <v>104.3</v>
      </c>
      <c r="AC61" s="332">
        <v>38839.199999999997</v>
      </c>
      <c r="AD61" s="331">
        <v>208343</v>
      </c>
    </row>
    <row r="62" spans="1:30">
      <c r="A62" s="33"/>
      <c r="B62" s="34" t="s">
        <v>113</v>
      </c>
      <c r="C62" s="324">
        <v>112.5</v>
      </c>
      <c r="D62" s="325">
        <v>1336069</v>
      </c>
      <c r="E62" s="325">
        <v>867119</v>
      </c>
      <c r="F62" s="324">
        <v>83.1</v>
      </c>
      <c r="G62" s="302">
        <v>1065532.92</v>
      </c>
      <c r="H62" s="326">
        <v>0.53</v>
      </c>
      <c r="I62" s="1922">
        <v>0.1</v>
      </c>
      <c r="J62" s="327">
        <v>0.91700000000000004</v>
      </c>
      <c r="K62" s="306">
        <v>459822</v>
      </c>
      <c r="M62" s="328">
        <v>112.5</v>
      </c>
      <c r="N62" s="325">
        <v>1256.03</v>
      </c>
      <c r="O62" s="324">
        <v>778.52</v>
      </c>
      <c r="P62" s="324">
        <v>83.1</v>
      </c>
      <c r="Q62" s="356">
        <v>1012096.8</v>
      </c>
      <c r="R62" s="326">
        <v>0.53</v>
      </c>
      <c r="S62" s="1407">
        <v>0.1</v>
      </c>
      <c r="T62" s="1358">
        <v>0.93400000000000005</v>
      </c>
      <c r="U62" s="306">
        <v>439774</v>
      </c>
      <c r="W62" s="389"/>
      <c r="X62" s="329">
        <v>100</v>
      </c>
      <c r="Y62" s="330">
        <v>545629</v>
      </c>
      <c r="Z62" s="331">
        <v>220609</v>
      </c>
      <c r="AB62" s="329">
        <v>103.1</v>
      </c>
      <c r="AC62" s="332">
        <v>39266.199999999997</v>
      </c>
      <c r="AD62" s="331">
        <v>218964</v>
      </c>
    </row>
    <row r="63" spans="1:30">
      <c r="A63" s="33"/>
      <c r="B63" s="34" t="s">
        <v>114</v>
      </c>
      <c r="C63" s="324">
        <v>107.2</v>
      </c>
      <c r="D63" s="325">
        <v>1269967</v>
      </c>
      <c r="E63" s="325">
        <v>760007</v>
      </c>
      <c r="F63" s="324">
        <v>76.099999999999994</v>
      </c>
      <c r="G63" s="302">
        <v>958258.01400000008</v>
      </c>
      <c r="H63" s="326">
        <v>0.51</v>
      </c>
      <c r="I63" s="1922">
        <v>1.5</v>
      </c>
      <c r="J63" s="327">
        <v>0.80800000000000005</v>
      </c>
      <c r="K63" s="306">
        <v>392884</v>
      </c>
      <c r="M63" s="328">
        <v>107.2</v>
      </c>
      <c r="N63" s="325">
        <v>1255.27</v>
      </c>
      <c r="O63" s="324">
        <v>766.63</v>
      </c>
      <c r="P63" s="324">
        <v>76.099999999999994</v>
      </c>
      <c r="Q63" s="356">
        <v>1017171.8</v>
      </c>
      <c r="R63" s="326">
        <v>0.51</v>
      </c>
      <c r="S63" s="1407">
        <v>1.5</v>
      </c>
      <c r="T63" s="1358">
        <v>0.876</v>
      </c>
      <c r="U63" s="306">
        <v>419979</v>
      </c>
      <c r="W63" s="389"/>
      <c r="X63" s="329">
        <v>94.6</v>
      </c>
      <c r="Y63" s="330">
        <v>318143</v>
      </c>
      <c r="Z63" s="331">
        <v>221465</v>
      </c>
      <c r="AB63" s="329">
        <v>101.7</v>
      </c>
      <c r="AC63" s="332">
        <v>39252.6</v>
      </c>
      <c r="AD63" s="331">
        <v>214093</v>
      </c>
    </row>
    <row r="64" spans="1:30">
      <c r="A64" s="33"/>
      <c r="B64" s="34" t="s">
        <v>115</v>
      </c>
      <c r="C64" s="324">
        <v>106.3</v>
      </c>
      <c r="D64" s="325">
        <v>1269645</v>
      </c>
      <c r="E64" s="325">
        <v>786400</v>
      </c>
      <c r="F64" s="324">
        <v>74.599999999999994</v>
      </c>
      <c r="G64" s="302">
        <v>1024502.49</v>
      </c>
      <c r="H64" s="326">
        <v>0.5</v>
      </c>
      <c r="I64" s="1922">
        <v>2.4</v>
      </c>
      <c r="J64" s="327">
        <v>0.91700000000000004</v>
      </c>
      <c r="K64" s="306">
        <v>448409</v>
      </c>
      <c r="M64" s="328">
        <v>106.3</v>
      </c>
      <c r="N64" s="325">
        <v>1241.08</v>
      </c>
      <c r="O64" s="324">
        <v>711.95</v>
      </c>
      <c r="P64" s="324">
        <v>74.599999999999994</v>
      </c>
      <c r="Q64" s="356">
        <v>1016247.4</v>
      </c>
      <c r="R64" s="326">
        <v>0.5</v>
      </c>
      <c r="S64" s="1407">
        <v>2.4</v>
      </c>
      <c r="T64" s="1358">
        <v>0.877</v>
      </c>
      <c r="U64" s="306">
        <v>420087</v>
      </c>
      <c r="W64" s="389"/>
      <c r="X64" s="329">
        <v>100.9</v>
      </c>
      <c r="Y64" s="330">
        <v>327349</v>
      </c>
      <c r="Z64" s="331">
        <v>224114</v>
      </c>
      <c r="AB64" s="329">
        <v>102</v>
      </c>
      <c r="AC64" s="332">
        <v>38815.5</v>
      </c>
      <c r="AD64" s="331">
        <v>212898</v>
      </c>
    </row>
    <row r="65" spans="1:30">
      <c r="A65" s="33"/>
      <c r="B65" s="34" t="s">
        <v>116</v>
      </c>
      <c r="C65" s="324">
        <v>106.8</v>
      </c>
      <c r="D65" s="325">
        <v>1287262</v>
      </c>
      <c r="E65" s="325">
        <v>847742</v>
      </c>
      <c r="F65" s="324">
        <v>78</v>
      </c>
      <c r="G65" s="302">
        <v>1025342.3</v>
      </c>
      <c r="H65" s="326">
        <v>0.49</v>
      </c>
      <c r="I65" s="1922">
        <v>-0.2</v>
      </c>
      <c r="J65" s="327">
        <v>0.85299999999999998</v>
      </c>
      <c r="K65" s="306">
        <v>405351</v>
      </c>
      <c r="M65" s="328">
        <v>106.8</v>
      </c>
      <c r="N65" s="325">
        <v>1247.4000000000001</v>
      </c>
      <c r="O65" s="324">
        <v>883.76</v>
      </c>
      <c r="P65" s="324">
        <v>78</v>
      </c>
      <c r="Q65" s="356">
        <v>1008443.2</v>
      </c>
      <c r="R65" s="326">
        <v>0.49</v>
      </c>
      <c r="S65" s="1407">
        <v>-0.2</v>
      </c>
      <c r="T65" s="1358">
        <v>0.86299999999999999</v>
      </c>
      <c r="U65" s="306">
        <v>394918</v>
      </c>
      <c r="W65" s="389"/>
      <c r="X65" s="329">
        <v>105.4</v>
      </c>
      <c r="Y65" s="330">
        <v>386968</v>
      </c>
      <c r="Z65" s="331">
        <v>226558</v>
      </c>
      <c r="AB65" s="329">
        <v>102.2</v>
      </c>
      <c r="AC65" s="332">
        <v>38742.1</v>
      </c>
      <c r="AD65" s="331">
        <v>216047</v>
      </c>
    </row>
    <row r="66" spans="1:30">
      <c r="A66" s="33"/>
      <c r="B66" s="34" t="s">
        <v>117</v>
      </c>
      <c r="C66" s="324">
        <v>108</v>
      </c>
      <c r="D66" s="325">
        <v>1236177</v>
      </c>
      <c r="E66" s="325">
        <v>765124</v>
      </c>
      <c r="F66" s="324">
        <v>78.099999999999994</v>
      </c>
      <c r="G66" s="302">
        <v>1027714.275</v>
      </c>
      <c r="H66" s="326">
        <v>0.48</v>
      </c>
      <c r="I66" s="1922">
        <v>-6</v>
      </c>
      <c r="J66" s="327">
        <v>0.871</v>
      </c>
      <c r="K66" s="306">
        <v>377600</v>
      </c>
      <c r="M66" s="328">
        <v>108</v>
      </c>
      <c r="N66" s="325">
        <v>1250.25</v>
      </c>
      <c r="O66" s="324">
        <v>761.66</v>
      </c>
      <c r="P66" s="324">
        <v>78.099999999999994</v>
      </c>
      <c r="Q66" s="356">
        <v>1004100.8</v>
      </c>
      <c r="R66" s="326">
        <v>0.48</v>
      </c>
      <c r="S66" s="1407">
        <v>-6</v>
      </c>
      <c r="T66" s="1358">
        <v>0.873</v>
      </c>
      <c r="U66" s="306">
        <v>389658</v>
      </c>
      <c r="W66" s="389"/>
      <c r="X66" s="329">
        <v>101.8</v>
      </c>
      <c r="Y66" s="330">
        <v>377723</v>
      </c>
      <c r="Z66" s="331">
        <v>225957</v>
      </c>
      <c r="AB66" s="329">
        <v>98.5</v>
      </c>
      <c r="AC66" s="332">
        <v>38463.800000000003</v>
      </c>
      <c r="AD66" s="331">
        <v>222998</v>
      </c>
    </row>
    <row r="67" spans="1:30">
      <c r="A67" s="49"/>
      <c r="B67" s="50" t="s">
        <v>118</v>
      </c>
      <c r="C67" s="344">
        <v>106.8</v>
      </c>
      <c r="D67" s="345">
        <v>1233943</v>
      </c>
      <c r="E67" s="345">
        <v>811185</v>
      </c>
      <c r="F67" s="344">
        <v>80.2</v>
      </c>
      <c r="G67" s="314">
        <v>1003470.72</v>
      </c>
      <c r="H67" s="346">
        <v>0.47</v>
      </c>
      <c r="I67" s="1923">
        <v>-2.6</v>
      </c>
      <c r="J67" s="347">
        <v>0.89900000000000002</v>
      </c>
      <c r="K67" s="318">
        <v>471042</v>
      </c>
      <c r="M67" s="348">
        <v>106.8</v>
      </c>
      <c r="N67" s="345">
        <v>1236.58</v>
      </c>
      <c r="O67" s="344">
        <v>788.47</v>
      </c>
      <c r="P67" s="344">
        <v>80.2</v>
      </c>
      <c r="Q67" s="1421">
        <v>989478.1</v>
      </c>
      <c r="R67" s="346">
        <v>0.47</v>
      </c>
      <c r="S67" s="1408">
        <v>-2.6</v>
      </c>
      <c r="T67" s="1359">
        <v>0.871</v>
      </c>
      <c r="U67" s="318">
        <v>406017</v>
      </c>
      <c r="W67" s="389"/>
      <c r="X67" s="329">
        <v>101.8</v>
      </c>
      <c r="Y67" s="330">
        <v>630081</v>
      </c>
      <c r="Z67" s="331">
        <v>206866</v>
      </c>
      <c r="AB67" s="329">
        <v>97.1</v>
      </c>
      <c r="AC67" s="332">
        <v>39293.5</v>
      </c>
      <c r="AD67" s="331">
        <v>214119</v>
      </c>
    </row>
    <row r="68" spans="1:30">
      <c r="A68" s="33" t="s">
        <v>125</v>
      </c>
      <c r="B68" s="34" t="s">
        <v>107</v>
      </c>
      <c r="C68" s="324">
        <v>109.7</v>
      </c>
      <c r="D68" s="325">
        <v>1165966</v>
      </c>
      <c r="E68" s="325">
        <v>704383</v>
      </c>
      <c r="F68" s="324">
        <v>76.8</v>
      </c>
      <c r="G68" s="302">
        <v>919841.85</v>
      </c>
      <c r="H68" s="326">
        <v>0.46</v>
      </c>
      <c r="I68" s="1922">
        <v>-0.7</v>
      </c>
      <c r="J68" s="327">
        <v>0.83799999999999997</v>
      </c>
      <c r="K68" s="306">
        <v>334187</v>
      </c>
      <c r="M68" s="328">
        <v>109.7</v>
      </c>
      <c r="N68" s="325">
        <v>1243.5999999999999</v>
      </c>
      <c r="O68" s="324">
        <v>791.61</v>
      </c>
      <c r="P68" s="324">
        <v>76.8</v>
      </c>
      <c r="Q68" s="356">
        <v>1022980</v>
      </c>
      <c r="R68" s="326">
        <v>0.46</v>
      </c>
      <c r="S68" s="1407">
        <v>-0.7</v>
      </c>
      <c r="T68" s="1358">
        <v>0.876</v>
      </c>
      <c r="U68" s="306">
        <v>444156</v>
      </c>
      <c r="W68" s="389"/>
      <c r="X68" s="349">
        <v>98.5</v>
      </c>
      <c r="Y68" s="350">
        <v>368525</v>
      </c>
      <c r="Z68" s="351">
        <v>226081</v>
      </c>
      <c r="AB68" s="349">
        <v>103.6</v>
      </c>
      <c r="AC68" s="352">
        <v>39899.9</v>
      </c>
      <c r="AD68" s="351">
        <v>228174</v>
      </c>
    </row>
    <row r="69" spans="1:30">
      <c r="A69" s="33">
        <v>1994</v>
      </c>
      <c r="B69" s="34" t="s">
        <v>108</v>
      </c>
      <c r="C69" s="324">
        <v>108.1</v>
      </c>
      <c r="D69" s="325">
        <v>1164714</v>
      </c>
      <c r="E69" s="325">
        <v>671335</v>
      </c>
      <c r="F69" s="324">
        <v>73.8</v>
      </c>
      <c r="G69" s="302">
        <v>977946.58200000005</v>
      </c>
      <c r="H69" s="326">
        <v>0.45</v>
      </c>
      <c r="I69" s="1922">
        <v>0.1</v>
      </c>
      <c r="J69" s="327">
        <v>0.86199999999999999</v>
      </c>
      <c r="K69" s="306">
        <v>384403</v>
      </c>
      <c r="M69" s="328">
        <v>108.1</v>
      </c>
      <c r="N69" s="325">
        <v>1242.6300000000001</v>
      </c>
      <c r="O69" s="324">
        <v>739.45</v>
      </c>
      <c r="P69" s="324">
        <v>73.8</v>
      </c>
      <c r="Q69" s="356">
        <v>996952.9</v>
      </c>
      <c r="R69" s="326">
        <v>0.45</v>
      </c>
      <c r="S69" s="1407">
        <v>0.1</v>
      </c>
      <c r="T69" s="1358">
        <v>0.872</v>
      </c>
      <c r="U69" s="306">
        <v>408143</v>
      </c>
      <c r="W69" s="389"/>
      <c r="X69" s="329">
        <v>100.9</v>
      </c>
      <c r="Y69" s="330">
        <v>295116</v>
      </c>
      <c r="Z69" s="331">
        <v>207170</v>
      </c>
      <c r="AB69" s="329">
        <v>99.4</v>
      </c>
      <c r="AC69" s="332">
        <v>41136.400000000001</v>
      </c>
      <c r="AD69" s="331">
        <v>233214</v>
      </c>
    </row>
    <row r="70" spans="1:30">
      <c r="A70" s="33"/>
      <c r="B70" s="34" t="s">
        <v>109</v>
      </c>
      <c r="C70" s="324">
        <v>125.4</v>
      </c>
      <c r="D70" s="325">
        <v>1254859</v>
      </c>
      <c r="E70" s="325">
        <v>661341</v>
      </c>
      <c r="F70" s="324">
        <v>118.7</v>
      </c>
      <c r="G70" s="302">
        <v>982157.00699999987</v>
      </c>
      <c r="H70" s="326">
        <v>0.44</v>
      </c>
      <c r="I70" s="1922">
        <v>-0.8</v>
      </c>
      <c r="J70" s="327">
        <v>1.2330000000000001</v>
      </c>
      <c r="K70" s="306">
        <v>498808</v>
      </c>
      <c r="M70" s="328">
        <v>125.4</v>
      </c>
      <c r="N70" s="325">
        <v>1235.3699999999999</v>
      </c>
      <c r="O70" s="324">
        <v>693.13</v>
      </c>
      <c r="P70" s="324">
        <v>118.7</v>
      </c>
      <c r="Q70" s="356">
        <v>991275.2</v>
      </c>
      <c r="R70" s="326">
        <v>0.44</v>
      </c>
      <c r="S70" s="1407">
        <v>-0.8</v>
      </c>
      <c r="T70" s="1358">
        <v>1.016</v>
      </c>
      <c r="U70" s="306">
        <v>432863</v>
      </c>
      <c r="W70" s="389"/>
      <c r="X70" s="329">
        <v>101.5</v>
      </c>
      <c r="Y70" s="330">
        <v>378712</v>
      </c>
      <c r="Z70" s="331">
        <v>227385</v>
      </c>
      <c r="AB70" s="329">
        <v>99</v>
      </c>
      <c r="AC70" s="332">
        <v>40515.300000000003</v>
      </c>
      <c r="AD70" s="331">
        <v>220318</v>
      </c>
    </row>
    <row r="71" spans="1:30">
      <c r="A71" s="33"/>
      <c r="B71" s="34" t="s">
        <v>110</v>
      </c>
      <c r="C71" s="324">
        <v>108</v>
      </c>
      <c r="D71" s="325">
        <v>1199119</v>
      </c>
      <c r="E71" s="325">
        <v>803640</v>
      </c>
      <c r="F71" s="324">
        <v>76.400000000000006</v>
      </c>
      <c r="G71" s="302">
        <v>1037739.1960000001</v>
      </c>
      <c r="H71" s="326">
        <v>0.44</v>
      </c>
      <c r="I71" s="1922">
        <v>-3.7</v>
      </c>
      <c r="J71" s="327">
        <v>0.84399999999999997</v>
      </c>
      <c r="K71" s="306">
        <v>424294</v>
      </c>
      <c r="M71" s="328">
        <v>108</v>
      </c>
      <c r="N71" s="325">
        <v>1230.3699999999999</v>
      </c>
      <c r="O71" s="324">
        <v>747.53</v>
      </c>
      <c r="P71" s="324">
        <v>76.400000000000006</v>
      </c>
      <c r="Q71" s="356">
        <v>984470.3</v>
      </c>
      <c r="R71" s="326">
        <v>0.44</v>
      </c>
      <c r="S71" s="1407">
        <v>-3.7</v>
      </c>
      <c r="T71" s="1358">
        <v>0.873</v>
      </c>
      <c r="U71" s="306">
        <v>405626</v>
      </c>
      <c r="W71" s="389"/>
      <c r="X71" s="329">
        <v>103.2</v>
      </c>
      <c r="Y71" s="330">
        <v>372633</v>
      </c>
      <c r="Z71" s="331">
        <v>231584</v>
      </c>
      <c r="AB71" s="329">
        <v>98.1</v>
      </c>
      <c r="AC71" s="332">
        <v>40589</v>
      </c>
      <c r="AD71" s="331">
        <v>224277</v>
      </c>
    </row>
    <row r="72" spans="1:30">
      <c r="A72" s="33"/>
      <c r="B72" s="34" t="s">
        <v>111</v>
      </c>
      <c r="C72" s="324">
        <v>107.6</v>
      </c>
      <c r="D72" s="325">
        <v>1237314</v>
      </c>
      <c r="E72" s="325">
        <v>839920</v>
      </c>
      <c r="F72" s="324">
        <v>71.400000000000006</v>
      </c>
      <c r="G72" s="302">
        <v>945127.79</v>
      </c>
      <c r="H72" s="326">
        <v>0.44</v>
      </c>
      <c r="I72" s="1922">
        <v>-2.4</v>
      </c>
      <c r="J72" s="327">
        <v>0.80700000000000005</v>
      </c>
      <c r="K72" s="306">
        <v>360668</v>
      </c>
      <c r="M72" s="328">
        <v>107.6</v>
      </c>
      <c r="N72" s="325">
        <v>1251.3499999999999</v>
      </c>
      <c r="O72" s="324">
        <v>951.6</v>
      </c>
      <c r="P72" s="324">
        <v>71.400000000000006</v>
      </c>
      <c r="Q72" s="356">
        <v>982288.1</v>
      </c>
      <c r="R72" s="326">
        <v>0.44</v>
      </c>
      <c r="S72" s="1407">
        <v>-2.4</v>
      </c>
      <c r="T72" s="1358">
        <v>0.876</v>
      </c>
      <c r="U72" s="306">
        <v>401694</v>
      </c>
      <c r="W72" s="389"/>
      <c r="X72" s="329">
        <v>95.7</v>
      </c>
      <c r="Y72" s="330">
        <v>379709</v>
      </c>
      <c r="Z72" s="331">
        <v>222102</v>
      </c>
      <c r="AB72" s="329">
        <v>98.7</v>
      </c>
      <c r="AC72" s="332">
        <v>39753.199999999997</v>
      </c>
      <c r="AD72" s="331">
        <v>229097</v>
      </c>
    </row>
    <row r="73" spans="1:30">
      <c r="A73" s="33"/>
      <c r="B73" s="34" t="s">
        <v>112</v>
      </c>
      <c r="C73" s="324">
        <v>109.8</v>
      </c>
      <c r="D73" s="325">
        <v>1293922</v>
      </c>
      <c r="E73" s="325">
        <v>860050</v>
      </c>
      <c r="F73" s="324">
        <v>77.099999999999994</v>
      </c>
      <c r="G73" s="302">
        <v>1046459.9839999999</v>
      </c>
      <c r="H73" s="326">
        <v>0.45</v>
      </c>
      <c r="I73" s="1922">
        <v>0.9</v>
      </c>
      <c r="J73" s="327">
        <v>0.88300000000000001</v>
      </c>
      <c r="K73" s="306">
        <v>447160</v>
      </c>
      <c r="M73" s="328">
        <v>109.8</v>
      </c>
      <c r="N73" s="325">
        <v>1266.82</v>
      </c>
      <c r="O73" s="324">
        <v>798.89</v>
      </c>
      <c r="P73" s="324">
        <v>77.099999999999994</v>
      </c>
      <c r="Q73" s="356">
        <v>987783.5</v>
      </c>
      <c r="R73" s="326">
        <v>0.45</v>
      </c>
      <c r="S73" s="1407">
        <v>0.9</v>
      </c>
      <c r="T73" s="1358">
        <v>0.89400000000000002</v>
      </c>
      <c r="U73" s="306">
        <v>441267</v>
      </c>
      <c r="W73" s="389"/>
      <c r="X73" s="329">
        <v>96.3</v>
      </c>
      <c r="Y73" s="330">
        <v>362633</v>
      </c>
      <c r="Z73" s="331">
        <v>225451</v>
      </c>
      <c r="AB73" s="329">
        <v>97.5</v>
      </c>
      <c r="AC73" s="332">
        <v>40129.599999999999</v>
      </c>
      <c r="AD73" s="331">
        <v>234972</v>
      </c>
    </row>
    <row r="74" spans="1:30">
      <c r="A74" s="33"/>
      <c r="B74" s="34" t="s">
        <v>113</v>
      </c>
      <c r="C74" s="324">
        <v>107.3</v>
      </c>
      <c r="D74" s="325">
        <v>1385932</v>
      </c>
      <c r="E74" s="325">
        <v>921041</v>
      </c>
      <c r="F74" s="324">
        <v>67.900000000000006</v>
      </c>
      <c r="G74" s="302">
        <v>1024811.553</v>
      </c>
      <c r="H74" s="326">
        <v>0.45</v>
      </c>
      <c r="I74" s="1922">
        <v>6.6</v>
      </c>
      <c r="J74" s="327">
        <v>0.86299999999999999</v>
      </c>
      <c r="K74" s="306">
        <v>414852</v>
      </c>
      <c r="M74" s="328">
        <v>107.3</v>
      </c>
      <c r="N74" s="325">
        <v>1305.54</v>
      </c>
      <c r="O74" s="324">
        <v>830.52</v>
      </c>
      <c r="P74" s="324">
        <v>67.900000000000006</v>
      </c>
      <c r="Q74" s="356">
        <v>982581.8</v>
      </c>
      <c r="R74" s="326">
        <v>0.45</v>
      </c>
      <c r="S74" s="1407">
        <v>6.6</v>
      </c>
      <c r="T74" s="1358">
        <v>0.877</v>
      </c>
      <c r="U74" s="306">
        <v>407180</v>
      </c>
      <c r="W74" s="389"/>
      <c r="X74" s="329">
        <v>94.3</v>
      </c>
      <c r="Y74" s="330">
        <v>551309</v>
      </c>
      <c r="Z74" s="331">
        <v>218123</v>
      </c>
      <c r="AB74" s="329">
        <v>97.6</v>
      </c>
      <c r="AC74" s="332">
        <v>39905.599999999999</v>
      </c>
      <c r="AD74" s="331">
        <v>225360</v>
      </c>
    </row>
    <row r="75" spans="1:30">
      <c r="A75" s="33"/>
      <c r="B75" s="34" t="s">
        <v>114</v>
      </c>
      <c r="C75" s="324">
        <v>112.6</v>
      </c>
      <c r="D75" s="325">
        <v>1338115</v>
      </c>
      <c r="E75" s="325">
        <v>914185</v>
      </c>
      <c r="F75" s="324">
        <v>83.2</v>
      </c>
      <c r="G75" s="302">
        <v>933924.36700000009</v>
      </c>
      <c r="H75" s="326">
        <v>0.46</v>
      </c>
      <c r="I75" s="1922">
        <v>6</v>
      </c>
      <c r="J75" s="327">
        <v>0.83299999999999996</v>
      </c>
      <c r="K75" s="306">
        <v>409043</v>
      </c>
      <c r="M75" s="328">
        <v>112.6</v>
      </c>
      <c r="N75" s="325">
        <v>1314.05</v>
      </c>
      <c r="O75" s="324">
        <v>883.09</v>
      </c>
      <c r="P75" s="324">
        <v>83.2</v>
      </c>
      <c r="Q75" s="356">
        <v>986545.8</v>
      </c>
      <c r="R75" s="326">
        <v>0.46</v>
      </c>
      <c r="S75" s="1407">
        <v>6</v>
      </c>
      <c r="T75" s="1358">
        <v>0.90600000000000003</v>
      </c>
      <c r="U75" s="306">
        <v>426748</v>
      </c>
      <c r="W75" s="389"/>
      <c r="X75" s="329">
        <v>92.3</v>
      </c>
      <c r="Y75" s="330">
        <v>320552</v>
      </c>
      <c r="Z75" s="331">
        <v>250720</v>
      </c>
      <c r="AB75" s="329">
        <v>99.2</v>
      </c>
      <c r="AC75" s="332">
        <v>39037</v>
      </c>
      <c r="AD75" s="331">
        <v>233188</v>
      </c>
    </row>
    <row r="76" spans="1:30">
      <c r="A76" s="33"/>
      <c r="B76" s="34" t="s">
        <v>115</v>
      </c>
      <c r="C76" s="324">
        <v>110.7</v>
      </c>
      <c r="D76" s="325">
        <v>1350914</v>
      </c>
      <c r="E76" s="325">
        <v>882040</v>
      </c>
      <c r="F76" s="324">
        <v>77.5</v>
      </c>
      <c r="G76" s="302">
        <v>990016.59900000005</v>
      </c>
      <c r="H76" s="326">
        <v>0.47</v>
      </c>
      <c r="I76" s="1922">
        <v>2.5</v>
      </c>
      <c r="J76" s="327">
        <v>0.93500000000000005</v>
      </c>
      <c r="K76" s="306">
        <v>442642</v>
      </c>
      <c r="M76" s="328">
        <v>110.7</v>
      </c>
      <c r="N76" s="325">
        <v>1317.64</v>
      </c>
      <c r="O76" s="324">
        <v>857.79</v>
      </c>
      <c r="P76" s="324">
        <v>77.5</v>
      </c>
      <c r="Q76" s="356">
        <v>979778.7</v>
      </c>
      <c r="R76" s="326">
        <v>0.47</v>
      </c>
      <c r="S76" s="1407">
        <v>2.5</v>
      </c>
      <c r="T76" s="1358">
        <v>0.89400000000000002</v>
      </c>
      <c r="U76" s="306">
        <v>415764</v>
      </c>
      <c r="W76" s="389"/>
      <c r="X76" s="329">
        <v>98.1</v>
      </c>
      <c r="Y76" s="330">
        <v>326286</v>
      </c>
      <c r="Z76" s="331">
        <v>252811</v>
      </c>
      <c r="AB76" s="329">
        <v>99.3</v>
      </c>
      <c r="AC76" s="332">
        <v>38110.800000000003</v>
      </c>
      <c r="AD76" s="331">
        <v>236449</v>
      </c>
    </row>
    <row r="77" spans="1:30">
      <c r="A77" s="33"/>
      <c r="B77" s="34" t="s">
        <v>116</v>
      </c>
      <c r="C77" s="324">
        <v>110.7</v>
      </c>
      <c r="D77" s="325">
        <v>1349481</v>
      </c>
      <c r="E77" s="325">
        <v>739302</v>
      </c>
      <c r="F77" s="324">
        <v>76.900000000000006</v>
      </c>
      <c r="G77" s="302">
        <v>990786.48600000003</v>
      </c>
      <c r="H77" s="326">
        <v>0.46</v>
      </c>
      <c r="I77" s="1922">
        <v>2.2000000000000002</v>
      </c>
      <c r="J77" s="327">
        <v>0.86499999999999999</v>
      </c>
      <c r="K77" s="306">
        <v>424647</v>
      </c>
      <c r="M77" s="328">
        <v>110.7</v>
      </c>
      <c r="N77" s="325">
        <v>1316</v>
      </c>
      <c r="O77" s="324">
        <v>715.91</v>
      </c>
      <c r="P77" s="324">
        <v>76.900000000000006</v>
      </c>
      <c r="Q77" s="356">
        <v>978549.8</v>
      </c>
      <c r="R77" s="326">
        <v>0.46</v>
      </c>
      <c r="S77" s="1407">
        <v>2.2000000000000002</v>
      </c>
      <c r="T77" s="1358">
        <v>0.878</v>
      </c>
      <c r="U77" s="306">
        <v>420760</v>
      </c>
      <c r="W77" s="389"/>
      <c r="X77" s="329">
        <v>101.4</v>
      </c>
      <c r="Y77" s="330">
        <v>380060</v>
      </c>
      <c r="Z77" s="331">
        <v>260659</v>
      </c>
      <c r="AB77" s="329">
        <v>98.7</v>
      </c>
      <c r="AC77" s="332">
        <v>37240.5</v>
      </c>
      <c r="AD77" s="331">
        <v>245174</v>
      </c>
    </row>
    <row r="78" spans="1:30">
      <c r="A78" s="33"/>
      <c r="B78" s="34" t="s">
        <v>117</v>
      </c>
      <c r="C78" s="324">
        <v>115.9</v>
      </c>
      <c r="D78" s="325">
        <v>1311125</v>
      </c>
      <c r="E78" s="325">
        <v>976983</v>
      </c>
      <c r="F78" s="324">
        <v>82.2</v>
      </c>
      <c r="G78" s="302">
        <v>999504</v>
      </c>
      <c r="H78" s="326">
        <v>0.46</v>
      </c>
      <c r="I78" s="1922">
        <v>6</v>
      </c>
      <c r="J78" s="327">
        <v>0.91800000000000004</v>
      </c>
      <c r="K78" s="306">
        <v>421399</v>
      </c>
      <c r="M78" s="328">
        <v>115.9</v>
      </c>
      <c r="N78" s="325">
        <v>1318.27</v>
      </c>
      <c r="O78" s="324">
        <v>933.99</v>
      </c>
      <c r="P78" s="324">
        <v>82.2</v>
      </c>
      <c r="Q78" s="356">
        <v>974200.5</v>
      </c>
      <c r="R78" s="326">
        <v>0.46</v>
      </c>
      <c r="S78" s="1407">
        <v>6</v>
      </c>
      <c r="T78" s="1358">
        <v>0.91900000000000004</v>
      </c>
      <c r="U78" s="306">
        <v>423603</v>
      </c>
      <c r="W78" s="389"/>
      <c r="X78" s="329">
        <v>103</v>
      </c>
      <c r="Y78" s="330">
        <v>379301</v>
      </c>
      <c r="Z78" s="331">
        <v>244833</v>
      </c>
      <c r="AB78" s="329">
        <v>99.8</v>
      </c>
      <c r="AC78" s="332">
        <v>39558.6</v>
      </c>
      <c r="AD78" s="331">
        <v>248283</v>
      </c>
    </row>
    <row r="79" spans="1:30">
      <c r="A79" s="33"/>
      <c r="B79" s="34" t="s">
        <v>118</v>
      </c>
      <c r="C79" s="324">
        <v>111.1</v>
      </c>
      <c r="D79" s="325">
        <v>1296647</v>
      </c>
      <c r="E79" s="325">
        <v>897566</v>
      </c>
      <c r="F79" s="324">
        <v>77</v>
      </c>
      <c r="G79" s="302">
        <v>984538.72499999998</v>
      </c>
      <c r="H79" s="326">
        <v>0.45</v>
      </c>
      <c r="I79" s="1922">
        <v>2.1</v>
      </c>
      <c r="J79" s="327">
        <v>0.90700000000000003</v>
      </c>
      <c r="K79" s="306">
        <v>482057</v>
      </c>
      <c r="M79" s="328">
        <v>111.1</v>
      </c>
      <c r="N79" s="325">
        <v>1302.95</v>
      </c>
      <c r="O79" s="324">
        <v>864.44</v>
      </c>
      <c r="P79" s="324">
        <v>77</v>
      </c>
      <c r="Q79" s="356">
        <v>972487.2</v>
      </c>
      <c r="R79" s="326">
        <v>0.45</v>
      </c>
      <c r="S79" s="1407">
        <v>2.1</v>
      </c>
      <c r="T79" s="1358">
        <v>0.88100000000000001</v>
      </c>
      <c r="U79" s="306">
        <v>414751</v>
      </c>
      <c r="W79" s="389"/>
      <c r="X79" s="333">
        <v>109.7</v>
      </c>
      <c r="Y79" s="334">
        <v>636366</v>
      </c>
      <c r="Z79" s="335">
        <v>236388</v>
      </c>
      <c r="AB79" s="333">
        <v>105.5</v>
      </c>
      <c r="AC79" s="336">
        <v>39568.5</v>
      </c>
      <c r="AD79" s="335">
        <v>252494</v>
      </c>
    </row>
    <row r="80" spans="1:30">
      <c r="A80" s="61" t="s">
        <v>126</v>
      </c>
      <c r="B80" s="62" t="s">
        <v>107</v>
      </c>
      <c r="C80" s="337">
        <v>101.5</v>
      </c>
      <c r="D80" s="338">
        <v>1091114</v>
      </c>
      <c r="E80" s="338">
        <v>537385</v>
      </c>
      <c r="F80" s="337">
        <v>84</v>
      </c>
      <c r="G80" s="339">
        <v>867111.245</v>
      </c>
      <c r="H80" s="340">
        <v>0.45</v>
      </c>
      <c r="I80" s="1921">
        <v>-14.3</v>
      </c>
      <c r="J80" s="341">
        <v>0.77100000000000002</v>
      </c>
      <c r="K80" s="342">
        <v>168713</v>
      </c>
      <c r="M80" s="343">
        <v>101.5</v>
      </c>
      <c r="N80" s="338">
        <v>1160.72</v>
      </c>
      <c r="O80" s="337">
        <v>636.36</v>
      </c>
      <c r="P80" s="337">
        <v>84</v>
      </c>
      <c r="Q80" s="1422">
        <v>966275</v>
      </c>
      <c r="R80" s="340">
        <v>0.45</v>
      </c>
      <c r="S80" s="1406">
        <v>-14.3</v>
      </c>
      <c r="T80" s="1633">
        <v>0.80800000000000005</v>
      </c>
      <c r="U80" s="342">
        <v>223105</v>
      </c>
      <c r="W80" s="389"/>
      <c r="X80" s="329">
        <v>94.4</v>
      </c>
      <c r="Y80" s="330">
        <v>256379</v>
      </c>
      <c r="Z80" s="331">
        <v>148404</v>
      </c>
      <c r="AB80" s="329">
        <v>99</v>
      </c>
      <c r="AC80" s="332">
        <v>27978</v>
      </c>
      <c r="AD80" s="331">
        <v>144067</v>
      </c>
    </row>
    <row r="81" spans="1:30">
      <c r="A81" s="33">
        <v>1995</v>
      </c>
      <c r="B81" s="34" t="s">
        <v>108</v>
      </c>
      <c r="C81" s="324">
        <v>104.3</v>
      </c>
      <c r="D81" s="325">
        <v>1135373</v>
      </c>
      <c r="E81" s="325">
        <v>597686</v>
      </c>
      <c r="F81" s="324">
        <v>85</v>
      </c>
      <c r="G81" s="302">
        <v>919414.35200000007</v>
      </c>
      <c r="H81" s="326">
        <v>0.5</v>
      </c>
      <c r="I81" s="1922">
        <v>-14</v>
      </c>
      <c r="J81" s="327">
        <v>0.83699999999999997</v>
      </c>
      <c r="K81" s="306">
        <v>113733</v>
      </c>
      <c r="M81" s="328">
        <v>104.3</v>
      </c>
      <c r="N81" s="325">
        <v>1212.6099999999999</v>
      </c>
      <c r="O81" s="324">
        <v>668.8</v>
      </c>
      <c r="P81" s="324">
        <v>85</v>
      </c>
      <c r="Q81" s="356">
        <v>936023.7</v>
      </c>
      <c r="R81" s="326">
        <v>0.5</v>
      </c>
      <c r="S81" s="1407">
        <v>-14</v>
      </c>
      <c r="T81" s="1358">
        <v>0.84899999999999998</v>
      </c>
      <c r="U81" s="306">
        <v>120217</v>
      </c>
      <c r="W81" s="389"/>
      <c r="X81" s="329">
        <v>102.1</v>
      </c>
      <c r="Y81" s="330">
        <v>166470</v>
      </c>
      <c r="Z81" s="331">
        <v>67310</v>
      </c>
      <c r="AB81" s="329">
        <v>100.2</v>
      </c>
      <c r="AC81" s="332">
        <v>23366.1</v>
      </c>
      <c r="AD81" s="331">
        <v>75931</v>
      </c>
    </row>
    <row r="82" spans="1:30">
      <c r="A82" s="33"/>
      <c r="B82" s="34" t="s">
        <v>109</v>
      </c>
      <c r="C82" s="324">
        <v>108.5</v>
      </c>
      <c r="D82" s="325">
        <v>1291086</v>
      </c>
      <c r="E82" s="325">
        <v>755490</v>
      </c>
      <c r="F82" s="324">
        <v>86.4</v>
      </c>
      <c r="G82" s="302">
        <v>953803.76699999999</v>
      </c>
      <c r="H82" s="326">
        <v>0.48</v>
      </c>
      <c r="I82" s="1922">
        <v>-14.9</v>
      </c>
      <c r="J82" s="327">
        <v>1.0780000000000001</v>
      </c>
      <c r="K82" s="306">
        <v>190769</v>
      </c>
      <c r="M82" s="328">
        <v>108.5</v>
      </c>
      <c r="N82" s="325">
        <v>1273.18</v>
      </c>
      <c r="O82" s="324">
        <v>811.94</v>
      </c>
      <c r="P82" s="324">
        <v>86.4</v>
      </c>
      <c r="Q82" s="356">
        <v>954180.7</v>
      </c>
      <c r="R82" s="326">
        <v>0.48</v>
      </c>
      <c r="S82" s="1407">
        <v>-14.9</v>
      </c>
      <c r="T82" s="1358">
        <v>0.88200000000000001</v>
      </c>
      <c r="U82" s="306">
        <v>166173</v>
      </c>
      <c r="W82" s="389"/>
      <c r="X82" s="329">
        <v>104.3</v>
      </c>
      <c r="Y82" s="330">
        <v>236854</v>
      </c>
      <c r="Z82" s="331">
        <v>75016</v>
      </c>
      <c r="AB82" s="329">
        <v>101.1</v>
      </c>
      <c r="AC82" s="332">
        <v>25450.1</v>
      </c>
      <c r="AD82" s="331">
        <v>71942</v>
      </c>
    </row>
    <row r="83" spans="1:30">
      <c r="A83" s="33"/>
      <c r="B83" s="34" t="s">
        <v>110</v>
      </c>
      <c r="C83" s="324">
        <v>110.7</v>
      </c>
      <c r="D83" s="325">
        <v>1270902</v>
      </c>
      <c r="E83" s="325">
        <v>919975</v>
      </c>
      <c r="F83" s="324">
        <v>88.6</v>
      </c>
      <c r="G83" s="302">
        <v>1004283.0639999999</v>
      </c>
      <c r="H83" s="326">
        <v>0.49</v>
      </c>
      <c r="I83" s="1922">
        <v>-4.5999999999999996</v>
      </c>
      <c r="J83" s="327">
        <v>0.86099999999999999</v>
      </c>
      <c r="K83" s="306">
        <v>186047</v>
      </c>
      <c r="M83" s="328">
        <v>110.7</v>
      </c>
      <c r="N83" s="325">
        <v>1314.47</v>
      </c>
      <c r="O83" s="324">
        <v>858.46</v>
      </c>
      <c r="P83" s="324">
        <v>88.6</v>
      </c>
      <c r="Q83" s="356">
        <v>963800.9</v>
      </c>
      <c r="R83" s="326">
        <v>0.49</v>
      </c>
      <c r="S83" s="1407">
        <v>-4.5999999999999996</v>
      </c>
      <c r="T83" s="1358">
        <v>0.89100000000000001</v>
      </c>
      <c r="U83" s="306">
        <v>183419</v>
      </c>
      <c r="W83" s="389"/>
      <c r="X83" s="329">
        <v>107.4</v>
      </c>
      <c r="Y83" s="330">
        <v>294842</v>
      </c>
      <c r="Z83" s="331">
        <v>85145</v>
      </c>
      <c r="AB83" s="329">
        <v>101.7</v>
      </c>
      <c r="AC83" s="332">
        <v>32173</v>
      </c>
      <c r="AD83" s="331">
        <v>86418</v>
      </c>
    </row>
    <row r="84" spans="1:30">
      <c r="A84" s="33"/>
      <c r="B84" s="34" t="s">
        <v>111</v>
      </c>
      <c r="C84" s="324">
        <v>117.4</v>
      </c>
      <c r="D84" s="325">
        <v>1300066</v>
      </c>
      <c r="E84" s="325">
        <v>942332</v>
      </c>
      <c r="F84" s="324">
        <v>98</v>
      </c>
      <c r="G84" s="302">
        <v>925559.06</v>
      </c>
      <c r="H84" s="326">
        <v>0.47</v>
      </c>
      <c r="I84" s="1922">
        <v>-4.9000000000000004</v>
      </c>
      <c r="J84" s="327">
        <v>0.88300000000000001</v>
      </c>
      <c r="K84" s="306">
        <v>210247</v>
      </c>
      <c r="M84" s="328">
        <v>117.4</v>
      </c>
      <c r="N84" s="325">
        <v>1303.99</v>
      </c>
      <c r="O84" s="324">
        <v>1034.54</v>
      </c>
      <c r="P84" s="324">
        <v>98</v>
      </c>
      <c r="Q84" s="356">
        <v>955366.40000000002</v>
      </c>
      <c r="R84" s="326">
        <v>0.47</v>
      </c>
      <c r="S84" s="1407">
        <v>-4.9000000000000004</v>
      </c>
      <c r="T84" s="1358">
        <v>0.95699999999999996</v>
      </c>
      <c r="U84" s="306">
        <v>226792</v>
      </c>
      <c r="W84" s="389"/>
      <c r="X84" s="329">
        <v>96.8</v>
      </c>
      <c r="Y84" s="330">
        <v>306653</v>
      </c>
      <c r="Z84" s="331">
        <v>114836</v>
      </c>
      <c r="AB84" s="329">
        <v>99.9</v>
      </c>
      <c r="AC84" s="332">
        <v>31831.4</v>
      </c>
      <c r="AD84" s="331">
        <v>115287</v>
      </c>
    </row>
    <row r="85" spans="1:30">
      <c r="A85" s="33"/>
      <c r="B85" s="34" t="s">
        <v>112</v>
      </c>
      <c r="C85" s="324">
        <v>113.4</v>
      </c>
      <c r="D85" s="325">
        <v>1331527</v>
      </c>
      <c r="E85" s="325">
        <v>1145975</v>
      </c>
      <c r="F85" s="324">
        <v>92.7</v>
      </c>
      <c r="G85" s="302">
        <v>1019792.6850000001</v>
      </c>
      <c r="H85" s="326">
        <v>0.46</v>
      </c>
      <c r="I85" s="1922">
        <v>-6</v>
      </c>
      <c r="J85" s="327">
        <v>0.89100000000000001</v>
      </c>
      <c r="K85" s="306">
        <v>300186</v>
      </c>
      <c r="M85" s="328">
        <v>113.4</v>
      </c>
      <c r="N85" s="325">
        <v>1298.0999999999999</v>
      </c>
      <c r="O85" s="324">
        <v>1122.79</v>
      </c>
      <c r="P85" s="324">
        <v>92.7</v>
      </c>
      <c r="Q85" s="356">
        <v>959509.1</v>
      </c>
      <c r="R85" s="326">
        <v>0.46</v>
      </c>
      <c r="S85" s="1407">
        <v>-6</v>
      </c>
      <c r="T85" s="1358">
        <v>0.90500000000000003</v>
      </c>
      <c r="U85" s="306">
        <v>297571</v>
      </c>
      <c r="W85" s="389"/>
      <c r="X85" s="329">
        <v>100.9</v>
      </c>
      <c r="Y85" s="330">
        <v>295311</v>
      </c>
      <c r="Z85" s="331">
        <v>135920</v>
      </c>
      <c r="AB85" s="329">
        <v>102.1</v>
      </c>
      <c r="AC85" s="332">
        <v>32348.9</v>
      </c>
      <c r="AD85" s="331">
        <v>139381</v>
      </c>
    </row>
    <row r="86" spans="1:30">
      <c r="A86" s="33"/>
      <c r="B86" s="34" t="s">
        <v>113</v>
      </c>
      <c r="C86" s="324">
        <v>109.5</v>
      </c>
      <c r="D86" s="325">
        <v>1357312</v>
      </c>
      <c r="E86" s="325">
        <v>1412679</v>
      </c>
      <c r="F86" s="324">
        <v>87</v>
      </c>
      <c r="G86" s="302">
        <v>999940.5</v>
      </c>
      <c r="H86" s="326">
        <v>0.46</v>
      </c>
      <c r="I86" s="1922">
        <v>-10.199999999999999</v>
      </c>
      <c r="J86" s="327">
        <v>0.873</v>
      </c>
      <c r="K86" s="306">
        <v>292210</v>
      </c>
      <c r="M86" s="328">
        <v>109.5</v>
      </c>
      <c r="N86" s="325">
        <v>1291.21</v>
      </c>
      <c r="O86" s="324">
        <v>1191.92</v>
      </c>
      <c r="P86" s="324">
        <v>87</v>
      </c>
      <c r="Q86" s="356">
        <v>962186.7</v>
      </c>
      <c r="R86" s="326">
        <v>0.46</v>
      </c>
      <c r="S86" s="1407">
        <v>-10.199999999999999</v>
      </c>
      <c r="T86" s="1358">
        <v>0.88700000000000001</v>
      </c>
      <c r="U86" s="306">
        <v>292405</v>
      </c>
      <c r="W86" s="389"/>
      <c r="X86" s="329">
        <v>96.3</v>
      </c>
      <c r="Y86" s="330">
        <v>456485</v>
      </c>
      <c r="Z86" s="331">
        <v>160498</v>
      </c>
      <c r="AB86" s="329">
        <v>99.8</v>
      </c>
      <c r="AC86" s="332">
        <v>32811.4</v>
      </c>
      <c r="AD86" s="331">
        <v>164422</v>
      </c>
    </row>
    <row r="87" spans="1:30">
      <c r="A87" s="33"/>
      <c r="B87" s="34" t="s">
        <v>114</v>
      </c>
      <c r="C87" s="324">
        <v>110.5</v>
      </c>
      <c r="D87" s="325">
        <v>1369753</v>
      </c>
      <c r="E87" s="325">
        <v>1211637</v>
      </c>
      <c r="F87" s="324">
        <v>88.4</v>
      </c>
      <c r="G87" s="302">
        <v>904451.08600000013</v>
      </c>
      <c r="H87" s="326">
        <v>0.48</v>
      </c>
      <c r="I87" s="1922">
        <v>-6.9</v>
      </c>
      <c r="J87" s="327">
        <v>0.81</v>
      </c>
      <c r="K87" s="306">
        <v>317686</v>
      </c>
      <c r="M87" s="328">
        <v>110.5</v>
      </c>
      <c r="N87" s="325">
        <v>1344.48</v>
      </c>
      <c r="O87" s="324">
        <v>1197.81</v>
      </c>
      <c r="P87" s="324">
        <v>88.4</v>
      </c>
      <c r="Q87" s="356">
        <v>953597.8</v>
      </c>
      <c r="R87" s="326">
        <v>0.48</v>
      </c>
      <c r="S87" s="1407">
        <v>-6.9</v>
      </c>
      <c r="T87" s="1358">
        <v>0.88</v>
      </c>
      <c r="U87" s="306">
        <v>330163</v>
      </c>
      <c r="W87" s="389"/>
      <c r="X87" s="329">
        <v>94.3</v>
      </c>
      <c r="Y87" s="330">
        <v>280030</v>
      </c>
      <c r="Z87" s="331">
        <v>193627</v>
      </c>
      <c r="AB87" s="329">
        <v>101.4</v>
      </c>
      <c r="AC87" s="332">
        <v>33969.199999999997</v>
      </c>
      <c r="AD87" s="331">
        <v>181490</v>
      </c>
    </row>
    <row r="88" spans="1:30">
      <c r="A88" s="33"/>
      <c r="B88" s="34" t="s">
        <v>115</v>
      </c>
      <c r="C88" s="324">
        <v>104.2</v>
      </c>
      <c r="D88" s="325">
        <v>1326970</v>
      </c>
      <c r="E88" s="325">
        <v>1238332</v>
      </c>
      <c r="F88" s="324">
        <v>79.5</v>
      </c>
      <c r="G88" s="302">
        <v>972614.3</v>
      </c>
      <c r="H88" s="326">
        <v>0.49</v>
      </c>
      <c r="I88" s="1922">
        <v>-3.2</v>
      </c>
      <c r="J88" s="327">
        <v>0.88</v>
      </c>
      <c r="K88" s="306">
        <v>371146</v>
      </c>
      <c r="M88" s="328">
        <v>104.2</v>
      </c>
      <c r="N88" s="325">
        <v>1289.96</v>
      </c>
      <c r="O88" s="324">
        <v>1174.28</v>
      </c>
      <c r="P88" s="324">
        <v>79.5</v>
      </c>
      <c r="Q88" s="356">
        <v>968249</v>
      </c>
      <c r="R88" s="326">
        <v>0.49</v>
      </c>
      <c r="S88" s="1407">
        <v>-3.2</v>
      </c>
      <c r="T88" s="1358">
        <v>0.84099999999999997</v>
      </c>
      <c r="U88" s="306">
        <v>348806</v>
      </c>
      <c r="W88" s="389"/>
      <c r="X88" s="329">
        <v>101.7</v>
      </c>
      <c r="Y88" s="330">
        <v>292532</v>
      </c>
      <c r="Z88" s="331">
        <v>200442</v>
      </c>
      <c r="AB88" s="329">
        <v>103.3</v>
      </c>
      <c r="AC88" s="332">
        <v>34027.300000000003</v>
      </c>
      <c r="AD88" s="331">
        <v>195137</v>
      </c>
    </row>
    <row r="89" spans="1:30">
      <c r="A89" s="33"/>
      <c r="B89" s="34" t="s">
        <v>116</v>
      </c>
      <c r="C89" s="324">
        <v>108.8</v>
      </c>
      <c r="D89" s="325">
        <v>1327731</v>
      </c>
      <c r="E89" s="325">
        <v>1243915</v>
      </c>
      <c r="F89" s="324">
        <v>85</v>
      </c>
      <c r="G89" s="302">
        <v>972802.24200000009</v>
      </c>
      <c r="H89" s="326">
        <v>0.51</v>
      </c>
      <c r="I89" s="1922">
        <v>-10</v>
      </c>
      <c r="J89" s="327">
        <v>0.85199999999999998</v>
      </c>
      <c r="K89" s="306">
        <v>362781</v>
      </c>
      <c r="M89" s="328">
        <v>108.8</v>
      </c>
      <c r="N89" s="325">
        <v>1289.03</v>
      </c>
      <c r="O89" s="324">
        <v>1247.1099999999999</v>
      </c>
      <c r="P89" s="324">
        <v>85</v>
      </c>
      <c r="Q89" s="356">
        <v>963211.5</v>
      </c>
      <c r="R89" s="326">
        <v>0.51</v>
      </c>
      <c r="S89" s="1407">
        <v>-10</v>
      </c>
      <c r="T89" s="1358">
        <v>0.86399999999999999</v>
      </c>
      <c r="U89" s="306">
        <v>358074</v>
      </c>
      <c r="W89" s="389"/>
      <c r="X89" s="329">
        <v>102.4</v>
      </c>
      <c r="Y89" s="330">
        <v>315503</v>
      </c>
      <c r="Z89" s="331">
        <v>227476</v>
      </c>
      <c r="AB89" s="329">
        <v>100</v>
      </c>
      <c r="AC89" s="332">
        <v>31460.799999999999</v>
      </c>
      <c r="AD89" s="331">
        <v>207283</v>
      </c>
    </row>
    <row r="90" spans="1:30">
      <c r="A90" s="33"/>
      <c r="B90" s="34" t="s">
        <v>117</v>
      </c>
      <c r="C90" s="324">
        <v>110.9</v>
      </c>
      <c r="D90" s="325">
        <v>1254962</v>
      </c>
      <c r="E90" s="325">
        <v>1472019</v>
      </c>
      <c r="F90" s="324">
        <v>87.5</v>
      </c>
      <c r="G90" s="302">
        <v>978855.35399999993</v>
      </c>
      <c r="H90" s="326">
        <v>0.5</v>
      </c>
      <c r="I90" s="1922">
        <v>-4.7</v>
      </c>
      <c r="J90" s="327">
        <v>0.89</v>
      </c>
      <c r="K90" s="306">
        <v>372311</v>
      </c>
      <c r="M90" s="328">
        <v>110.9</v>
      </c>
      <c r="N90" s="325">
        <v>1268.53</v>
      </c>
      <c r="O90" s="324">
        <v>1370.36</v>
      </c>
      <c r="P90" s="324">
        <v>87.5</v>
      </c>
      <c r="Q90" s="356">
        <v>946890.4</v>
      </c>
      <c r="R90" s="326">
        <v>0.5</v>
      </c>
      <c r="S90" s="1407">
        <v>-4.7</v>
      </c>
      <c r="T90" s="1358">
        <v>0.89200000000000002</v>
      </c>
      <c r="U90" s="306">
        <v>371570</v>
      </c>
      <c r="W90" s="389"/>
      <c r="X90" s="329">
        <v>102.9</v>
      </c>
      <c r="Y90" s="330">
        <v>317860</v>
      </c>
      <c r="Z90" s="331">
        <v>203972</v>
      </c>
      <c r="AB90" s="329">
        <v>99.5</v>
      </c>
      <c r="AC90" s="332">
        <v>33005.9</v>
      </c>
      <c r="AD90" s="331">
        <v>207366</v>
      </c>
    </row>
    <row r="91" spans="1:30">
      <c r="A91" s="49"/>
      <c r="B91" s="50" t="s">
        <v>118</v>
      </c>
      <c r="C91" s="344">
        <v>112.1</v>
      </c>
      <c r="D91" s="345">
        <v>1277390</v>
      </c>
      <c r="E91" s="345">
        <v>1347408</v>
      </c>
      <c r="F91" s="344">
        <v>90.2</v>
      </c>
      <c r="G91" s="314">
        <v>972506.88</v>
      </c>
      <c r="H91" s="346">
        <v>0.49</v>
      </c>
      <c r="I91" s="1923">
        <v>-6.6</v>
      </c>
      <c r="J91" s="347">
        <v>0.91400000000000003</v>
      </c>
      <c r="K91" s="318">
        <v>425547</v>
      </c>
      <c r="M91" s="348">
        <v>112.1</v>
      </c>
      <c r="N91" s="345">
        <v>1283.1500000000001</v>
      </c>
      <c r="O91" s="344">
        <v>1308.24</v>
      </c>
      <c r="P91" s="344">
        <v>90.2</v>
      </c>
      <c r="Q91" s="1421">
        <v>971536.6</v>
      </c>
      <c r="R91" s="346">
        <v>0.49</v>
      </c>
      <c r="S91" s="1408">
        <v>-6.6</v>
      </c>
      <c r="T91" s="1359">
        <v>0.89100000000000001</v>
      </c>
      <c r="U91" s="318">
        <v>370833</v>
      </c>
      <c r="W91" s="389"/>
      <c r="X91" s="329">
        <v>107.4</v>
      </c>
      <c r="Y91" s="330">
        <v>540300</v>
      </c>
      <c r="Z91" s="331">
        <v>193858</v>
      </c>
      <c r="AB91" s="329">
        <v>103.9</v>
      </c>
      <c r="AC91" s="332">
        <v>33939.599999999999</v>
      </c>
      <c r="AD91" s="331">
        <v>215518</v>
      </c>
    </row>
    <row r="92" spans="1:30">
      <c r="A92" s="33" t="s">
        <v>127</v>
      </c>
      <c r="B92" s="34" t="s">
        <v>107</v>
      </c>
      <c r="C92" s="324">
        <v>111.5</v>
      </c>
      <c r="D92" s="325">
        <v>1203289</v>
      </c>
      <c r="E92" s="325">
        <v>1074325</v>
      </c>
      <c r="F92" s="324">
        <v>86.5</v>
      </c>
      <c r="G92" s="302">
        <v>869641.96100000013</v>
      </c>
      <c r="H92" s="326">
        <v>0.52</v>
      </c>
      <c r="I92" s="1922">
        <v>16.399999999999999</v>
      </c>
      <c r="J92" s="327">
        <v>0.83699999999999997</v>
      </c>
      <c r="K92" s="306">
        <v>288941</v>
      </c>
      <c r="M92" s="328">
        <v>111.5</v>
      </c>
      <c r="N92" s="325">
        <v>1273.98</v>
      </c>
      <c r="O92" s="324">
        <v>1244.0899999999999</v>
      </c>
      <c r="P92" s="324">
        <v>86.5</v>
      </c>
      <c r="Q92" s="356">
        <v>960787.2</v>
      </c>
      <c r="R92" s="326">
        <v>0.52</v>
      </c>
      <c r="S92" s="1407">
        <v>16.399999999999999</v>
      </c>
      <c r="T92" s="1358">
        <v>0.876</v>
      </c>
      <c r="U92" s="306">
        <v>370333</v>
      </c>
      <c r="W92" s="389"/>
      <c r="X92" s="349">
        <v>101.8</v>
      </c>
      <c r="Y92" s="350">
        <v>304643</v>
      </c>
      <c r="Z92" s="351">
        <v>220181</v>
      </c>
      <c r="AB92" s="349">
        <v>106.4</v>
      </c>
      <c r="AC92" s="352">
        <v>33167.9</v>
      </c>
      <c r="AD92" s="351">
        <v>206236</v>
      </c>
    </row>
    <row r="93" spans="1:30">
      <c r="A93" s="33">
        <v>1996</v>
      </c>
      <c r="B93" s="34" t="s">
        <v>108</v>
      </c>
      <c r="C93" s="324">
        <v>116.4</v>
      </c>
      <c r="D93" s="325">
        <v>1229219</v>
      </c>
      <c r="E93" s="325">
        <v>1276661</v>
      </c>
      <c r="F93" s="324">
        <v>91.2</v>
      </c>
      <c r="G93" s="302">
        <v>960170.13199999987</v>
      </c>
      <c r="H93" s="326">
        <v>0.54</v>
      </c>
      <c r="I93" s="1922">
        <v>16.3</v>
      </c>
      <c r="J93" s="327">
        <v>0.89800000000000002</v>
      </c>
      <c r="K93" s="306">
        <v>359768</v>
      </c>
      <c r="M93" s="328">
        <v>116.4</v>
      </c>
      <c r="N93" s="325">
        <v>1287.6500000000001</v>
      </c>
      <c r="O93" s="324">
        <v>1592.92</v>
      </c>
      <c r="P93" s="324">
        <v>91.2</v>
      </c>
      <c r="Q93" s="356">
        <v>963626.9</v>
      </c>
      <c r="R93" s="326">
        <v>0.54</v>
      </c>
      <c r="S93" s="1407">
        <v>16.3</v>
      </c>
      <c r="T93" s="1358">
        <v>0.91200000000000003</v>
      </c>
      <c r="U93" s="306">
        <v>371711</v>
      </c>
      <c r="W93" s="389"/>
      <c r="X93" s="329">
        <v>113.9</v>
      </c>
      <c r="Y93" s="330">
        <v>248342</v>
      </c>
      <c r="Z93" s="331">
        <v>221588</v>
      </c>
      <c r="AB93" s="329">
        <v>110.3</v>
      </c>
      <c r="AC93" s="332">
        <v>33275.599999999999</v>
      </c>
      <c r="AD93" s="331">
        <v>248003</v>
      </c>
    </row>
    <row r="94" spans="1:30">
      <c r="A94" s="33"/>
      <c r="B94" s="34" t="s">
        <v>109</v>
      </c>
      <c r="C94" s="324">
        <v>115.4</v>
      </c>
      <c r="D94" s="325">
        <v>1264234</v>
      </c>
      <c r="E94" s="325">
        <v>1318335</v>
      </c>
      <c r="F94" s="324">
        <v>90.4</v>
      </c>
      <c r="G94" s="302">
        <v>949661.53200000001</v>
      </c>
      <c r="H94" s="326">
        <v>0.57999999999999996</v>
      </c>
      <c r="I94" s="1922">
        <v>17.8</v>
      </c>
      <c r="J94" s="327">
        <v>1.1160000000000001</v>
      </c>
      <c r="K94" s="306">
        <v>399392</v>
      </c>
      <c r="M94" s="328">
        <v>115.4</v>
      </c>
      <c r="N94" s="325">
        <v>1255.28</v>
      </c>
      <c r="O94" s="324">
        <v>1406.21</v>
      </c>
      <c r="P94" s="324">
        <v>90.4</v>
      </c>
      <c r="Q94" s="356">
        <v>959113.2</v>
      </c>
      <c r="R94" s="326">
        <v>0.57999999999999996</v>
      </c>
      <c r="S94" s="1407">
        <v>17.8</v>
      </c>
      <c r="T94" s="1358">
        <v>0.90600000000000003</v>
      </c>
      <c r="U94" s="306">
        <v>359327</v>
      </c>
      <c r="W94" s="389"/>
      <c r="X94" s="329">
        <v>117.8</v>
      </c>
      <c r="Y94" s="330">
        <v>320971</v>
      </c>
      <c r="Z94" s="331">
        <v>196259</v>
      </c>
      <c r="AB94" s="329">
        <v>113.6</v>
      </c>
      <c r="AC94" s="332">
        <v>33581.300000000003</v>
      </c>
      <c r="AD94" s="331">
        <v>202169</v>
      </c>
    </row>
    <row r="95" spans="1:30">
      <c r="A95" s="33"/>
      <c r="B95" s="34" t="s">
        <v>110</v>
      </c>
      <c r="C95" s="324">
        <v>113.9</v>
      </c>
      <c r="D95" s="325">
        <v>1227826</v>
      </c>
      <c r="E95" s="325">
        <v>1407398</v>
      </c>
      <c r="F95" s="324">
        <v>90.5</v>
      </c>
      <c r="G95" s="302">
        <v>983762.46</v>
      </c>
      <c r="H95" s="326">
        <v>0.61</v>
      </c>
      <c r="I95" s="1922">
        <v>3</v>
      </c>
      <c r="J95" s="327">
        <v>0.876</v>
      </c>
      <c r="K95" s="306">
        <v>367099</v>
      </c>
      <c r="M95" s="328">
        <v>113.9</v>
      </c>
      <c r="N95" s="325">
        <v>1264.33</v>
      </c>
      <c r="O95" s="324">
        <v>1333</v>
      </c>
      <c r="P95" s="324">
        <v>90.5</v>
      </c>
      <c r="Q95" s="356">
        <v>940475.5</v>
      </c>
      <c r="R95" s="326">
        <v>0.61</v>
      </c>
      <c r="S95" s="1407">
        <v>3</v>
      </c>
      <c r="T95" s="1358">
        <v>0.91</v>
      </c>
      <c r="U95" s="306">
        <v>359507</v>
      </c>
      <c r="W95" s="389"/>
      <c r="X95" s="329">
        <v>117.8</v>
      </c>
      <c r="Y95" s="330">
        <v>307776</v>
      </c>
      <c r="Z95" s="331">
        <v>261360</v>
      </c>
      <c r="AB95" s="329">
        <v>111.1</v>
      </c>
      <c r="AC95" s="332">
        <v>33620.300000000003</v>
      </c>
      <c r="AD95" s="331">
        <v>241280</v>
      </c>
    </row>
    <row r="96" spans="1:30">
      <c r="A96" s="33"/>
      <c r="B96" s="34" t="s">
        <v>111</v>
      </c>
      <c r="C96" s="324">
        <v>113</v>
      </c>
      <c r="D96" s="325">
        <v>1266964</v>
      </c>
      <c r="E96" s="325">
        <v>1171942</v>
      </c>
      <c r="F96" s="324">
        <v>91.6</v>
      </c>
      <c r="G96" s="302">
        <v>926194.80799999996</v>
      </c>
      <c r="H96" s="326">
        <v>0.62</v>
      </c>
      <c r="I96" s="1922">
        <v>5.9</v>
      </c>
      <c r="J96" s="327">
        <v>0.85</v>
      </c>
      <c r="K96" s="306">
        <v>348108</v>
      </c>
      <c r="M96" s="328">
        <v>113</v>
      </c>
      <c r="N96" s="325">
        <v>1263.5</v>
      </c>
      <c r="O96" s="324">
        <v>1369.02</v>
      </c>
      <c r="P96" s="324">
        <v>91.6</v>
      </c>
      <c r="Q96" s="356">
        <v>945504.6</v>
      </c>
      <c r="R96" s="326">
        <v>0.62</v>
      </c>
      <c r="S96" s="1407">
        <v>5.9</v>
      </c>
      <c r="T96" s="1358">
        <v>0.92100000000000004</v>
      </c>
      <c r="U96" s="306">
        <v>369011</v>
      </c>
      <c r="W96" s="389"/>
      <c r="X96" s="329">
        <v>110.2</v>
      </c>
      <c r="Y96" s="330">
        <v>348497</v>
      </c>
      <c r="Z96" s="331">
        <v>236085</v>
      </c>
      <c r="AB96" s="329">
        <v>113.8</v>
      </c>
      <c r="AC96" s="332">
        <v>36209.300000000003</v>
      </c>
      <c r="AD96" s="331">
        <v>237815</v>
      </c>
    </row>
    <row r="97" spans="1:30">
      <c r="A97" s="33"/>
      <c r="B97" s="34" t="s">
        <v>112</v>
      </c>
      <c r="C97" s="324">
        <v>110.2</v>
      </c>
      <c r="D97" s="325">
        <v>1293697</v>
      </c>
      <c r="E97" s="325">
        <v>1474555</v>
      </c>
      <c r="F97" s="324">
        <v>84.9</v>
      </c>
      <c r="G97" s="302">
        <v>995932.68799999997</v>
      </c>
      <c r="H97" s="326">
        <v>0.63</v>
      </c>
      <c r="I97" s="1922">
        <v>9.3000000000000007</v>
      </c>
      <c r="J97" s="327">
        <v>0.86199999999999999</v>
      </c>
      <c r="K97" s="306">
        <v>363735</v>
      </c>
      <c r="M97" s="328">
        <v>110.2</v>
      </c>
      <c r="N97" s="325">
        <v>1265.53</v>
      </c>
      <c r="O97" s="324">
        <v>1345.76</v>
      </c>
      <c r="P97" s="324">
        <v>84.9</v>
      </c>
      <c r="Q97" s="356">
        <v>950805.9</v>
      </c>
      <c r="R97" s="326">
        <v>0.63</v>
      </c>
      <c r="S97" s="1407">
        <v>9.3000000000000007</v>
      </c>
      <c r="T97" s="1358">
        <v>0.88</v>
      </c>
      <c r="U97" s="306">
        <v>368781</v>
      </c>
      <c r="W97" s="389"/>
      <c r="X97" s="329">
        <v>110.2</v>
      </c>
      <c r="Y97" s="330">
        <v>324670</v>
      </c>
      <c r="Z97" s="331">
        <v>211089</v>
      </c>
      <c r="AB97" s="329">
        <v>111.7</v>
      </c>
      <c r="AC97" s="332">
        <v>35280.5</v>
      </c>
      <c r="AD97" s="331">
        <v>236401</v>
      </c>
    </row>
    <row r="98" spans="1:30">
      <c r="A98" s="33"/>
      <c r="B98" s="34" t="s">
        <v>113</v>
      </c>
      <c r="C98" s="324">
        <v>116.9</v>
      </c>
      <c r="D98" s="325">
        <v>1331917</v>
      </c>
      <c r="E98" s="325">
        <v>1724696</v>
      </c>
      <c r="F98" s="324">
        <v>91.8</v>
      </c>
      <c r="G98" s="302">
        <v>990914.77500000002</v>
      </c>
      <c r="H98" s="326">
        <v>0.64</v>
      </c>
      <c r="I98" s="1922">
        <v>1.1000000000000001</v>
      </c>
      <c r="J98" s="327">
        <v>0.92100000000000004</v>
      </c>
      <c r="K98" s="306">
        <v>386812</v>
      </c>
      <c r="M98" s="328">
        <v>116.9</v>
      </c>
      <c r="N98" s="325">
        <v>1259.1500000000001</v>
      </c>
      <c r="O98" s="324">
        <v>1450.79</v>
      </c>
      <c r="P98" s="324">
        <v>91.8</v>
      </c>
      <c r="Q98" s="356">
        <v>949605.8</v>
      </c>
      <c r="R98" s="326">
        <v>0.64</v>
      </c>
      <c r="S98" s="1407">
        <v>1.1000000000000001</v>
      </c>
      <c r="T98" s="1358">
        <v>0.93600000000000005</v>
      </c>
      <c r="U98" s="306">
        <v>376985</v>
      </c>
      <c r="W98" s="389"/>
      <c r="X98" s="329">
        <v>107.4</v>
      </c>
      <c r="Y98" s="330">
        <v>460966</v>
      </c>
      <c r="Z98" s="331">
        <v>241991</v>
      </c>
      <c r="AB98" s="329">
        <v>111.6</v>
      </c>
      <c r="AC98" s="332">
        <v>34267.9</v>
      </c>
      <c r="AD98" s="331">
        <v>230740</v>
      </c>
    </row>
    <row r="99" spans="1:30">
      <c r="A99" s="33"/>
      <c r="B99" s="34" t="s">
        <v>114</v>
      </c>
      <c r="C99" s="324">
        <v>113.8</v>
      </c>
      <c r="D99" s="325">
        <v>1273367</v>
      </c>
      <c r="E99" s="325">
        <v>1301907</v>
      </c>
      <c r="F99" s="324">
        <v>92.3</v>
      </c>
      <c r="G99" s="302">
        <v>895968.473</v>
      </c>
      <c r="H99" s="326">
        <v>0.62</v>
      </c>
      <c r="I99" s="1922">
        <v>2.9</v>
      </c>
      <c r="J99" s="327">
        <v>0.83599999999999997</v>
      </c>
      <c r="K99" s="306">
        <v>357334</v>
      </c>
      <c r="M99" s="328">
        <v>113.8</v>
      </c>
      <c r="N99" s="325">
        <v>1251.1199999999999</v>
      </c>
      <c r="O99" s="324">
        <v>1323.35</v>
      </c>
      <c r="P99" s="324">
        <v>92.3</v>
      </c>
      <c r="Q99" s="356">
        <v>939880</v>
      </c>
      <c r="R99" s="326">
        <v>0.62</v>
      </c>
      <c r="S99" s="1407">
        <v>2.9</v>
      </c>
      <c r="T99" s="1358">
        <v>0.90500000000000003</v>
      </c>
      <c r="U99" s="306">
        <v>372315</v>
      </c>
      <c r="W99" s="389"/>
      <c r="X99" s="329">
        <v>102.9</v>
      </c>
      <c r="Y99" s="330">
        <v>288406</v>
      </c>
      <c r="Z99" s="331">
        <v>240842</v>
      </c>
      <c r="AB99" s="329">
        <v>110.4</v>
      </c>
      <c r="AC99" s="332">
        <v>34320.6</v>
      </c>
      <c r="AD99" s="331">
        <v>228443</v>
      </c>
    </row>
    <row r="100" spans="1:30">
      <c r="A100" s="33"/>
      <c r="B100" s="34" t="s">
        <v>115</v>
      </c>
      <c r="C100" s="324">
        <v>116.9</v>
      </c>
      <c r="D100" s="325">
        <v>1279646</v>
      </c>
      <c r="E100" s="325">
        <v>1462746</v>
      </c>
      <c r="F100" s="324">
        <v>96.1</v>
      </c>
      <c r="G100" s="302">
        <v>934564.24</v>
      </c>
      <c r="H100" s="326">
        <v>0.62</v>
      </c>
      <c r="I100" s="1922">
        <v>3.3</v>
      </c>
      <c r="J100" s="327">
        <v>0.98299999999999998</v>
      </c>
      <c r="K100" s="306">
        <v>391318</v>
      </c>
      <c r="M100" s="328">
        <v>116.9</v>
      </c>
      <c r="N100" s="325">
        <v>1253.57</v>
      </c>
      <c r="O100" s="324">
        <v>1384.64</v>
      </c>
      <c r="P100" s="324">
        <v>96.1</v>
      </c>
      <c r="Q100" s="356">
        <v>940839.4</v>
      </c>
      <c r="R100" s="326">
        <v>0.62</v>
      </c>
      <c r="S100" s="1407">
        <v>3.3</v>
      </c>
      <c r="T100" s="1358">
        <v>0.93899999999999995</v>
      </c>
      <c r="U100" s="306">
        <v>381041</v>
      </c>
      <c r="W100" s="389"/>
      <c r="X100" s="329">
        <v>107.4</v>
      </c>
      <c r="Y100" s="330">
        <v>306749</v>
      </c>
      <c r="Z100" s="331">
        <v>240902</v>
      </c>
      <c r="AB100" s="329">
        <v>109.3</v>
      </c>
      <c r="AC100" s="332">
        <v>35432.300000000003</v>
      </c>
      <c r="AD100" s="331">
        <v>235952</v>
      </c>
    </row>
    <row r="101" spans="1:30">
      <c r="A101" s="33"/>
      <c r="B101" s="34" t="s">
        <v>116</v>
      </c>
      <c r="C101" s="324">
        <v>120.4</v>
      </c>
      <c r="D101" s="325">
        <v>1328100</v>
      </c>
      <c r="E101" s="325">
        <v>1468109</v>
      </c>
      <c r="F101" s="324">
        <v>100.5</v>
      </c>
      <c r="G101" s="302">
        <v>958048.45399999991</v>
      </c>
      <c r="H101" s="326">
        <v>0.62</v>
      </c>
      <c r="I101" s="1922">
        <v>11.3</v>
      </c>
      <c r="J101" s="327">
        <v>0.95599999999999996</v>
      </c>
      <c r="K101" s="306">
        <v>400206</v>
      </c>
      <c r="M101" s="328">
        <v>120.4</v>
      </c>
      <c r="N101" s="325">
        <v>1281.6099999999999</v>
      </c>
      <c r="O101" s="324">
        <v>1450</v>
      </c>
      <c r="P101" s="324">
        <v>100.5</v>
      </c>
      <c r="Q101" s="356">
        <v>940810.4</v>
      </c>
      <c r="R101" s="326">
        <v>0.62</v>
      </c>
      <c r="S101" s="1407">
        <v>11.3</v>
      </c>
      <c r="T101" s="1358">
        <v>0.97099999999999997</v>
      </c>
      <c r="U101" s="306">
        <v>380219</v>
      </c>
      <c r="W101" s="389"/>
      <c r="X101" s="329">
        <v>115.9</v>
      </c>
      <c r="Y101" s="330">
        <v>346057</v>
      </c>
      <c r="Z101" s="331">
        <v>274353</v>
      </c>
      <c r="AB101" s="329">
        <v>113.4</v>
      </c>
      <c r="AC101" s="332">
        <v>35592.6</v>
      </c>
      <c r="AD101" s="331">
        <v>246598</v>
      </c>
    </row>
    <row r="102" spans="1:30">
      <c r="A102" s="33"/>
      <c r="B102" s="34" t="s">
        <v>117</v>
      </c>
      <c r="C102" s="324">
        <v>120.7</v>
      </c>
      <c r="D102" s="325">
        <v>1289562</v>
      </c>
      <c r="E102" s="325">
        <v>1341221</v>
      </c>
      <c r="F102" s="324">
        <v>100</v>
      </c>
      <c r="G102" s="302">
        <v>983930.04800000007</v>
      </c>
      <c r="H102" s="326">
        <v>0.63</v>
      </c>
      <c r="I102" s="1922">
        <v>5.7</v>
      </c>
      <c r="J102" s="327">
        <v>0.96399999999999997</v>
      </c>
      <c r="K102" s="306">
        <v>404297</v>
      </c>
      <c r="M102" s="328">
        <v>120.7</v>
      </c>
      <c r="N102" s="325">
        <v>1299.28</v>
      </c>
      <c r="O102" s="324">
        <v>1282.24</v>
      </c>
      <c r="P102" s="324">
        <v>100</v>
      </c>
      <c r="Q102" s="356">
        <v>951359</v>
      </c>
      <c r="R102" s="326">
        <v>0.63</v>
      </c>
      <c r="S102" s="1407">
        <v>5.7</v>
      </c>
      <c r="T102" s="1358">
        <v>0.96599999999999997</v>
      </c>
      <c r="U102" s="306">
        <v>399973</v>
      </c>
      <c r="W102" s="389"/>
      <c r="X102" s="329">
        <v>115.9</v>
      </c>
      <c r="Y102" s="330">
        <v>342156</v>
      </c>
      <c r="Z102" s="331">
        <v>232380</v>
      </c>
      <c r="AB102" s="329">
        <v>111.7</v>
      </c>
      <c r="AC102" s="332">
        <v>35325</v>
      </c>
      <c r="AD102" s="331">
        <v>241761</v>
      </c>
    </row>
    <row r="103" spans="1:30">
      <c r="A103" s="33"/>
      <c r="B103" s="34" t="s">
        <v>118</v>
      </c>
      <c r="C103" s="324">
        <v>120.8</v>
      </c>
      <c r="D103" s="325">
        <v>1288150</v>
      </c>
      <c r="E103" s="325">
        <v>1288476</v>
      </c>
      <c r="F103" s="324">
        <v>103.2</v>
      </c>
      <c r="G103" s="302">
        <v>938038.95899999992</v>
      </c>
      <c r="H103" s="326">
        <v>0.63</v>
      </c>
      <c r="I103" s="1922">
        <v>5.9</v>
      </c>
      <c r="J103" s="327">
        <v>0.99099999999999999</v>
      </c>
      <c r="K103" s="306">
        <v>466822</v>
      </c>
      <c r="M103" s="328">
        <v>120.8</v>
      </c>
      <c r="N103" s="325">
        <v>1299.18</v>
      </c>
      <c r="O103" s="324">
        <v>1235.6600000000001</v>
      </c>
      <c r="P103" s="324">
        <v>103.2</v>
      </c>
      <c r="Q103" s="356">
        <v>944714.7</v>
      </c>
      <c r="R103" s="326">
        <v>0.63</v>
      </c>
      <c r="S103" s="1407">
        <v>5.9</v>
      </c>
      <c r="T103" s="1358">
        <v>0.97099999999999997</v>
      </c>
      <c r="U103" s="306">
        <v>413001</v>
      </c>
      <c r="W103" s="389"/>
      <c r="X103" s="333">
        <v>113.1</v>
      </c>
      <c r="Y103" s="334">
        <v>557024</v>
      </c>
      <c r="Z103" s="335">
        <v>229291</v>
      </c>
      <c r="AB103" s="333">
        <v>109.5</v>
      </c>
      <c r="AC103" s="336">
        <v>35186.800000000003</v>
      </c>
      <c r="AD103" s="335">
        <v>243641</v>
      </c>
    </row>
    <row r="104" spans="1:30">
      <c r="A104" s="61" t="s">
        <v>128</v>
      </c>
      <c r="B104" s="62" t="s">
        <v>107</v>
      </c>
      <c r="C104" s="337">
        <v>126.9</v>
      </c>
      <c r="D104" s="338">
        <v>1229791</v>
      </c>
      <c r="E104" s="338">
        <v>1037116</v>
      </c>
      <c r="F104" s="337">
        <v>114.2</v>
      </c>
      <c r="G104" s="339">
        <v>858089.44</v>
      </c>
      <c r="H104" s="340">
        <v>0.63</v>
      </c>
      <c r="I104" s="1921">
        <v>6.4</v>
      </c>
      <c r="J104" s="341">
        <v>0.96399999999999997</v>
      </c>
      <c r="K104" s="342">
        <v>322402</v>
      </c>
      <c r="M104" s="343">
        <v>126.9</v>
      </c>
      <c r="N104" s="338">
        <v>1298.74</v>
      </c>
      <c r="O104" s="337">
        <v>1272.24</v>
      </c>
      <c r="P104" s="337">
        <v>114.2</v>
      </c>
      <c r="Q104" s="1422">
        <v>935611.1</v>
      </c>
      <c r="R104" s="340">
        <v>0.63</v>
      </c>
      <c r="S104" s="1406">
        <v>6.4</v>
      </c>
      <c r="T104" s="1633">
        <v>1.0089999999999999</v>
      </c>
      <c r="U104" s="342">
        <v>408918</v>
      </c>
      <c r="W104" s="389"/>
      <c r="X104" s="329">
        <v>108.4</v>
      </c>
      <c r="Y104" s="330">
        <v>336464</v>
      </c>
      <c r="Z104" s="331">
        <v>277195</v>
      </c>
      <c r="AB104" s="329">
        <v>113.2</v>
      </c>
      <c r="AC104" s="332">
        <v>36239.300000000003</v>
      </c>
      <c r="AD104" s="331">
        <v>260721</v>
      </c>
    </row>
    <row r="105" spans="1:30">
      <c r="A105" s="33">
        <v>1997</v>
      </c>
      <c r="B105" s="34" t="s">
        <v>108</v>
      </c>
      <c r="C105" s="324">
        <v>123.6</v>
      </c>
      <c r="D105" s="325">
        <v>1197637</v>
      </c>
      <c r="E105" s="325">
        <v>1060491</v>
      </c>
      <c r="F105" s="324">
        <v>104.6</v>
      </c>
      <c r="G105" s="302">
        <v>937365.10800000012</v>
      </c>
      <c r="H105" s="326">
        <v>0.61</v>
      </c>
      <c r="I105" s="1922">
        <v>4.8</v>
      </c>
      <c r="J105" s="327">
        <v>0.98</v>
      </c>
      <c r="K105" s="306">
        <v>405165</v>
      </c>
      <c r="M105" s="328">
        <v>123.6</v>
      </c>
      <c r="N105" s="325">
        <v>1285.92</v>
      </c>
      <c r="O105" s="324">
        <v>1165.03</v>
      </c>
      <c r="P105" s="324">
        <v>104.6</v>
      </c>
      <c r="Q105" s="356">
        <v>952664</v>
      </c>
      <c r="R105" s="326">
        <v>0.61</v>
      </c>
      <c r="S105" s="1407">
        <v>4.8</v>
      </c>
      <c r="T105" s="1358">
        <v>0.99399999999999999</v>
      </c>
      <c r="U105" s="306">
        <v>433152</v>
      </c>
      <c r="W105" s="389"/>
      <c r="X105" s="329">
        <v>113.1</v>
      </c>
      <c r="Y105" s="330">
        <v>261836</v>
      </c>
      <c r="Z105" s="331">
        <v>224260</v>
      </c>
      <c r="AB105" s="329">
        <v>111.6</v>
      </c>
      <c r="AC105" s="332">
        <v>35610.6</v>
      </c>
      <c r="AD105" s="331">
        <v>254618</v>
      </c>
    </row>
    <row r="106" spans="1:30">
      <c r="A106" s="33"/>
      <c r="B106" s="34" t="s">
        <v>109</v>
      </c>
      <c r="C106" s="324">
        <v>120.8</v>
      </c>
      <c r="D106" s="325">
        <v>1285149</v>
      </c>
      <c r="E106" s="325">
        <v>1259770</v>
      </c>
      <c r="F106" s="324">
        <v>98.9</v>
      </c>
      <c r="G106" s="302">
        <v>903638.26500000001</v>
      </c>
      <c r="H106" s="326">
        <v>0.6</v>
      </c>
      <c r="I106" s="1922">
        <v>28.5</v>
      </c>
      <c r="J106" s="327">
        <v>1.1950000000000001</v>
      </c>
      <c r="K106" s="306">
        <v>454769</v>
      </c>
      <c r="M106" s="328">
        <v>120.8</v>
      </c>
      <c r="N106" s="325">
        <v>1290.47</v>
      </c>
      <c r="O106" s="324">
        <v>1250.28</v>
      </c>
      <c r="P106" s="324">
        <v>98.9</v>
      </c>
      <c r="Q106" s="356">
        <v>913872.8</v>
      </c>
      <c r="R106" s="326">
        <v>0.6</v>
      </c>
      <c r="S106" s="1407">
        <v>28.5</v>
      </c>
      <c r="T106" s="1358">
        <v>0.96199999999999997</v>
      </c>
      <c r="U106" s="306">
        <v>415879</v>
      </c>
      <c r="W106" s="389"/>
      <c r="X106" s="329">
        <v>113.9</v>
      </c>
      <c r="Y106" s="330">
        <v>468840</v>
      </c>
      <c r="Z106" s="331">
        <v>255156</v>
      </c>
      <c r="AB106" s="329">
        <v>109.3</v>
      </c>
      <c r="AC106" s="332">
        <v>47145.7</v>
      </c>
      <c r="AD106" s="331">
        <v>261207</v>
      </c>
    </row>
    <row r="107" spans="1:30">
      <c r="A107" s="39"/>
      <c r="B107" s="34" t="s">
        <v>110</v>
      </c>
      <c r="C107" s="324">
        <v>120.4</v>
      </c>
      <c r="D107" s="325">
        <v>1277507</v>
      </c>
      <c r="E107" s="325">
        <v>1216452</v>
      </c>
      <c r="F107" s="324">
        <v>99.9</v>
      </c>
      <c r="G107" s="302">
        <v>976111.95</v>
      </c>
      <c r="H107" s="326">
        <v>0.6</v>
      </c>
      <c r="I107" s="1922">
        <v>1.1000000000000001</v>
      </c>
      <c r="J107" s="327">
        <v>0.94699999999999995</v>
      </c>
      <c r="K107" s="306">
        <v>463793</v>
      </c>
      <c r="M107" s="328">
        <v>120.4</v>
      </c>
      <c r="N107" s="325">
        <v>1307.8699999999999</v>
      </c>
      <c r="O107" s="324">
        <v>1163.0899999999999</v>
      </c>
      <c r="P107" s="324">
        <v>99.9</v>
      </c>
      <c r="Q107" s="356">
        <v>933211.8</v>
      </c>
      <c r="R107" s="326">
        <v>0.6</v>
      </c>
      <c r="S107" s="1407">
        <v>1.1000000000000001</v>
      </c>
      <c r="T107" s="1358">
        <v>0.98599999999999999</v>
      </c>
      <c r="U107" s="306">
        <v>451290</v>
      </c>
      <c r="W107" s="389"/>
      <c r="X107" s="329">
        <v>118.8</v>
      </c>
      <c r="Y107" s="330">
        <v>304197</v>
      </c>
      <c r="Z107" s="331">
        <v>275106</v>
      </c>
      <c r="AB107" s="329">
        <v>112</v>
      </c>
      <c r="AC107" s="332">
        <v>33778.300000000003</v>
      </c>
      <c r="AD107" s="331">
        <v>258023</v>
      </c>
    </row>
    <row r="108" spans="1:30">
      <c r="A108" s="33"/>
      <c r="B108" s="34" t="s">
        <v>111</v>
      </c>
      <c r="C108" s="324">
        <v>125.9</v>
      </c>
      <c r="D108" s="325">
        <v>1297236</v>
      </c>
      <c r="E108" s="325">
        <v>992564</v>
      </c>
      <c r="F108" s="324">
        <v>113</v>
      </c>
      <c r="G108" s="302">
        <v>930863.07399999991</v>
      </c>
      <c r="H108" s="326">
        <v>0.6</v>
      </c>
      <c r="I108" s="1922">
        <v>1.9</v>
      </c>
      <c r="J108" s="327">
        <v>0.97299999999999998</v>
      </c>
      <c r="K108" s="306">
        <v>420625</v>
      </c>
      <c r="M108" s="328">
        <v>125.9</v>
      </c>
      <c r="N108" s="325">
        <v>1295.1600000000001</v>
      </c>
      <c r="O108" s="324">
        <v>1148.7</v>
      </c>
      <c r="P108" s="324">
        <v>113</v>
      </c>
      <c r="Q108" s="356">
        <v>949327.8</v>
      </c>
      <c r="R108" s="326">
        <v>0.6</v>
      </c>
      <c r="S108" s="1407">
        <v>1.9</v>
      </c>
      <c r="T108" s="1358">
        <v>1.056</v>
      </c>
      <c r="U108" s="306">
        <v>445369</v>
      </c>
      <c r="W108" s="389"/>
      <c r="X108" s="329">
        <v>109.3</v>
      </c>
      <c r="Y108" s="330">
        <v>332085</v>
      </c>
      <c r="Z108" s="331">
        <v>240847</v>
      </c>
      <c r="AB108" s="329">
        <v>112.8</v>
      </c>
      <c r="AC108" s="332">
        <v>34289.599999999999</v>
      </c>
      <c r="AD108" s="331">
        <v>248814</v>
      </c>
    </row>
    <row r="109" spans="1:30">
      <c r="A109" s="33"/>
      <c r="B109" s="34" t="s">
        <v>112</v>
      </c>
      <c r="C109" s="324">
        <v>122.7</v>
      </c>
      <c r="D109" s="325">
        <v>1320815</v>
      </c>
      <c r="E109" s="325">
        <v>1298110</v>
      </c>
      <c r="F109" s="324">
        <v>106.9</v>
      </c>
      <c r="G109" s="302">
        <v>983040.68099999998</v>
      </c>
      <c r="H109" s="326">
        <v>0.6</v>
      </c>
      <c r="I109" s="1922">
        <v>1.9</v>
      </c>
      <c r="J109" s="327">
        <v>0.98099999999999998</v>
      </c>
      <c r="K109" s="306">
        <v>418561</v>
      </c>
      <c r="M109" s="328">
        <v>122.7</v>
      </c>
      <c r="N109" s="325">
        <v>1291.44</v>
      </c>
      <c r="O109" s="324">
        <v>1181.5</v>
      </c>
      <c r="P109" s="324">
        <v>106.9</v>
      </c>
      <c r="Q109" s="356">
        <v>938492.7</v>
      </c>
      <c r="R109" s="326">
        <v>0.6</v>
      </c>
      <c r="S109" s="1407">
        <v>1.9</v>
      </c>
      <c r="T109" s="1358">
        <v>1.008</v>
      </c>
      <c r="U109" s="306">
        <v>426416</v>
      </c>
      <c r="W109" s="389"/>
      <c r="X109" s="329">
        <v>111.2</v>
      </c>
      <c r="Y109" s="330">
        <v>318812</v>
      </c>
      <c r="Z109" s="331">
        <v>225377</v>
      </c>
      <c r="AB109" s="329">
        <v>113</v>
      </c>
      <c r="AC109" s="332">
        <v>34599.9</v>
      </c>
      <c r="AD109" s="331">
        <v>239307</v>
      </c>
    </row>
    <row r="110" spans="1:30">
      <c r="A110" s="33"/>
      <c r="B110" s="34" t="s">
        <v>113</v>
      </c>
      <c r="C110" s="324">
        <v>123.5</v>
      </c>
      <c r="D110" s="325">
        <v>1356396</v>
      </c>
      <c r="E110" s="325">
        <v>1148439</v>
      </c>
      <c r="F110" s="324">
        <v>104.8</v>
      </c>
      <c r="G110" s="302">
        <v>986852.11900000006</v>
      </c>
      <c r="H110" s="326">
        <v>0.59</v>
      </c>
      <c r="I110" s="1922">
        <v>5.4</v>
      </c>
      <c r="J110" s="327">
        <v>0.99</v>
      </c>
      <c r="K110" s="306">
        <v>434222</v>
      </c>
      <c r="M110" s="328">
        <v>123.5</v>
      </c>
      <c r="N110" s="325">
        <v>1283.4000000000001</v>
      </c>
      <c r="O110" s="324">
        <v>989.44</v>
      </c>
      <c r="P110" s="324">
        <v>104.8</v>
      </c>
      <c r="Q110" s="356">
        <v>944639.4</v>
      </c>
      <c r="R110" s="326">
        <v>0.59</v>
      </c>
      <c r="S110" s="1407">
        <v>5.4</v>
      </c>
      <c r="T110" s="1358">
        <v>1.008</v>
      </c>
      <c r="U110" s="306">
        <v>420019</v>
      </c>
      <c r="W110" s="389"/>
      <c r="X110" s="329">
        <v>112.1</v>
      </c>
      <c r="Y110" s="330">
        <v>457275</v>
      </c>
      <c r="Z110" s="331">
        <v>256856</v>
      </c>
      <c r="AB110" s="329">
        <v>116.7</v>
      </c>
      <c r="AC110" s="332">
        <v>34785.9</v>
      </c>
      <c r="AD110" s="331">
        <v>247870</v>
      </c>
    </row>
    <row r="111" spans="1:30">
      <c r="A111" s="33"/>
      <c r="B111" s="34" t="s">
        <v>114</v>
      </c>
      <c r="C111" s="324">
        <v>123.8</v>
      </c>
      <c r="D111" s="325">
        <v>1309139</v>
      </c>
      <c r="E111" s="325">
        <v>1063638</v>
      </c>
      <c r="F111" s="324">
        <v>112.5</v>
      </c>
      <c r="G111" s="302">
        <v>886049.96400000004</v>
      </c>
      <c r="H111" s="326">
        <v>0.56999999999999995</v>
      </c>
      <c r="I111" s="1922">
        <v>9.9</v>
      </c>
      <c r="J111" s="327">
        <v>0.90500000000000003</v>
      </c>
      <c r="K111" s="306">
        <v>398362</v>
      </c>
      <c r="M111" s="328">
        <v>123.8</v>
      </c>
      <c r="N111" s="325">
        <v>1287.48</v>
      </c>
      <c r="O111" s="324">
        <v>1104.95</v>
      </c>
      <c r="P111" s="324">
        <v>112.5</v>
      </c>
      <c r="Q111" s="356">
        <v>938646.5</v>
      </c>
      <c r="R111" s="326">
        <v>0.56999999999999995</v>
      </c>
      <c r="S111" s="1407">
        <v>9.9</v>
      </c>
      <c r="T111" s="1358">
        <v>0.97699999999999998</v>
      </c>
      <c r="U111" s="306">
        <v>420359</v>
      </c>
      <c r="W111" s="389"/>
      <c r="X111" s="329">
        <v>102.9</v>
      </c>
      <c r="Y111" s="330">
        <v>295990</v>
      </c>
      <c r="Z111" s="331">
        <v>247841</v>
      </c>
      <c r="AB111" s="329">
        <v>110.2</v>
      </c>
      <c r="AC111" s="332">
        <v>35100.699999999997</v>
      </c>
      <c r="AD111" s="331">
        <v>245285</v>
      </c>
    </row>
    <row r="112" spans="1:30">
      <c r="A112" s="33"/>
      <c r="B112" s="34" t="s">
        <v>115</v>
      </c>
      <c r="C112" s="324">
        <v>138.6</v>
      </c>
      <c r="D112" s="325">
        <v>1340218</v>
      </c>
      <c r="E112" s="325">
        <v>1085926</v>
      </c>
      <c r="F112" s="324">
        <v>131.80000000000001</v>
      </c>
      <c r="G112" s="302">
        <v>926071.05500000005</v>
      </c>
      <c r="H112" s="326">
        <v>0.56000000000000005</v>
      </c>
      <c r="I112" s="1922">
        <v>3.7</v>
      </c>
      <c r="J112" s="327">
        <v>1.1599999999999999</v>
      </c>
      <c r="K112" s="306">
        <v>443271</v>
      </c>
      <c r="M112" s="328">
        <v>138.6</v>
      </c>
      <c r="N112" s="325">
        <v>1303.0899999999999</v>
      </c>
      <c r="O112" s="324">
        <v>1031.18</v>
      </c>
      <c r="P112" s="324">
        <v>131.80000000000001</v>
      </c>
      <c r="Q112" s="356">
        <v>930759</v>
      </c>
      <c r="R112" s="326">
        <v>0.56000000000000005</v>
      </c>
      <c r="S112" s="1407">
        <v>3.7</v>
      </c>
      <c r="T112" s="1358">
        <v>1.105</v>
      </c>
      <c r="U112" s="306">
        <v>423927</v>
      </c>
      <c r="W112" s="389"/>
      <c r="X112" s="329">
        <v>112.1</v>
      </c>
      <c r="Y112" s="330">
        <v>291308</v>
      </c>
      <c r="Z112" s="331">
        <v>250619</v>
      </c>
      <c r="AB112" s="329">
        <v>114.5</v>
      </c>
      <c r="AC112" s="332">
        <v>34405.5</v>
      </c>
      <c r="AD112" s="331">
        <v>236304</v>
      </c>
    </row>
    <row r="113" spans="1:30">
      <c r="A113" s="33"/>
      <c r="B113" s="34" t="s">
        <v>116</v>
      </c>
      <c r="C113" s="324">
        <v>125.9</v>
      </c>
      <c r="D113" s="325">
        <v>1309471</v>
      </c>
      <c r="E113" s="325">
        <v>943196</v>
      </c>
      <c r="F113" s="324">
        <v>116</v>
      </c>
      <c r="G113" s="302">
        <v>955732.90799999994</v>
      </c>
      <c r="H113" s="326">
        <v>0.54</v>
      </c>
      <c r="I113" s="1922">
        <v>2.1</v>
      </c>
      <c r="J113" s="327">
        <v>0.99399999999999999</v>
      </c>
      <c r="K113" s="306">
        <v>465598</v>
      </c>
      <c r="M113" s="328">
        <v>125.9</v>
      </c>
      <c r="N113" s="325">
        <v>1259.92</v>
      </c>
      <c r="O113" s="324">
        <v>958.86</v>
      </c>
      <c r="P113" s="324">
        <v>116</v>
      </c>
      <c r="Q113" s="356">
        <v>934034.2</v>
      </c>
      <c r="R113" s="326">
        <v>0.54</v>
      </c>
      <c r="S113" s="1407">
        <v>2.1</v>
      </c>
      <c r="T113" s="1358">
        <v>1.0089999999999999</v>
      </c>
      <c r="U113" s="306">
        <v>436635</v>
      </c>
      <c r="W113" s="389"/>
      <c r="X113" s="329">
        <v>116.8</v>
      </c>
      <c r="Y113" s="330">
        <v>339990</v>
      </c>
      <c r="Z113" s="331">
        <v>262710</v>
      </c>
      <c r="AB113" s="329">
        <v>114.4</v>
      </c>
      <c r="AC113" s="332">
        <v>35206.800000000003</v>
      </c>
      <c r="AD113" s="331">
        <v>236675</v>
      </c>
    </row>
    <row r="114" spans="1:30">
      <c r="A114" s="33"/>
      <c r="B114" s="34" t="s">
        <v>117</v>
      </c>
      <c r="C114" s="324">
        <v>124.1</v>
      </c>
      <c r="D114" s="325">
        <v>1242313</v>
      </c>
      <c r="E114" s="325">
        <v>1046099</v>
      </c>
      <c r="F114" s="324">
        <v>115.5</v>
      </c>
      <c r="G114" s="302">
        <v>954280.31199999992</v>
      </c>
      <c r="H114" s="326">
        <v>0.53</v>
      </c>
      <c r="I114" s="1922">
        <v>3.5</v>
      </c>
      <c r="J114" s="327">
        <v>0.98199999999999998</v>
      </c>
      <c r="K114" s="306">
        <v>430510</v>
      </c>
      <c r="M114" s="328">
        <v>124.1</v>
      </c>
      <c r="N114" s="325">
        <v>1262.53</v>
      </c>
      <c r="O114" s="324">
        <v>994.3</v>
      </c>
      <c r="P114" s="324">
        <v>115.5</v>
      </c>
      <c r="Q114" s="356">
        <v>931718.1</v>
      </c>
      <c r="R114" s="326">
        <v>0.53</v>
      </c>
      <c r="S114" s="1407">
        <v>3.5</v>
      </c>
      <c r="T114" s="1358">
        <v>0.98399999999999999</v>
      </c>
      <c r="U114" s="306">
        <v>436968</v>
      </c>
      <c r="W114" s="389"/>
      <c r="X114" s="329">
        <v>120.5</v>
      </c>
      <c r="Y114" s="330">
        <v>339122</v>
      </c>
      <c r="Z114" s="331">
        <v>219360</v>
      </c>
      <c r="AB114" s="329">
        <v>115.3</v>
      </c>
      <c r="AC114" s="332">
        <v>34861</v>
      </c>
      <c r="AD114" s="331">
        <v>240052</v>
      </c>
    </row>
    <row r="115" spans="1:30">
      <c r="A115" s="49"/>
      <c r="B115" s="50" t="s">
        <v>118</v>
      </c>
      <c r="C115" s="344">
        <v>123</v>
      </c>
      <c r="D115" s="345">
        <v>1262209</v>
      </c>
      <c r="E115" s="345">
        <v>966451</v>
      </c>
      <c r="F115" s="344">
        <v>110.6</v>
      </c>
      <c r="G115" s="314">
        <v>919676.06800000009</v>
      </c>
      <c r="H115" s="346">
        <v>0.51</v>
      </c>
      <c r="I115" s="1923">
        <v>1</v>
      </c>
      <c r="J115" s="347">
        <v>1.0029999999999999</v>
      </c>
      <c r="K115" s="318">
        <v>515696</v>
      </c>
      <c r="M115" s="348">
        <v>123</v>
      </c>
      <c r="N115" s="345">
        <v>1266.48</v>
      </c>
      <c r="O115" s="344">
        <v>900.47</v>
      </c>
      <c r="P115" s="344">
        <v>110.6</v>
      </c>
      <c r="Q115" s="1421">
        <v>921203</v>
      </c>
      <c r="R115" s="346">
        <v>0.51</v>
      </c>
      <c r="S115" s="1408">
        <v>1</v>
      </c>
      <c r="T115" s="1359">
        <v>0.98699999999999999</v>
      </c>
      <c r="U115" s="318">
        <v>450097</v>
      </c>
      <c r="W115" s="389"/>
      <c r="X115" s="329">
        <v>115.9</v>
      </c>
      <c r="Y115" s="330">
        <v>545155</v>
      </c>
      <c r="Z115" s="331">
        <v>248623</v>
      </c>
      <c r="AB115" s="329">
        <v>112</v>
      </c>
      <c r="AC115" s="332">
        <v>35138.300000000003</v>
      </c>
      <c r="AD115" s="331">
        <v>253387</v>
      </c>
    </row>
    <row r="116" spans="1:30">
      <c r="A116" s="33" t="s">
        <v>129</v>
      </c>
      <c r="B116" s="34" t="s">
        <v>107</v>
      </c>
      <c r="C116" s="324">
        <v>124.1</v>
      </c>
      <c r="D116" s="325">
        <v>1215177</v>
      </c>
      <c r="E116" s="325">
        <v>758377</v>
      </c>
      <c r="F116" s="324">
        <v>118.2</v>
      </c>
      <c r="G116" s="302">
        <v>846362.33399999992</v>
      </c>
      <c r="H116" s="326">
        <v>0.48</v>
      </c>
      <c r="I116" s="1922">
        <v>4</v>
      </c>
      <c r="J116" s="327">
        <v>0.94</v>
      </c>
      <c r="K116" s="306">
        <v>334319</v>
      </c>
      <c r="M116" s="328">
        <v>124.1</v>
      </c>
      <c r="N116" s="325">
        <v>1287.21</v>
      </c>
      <c r="O116" s="324">
        <v>914.21</v>
      </c>
      <c r="P116" s="324">
        <v>118.2</v>
      </c>
      <c r="Q116" s="356">
        <v>919572</v>
      </c>
      <c r="R116" s="326">
        <v>0.48</v>
      </c>
      <c r="S116" s="1407">
        <v>4</v>
      </c>
      <c r="T116" s="1358">
        <v>0.98599999999999999</v>
      </c>
      <c r="U116" s="306">
        <v>426829</v>
      </c>
      <c r="W116" s="389"/>
      <c r="X116" s="349">
        <v>104.6</v>
      </c>
      <c r="Y116" s="350">
        <v>338230</v>
      </c>
      <c r="Z116" s="351">
        <v>273111</v>
      </c>
      <c r="AB116" s="349">
        <v>108.9</v>
      </c>
      <c r="AC116" s="352">
        <v>35260.699999999997</v>
      </c>
      <c r="AD116" s="351">
        <v>265290</v>
      </c>
    </row>
    <row r="117" spans="1:30">
      <c r="A117" s="33">
        <v>1998</v>
      </c>
      <c r="B117" s="34" t="s">
        <v>108</v>
      </c>
      <c r="C117" s="324">
        <v>120.8</v>
      </c>
      <c r="D117" s="325">
        <v>1159884</v>
      </c>
      <c r="E117" s="325">
        <v>801342</v>
      </c>
      <c r="F117" s="324">
        <v>113.7</v>
      </c>
      <c r="G117" s="302">
        <v>912038.946</v>
      </c>
      <c r="H117" s="326">
        <v>0.45</v>
      </c>
      <c r="I117" s="1922">
        <v>2.4</v>
      </c>
      <c r="J117" s="327">
        <v>0.95599999999999996</v>
      </c>
      <c r="K117" s="306">
        <v>384863</v>
      </c>
      <c r="M117" s="328">
        <v>120.8</v>
      </c>
      <c r="N117" s="325">
        <v>1248.3399999999999</v>
      </c>
      <c r="O117" s="324">
        <v>867.19</v>
      </c>
      <c r="P117" s="324">
        <v>113.7</v>
      </c>
      <c r="Q117" s="356">
        <v>926829.1</v>
      </c>
      <c r="R117" s="326">
        <v>0.45</v>
      </c>
      <c r="S117" s="1407">
        <v>2.4</v>
      </c>
      <c r="T117" s="1358">
        <v>0.96799999999999997</v>
      </c>
      <c r="U117" s="306">
        <v>413091</v>
      </c>
      <c r="W117" s="389"/>
      <c r="X117" s="329">
        <v>109.3</v>
      </c>
      <c r="Y117" s="330">
        <v>270396</v>
      </c>
      <c r="Z117" s="331">
        <v>202646</v>
      </c>
      <c r="AB117" s="329">
        <v>108.7</v>
      </c>
      <c r="AC117" s="332">
        <v>35753.9</v>
      </c>
      <c r="AD117" s="331">
        <v>231112</v>
      </c>
    </row>
    <row r="118" spans="1:30">
      <c r="A118" s="33"/>
      <c r="B118" s="34" t="s">
        <v>109</v>
      </c>
      <c r="C118" s="324">
        <v>120.2</v>
      </c>
      <c r="D118" s="325">
        <v>1220867</v>
      </c>
      <c r="E118" s="325">
        <v>738091</v>
      </c>
      <c r="F118" s="324">
        <v>113.1</v>
      </c>
      <c r="G118" s="302">
        <v>918188.85600000015</v>
      </c>
      <c r="H118" s="326">
        <v>0.43</v>
      </c>
      <c r="I118" s="1922">
        <v>-12.4</v>
      </c>
      <c r="J118" s="327">
        <v>1.2070000000000001</v>
      </c>
      <c r="K118" s="306">
        <v>469185</v>
      </c>
      <c r="M118" s="328">
        <v>120.2</v>
      </c>
      <c r="N118" s="325">
        <v>1224.3699999999999</v>
      </c>
      <c r="O118" s="324">
        <v>753.9</v>
      </c>
      <c r="P118" s="324">
        <v>113.1</v>
      </c>
      <c r="Q118" s="356">
        <v>928491.4</v>
      </c>
      <c r="R118" s="326">
        <v>0.43</v>
      </c>
      <c r="S118" s="1407">
        <v>-12.4</v>
      </c>
      <c r="T118" s="1358">
        <v>0.96399999999999997</v>
      </c>
      <c r="U118" s="306">
        <v>427705</v>
      </c>
      <c r="W118" s="389"/>
      <c r="X118" s="329">
        <v>112.1</v>
      </c>
      <c r="Y118" s="330">
        <v>353388</v>
      </c>
      <c r="Z118" s="331">
        <v>227977</v>
      </c>
      <c r="AB118" s="329">
        <v>107.7</v>
      </c>
      <c r="AC118" s="332">
        <v>35362.9</v>
      </c>
      <c r="AD118" s="331">
        <v>224789</v>
      </c>
    </row>
    <row r="119" spans="1:30">
      <c r="A119" s="33"/>
      <c r="B119" s="34" t="s">
        <v>110</v>
      </c>
      <c r="C119" s="324">
        <v>121.6</v>
      </c>
      <c r="D119" s="325">
        <v>1195598</v>
      </c>
      <c r="E119" s="325">
        <v>798141</v>
      </c>
      <c r="F119" s="324">
        <v>125.9</v>
      </c>
      <c r="G119" s="302">
        <v>972534.23599999992</v>
      </c>
      <c r="H119" s="326">
        <v>0.42</v>
      </c>
      <c r="I119" s="1922">
        <v>9.1999999999999993</v>
      </c>
      <c r="J119" s="327">
        <v>0.91700000000000004</v>
      </c>
      <c r="K119" s="306">
        <v>432187</v>
      </c>
      <c r="M119" s="328">
        <v>121.6</v>
      </c>
      <c r="N119" s="325">
        <v>1229.8599999999999</v>
      </c>
      <c r="O119" s="324">
        <v>761.01</v>
      </c>
      <c r="P119" s="324">
        <v>125.9</v>
      </c>
      <c r="Q119" s="356">
        <v>924640.3</v>
      </c>
      <c r="R119" s="326">
        <v>0.42</v>
      </c>
      <c r="S119" s="1407">
        <v>9.1999999999999993</v>
      </c>
      <c r="T119" s="1358">
        <v>0.95699999999999996</v>
      </c>
      <c r="U119" s="306">
        <v>423114</v>
      </c>
      <c r="W119" s="389"/>
      <c r="X119" s="329">
        <v>111.2</v>
      </c>
      <c r="Y119" s="330">
        <v>325484</v>
      </c>
      <c r="Z119" s="331">
        <v>241967</v>
      </c>
      <c r="AB119" s="329">
        <v>105.1</v>
      </c>
      <c r="AC119" s="332">
        <v>35496.9</v>
      </c>
      <c r="AD119" s="331">
        <v>224544</v>
      </c>
    </row>
    <row r="120" spans="1:30">
      <c r="A120" s="33"/>
      <c r="B120" s="34" t="s">
        <v>111</v>
      </c>
      <c r="C120" s="324">
        <v>114.6</v>
      </c>
      <c r="D120" s="325">
        <v>1269014</v>
      </c>
      <c r="E120" s="325">
        <v>636605</v>
      </c>
      <c r="F120" s="324">
        <v>110.1</v>
      </c>
      <c r="G120" s="302">
        <v>894737.88</v>
      </c>
      <c r="H120" s="326">
        <v>0.41</v>
      </c>
      <c r="I120" s="1922">
        <v>5.8</v>
      </c>
      <c r="J120" s="327">
        <v>0.85199999999999998</v>
      </c>
      <c r="K120" s="306">
        <v>413263</v>
      </c>
      <c r="M120" s="328">
        <v>114.6</v>
      </c>
      <c r="N120" s="325">
        <v>1265.47</v>
      </c>
      <c r="O120" s="324">
        <v>734.75</v>
      </c>
      <c r="P120" s="324">
        <v>110.1</v>
      </c>
      <c r="Q120" s="356">
        <v>919008.6</v>
      </c>
      <c r="R120" s="326">
        <v>0.41</v>
      </c>
      <c r="S120" s="1407">
        <v>5.8</v>
      </c>
      <c r="T120" s="1358">
        <v>0.92700000000000005</v>
      </c>
      <c r="U120" s="306">
        <v>442964</v>
      </c>
      <c r="W120" s="389"/>
      <c r="X120" s="329">
        <v>96.3</v>
      </c>
      <c r="Y120" s="330">
        <v>328337</v>
      </c>
      <c r="Z120" s="331">
        <v>206858</v>
      </c>
      <c r="AB120" s="329">
        <v>99.4</v>
      </c>
      <c r="AC120" s="332">
        <v>34187</v>
      </c>
      <c r="AD120" s="331">
        <v>222684</v>
      </c>
    </row>
    <row r="121" spans="1:30">
      <c r="A121" s="33"/>
      <c r="B121" s="34" t="s">
        <v>112</v>
      </c>
      <c r="C121" s="324">
        <v>123.6</v>
      </c>
      <c r="D121" s="325">
        <v>1281458</v>
      </c>
      <c r="E121" s="325">
        <v>828615</v>
      </c>
      <c r="F121" s="324">
        <v>132.19999999999999</v>
      </c>
      <c r="G121" s="302">
        <v>962608.93400000001</v>
      </c>
      <c r="H121" s="326">
        <v>0.39</v>
      </c>
      <c r="I121" s="1922">
        <v>-0.3</v>
      </c>
      <c r="J121" s="327">
        <v>0.97799999999999998</v>
      </c>
      <c r="K121" s="306">
        <v>412921</v>
      </c>
      <c r="M121" s="328">
        <v>123.6</v>
      </c>
      <c r="N121" s="325">
        <v>1245.18</v>
      </c>
      <c r="O121" s="324">
        <v>743.27</v>
      </c>
      <c r="P121" s="324">
        <v>132.19999999999999</v>
      </c>
      <c r="Q121" s="356">
        <v>917455.2</v>
      </c>
      <c r="R121" s="326">
        <v>0.39</v>
      </c>
      <c r="S121" s="1407">
        <v>-0.3</v>
      </c>
      <c r="T121" s="1358">
        <v>1.008</v>
      </c>
      <c r="U121" s="306">
        <v>410856</v>
      </c>
      <c r="W121" s="389"/>
      <c r="X121" s="329">
        <v>99.1</v>
      </c>
      <c r="Y121" s="330">
        <v>302403</v>
      </c>
      <c r="Z121" s="331">
        <v>224388</v>
      </c>
      <c r="AB121" s="329">
        <v>100.6</v>
      </c>
      <c r="AC121" s="332">
        <v>33285.800000000003</v>
      </c>
      <c r="AD121" s="331">
        <v>228956</v>
      </c>
    </row>
    <row r="122" spans="1:30">
      <c r="A122" s="33"/>
      <c r="B122" s="34" t="s">
        <v>113</v>
      </c>
      <c r="C122" s="324">
        <v>116.7</v>
      </c>
      <c r="D122" s="325">
        <v>1301836</v>
      </c>
      <c r="E122" s="325">
        <v>827637</v>
      </c>
      <c r="F122" s="324">
        <v>115.4</v>
      </c>
      <c r="G122" s="302">
        <v>953295.78799999994</v>
      </c>
      <c r="H122" s="326">
        <v>0.37</v>
      </c>
      <c r="I122" s="1922">
        <v>0.5</v>
      </c>
      <c r="J122" s="327">
        <v>0.91500000000000004</v>
      </c>
      <c r="K122" s="306">
        <v>444814</v>
      </c>
      <c r="M122" s="328">
        <v>116.7</v>
      </c>
      <c r="N122" s="325">
        <v>1228.96</v>
      </c>
      <c r="O122" s="324">
        <v>734.58</v>
      </c>
      <c r="P122" s="324">
        <v>115.4</v>
      </c>
      <c r="Q122" s="356">
        <v>909503.1</v>
      </c>
      <c r="R122" s="326">
        <v>0.37</v>
      </c>
      <c r="S122" s="1407">
        <v>0.5</v>
      </c>
      <c r="T122" s="1358">
        <v>0.93400000000000005</v>
      </c>
      <c r="U122" s="306">
        <v>426161</v>
      </c>
      <c r="W122" s="389"/>
      <c r="X122" s="329">
        <v>95.3</v>
      </c>
      <c r="Y122" s="330">
        <v>448779</v>
      </c>
      <c r="Z122" s="331">
        <v>236426</v>
      </c>
      <c r="AB122" s="329">
        <v>99.4</v>
      </c>
      <c r="AC122" s="332">
        <v>34573.599999999999</v>
      </c>
      <c r="AD122" s="331">
        <v>224580</v>
      </c>
    </row>
    <row r="123" spans="1:30">
      <c r="A123" s="33"/>
      <c r="B123" s="34" t="s">
        <v>114</v>
      </c>
      <c r="C123" s="324">
        <v>117.3</v>
      </c>
      <c r="D123" s="325">
        <v>1231147</v>
      </c>
      <c r="E123" s="325">
        <v>659504</v>
      </c>
      <c r="F123" s="324">
        <v>116.1</v>
      </c>
      <c r="G123" s="302">
        <v>857488.35600000015</v>
      </c>
      <c r="H123" s="326">
        <v>0.37</v>
      </c>
      <c r="I123" s="1922">
        <v>-0.7</v>
      </c>
      <c r="J123" s="327">
        <v>0.89300000000000002</v>
      </c>
      <c r="K123" s="306">
        <v>394571</v>
      </c>
      <c r="M123" s="328">
        <v>117.3</v>
      </c>
      <c r="N123" s="325">
        <v>1219.6400000000001</v>
      </c>
      <c r="O123" s="324">
        <v>650.57000000000005</v>
      </c>
      <c r="P123" s="324">
        <v>116.1</v>
      </c>
      <c r="Q123" s="356">
        <v>909967.2</v>
      </c>
      <c r="R123" s="326">
        <v>0.37</v>
      </c>
      <c r="S123" s="1407">
        <v>-0.7</v>
      </c>
      <c r="T123" s="1358">
        <v>0.96299999999999997</v>
      </c>
      <c r="U123" s="306">
        <v>419998</v>
      </c>
      <c r="W123" s="389"/>
      <c r="X123" s="329">
        <v>86.9</v>
      </c>
      <c r="Y123" s="330">
        <v>290666</v>
      </c>
      <c r="Z123" s="331">
        <v>228602</v>
      </c>
      <c r="AB123" s="329">
        <v>92.7</v>
      </c>
      <c r="AC123" s="332">
        <v>33849.699999999997</v>
      </c>
      <c r="AD123" s="331">
        <v>224930</v>
      </c>
    </row>
    <row r="124" spans="1:30">
      <c r="A124" s="33"/>
      <c r="B124" s="34" t="s">
        <v>115</v>
      </c>
      <c r="C124" s="324">
        <v>112</v>
      </c>
      <c r="D124" s="325">
        <v>1284970</v>
      </c>
      <c r="E124" s="325">
        <v>740445</v>
      </c>
      <c r="F124" s="324">
        <v>97.2</v>
      </c>
      <c r="G124" s="302">
        <v>898776.79400000011</v>
      </c>
      <c r="H124" s="326">
        <v>0.36</v>
      </c>
      <c r="I124" s="1922">
        <v>-1.1000000000000001</v>
      </c>
      <c r="J124" s="327">
        <v>0.97099999999999997</v>
      </c>
      <c r="K124" s="306">
        <v>474398</v>
      </c>
      <c r="M124" s="328">
        <v>112</v>
      </c>
      <c r="N124" s="325">
        <v>1239.7</v>
      </c>
      <c r="O124" s="324">
        <v>710.36</v>
      </c>
      <c r="P124" s="324">
        <v>97.2</v>
      </c>
      <c r="Q124" s="356">
        <v>904601.9</v>
      </c>
      <c r="R124" s="326">
        <v>0.36</v>
      </c>
      <c r="S124" s="1407">
        <v>-1.1000000000000001</v>
      </c>
      <c r="T124" s="1358">
        <v>0.92300000000000004</v>
      </c>
      <c r="U124" s="306">
        <v>448620</v>
      </c>
      <c r="W124" s="389"/>
      <c r="X124" s="329">
        <v>95.3</v>
      </c>
      <c r="Y124" s="330">
        <v>276267</v>
      </c>
      <c r="Z124" s="331">
        <v>227156</v>
      </c>
      <c r="AB124" s="329">
        <v>97.3</v>
      </c>
      <c r="AC124" s="332">
        <v>33745.699999999997</v>
      </c>
      <c r="AD124" s="331">
        <v>220218</v>
      </c>
    </row>
    <row r="125" spans="1:30">
      <c r="A125" s="33"/>
      <c r="B125" s="34" t="s">
        <v>116</v>
      </c>
      <c r="C125" s="324">
        <v>115.4</v>
      </c>
      <c r="D125" s="325">
        <v>1259273</v>
      </c>
      <c r="E125" s="325">
        <v>692987</v>
      </c>
      <c r="F125" s="324">
        <v>115</v>
      </c>
      <c r="G125" s="302">
        <v>931545.23700000008</v>
      </c>
      <c r="H125" s="326">
        <v>0.35</v>
      </c>
      <c r="I125" s="1922">
        <v>-1.4</v>
      </c>
      <c r="J125" s="327">
        <v>0.94099999999999995</v>
      </c>
      <c r="K125" s="306">
        <v>437712</v>
      </c>
      <c r="M125" s="328">
        <v>115.4</v>
      </c>
      <c r="N125" s="325">
        <v>1216.5</v>
      </c>
      <c r="O125" s="324">
        <v>705.15</v>
      </c>
      <c r="P125" s="324">
        <v>115</v>
      </c>
      <c r="Q125" s="356">
        <v>913886.8</v>
      </c>
      <c r="R125" s="326">
        <v>0.35</v>
      </c>
      <c r="S125" s="1407">
        <v>-1.4</v>
      </c>
      <c r="T125" s="1358">
        <v>0.95599999999999996</v>
      </c>
      <c r="U125" s="306">
        <v>409579</v>
      </c>
      <c r="W125" s="389"/>
      <c r="X125" s="329">
        <v>98.1</v>
      </c>
      <c r="Y125" s="330">
        <v>321899</v>
      </c>
      <c r="Z125" s="331">
        <v>220481</v>
      </c>
      <c r="AB125" s="329">
        <v>96.2</v>
      </c>
      <c r="AC125" s="332">
        <v>33013.800000000003</v>
      </c>
      <c r="AD125" s="331">
        <v>207752</v>
      </c>
    </row>
    <row r="126" spans="1:30">
      <c r="A126" s="33"/>
      <c r="B126" s="34" t="s">
        <v>117</v>
      </c>
      <c r="C126" s="324">
        <v>115.4</v>
      </c>
      <c r="D126" s="325">
        <v>1169378</v>
      </c>
      <c r="E126" s="325">
        <v>665815</v>
      </c>
      <c r="F126" s="324">
        <v>111.5</v>
      </c>
      <c r="G126" s="302">
        <v>922739.13900000008</v>
      </c>
      <c r="H126" s="326">
        <v>0.35</v>
      </c>
      <c r="I126" s="1922">
        <v>1.4</v>
      </c>
      <c r="J126" s="327">
        <v>0.94299999999999995</v>
      </c>
      <c r="K126" s="306">
        <v>351077</v>
      </c>
      <c r="M126" s="328">
        <v>115.4</v>
      </c>
      <c r="N126" s="325">
        <v>1191.68</v>
      </c>
      <c r="O126" s="324">
        <v>644.86</v>
      </c>
      <c r="P126" s="324">
        <v>111.5</v>
      </c>
      <c r="Q126" s="356">
        <v>899551.7</v>
      </c>
      <c r="R126" s="326">
        <v>0.35</v>
      </c>
      <c r="S126" s="1407">
        <v>1.4</v>
      </c>
      <c r="T126" s="1358">
        <v>0.94499999999999995</v>
      </c>
      <c r="U126" s="306">
        <v>362165</v>
      </c>
      <c r="W126" s="389"/>
      <c r="X126" s="329">
        <v>99.1</v>
      </c>
      <c r="Y126" s="330">
        <v>331797</v>
      </c>
      <c r="Z126" s="331">
        <v>193232</v>
      </c>
      <c r="AB126" s="329">
        <v>94</v>
      </c>
      <c r="AC126" s="332">
        <v>33567.4</v>
      </c>
      <c r="AD126" s="331">
        <v>199278</v>
      </c>
    </row>
    <row r="127" spans="1:30">
      <c r="A127" s="33"/>
      <c r="B127" s="34" t="s">
        <v>118</v>
      </c>
      <c r="C127" s="324">
        <v>114.6</v>
      </c>
      <c r="D127" s="325">
        <v>1155843</v>
      </c>
      <c r="E127" s="325">
        <v>729795</v>
      </c>
      <c r="F127" s="324">
        <v>112.8</v>
      </c>
      <c r="G127" s="302">
        <v>896270.1</v>
      </c>
      <c r="H127" s="326">
        <v>0.35</v>
      </c>
      <c r="I127" s="1922">
        <v>-1.8</v>
      </c>
      <c r="J127" s="327">
        <v>0.95099999999999996</v>
      </c>
      <c r="K127" s="306">
        <v>435229</v>
      </c>
      <c r="M127" s="328">
        <v>114.6</v>
      </c>
      <c r="N127" s="325">
        <v>1161.29</v>
      </c>
      <c r="O127" s="324">
        <v>703</v>
      </c>
      <c r="P127" s="324">
        <v>112.8</v>
      </c>
      <c r="Q127" s="356">
        <v>895811.4</v>
      </c>
      <c r="R127" s="326">
        <v>0.35</v>
      </c>
      <c r="S127" s="1407">
        <v>-1.8</v>
      </c>
      <c r="T127" s="1358">
        <v>0.93700000000000006</v>
      </c>
      <c r="U127" s="306">
        <v>384956</v>
      </c>
      <c r="W127" s="389"/>
      <c r="X127" s="333">
        <v>100</v>
      </c>
      <c r="Y127" s="334">
        <v>509128</v>
      </c>
      <c r="Z127" s="335">
        <v>194834</v>
      </c>
      <c r="AB127" s="333">
        <v>96.2</v>
      </c>
      <c r="AC127" s="336">
        <v>33546.1</v>
      </c>
      <c r="AD127" s="335">
        <v>199803</v>
      </c>
    </row>
    <row r="128" spans="1:30">
      <c r="A128" s="61" t="s">
        <v>130</v>
      </c>
      <c r="B128" s="62" t="s">
        <v>107</v>
      </c>
      <c r="C128" s="337">
        <v>117.3</v>
      </c>
      <c r="D128" s="338">
        <v>3467177</v>
      </c>
      <c r="E128" s="338">
        <v>543921</v>
      </c>
      <c r="F128" s="337">
        <v>117.2</v>
      </c>
      <c r="G128" s="339">
        <v>1010896.1460000001</v>
      </c>
      <c r="H128" s="340">
        <v>0.36</v>
      </c>
      <c r="I128" s="1921">
        <v>-3.7</v>
      </c>
      <c r="J128" s="341">
        <v>0.89100000000000001</v>
      </c>
      <c r="K128" s="342">
        <v>304572</v>
      </c>
      <c r="M128" s="343">
        <v>117.3</v>
      </c>
      <c r="N128" s="338">
        <v>3690.6</v>
      </c>
      <c r="O128" s="337">
        <v>649.9</v>
      </c>
      <c r="P128" s="337">
        <v>117.2</v>
      </c>
      <c r="Q128" s="1422">
        <v>1103492.6000000001</v>
      </c>
      <c r="R128" s="340">
        <v>0.36</v>
      </c>
      <c r="S128" s="1406">
        <v>-3.7</v>
      </c>
      <c r="T128" s="1633">
        <v>0.93799999999999994</v>
      </c>
      <c r="U128" s="342">
        <v>394363</v>
      </c>
      <c r="W128" s="389"/>
      <c r="X128" s="329">
        <v>94.7</v>
      </c>
      <c r="Y128" s="330">
        <v>327774</v>
      </c>
      <c r="Z128" s="331">
        <v>192083</v>
      </c>
      <c r="AB128" s="329">
        <v>98.5</v>
      </c>
      <c r="AC128" s="332">
        <v>33592.400000000001</v>
      </c>
      <c r="AD128" s="331">
        <v>195945</v>
      </c>
    </row>
    <row r="129" spans="1:30">
      <c r="A129" s="33">
        <v>1999</v>
      </c>
      <c r="B129" s="34" t="s">
        <v>108</v>
      </c>
      <c r="C129" s="324">
        <v>113.1</v>
      </c>
      <c r="D129" s="325">
        <v>3433636</v>
      </c>
      <c r="E129" s="325">
        <v>668233</v>
      </c>
      <c r="F129" s="324">
        <v>107.3</v>
      </c>
      <c r="G129" s="302">
        <v>1057864.227</v>
      </c>
      <c r="H129" s="326">
        <v>0.35</v>
      </c>
      <c r="I129" s="1922">
        <v>-2.6</v>
      </c>
      <c r="J129" s="327">
        <v>0.91900000000000004</v>
      </c>
      <c r="K129" s="306">
        <v>332218</v>
      </c>
      <c r="M129" s="328">
        <v>113.1</v>
      </c>
      <c r="N129" s="325">
        <v>3718.21</v>
      </c>
      <c r="O129" s="324">
        <v>712.13</v>
      </c>
      <c r="P129" s="324">
        <v>107.3</v>
      </c>
      <c r="Q129" s="356">
        <v>1074542.5</v>
      </c>
      <c r="R129" s="326">
        <v>0.35</v>
      </c>
      <c r="S129" s="1407">
        <v>-2.6</v>
      </c>
      <c r="T129" s="1358">
        <v>0.92800000000000005</v>
      </c>
      <c r="U129" s="306">
        <v>356331</v>
      </c>
      <c r="W129" s="389"/>
      <c r="X129" s="329">
        <v>97.6</v>
      </c>
      <c r="Y129" s="330">
        <v>259903</v>
      </c>
      <c r="Z129" s="331">
        <v>179805</v>
      </c>
      <c r="AB129" s="329">
        <v>98</v>
      </c>
      <c r="AC129" s="332">
        <v>33792.1</v>
      </c>
      <c r="AD129" s="331">
        <v>205659</v>
      </c>
    </row>
    <row r="130" spans="1:30">
      <c r="A130" s="33"/>
      <c r="B130" s="34" t="s">
        <v>109</v>
      </c>
      <c r="C130" s="324">
        <v>117.8</v>
      </c>
      <c r="D130" s="325">
        <v>3681301</v>
      </c>
      <c r="E130" s="325">
        <v>726441</v>
      </c>
      <c r="F130" s="324">
        <v>119.2</v>
      </c>
      <c r="G130" s="302">
        <v>1081206.0929999999</v>
      </c>
      <c r="H130" s="326">
        <v>0.35</v>
      </c>
      <c r="I130" s="1922">
        <v>-8.1999999999999993</v>
      </c>
      <c r="J130" s="327">
        <v>1.2150000000000001</v>
      </c>
      <c r="K130" s="306">
        <v>432295</v>
      </c>
      <c r="M130" s="328">
        <v>117.8</v>
      </c>
      <c r="N130" s="325">
        <v>3715.03</v>
      </c>
      <c r="O130" s="324">
        <v>720.39</v>
      </c>
      <c r="P130" s="324">
        <v>119.2</v>
      </c>
      <c r="Q130" s="356">
        <v>1083731.3</v>
      </c>
      <c r="R130" s="326">
        <v>0.35</v>
      </c>
      <c r="S130" s="1407">
        <v>-8.1999999999999993</v>
      </c>
      <c r="T130" s="1358">
        <v>0.96299999999999997</v>
      </c>
      <c r="U130" s="306">
        <v>380398</v>
      </c>
      <c r="W130" s="389"/>
      <c r="X130" s="329">
        <v>103.2</v>
      </c>
      <c r="Y130" s="330">
        <v>328866</v>
      </c>
      <c r="Z130" s="331">
        <v>200147</v>
      </c>
      <c r="AB130" s="329">
        <v>99.4</v>
      </c>
      <c r="AC130" s="332">
        <v>33024.199999999997</v>
      </c>
      <c r="AD130" s="331">
        <v>189898</v>
      </c>
    </row>
    <row r="131" spans="1:30">
      <c r="A131" s="33"/>
      <c r="B131" s="34" t="s">
        <v>110</v>
      </c>
      <c r="C131" s="324">
        <v>113.9</v>
      </c>
      <c r="D131" s="325">
        <v>3539930</v>
      </c>
      <c r="E131" s="325">
        <v>662138</v>
      </c>
      <c r="F131" s="324">
        <v>110.1</v>
      </c>
      <c r="G131" s="302">
        <v>1145894.7510000002</v>
      </c>
      <c r="H131" s="326">
        <v>0.32</v>
      </c>
      <c r="I131" s="1922">
        <v>-5.3</v>
      </c>
      <c r="J131" s="327">
        <v>0.88800000000000001</v>
      </c>
      <c r="K131" s="306">
        <v>375019</v>
      </c>
      <c r="M131" s="328">
        <v>113.9</v>
      </c>
      <c r="N131" s="325">
        <v>3710.48</v>
      </c>
      <c r="O131" s="324">
        <v>675.38</v>
      </c>
      <c r="P131" s="324">
        <v>110.1</v>
      </c>
      <c r="Q131" s="356">
        <v>1086416.3</v>
      </c>
      <c r="R131" s="326">
        <v>0.32</v>
      </c>
      <c r="S131" s="1407">
        <v>-5.3</v>
      </c>
      <c r="T131" s="1358">
        <v>0.92700000000000005</v>
      </c>
      <c r="U131" s="306">
        <v>368064</v>
      </c>
      <c r="W131" s="389"/>
      <c r="X131" s="329">
        <v>110.1</v>
      </c>
      <c r="Y131" s="330">
        <v>307180</v>
      </c>
      <c r="Z131" s="331">
        <v>212753</v>
      </c>
      <c r="AB131" s="329">
        <v>104.6</v>
      </c>
      <c r="AC131" s="332">
        <v>33120.699999999997</v>
      </c>
      <c r="AD131" s="331">
        <v>193842</v>
      </c>
    </row>
    <row r="132" spans="1:30">
      <c r="A132" s="39"/>
      <c r="B132" s="34" t="s">
        <v>111</v>
      </c>
      <c r="C132" s="324">
        <v>116.4</v>
      </c>
      <c r="D132" s="325">
        <v>3569767</v>
      </c>
      <c r="E132" s="325">
        <v>713220</v>
      </c>
      <c r="F132" s="324">
        <v>115.6</v>
      </c>
      <c r="G132" s="302">
        <v>1054860.915</v>
      </c>
      <c r="H132" s="326">
        <v>0.33</v>
      </c>
      <c r="I132" s="1922">
        <v>-3.5</v>
      </c>
      <c r="J132" s="327">
        <v>0.86</v>
      </c>
      <c r="K132" s="306">
        <v>314079</v>
      </c>
      <c r="M132" s="328">
        <v>116.4</v>
      </c>
      <c r="N132" s="325">
        <v>3611.23</v>
      </c>
      <c r="O132" s="324">
        <v>761.33</v>
      </c>
      <c r="P132" s="324">
        <v>115.6</v>
      </c>
      <c r="Q132" s="356">
        <v>1085852.8</v>
      </c>
      <c r="R132" s="326">
        <v>0.33</v>
      </c>
      <c r="S132" s="1407">
        <v>-3.5</v>
      </c>
      <c r="T132" s="1358">
        <v>0.93600000000000005</v>
      </c>
      <c r="U132" s="306">
        <v>341017</v>
      </c>
      <c r="W132" s="389"/>
      <c r="X132" s="329">
        <v>96.2</v>
      </c>
      <c r="Y132" s="330">
        <v>323459</v>
      </c>
      <c r="Z132" s="331">
        <v>184252</v>
      </c>
      <c r="AB132" s="329">
        <v>99.2</v>
      </c>
      <c r="AC132" s="332">
        <v>33181.300000000003</v>
      </c>
      <c r="AD132" s="331">
        <v>196178</v>
      </c>
    </row>
    <row r="133" spans="1:30">
      <c r="A133" s="33"/>
      <c r="B133" s="34" t="s">
        <v>112</v>
      </c>
      <c r="C133" s="324">
        <v>113.1</v>
      </c>
      <c r="D133" s="325">
        <v>3869397</v>
      </c>
      <c r="E133" s="325">
        <v>769825</v>
      </c>
      <c r="F133" s="324">
        <v>106.5</v>
      </c>
      <c r="G133" s="302">
        <v>1142903.5119999999</v>
      </c>
      <c r="H133" s="326">
        <v>0.34</v>
      </c>
      <c r="I133" s="1922">
        <v>-3.6</v>
      </c>
      <c r="J133" s="327">
        <v>0.9</v>
      </c>
      <c r="K133" s="306">
        <v>388486</v>
      </c>
      <c r="M133" s="328">
        <v>113.1</v>
      </c>
      <c r="N133" s="325">
        <v>3718.38</v>
      </c>
      <c r="O133" s="324">
        <v>685.03</v>
      </c>
      <c r="P133" s="324">
        <v>106.5</v>
      </c>
      <c r="Q133" s="356">
        <v>1092369.8999999999</v>
      </c>
      <c r="R133" s="326">
        <v>0.34</v>
      </c>
      <c r="S133" s="1407">
        <v>-3.6</v>
      </c>
      <c r="T133" s="1358">
        <v>0.92800000000000005</v>
      </c>
      <c r="U133" s="306">
        <v>379787</v>
      </c>
      <c r="W133" s="389"/>
      <c r="X133" s="329">
        <v>96</v>
      </c>
      <c r="Y133" s="330">
        <v>297597</v>
      </c>
      <c r="Z133" s="331">
        <v>187543</v>
      </c>
      <c r="AB133" s="329">
        <v>97.4</v>
      </c>
      <c r="AC133" s="332">
        <v>33373</v>
      </c>
      <c r="AD133" s="331">
        <v>195248</v>
      </c>
    </row>
    <row r="134" spans="1:30">
      <c r="A134" s="33"/>
      <c r="B134" s="34" t="s">
        <v>113</v>
      </c>
      <c r="C134" s="324">
        <v>117.4</v>
      </c>
      <c r="D134" s="325">
        <v>3987766</v>
      </c>
      <c r="E134" s="325">
        <v>655811</v>
      </c>
      <c r="F134" s="324">
        <v>115.5</v>
      </c>
      <c r="G134" s="302">
        <v>1131594.2220000001</v>
      </c>
      <c r="H134" s="326">
        <v>0.35</v>
      </c>
      <c r="I134" s="1922">
        <v>-4.7</v>
      </c>
      <c r="J134" s="327">
        <v>0.92800000000000005</v>
      </c>
      <c r="K134" s="306">
        <v>392776</v>
      </c>
      <c r="M134" s="328">
        <v>117.4</v>
      </c>
      <c r="N134" s="325">
        <v>3663.07</v>
      </c>
      <c r="O134" s="324">
        <v>579.05999999999995</v>
      </c>
      <c r="P134" s="324">
        <v>115.5</v>
      </c>
      <c r="Q134" s="356">
        <v>1084131.8999999999</v>
      </c>
      <c r="R134" s="326">
        <v>0.35</v>
      </c>
      <c r="S134" s="1407">
        <v>-4.7</v>
      </c>
      <c r="T134" s="1358">
        <v>0.95</v>
      </c>
      <c r="U134" s="306">
        <v>377604</v>
      </c>
      <c r="W134" s="389"/>
      <c r="X134" s="329">
        <v>92.6</v>
      </c>
      <c r="Y134" s="330">
        <v>434401</v>
      </c>
      <c r="Z134" s="331">
        <v>193809</v>
      </c>
      <c r="AB134" s="329">
        <v>96.8</v>
      </c>
      <c r="AC134" s="332">
        <v>33753.300000000003</v>
      </c>
      <c r="AD134" s="331">
        <v>188476</v>
      </c>
    </row>
    <row r="135" spans="1:30">
      <c r="A135" s="33"/>
      <c r="B135" s="34" t="s">
        <v>114</v>
      </c>
      <c r="C135" s="324">
        <v>116.8</v>
      </c>
      <c r="D135" s="325">
        <v>3842748</v>
      </c>
      <c r="E135" s="325">
        <v>687661</v>
      </c>
      <c r="F135" s="324">
        <v>114.2</v>
      </c>
      <c r="G135" s="302">
        <v>1048038.6539999999</v>
      </c>
      <c r="H135" s="326">
        <v>0.34</v>
      </c>
      <c r="I135" s="1922">
        <v>-4.7</v>
      </c>
      <c r="J135" s="327">
        <v>0.89</v>
      </c>
      <c r="K135" s="306">
        <v>344768</v>
      </c>
      <c r="M135" s="328">
        <v>116.8</v>
      </c>
      <c r="N135" s="325">
        <v>3668.27</v>
      </c>
      <c r="O135" s="324">
        <v>708.74</v>
      </c>
      <c r="P135" s="324">
        <v>114.2</v>
      </c>
      <c r="Q135" s="356">
        <v>1111166.6000000001</v>
      </c>
      <c r="R135" s="326">
        <v>0.34</v>
      </c>
      <c r="S135" s="1407">
        <v>-4.7</v>
      </c>
      <c r="T135" s="1358">
        <v>0.96099999999999997</v>
      </c>
      <c r="U135" s="306">
        <v>364026</v>
      </c>
      <c r="W135" s="389"/>
      <c r="X135" s="329">
        <v>95.5</v>
      </c>
      <c r="Y135" s="330">
        <v>284471</v>
      </c>
      <c r="Z135" s="331">
        <v>200006</v>
      </c>
      <c r="AB135" s="329">
        <v>101.4</v>
      </c>
      <c r="AC135" s="332">
        <v>33490.1</v>
      </c>
      <c r="AD135" s="331">
        <v>191112</v>
      </c>
    </row>
    <row r="136" spans="1:30">
      <c r="A136" s="33"/>
      <c r="B136" s="34" t="s">
        <v>115</v>
      </c>
      <c r="C136" s="324">
        <v>119.1</v>
      </c>
      <c r="D136" s="325">
        <v>4027578</v>
      </c>
      <c r="E136" s="325">
        <v>703306</v>
      </c>
      <c r="F136" s="324">
        <v>116.4</v>
      </c>
      <c r="G136" s="302">
        <v>1096725.75</v>
      </c>
      <c r="H136" s="326">
        <v>0.36</v>
      </c>
      <c r="I136" s="1922">
        <v>-0.4</v>
      </c>
      <c r="J136" s="327">
        <v>1.0289999999999999</v>
      </c>
      <c r="K136" s="306">
        <v>394095</v>
      </c>
      <c r="M136" s="328">
        <v>119.1</v>
      </c>
      <c r="N136" s="325">
        <v>3851.17</v>
      </c>
      <c r="O136" s="324">
        <v>672.18</v>
      </c>
      <c r="P136" s="324">
        <v>116.4</v>
      </c>
      <c r="Q136" s="356">
        <v>1099049.3</v>
      </c>
      <c r="R136" s="326">
        <v>0.36</v>
      </c>
      <c r="S136" s="1407">
        <v>-0.4</v>
      </c>
      <c r="T136" s="1358">
        <v>0.97899999999999998</v>
      </c>
      <c r="U136" s="306">
        <v>376666</v>
      </c>
      <c r="W136" s="389"/>
      <c r="X136" s="329">
        <v>94.5</v>
      </c>
      <c r="Y136" s="330">
        <v>273253</v>
      </c>
      <c r="Z136" s="331">
        <v>197758</v>
      </c>
      <c r="AB136" s="329">
        <v>96.3</v>
      </c>
      <c r="AC136" s="332">
        <v>33221.4</v>
      </c>
      <c r="AD136" s="331">
        <v>192077</v>
      </c>
    </row>
    <row r="137" spans="1:30">
      <c r="A137" s="33"/>
      <c r="B137" s="34" t="s">
        <v>116</v>
      </c>
      <c r="C137" s="324">
        <v>115.9</v>
      </c>
      <c r="D137" s="325">
        <v>3849675</v>
      </c>
      <c r="E137" s="325">
        <v>663719</v>
      </c>
      <c r="F137" s="324">
        <v>110.7</v>
      </c>
      <c r="G137" s="302">
        <v>1080995.412</v>
      </c>
      <c r="H137" s="326">
        <v>0.37</v>
      </c>
      <c r="I137" s="1922">
        <v>2.1</v>
      </c>
      <c r="J137" s="327">
        <v>0.90900000000000003</v>
      </c>
      <c r="K137" s="306">
        <v>356084</v>
      </c>
      <c r="M137" s="328">
        <v>115.9</v>
      </c>
      <c r="N137" s="325">
        <v>3746.17</v>
      </c>
      <c r="O137" s="324">
        <v>689.31</v>
      </c>
      <c r="P137" s="324">
        <v>110.7</v>
      </c>
      <c r="Q137" s="356">
        <v>1073364.5</v>
      </c>
      <c r="R137" s="326">
        <v>0.37</v>
      </c>
      <c r="S137" s="1407">
        <v>2.1</v>
      </c>
      <c r="T137" s="1358">
        <v>0.92300000000000004</v>
      </c>
      <c r="U137" s="306">
        <v>335753</v>
      </c>
      <c r="W137" s="389"/>
      <c r="X137" s="329">
        <v>99.8</v>
      </c>
      <c r="Y137" s="330">
        <v>327111</v>
      </c>
      <c r="Z137" s="331">
        <v>194898</v>
      </c>
      <c r="AB137" s="329">
        <v>98.2</v>
      </c>
      <c r="AC137" s="332">
        <v>33553.599999999999</v>
      </c>
      <c r="AD137" s="331">
        <v>195229</v>
      </c>
    </row>
    <row r="138" spans="1:30">
      <c r="A138" s="33"/>
      <c r="B138" s="34" t="s">
        <v>117</v>
      </c>
      <c r="C138" s="324">
        <v>115.8</v>
      </c>
      <c r="D138" s="325">
        <v>3640709</v>
      </c>
      <c r="E138" s="325">
        <v>737487</v>
      </c>
      <c r="F138" s="324">
        <v>109.8</v>
      </c>
      <c r="G138" s="302">
        <v>1097092.3500000001</v>
      </c>
      <c r="H138" s="326">
        <v>0.38</v>
      </c>
      <c r="I138" s="1922">
        <v>-8</v>
      </c>
      <c r="J138" s="327">
        <v>0.94499999999999995</v>
      </c>
      <c r="K138" s="306">
        <v>363354</v>
      </c>
      <c r="M138" s="328">
        <v>115.8</v>
      </c>
      <c r="N138" s="325">
        <v>3740.93</v>
      </c>
      <c r="O138" s="324">
        <v>719.28</v>
      </c>
      <c r="P138" s="324">
        <v>109.8</v>
      </c>
      <c r="Q138" s="356">
        <v>1063892.3</v>
      </c>
      <c r="R138" s="326">
        <v>0.38</v>
      </c>
      <c r="S138" s="1407">
        <v>-8</v>
      </c>
      <c r="T138" s="1358">
        <v>0.94699999999999995</v>
      </c>
      <c r="U138" s="306">
        <v>371298</v>
      </c>
      <c r="W138" s="389"/>
      <c r="X138" s="329">
        <v>102.8</v>
      </c>
      <c r="Y138" s="330">
        <v>329669</v>
      </c>
      <c r="Z138" s="331">
        <v>203071</v>
      </c>
      <c r="AB138" s="329">
        <v>96.9</v>
      </c>
      <c r="AC138" s="332">
        <v>33160.400000000001</v>
      </c>
      <c r="AD138" s="331">
        <v>198611</v>
      </c>
    </row>
    <row r="139" spans="1:30">
      <c r="A139" s="49"/>
      <c r="B139" s="50" t="s">
        <v>118</v>
      </c>
      <c r="C139" s="344">
        <v>116.5</v>
      </c>
      <c r="D139" s="345">
        <v>3638655</v>
      </c>
      <c r="E139" s="345">
        <v>725288</v>
      </c>
      <c r="F139" s="344">
        <v>106.1</v>
      </c>
      <c r="G139" s="314">
        <v>1090037.7379999999</v>
      </c>
      <c r="H139" s="346">
        <v>0.38</v>
      </c>
      <c r="I139" s="1923">
        <v>-5.9</v>
      </c>
      <c r="J139" s="347">
        <v>0.95599999999999996</v>
      </c>
      <c r="K139" s="318">
        <v>408656</v>
      </c>
      <c r="M139" s="348">
        <v>116.5</v>
      </c>
      <c r="N139" s="345">
        <v>3740.02</v>
      </c>
      <c r="O139" s="344">
        <v>715.74</v>
      </c>
      <c r="P139" s="344">
        <v>106.1</v>
      </c>
      <c r="Q139" s="1421">
        <v>1081576.5</v>
      </c>
      <c r="R139" s="346">
        <v>0.38</v>
      </c>
      <c r="S139" s="1408">
        <v>-5.9</v>
      </c>
      <c r="T139" s="1359">
        <v>0.94099999999999995</v>
      </c>
      <c r="U139" s="318">
        <v>367376</v>
      </c>
      <c r="W139" s="389"/>
      <c r="X139" s="329">
        <v>103.3</v>
      </c>
      <c r="Y139" s="330">
        <v>507051</v>
      </c>
      <c r="Z139" s="331">
        <v>192360</v>
      </c>
      <c r="AB139" s="329">
        <v>98.8</v>
      </c>
      <c r="AC139" s="332">
        <v>33733.5</v>
      </c>
      <c r="AD139" s="331">
        <v>193681</v>
      </c>
    </row>
    <row r="140" spans="1:30">
      <c r="A140" s="33" t="s">
        <v>131</v>
      </c>
      <c r="B140" s="34" t="s">
        <v>107</v>
      </c>
      <c r="C140" s="324">
        <v>115.4</v>
      </c>
      <c r="D140" s="325">
        <v>3471468</v>
      </c>
      <c r="E140" s="325">
        <v>675002</v>
      </c>
      <c r="F140" s="324">
        <v>109.3</v>
      </c>
      <c r="G140" s="302">
        <v>1008314.875</v>
      </c>
      <c r="H140" s="326">
        <v>0.39</v>
      </c>
      <c r="I140" s="1922">
        <v>-5.5</v>
      </c>
      <c r="J140" s="327">
        <v>0.89900000000000002</v>
      </c>
      <c r="K140" s="306">
        <v>277866</v>
      </c>
      <c r="M140" s="328">
        <v>115.4</v>
      </c>
      <c r="N140" s="325">
        <v>3693.63</v>
      </c>
      <c r="O140" s="324">
        <v>751.03</v>
      </c>
      <c r="P140" s="324">
        <v>109.3</v>
      </c>
      <c r="Q140" s="356">
        <v>1100118.8</v>
      </c>
      <c r="R140" s="326">
        <v>0.39</v>
      </c>
      <c r="S140" s="1407">
        <v>-5.5</v>
      </c>
      <c r="T140" s="1358">
        <v>0.94899999999999995</v>
      </c>
      <c r="U140" s="306">
        <v>362056</v>
      </c>
      <c r="W140" s="389"/>
      <c r="X140" s="349">
        <v>89.5</v>
      </c>
      <c r="Y140" s="350">
        <v>332937</v>
      </c>
      <c r="Z140" s="351">
        <v>189349</v>
      </c>
      <c r="AB140" s="349">
        <v>92.8</v>
      </c>
      <c r="AC140" s="352">
        <v>32986.9</v>
      </c>
      <c r="AD140" s="351">
        <v>192595</v>
      </c>
    </row>
    <row r="141" spans="1:30">
      <c r="A141" s="33">
        <v>2000</v>
      </c>
      <c r="B141" s="34" t="s">
        <v>108</v>
      </c>
      <c r="C141" s="324">
        <v>121.1</v>
      </c>
      <c r="D141" s="325">
        <v>3585686</v>
      </c>
      <c r="E141" s="325">
        <v>647689</v>
      </c>
      <c r="F141" s="324">
        <v>119</v>
      </c>
      <c r="G141" s="302">
        <v>1086087.7949999999</v>
      </c>
      <c r="H141" s="326">
        <v>0.4</v>
      </c>
      <c r="I141" s="1922">
        <v>-0.4</v>
      </c>
      <c r="J141" s="327">
        <v>1.0129999999999999</v>
      </c>
      <c r="K141" s="306">
        <v>360695</v>
      </c>
      <c r="M141" s="328">
        <v>121.1</v>
      </c>
      <c r="N141" s="325">
        <v>3773.15</v>
      </c>
      <c r="O141" s="324">
        <v>766.58</v>
      </c>
      <c r="P141" s="324">
        <v>119</v>
      </c>
      <c r="Q141" s="356">
        <v>1095307.3999999999</v>
      </c>
      <c r="R141" s="326">
        <v>0.4</v>
      </c>
      <c r="S141" s="1407">
        <v>-0.4</v>
      </c>
      <c r="T141" s="1358">
        <v>1.0229999999999999</v>
      </c>
      <c r="U141" s="306">
        <v>372861</v>
      </c>
      <c r="W141" s="389"/>
      <c r="X141" s="329">
        <v>94.3</v>
      </c>
      <c r="Y141" s="330">
        <v>266154</v>
      </c>
      <c r="Z141" s="331">
        <v>176158</v>
      </c>
      <c r="AB141" s="329">
        <v>94.2</v>
      </c>
      <c r="AC141" s="332">
        <v>33371.800000000003</v>
      </c>
      <c r="AD141" s="331">
        <v>201291</v>
      </c>
    </row>
    <row r="142" spans="1:30">
      <c r="A142" s="33"/>
      <c r="B142" s="34" t="s">
        <v>109</v>
      </c>
      <c r="C142" s="324">
        <v>117.3</v>
      </c>
      <c r="D142" s="325">
        <v>3768702</v>
      </c>
      <c r="E142" s="325">
        <v>702066</v>
      </c>
      <c r="F142" s="324">
        <v>110.7</v>
      </c>
      <c r="G142" s="302">
        <v>1119686.1880000001</v>
      </c>
      <c r="H142" s="326">
        <v>0.41</v>
      </c>
      <c r="I142" s="1922">
        <v>-1.6</v>
      </c>
      <c r="J142" s="327">
        <v>1.2290000000000001</v>
      </c>
      <c r="K142" s="306">
        <v>436039</v>
      </c>
      <c r="M142" s="328">
        <v>117.3</v>
      </c>
      <c r="N142" s="325">
        <v>3803.89</v>
      </c>
      <c r="O142" s="324">
        <v>741.33</v>
      </c>
      <c r="P142" s="324">
        <v>110.7</v>
      </c>
      <c r="Q142" s="356">
        <v>1111470.3999999999</v>
      </c>
      <c r="R142" s="326">
        <v>0.41</v>
      </c>
      <c r="S142" s="1407">
        <v>-1.6</v>
      </c>
      <c r="T142" s="1358">
        <v>0.97099999999999997</v>
      </c>
      <c r="U142" s="306">
        <v>377504</v>
      </c>
      <c r="W142" s="389"/>
      <c r="X142" s="329">
        <v>99.1</v>
      </c>
      <c r="Y142" s="330">
        <v>331326</v>
      </c>
      <c r="Z142" s="331">
        <v>215390</v>
      </c>
      <c r="AB142" s="329">
        <v>95.9</v>
      </c>
      <c r="AC142" s="332">
        <v>33502.800000000003</v>
      </c>
      <c r="AD142" s="331">
        <v>203616</v>
      </c>
    </row>
    <row r="143" spans="1:30">
      <c r="A143" s="33"/>
      <c r="B143" s="34" t="s">
        <v>110</v>
      </c>
      <c r="C143" s="324">
        <v>123</v>
      </c>
      <c r="D143" s="325">
        <v>3580679</v>
      </c>
      <c r="E143" s="325">
        <v>826142</v>
      </c>
      <c r="F143" s="324">
        <v>123.1</v>
      </c>
      <c r="G143" s="302">
        <v>1158167.871</v>
      </c>
      <c r="H143" s="326">
        <v>0.41</v>
      </c>
      <c r="I143" s="1922">
        <v>-2.2000000000000002</v>
      </c>
      <c r="J143" s="327">
        <v>0.95699999999999996</v>
      </c>
      <c r="K143" s="306">
        <v>357936</v>
      </c>
      <c r="M143" s="328">
        <v>123</v>
      </c>
      <c r="N143" s="325">
        <v>3747.23</v>
      </c>
      <c r="O143" s="324">
        <v>796.8</v>
      </c>
      <c r="P143" s="324">
        <v>123.1</v>
      </c>
      <c r="Q143" s="356">
        <v>1115794.3999999999</v>
      </c>
      <c r="R143" s="326">
        <v>0.41</v>
      </c>
      <c r="S143" s="1407">
        <v>-2.2000000000000002</v>
      </c>
      <c r="T143" s="1358">
        <v>1.002</v>
      </c>
      <c r="U143" s="306">
        <v>357421</v>
      </c>
      <c r="W143" s="389"/>
      <c r="X143" s="329">
        <v>100.7</v>
      </c>
      <c r="Y143" s="330">
        <v>311558</v>
      </c>
      <c r="Z143" s="331">
        <v>200205</v>
      </c>
      <c r="AB143" s="329">
        <v>96.3</v>
      </c>
      <c r="AC143" s="332">
        <v>33220.800000000003</v>
      </c>
      <c r="AD143" s="331">
        <v>199681</v>
      </c>
    </row>
    <row r="144" spans="1:30">
      <c r="A144" s="33"/>
      <c r="B144" s="34" t="s">
        <v>111</v>
      </c>
      <c r="C144" s="324">
        <v>118.5</v>
      </c>
      <c r="D144" s="325">
        <v>3738413</v>
      </c>
      <c r="E144" s="325">
        <v>685430</v>
      </c>
      <c r="F144" s="324">
        <v>113.2</v>
      </c>
      <c r="G144" s="302">
        <v>1056436.5</v>
      </c>
      <c r="H144" s="326">
        <v>0.42</v>
      </c>
      <c r="I144" s="1922">
        <v>-5.0999999999999996</v>
      </c>
      <c r="J144" s="327">
        <v>0.89600000000000002</v>
      </c>
      <c r="K144" s="306">
        <v>346506</v>
      </c>
      <c r="M144" s="328">
        <v>118.5</v>
      </c>
      <c r="N144" s="325">
        <v>3780.54</v>
      </c>
      <c r="O144" s="324">
        <v>725.85</v>
      </c>
      <c r="P144" s="324">
        <v>113.2</v>
      </c>
      <c r="Q144" s="356">
        <v>1080823.7</v>
      </c>
      <c r="R144" s="326">
        <v>0.42</v>
      </c>
      <c r="S144" s="1407">
        <v>-5.0999999999999996</v>
      </c>
      <c r="T144" s="1358">
        <v>0.97299999999999998</v>
      </c>
      <c r="U144" s="306">
        <v>367158</v>
      </c>
      <c r="W144" s="389"/>
      <c r="X144" s="329">
        <v>94.2</v>
      </c>
      <c r="Y144" s="330">
        <v>319298</v>
      </c>
      <c r="Z144" s="331">
        <v>197017</v>
      </c>
      <c r="AB144" s="329">
        <v>97</v>
      </c>
      <c r="AC144" s="332">
        <v>33320</v>
      </c>
      <c r="AD144" s="331">
        <v>194846</v>
      </c>
    </row>
    <row r="145" spans="1:30">
      <c r="A145" s="33"/>
      <c r="B145" s="34" t="s">
        <v>112</v>
      </c>
      <c r="C145" s="324">
        <v>118.8</v>
      </c>
      <c r="D145" s="325">
        <v>3947119</v>
      </c>
      <c r="E145" s="325">
        <v>738753</v>
      </c>
      <c r="F145" s="324">
        <v>110.8</v>
      </c>
      <c r="G145" s="302">
        <v>1167109.8660000002</v>
      </c>
      <c r="H145" s="326">
        <v>0.43</v>
      </c>
      <c r="I145" s="1922">
        <v>-2.6</v>
      </c>
      <c r="J145" s="327">
        <v>0.95699999999999996</v>
      </c>
      <c r="K145" s="306">
        <v>396350</v>
      </c>
      <c r="M145" s="328">
        <v>118.8</v>
      </c>
      <c r="N145" s="325">
        <v>3794.9</v>
      </c>
      <c r="O145" s="324">
        <v>695.35</v>
      </c>
      <c r="P145" s="324">
        <v>110.8</v>
      </c>
      <c r="Q145" s="356">
        <v>1108238.8999999999</v>
      </c>
      <c r="R145" s="326">
        <v>0.43</v>
      </c>
      <c r="S145" s="1407">
        <v>-2.6</v>
      </c>
      <c r="T145" s="1358">
        <v>0.98399999999999999</v>
      </c>
      <c r="U145" s="306">
        <v>388561</v>
      </c>
      <c r="W145" s="389"/>
      <c r="X145" s="329">
        <v>96.8</v>
      </c>
      <c r="Y145" s="330">
        <v>299379</v>
      </c>
      <c r="Z145" s="331">
        <v>195312</v>
      </c>
      <c r="AB145" s="329">
        <v>98</v>
      </c>
      <c r="AC145" s="332">
        <v>32710.5</v>
      </c>
      <c r="AD145" s="331">
        <v>198730</v>
      </c>
    </row>
    <row r="146" spans="1:30">
      <c r="A146" s="39"/>
      <c r="B146" s="34" t="s">
        <v>113</v>
      </c>
      <c r="C146" s="324">
        <v>117.4</v>
      </c>
      <c r="D146" s="325">
        <v>4128225</v>
      </c>
      <c r="E146" s="325">
        <v>842532</v>
      </c>
      <c r="F146" s="324">
        <v>105.4</v>
      </c>
      <c r="G146" s="302">
        <v>1142633.3999999999</v>
      </c>
      <c r="H146" s="326">
        <v>0.44</v>
      </c>
      <c r="I146" s="1922">
        <v>-4.9000000000000004</v>
      </c>
      <c r="J146" s="327">
        <v>0.92700000000000005</v>
      </c>
      <c r="K146" s="306">
        <v>377904</v>
      </c>
      <c r="M146" s="328">
        <v>117.4</v>
      </c>
      <c r="N146" s="325">
        <v>3791.28</v>
      </c>
      <c r="O146" s="324">
        <v>707.37</v>
      </c>
      <c r="P146" s="324">
        <v>105.4</v>
      </c>
      <c r="Q146" s="356">
        <v>1111792.8</v>
      </c>
      <c r="R146" s="326">
        <v>0.44</v>
      </c>
      <c r="S146" s="1407">
        <v>-4.9000000000000004</v>
      </c>
      <c r="T146" s="1358">
        <v>0.94899999999999995</v>
      </c>
      <c r="U146" s="306">
        <v>373997</v>
      </c>
      <c r="W146" s="389"/>
      <c r="X146" s="329">
        <v>94.2</v>
      </c>
      <c r="Y146" s="330">
        <v>409773</v>
      </c>
      <c r="Z146" s="331">
        <v>189237</v>
      </c>
      <c r="AB146" s="329">
        <v>98.8</v>
      </c>
      <c r="AC146" s="332">
        <v>32197.9</v>
      </c>
      <c r="AD146" s="331">
        <v>190197</v>
      </c>
    </row>
    <row r="147" spans="1:30">
      <c r="A147" s="33"/>
      <c r="B147" s="34" t="s">
        <v>114</v>
      </c>
      <c r="C147" s="324">
        <v>118.5</v>
      </c>
      <c r="D147" s="325">
        <v>3988813</v>
      </c>
      <c r="E147" s="325">
        <v>688933</v>
      </c>
      <c r="F147" s="324">
        <v>110.7</v>
      </c>
      <c r="G147" s="302">
        <v>1057352.774</v>
      </c>
      <c r="H147" s="326">
        <v>0.45</v>
      </c>
      <c r="I147" s="1922">
        <v>-6.1</v>
      </c>
      <c r="J147" s="327">
        <v>0.92100000000000004</v>
      </c>
      <c r="K147" s="306">
        <v>386330</v>
      </c>
      <c r="M147" s="328">
        <v>118.5</v>
      </c>
      <c r="N147" s="325">
        <v>3809.74</v>
      </c>
      <c r="O147" s="324">
        <v>699.09</v>
      </c>
      <c r="P147" s="324">
        <v>110.7</v>
      </c>
      <c r="Q147" s="356">
        <v>1105549.3999999999</v>
      </c>
      <c r="R147" s="326">
        <v>0.45</v>
      </c>
      <c r="S147" s="1407">
        <v>-6.1</v>
      </c>
      <c r="T147" s="1358">
        <v>0.999</v>
      </c>
      <c r="U147" s="306">
        <v>394055</v>
      </c>
      <c r="W147" s="389"/>
      <c r="X147" s="329">
        <v>94.1</v>
      </c>
      <c r="Y147" s="330">
        <v>270522</v>
      </c>
      <c r="Z147" s="331">
        <v>217209</v>
      </c>
      <c r="AB147" s="329">
        <v>99.2</v>
      </c>
      <c r="AC147" s="332">
        <v>32720.400000000001</v>
      </c>
      <c r="AD147" s="331">
        <v>204454</v>
      </c>
    </row>
    <row r="148" spans="1:30">
      <c r="A148" s="33"/>
      <c r="B148" s="34" t="s">
        <v>115</v>
      </c>
      <c r="C148" s="324">
        <v>120.3</v>
      </c>
      <c r="D148" s="325">
        <v>3988054</v>
      </c>
      <c r="E148" s="325">
        <v>634397</v>
      </c>
      <c r="F148" s="324">
        <v>110.6</v>
      </c>
      <c r="G148" s="302">
        <v>1110755.547</v>
      </c>
      <c r="H148" s="326">
        <v>0.46</v>
      </c>
      <c r="I148" s="1922">
        <v>-7.5</v>
      </c>
      <c r="J148" s="327">
        <v>1.0589999999999999</v>
      </c>
      <c r="K148" s="306">
        <v>397633</v>
      </c>
      <c r="M148" s="328">
        <v>120.3</v>
      </c>
      <c r="N148" s="325">
        <v>3811.28</v>
      </c>
      <c r="O148" s="324">
        <v>628.98</v>
      </c>
      <c r="P148" s="324">
        <v>110.6</v>
      </c>
      <c r="Q148" s="356">
        <v>1113997.3</v>
      </c>
      <c r="R148" s="326">
        <v>0.46</v>
      </c>
      <c r="S148" s="1407">
        <v>-7.5</v>
      </c>
      <c r="T148" s="1358">
        <v>1.012</v>
      </c>
      <c r="U148" s="306">
        <v>381576</v>
      </c>
      <c r="W148" s="389"/>
      <c r="X148" s="329">
        <v>98.9</v>
      </c>
      <c r="Y148" s="330">
        <v>269251</v>
      </c>
      <c r="Z148" s="331">
        <v>208950</v>
      </c>
      <c r="AB148" s="329">
        <v>100.3</v>
      </c>
      <c r="AC148" s="332">
        <v>32244.9</v>
      </c>
      <c r="AD148" s="331">
        <v>209088</v>
      </c>
    </row>
    <row r="149" spans="1:30">
      <c r="A149" s="33"/>
      <c r="B149" s="34" t="s">
        <v>116</v>
      </c>
      <c r="C149" s="324">
        <v>118.4</v>
      </c>
      <c r="D149" s="325">
        <v>3899732</v>
      </c>
      <c r="E149" s="325">
        <v>635967</v>
      </c>
      <c r="F149" s="324">
        <v>109.6</v>
      </c>
      <c r="G149" s="302">
        <v>1127657.6189999999</v>
      </c>
      <c r="H149" s="326">
        <v>0.46</v>
      </c>
      <c r="I149" s="1922">
        <v>-4.5999999999999996</v>
      </c>
      <c r="J149" s="327">
        <v>0.96399999999999997</v>
      </c>
      <c r="K149" s="306">
        <v>392123</v>
      </c>
      <c r="M149" s="328">
        <v>118.4</v>
      </c>
      <c r="N149" s="325">
        <v>3797.1</v>
      </c>
      <c r="O149" s="324">
        <v>647.80999999999995</v>
      </c>
      <c r="P149" s="324">
        <v>109.6</v>
      </c>
      <c r="Q149" s="356">
        <v>1129603.3999999999</v>
      </c>
      <c r="R149" s="326">
        <v>0.46</v>
      </c>
      <c r="S149" s="1407">
        <v>-4.5999999999999996</v>
      </c>
      <c r="T149" s="1358">
        <v>0.97899999999999998</v>
      </c>
      <c r="U149" s="306">
        <v>372214</v>
      </c>
      <c r="W149" s="389"/>
      <c r="X149" s="329">
        <v>100.5</v>
      </c>
      <c r="Y149" s="330">
        <v>322498</v>
      </c>
      <c r="Z149" s="331">
        <v>207921</v>
      </c>
      <c r="AB149" s="329">
        <v>99.4</v>
      </c>
      <c r="AC149" s="332">
        <v>32779.9</v>
      </c>
      <c r="AD149" s="331">
        <v>202574</v>
      </c>
    </row>
    <row r="150" spans="1:30">
      <c r="A150" s="33"/>
      <c r="B150" s="34" t="s">
        <v>117</v>
      </c>
      <c r="C150" s="324">
        <v>120.2</v>
      </c>
      <c r="D150" s="325">
        <v>3699763</v>
      </c>
      <c r="E150" s="325">
        <v>635117</v>
      </c>
      <c r="F150" s="324">
        <v>111.4</v>
      </c>
      <c r="G150" s="302">
        <v>1163525.1499999999</v>
      </c>
      <c r="H150" s="326">
        <v>0.46</v>
      </c>
      <c r="I150" s="1922">
        <v>-3.5</v>
      </c>
      <c r="J150" s="327">
        <v>0.99399999999999999</v>
      </c>
      <c r="K150" s="306">
        <v>367587</v>
      </c>
      <c r="M150" s="328">
        <v>120.2</v>
      </c>
      <c r="N150" s="325">
        <v>3803.68</v>
      </c>
      <c r="O150" s="324">
        <v>617.49</v>
      </c>
      <c r="P150" s="324">
        <v>111.4</v>
      </c>
      <c r="Q150" s="356">
        <v>1119846.6000000001</v>
      </c>
      <c r="R150" s="326">
        <v>0.46</v>
      </c>
      <c r="S150" s="1407">
        <v>-3.5</v>
      </c>
      <c r="T150" s="1358">
        <v>0.99199999999999999</v>
      </c>
      <c r="U150" s="306">
        <v>375660</v>
      </c>
      <c r="W150" s="389"/>
      <c r="X150" s="329">
        <v>109.3</v>
      </c>
      <c r="Y150" s="330">
        <v>320652</v>
      </c>
      <c r="Z150" s="331">
        <v>205852</v>
      </c>
      <c r="AB150" s="329">
        <v>102.6</v>
      </c>
      <c r="AC150" s="332">
        <v>32155.3</v>
      </c>
      <c r="AD150" s="331">
        <v>202297</v>
      </c>
    </row>
    <row r="151" spans="1:30">
      <c r="A151" s="33"/>
      <c r="B151" s="34" t="s">
        <v>118</v>
      </c>
      <c r="C151" s="324">
        <v>119.8</v>
      </c>
      <c r="D151" s="325">
        <v>3713726</v>
      </c>
      <c r="E151" s="325">
        <v>621439</v>
      </c>
      <c r="F151" s="324">
        <v>107.8</v>
      </c>
      <c r="G151" s="302">
        <v>1129585.8419999999</v>
      </c>
      <c r="H151" s="326">
        <v>0.48</v>
      </c>
      <c r="I151" s="1922">
        <v>-5.5</v>
      </c>
      <c r="J151" s="327">
        <v>1.002</v>
      </c>
      <c r="K151" s="306">
        <v>390517</v>
      </c>
      <c r="M151" s="328">
        <v>119.8</v>
      </c>
      <c r="N151" s="325">
        <v>3820.07</v>
      </c>
      <c r="O151" s="324">
        <v>614.52</v>
      </c>
      <c r="P151" s="324">
        <v>107.8</v>
      </c>
      <c r="Q151" s="356">
        <v>1131428.8</v>
      </c>
      <c r="R151" s="326">
        <v>0.48</v>
      </c>
      <c r="S151" s="1407">
        <v>-5.5</v>
      </c>
      <c r="T151" s="1358">
        <v>0.98299999999999998</v>
      </c>
      <c r="U151" s="306">
        <v>364932</v>
      </c>
      <c r="W151" s="389"/>
      <c r="X151" s="333">
        <v>107</v>
      </c>
      <c r="Y151" s="334">
        <v>488322</v>
      </c>
      <c r="Z151" s="335">
        <v>200174</v>
      </c>
      <c r="AB151" s="333">
        <v>101.7</v>
      </c>
      <c r="AC151" s="336">
        <v>32654.3</v>
      </c>
      <c r="AD151" s="335">
        <v>215586</v>
      </c>
    </row>
    <row r="152" spans="1:30">
      <c r="A152" s="208" t="s">
        <v>132</v>
      </c>
      <c r="B152" s="62" t="s">
        <v>107</v>
      </c>
      <c r="C152" s="337">
        <v>116.9</v>
      </c>
      <c r="D152" s="338">
        <v>3587370</v>
      </c>
      <c r="E152" s="338">
        <v>601200</v>
      </c>
      <c r="F152" s="337">
        <v>106</v>
      </c>
      <c r="G152" s="339">
        <v>1024086.51</v>
      </c>
      <c r="H152" s="340">
        <v>0.49</v>
      </c>
      <c r="I152" s="1921">
        <v>-0.2</v>
      </c>
      <c r="J152" s="341">
        <v>0.90800000000000003</v>
      </c>
      <c r="K152" s="342">
        <v>291576</v>
      </c>
      <c r="M152" s="343">
        <v>116.9</v>
      </c>
      <c r="N152" s="338">
        <v>3810.72</v>
      </c>
      <c r="O152" s="337">
        <v>658.69</v>
      </c>
      <c r="P152" s="337">
        <v>106</v>
      </c>
      <c r="Q152" s="1422">
        <v>1108510.3999999999</v>
      </c>
      <c r="R152" s="340">
        <v>0.49</v>
      </c>
      <c r="S152" s="1406">
        <v>-0.2</v>
      </c>
      <c r="T152" s="1633">
        <v>0.96299999999999997</v>
      </c>
      <c r="U152" s="342">
        <v>366652</v>
      </c>
      <c r="W152" s="389"/>
      <c r="X152" s="329">
        <v>97.4</v>
      </c>
      <c r="Y152" s="330">
        <v>320947</v>
      </c>
      <c r="Z152" s="331">
        <v>210920</v>
      </c>
      <c r="AB152" s="329">
        <v>100.9</v>
      </c>
      <c r="AC152" s="332">
        <v>31872</v>
      </c>
      <c r="AD152" s="331">
        <v>200496</v>
      </c>
    </row>
    <row r="153" spans="1:30">
      <c r="A153" s="33">
        <v>2001</v>
      </c>
      <c r="B153" s="34" t="s">
        <v>108</v>
      </c>
      <c r="C153" s="324">
        <v>115.9</v>
      </c>
      <c r="D153" s="325">
        <v>3447946</v>
      </c>
      <c r="E153" s="325">
        <v>515229</v>
      </c>
      <c r="F153" s="324">
        <v>102.4</v>
      </c>
      <c r="G153" s="302">
        <v>1098699.4029999999</v>
      </c>
      <c r="H153" s="326">
        <v>0.48</v>
      </c>
      <c r="I153" s="1922">
        <v>-7.3</v>
      </c>
      <c r="J153" s="327">
        <v>0.95799999999999996</v>
      </c>
      <c r="K153" s="306">
        <v>367269</v>
      </c>
      <c r="M153" s="328">
        <v>115.9</v>
      </c>
      <c r="N153" s="325">
        <v>3743.5</v>
      </c>
      <c r="O153" s="324">
        <v>541.89</v>
      </c>
      <c r="P153" s="324">
        <v>102.4</v>
      </c>
      <c r="Q153" s="356">
        <v>1116525.8999999999</v>
      </c>
      <c r="R153" s="326">
        <v>0.48</v>
      </c>
      <c r="S153" s="1407">
        <v>-7.3</v>
      </c>
      <c r="T153" s="1358">
        <v>0.96699999999999997</v>
      </c>
      <c r="U153" s="306">
        <v>386914</v>
      </c>
      <c r="W153" s="389"/>
      <c r="X153" s="329">
        <v>102.8</v>
      </c>
      <c r="Y153" s="330">
        <v>242525</v>
      </c>
      <c r="Z153" s="331">
        <v>174552</v>
      </c>
      <c r="AB153" s="329">
        <v>104.9</v>
      </c>
      <c r="AC153" s="332">
        <v>31296.9</v>
      </c>
      <c r="AD153" s="331">
        <v>201996</v>
      </c>
    </row>
    <row r="154" spans="1:30">
      <c r="A154" s="33"/>
      <c r="B154" s="34" t="s">
        <v>109</v>
      </c>
      <c r="C154" s="324">
        <v>114.1</v>
      </c>
      <c r="D154" s="325">
        <v>3666480</v>
      </c>
      <c r="E154" s="325">
        <v>603600</v>
      </c>
      <c r="F154" s="324">
        <v>101.5</v>
      </c>
      <c r="G154" s="302">
        <v>1070931.75</v>
      </c>
      <c r="H154" s="326">
        <v>0.47</v>
      </c>
      <c r="I154" s="1922">
        <v>-4.8</v>
      </c>
      <c r="J154" s="327">
        <v>1.2050000000000001</v>
      </c>
      <c r="K154" s="306">
        <v>424185</v>
      </c>
      <c r="M154" s="328">
        <v>114.1</v>
      </c>
      <c r="N154" s="325">
        <v>3701.19</v>
      </c>
      <c r="O154" s="324">
        <v>648.57000000000005</v>
      </c>
      <c r="P154" s="324">
        <v>101.5</v>
      </c>
      <c r="Q154" s="356">
        <v>1064203.8999999999</v>
      </c>
      <c r="R154" s="326">
        <v>0.47</v>
      </c>
      <c r="S154" s="1407">
        <v>-4.8</v>
      </c>
      <c r="T154" s="1358">
        <v>0.95299999999999996</v>
      </c>
      <c r="U154" s="306">
        <v>368434</v>
      </c>
      <c r="W154" s="389"/>
      <c r="X154" s="329">
        <v>99.6</v>
      </c>
      <c r="Y154" s="330">
        <v>313958</v>
      </c>
      <c r="Z154" s="331">
        <v>223791</v>
      </c>
      <c r="AB154" s="329">
        <v>96.9</v>
      </c>
      <c r="AC154" s="332">
        <v>31188.2</v>
      </c>
      <c r="AD154" s="331">
        <v>216328</v>
      </c>
    </row>
    <row r="155" spans="1:30">
      <c r="A155" s="33"/>
      <c r="B155" s="34" t="s">
        <v>110</v>
      </c>
      <c r="C155" s="324">
        <v>113.8</v>
      </c>
      <c r="D155" s="325">
        <v>3535581</v>
      </c>
      <c r="E155" s="325">
        <v>595196</v>
      </c>
      <c r="F155" s="324">
        <v>101.2</v>
      </c>
      <c r="G155" s="302">
        <v>1125514.2689999999</v>
      </c>
      <c r="H155" s="326">
        <v>0.47</v>
      </c>
      <c r="I155" s="1922">
        <v>-5.4</v>
      </c>
      <c r="J155" s="327">
        <v>0.89300000000000002</v>
      </c>
      <c r="K155" s="306">
        <v>373065</v>
      </c>
      <c r="M155" s="328">
        <v>113.8</v>
      </c>
      <c r="N155" s="325">
        <v>3694.05</v>
      </c>
      <c r="O155" s="324">
        <v>579.5</v>
      </c>
      <c r="P155" s="324">
        <v>101.2</v>
      </c>
      <c r="Q155" s="356">
        <v>1085720.5</v>
      </c>
      <c r="R155" s="326">
        <v>0.47</v>
      </c>
      <c r="S155" s="1407">
        <v>-5.4</v>
      </c>
      <c r="T155" s="1358">
        <v>0.93400000000000005</v>
      </c>
      <c r="U155" s="306">
        <v>374220</v>
      </c>
      <c r="W155" s="389"/>
      <c r="X155" s="329">
        <v>104.5</v>
      </c>
      <c r="Y155" s="330">
        <v>298860</v>
      </c>
      <c r="Z155" s="331">
        <v>215925</v>
      </c>
      <c r="AB155" s="329">
        <v>100.4</v>
      </c>
      <c r="AC155" s="332">
        <v>31571.8</v>
      </c>
      <c r="AD155" s="331">
        <v>205393</v>
      </c>
    </row>
    <row r="156" spans="1:30">
      <c r="A156" s="33"/>
      <c r="B156" s="34" t="s">
        <v>111</v>
      </c>
      <c r="C156" s="324">
        <v>111.9</v>
      </c>
      <c r="D156" s="325">
        <v>3640916</v>
      </c>
      <c r="E156" s="325">
        <v>589421</v>
      </c>
      <c r="F156" s="324">
        <v>98.5</v>
      </c>
      <c r="G156" s="302">
        <v>1063284.365</v>
      </c>
      <c r="H156" s="326">
        <v>0.47</v>
      </c>
      <c r="I156" s="1922">
        <v>-6.4</v>
      </c>
      <c r="J156" s="327">
        <v>0.86199999999999999</v>
      </c>
      <c r="K156" s="306">
        <v>345550</v>
      </c>
      <c r="M156" s="328">
        <v>111.9</v>
      </c>
      <c r="N156" s="325">
        <v>3679.01</v>
      </c>
      <c r="O156" s="324">
        <v>641.79999999999995</v>
      </c>
      <c r="P156" s="324">
        <v>98.5</v>
      </c>
      <c r="Q156" s="356">
        <v>1084897.2</v>
      </c>
      <c r="R156" s="326">
        <v>0.47</v>
      </c>
      <c r="S156" s="1407">
        <v>-6.4</v>
      </c>
      <c r="T156" s="1358">
        <v>0.93400000000000005</v>
      </c>
      <c r="U156" s="306">
        <v>365867</v>
      </c>
      <c r="W156" s="389"/>
      <c r="X156" s="329">
        <v>98.7</v>
      </c>
      <c r="Y156" s="330">
        <v>300400</v>
      </c>
      <c r="Z156" s="331">
        <v>204393</v>
      </c>
      <c r="AB156" s="329">
        <v>101.5</v>
      </c>
      <c r="AC156" s="332">
        <v>31810</v>
      </c>
      <c r="AD156" s="331">
        <v>203544</v>
      </c>
    </row>
    <row r="157" spans="1:30">
      <c r="A157" s="33"/>
      <c r="B157" s="34" t="s">
        <v>112</v>
      </c>
      <c r="C157" s="324">
        <v>112.5</v>
      </c>
      <c r="D157" s="325">
        <v>3799364</v>
      </c>
      <c r="E157" s="325">
        <v>666628</v>
      </c>
      <c r="F157" s="324">
        <v>99.5</v>
      </c>
      <c r="G157" s="302">
        <v>1117807.5359999998</v>
      </c>
      <c r="H157" s="326">
        <v>0.47</v>
      </c>
      <c r="I157" s="1922">
        <v>-3.4</v>
      </c>
      <c r="J157" s="327">
        <v>0.90700000000000003</v>
      </c>
      <c r="K157" s="306">
        <v>363414</v>
      </c>
      <c r="M157" s="328">
        <v>112.5</v>
      </c>
      <c r="N157" s="325">
        <v>3654.56</v>
      </c>
      <c r="O157" s="324">
        <v>605.02</v>
      </c>
      <c r="P157" s="324">
        <v>99.5</v>
      </c>
      <c r="Q157" s="356">
        <v>1067994.6000000001</v>
      </c>
      <c r="R157" s="326">
        <v>0.47</v>
      </c>
      <c r="S157" s="1407">
        <v>-3.4</v>
      </c>
      <c r="T157" s="1358">
        <v>0.92800000000000005</v>
      </c>
      <c r="U157" s="306">
        <v>354261</v>
      </c>
      <c r="W157" s="389"/>
      <c r="X157" s="329">
        <v>101.2</v>
      </c>
      <c r="Y157" s="330">
        <v>298243</v>
      </c>
      <c r="Z157" s="331">
        <v>190203</v>
      </c>
      <c r="AB157" s="329">
        <v>102.3</v>
      </c>
      <c r="AC157" s="332">
        <v>31879.8</v>
      </c>
      <c r="AD157" s="331">
        <v>200603</v>
      </c>
    </row>
    <row r="158" spans="1:30">
      <c r="A158" s="33"/>
      <c r="B158" s="34" t="s">
        <v>113</v>
      </c>
      <c r="C158" s="324">
        <v>110.3</v>
      </c>
      <c r="D158" s="325">
        <v>4022577</v>
      </c>
      <c r="E158" s="325">
        <v>732400</v>
      </c>
      <c r="F158" s="324">
        <v>98.6</v>
      </c>
      <c r="G158" s="302">
        <v>1084682.0819999999</v>
      </c>
      <c r="H158" s="326">
        <v>0.46</v>
      </c>
      <c r="I158" s="1922">
        <v>-3.3</v>
      </c>
      <c r="J158" s="327">
        <v>0.88700000000000001</v>
      </c>
      <c r="K158" s="306">
        <v>360986</v>
      </c>
      <c r="M158" s="328">
        <v>110.3</v>
      </c>
      <c r="N158" s="325">
        <v>3689.42</v>
      </c>
      <c r="O158" s="324">
        <v>642.27</v>
      </c>
      <c r="P158" s="324">
        <v>98.6</v>
      </c>
      <c r="Q158" s="356">
        <v>1057804</v>
      </c>
      <c r="R158" s="326">
        <v>0.46</v>
      </c>
      <c r="S158" s="1407">
        <v>-3.3</v>
      </c>
      <c r="T158" s="1358">
        <v>0.90700000000000003</v>
      </c>
      <c r="U158" s="306">
        <v>357972</v>
      </c>
      <c r="W158" s="389"/>
      <c r="X158" s="329">
        <v>93.9</v>
      </c>
      <c r="Y158" s="330">
        <v>389839</v>
      </c>
      <c r="Z158" s="331">
        <v>211198</v>
      </c>
      <c r="AB158" s="329">
        <v>98.4</v>
      </c>
      <c r="AC158" s="332">
        <v>31773.3</v>
      </c>
      <c r="AD158" s="331">
        <v>204648</v>
      </c>
    </row>
    <row r="159" spans="1:30">
      <c r="A159" s="33"/>
      <c r="B159" s="34" t="s">
        <v>114</v>
      </c>
      <c r="C159" s="324">
        <v>102.3</v>
      </c>
      <c r="D159" s="325">
        <v>3789458</v>
      </c>
      <c r="E159" s="325">
        <v>528267</v>
      </c>
      <c r="F159" s="324">
        <v>86.1</v>
      </c>
      <c r="G159" s="302">
        <v>1028425.4639999999</v>
      </c>
      <c r="H159" s="326">
        <v>0.46</v>
      </c>
      <c r="I159" s="1922">
        <v>-2.8</v>
      </c>
      <c r="J159" s="327">
        <v>0.79800000000000004</v>
      </c>
      <c r="K159" s="306">
        <v>350759</v>
      </c>
      <c r="M159" s="328">
        <v>102.3</v>
      </c>
      <c r="N159" s="325">
        <v>3621.46</v>
      </c>
      <c r="O159" s="324">
        <v>546.99</v>
      </c>
      <c r="P159" s="324">
        <v>86.1</v>
      </c>
      <c r="Q159" s="356">
        <v>1063889.6000000001</v>
      </c>
      <c r="R159" s="326">
        <v>0.46</v>
      </c>
      <c r="S159" s="1407">
        <v>-2.8</v>
      </c>
      <c r="T159" s="1358">
        <v>0.872</v>
      </c>
      <c r="U159" s="306">
        <v>354406</v>
      </c>
      <c r="W159" s="389"/>
      <c r="X159" s="329">
        <v>93.8</v>
      </c>
      <c r="Y159" s="330">
        <v>263715</v>
      </c>
      <c r="Z159" s="331">
        <v>212246</v>
      </c>
      <c r="AB159" s="329">
        <v>98.5</v>
      </c>
      <c r="AC159" s="332">
        <v>31855.3</v>
      </c>
      <c r="AD159" s="331">
        <v>199421</v>
      </c>
    </row>
    <row r="160" spans="1:30">
      <c r="A160" s="33"/>
      <c r="B160" s="34" t="s">
        <v>115</v>
      </c>
      <c r="C160" s="324">
        <v>104</v>
      </c>
      <c r="D160" s="325">
        <v>3676061</v>
      </c>
      <c r="E160" s="325">
        <v>677350</v>
      </c>
      <c r="F160" s="324">
        <v>89.6</v>
      </c>
      <c r="G160" s="302">
        <v>1033984.41</v>
      </c>
      <c r="H160" s="326">
        <v>0.45</v>
      </c>
      <c r="I160" s="1922">
        <v>-0.1</v>
      </c>
      <c r="J160" s="327">
        <v>0.91700000000000004</v>
      </c>
      <c r="K160" s="306">
        <v>355589</v>
      </c>
      <c r="M160" s="328">
        <v>104</v>
      </c>
      <c r="N160" s="325">
        <v>3511.98</v>
      </c>
      <c r="O160" s="324">
        <v>660.07</v>
      </c>
      <c r="P160" s="324">
        <v>89.6</v>
      </c>
      <c r="Q160" s="356">
        <v>1048353.5</v>
      </c>
      <c r="R160" s="326">
        <v>0.45</v>
      </c>
      <c r="S160" s="1407">
        <v>-0.1</v>
      </c>
      <c r="T160" s="1358">
        <v>0.88300000000000001</v>
      </c>
      <c r="U160" s="306">
        <v>351862</v>
      </c>
      <c r="W160" s="389"/>
      <c r="X160" s="329">
        <v>94.7</v>
      </c>
      <c r="Y160" s="330">
        <v>274794</v>
      </c>
      <c r="Z160" s="331">
        <v>184932</v>
      </c>
      <c r="AB160" s="329">
        <v>95.8</v>
      </c>
      <c r="AC160" s="332">
        <v>32449.8</v>
      </c>
      <c r="AD160" s="331">
        <v>196584</v>
      </c>
    </row>
    <row r="161" spans="1:30">
      <c r="A161" s="33"/>
      <c r="B161" s="34" t="s">
        <v>116</v>
      </c>
      <c r="C161" s="324">
        <v>106.6</v>
      </c>
      <c r="D161" s="325">
        <v>3646726</v>
      </c>
      <c r="E161" s="325">
        <v>610815</v>
      </c>
      <c r="F161" s="324">
        <v>90.5</v>
      </c>
      <c r="G161" s="302">
        <v>1046200.53</v>
      </c>
      <c r="H161" s="326">
        <v>0.42</v>
      </c>
      <c r="I161" s="1922">
        <v>-10</v>
      </c>
      <c r="J161" s="327">
        <v>0.88900000000000001</v>
      </c>
      <c r="K161" s="306">
        <v>401436</v>
      </c>
      <c r="M161" s="328">
        <v>106.6</v>
      </c>
      <c r="N161" s="325">
        <v>3554.99</v>
      </c>
      <c r="O161" s="324">
        <v>592.59</v>
      </c>
      <c r="P161" s="324">
        <v>90.5</v>
      </c>
      <c r="Q161" s="356">
        <v>1042319.7</v>
      </c>
      <c r="R161" s="326">
        <v>0.42</v>
      </c>
      <c r="S161" s="1407">
        <v>-10</v>
      </c>
      <c r="T161" s="1358">
        <v>0.90100000000000002</v>
      </c>
      <c r="U161" s="306">
        <v>370805</v>
      </c>
      <c r="W161" s="389"/>
      <c r="X161" s="329">
        <v>94.7</v>
      </c>
      <c r="Y161" s="330">
        <v>312944</v>
      </c>
      <c r="Z161" s="331">
        <v>206701</v>
      </c>
      <c r="AB161" s="329">
        <v>93.9</v>
      </c>
      <c r="AC161" s="332">
        <v>32143.7</v>
      </c>
      <c r="AD161" s="331">
        <v>195294</v>
      </c>
    </row>
    <row r="162" spans="1:30">
      <c r="A162" s="33"/>
      <c r="B162" s="34" t="s">
        <v>117</v>
      </c>
      <c r="C162" s="324">
        <v>105.4</v>
      </c>
      <c r="D162" s="325">
        <v>3444710</v>
      </c>
      <c r="E162" s="325">
        <v>621661</v>
      </c>
      <c r="F162" s="324">
        <v>90.9</v>
      </c>
      <c r="G162" s="302">
        <v>1100019.835</v>
      </c>
      <c r="H162" s="326">
        <v>0.41</v>
      </c>
      <c r="I162" s="1922">
        <v>-1.3</v>
      </c>
      <c r="J162" s="327">
        <v>0.89900000000000002</v>
      </c>
      <c r="K162" s="306">
        <v>338809</v>
      </c>
      <c r="M162" s="328">
        <v>105.4</v>
      </c>
      <c r="N162" s="325">
        <v>3545.84</v>
      </c>
      <c r="O162" s="324">
        <v>647.70000000000005</v>
      </c>
      <c r="P162" s="324">
        <v>90.9</v>
      </c>
      <c r="Q162" s="356">
        <v>1054678.8999999999</v>
      </c>
      <c r="R162" s="326">
        <v>0.41</v>
      </c>
      <c r="S162" s="1407">
        <v>-1.3</v>
      </c>
      <c r="T162" s="1358">
        <v>0.89200000000000002</v>
      </c>
      <c r="U162" s="306">
        <v>348815</v>
      </c>
      <c r="W162" s="389"/>
      <c r="X162" s="329">
        <v>97.9</v>
      </c>
      <c r="Y162" s="330">
        <v>333972</v>
      </c>
      <c r="Z162" s="331">
        <v>209637</v>
      </c>
      <c r="AB162" s="329">
        <v>91.7</v>
      </c>
      <c r="AC162" s="332">
        <v>32686.400000000001</v>
      </c>
      <c r="AD162" s="331">
        <v>200695</v>
      </c>
    </row>
    <row r="163" spans="1:30">
      <c r="A163" s="55"/>
      <c r="B163" s="50" t="s">
        <v>118</v>
      </c>
      <c r="C163" s="344">
        <v>103.8</v>
      </c>
      <c r="D163" s="345">
        <v>3427251</v>
      </c>
      <c r="E163" s="345">
        <v>899426</v>
      </c>
      <c r="F163" s="344">
        <v>86.4</v>
      </c>
      <c r="G163" s="314">
        <v>1042082.43</v>
      </c>
      <c r="H163" s="346">
        <v>0.4</v>
      </c>
      <c r="I163" s="1923">
        <v>-5.5</v>
      </c>
      <c r="J163" s="347">
        <v>0.86799999999999999</v>
      </c>
      <c r="K163" s="318">
        <v>378024</v>
      </c>
      <c r="M163" s="348">
        <v>103.8</v>
      </c>
      <c r="N163" s="345">
        <v>3529.71</v>
      </c>
      <c r="O163" s="344">
        <v>829.53</v>
      </c>
      <c r="P163" s="344">
        <v>86.4</v>
      </c>
      <c r="Q163" s="1421">
        <v>1045145.4</v>
      </c>
      <c r="R163" s="346">
        <v>0.4</v>
      </c>
      <c r="S163" s="1408">
        <v>-5.5</v>
      </c>
      <c r="T163" s="1359">
        <v>0.84599999999999997</v>
      </c>
      <c r="U163" s="318">
        <v>361655</v>
      </c>
      <c r="W163" s="389"/>
      <c r="X163" s="329">
        <v>93</v>
      </c>
      <c r="Y163" s="330">
        <v>473147</v>
      </c>
      <c r="Z163" s="331">
        <v>181823</v>
      </c>
      <c r="AB163" s="329">
        <v>88</v>
      </c>
      <c r="AC163" s="332">
        <v>31875.1</v>
      </c>
      <c r="AD163" s="331">
        <v>193742</v>
      </c>
    </row>
    <row r="164" spans="1:30">
      <c r="A164" s="209" t="s">
        <v>133</v>
      </c>
      <c r="B164" s="34" t="s">
        <v>107</v>
      </c>
      <c r="C164" s="324">
        <v>105.1</v>
      </c>
      <c r="D164" s="325">
        <v>3315628</v>
      </c>
      <c r="E164" s="325">
        <v>515620</v>
      </c>
      <c r="F164" s="324">
        <v>88</v>
      </c>
      <c r="G164" s="302">
        <v>918855.81599999999</v>
      </c>
      <c r="H164" s="326">
        <v>0.4</v>
      </c>
      <c r="I164" s="1922">
        <v>-3.6</v>
      </c>
      <c r="J164" s="327">
        <v>0.86799999999999999</v>
      </c>
      <c r="K164" s="306">
        <v>302907</v>
      </c>
      <c r="M164" s="328">
        <v>105.1</v>
      </c>
      <c r="N164" s="325">
        <v>3512.43</v>
      </c>
      <c r="O164" s="324">
        <v>568.6</v>
      </c>
      <c r="P164" s="324">
        <v>88</v>
      </c>
      <c r="Q164" s="356">
        <v>990819.4</v>
      </c>
      <c r="R164" s="326">
        <v>0.4</v>
      </c>
      <c r="S164" s="1407">
        <v>-3.6</v>
      </c>
      <c r="T164" s="1358">
        <v>0.92200000000000004</v>
      </c>
      <c r="U164" s="306">
        <v>375727</v>
      </c>
      <c r="W164" s="389"/>
      <c r="X164" s="349">
        <v>86.2</v>
      </c>
      <c r="Y164" s="350">
        <v>333011</v>
      </c>
      <c r="Z164" s="351">
        <v>209656</v>
      </c>
      <c r="AB164" s="349">
        <v>89.4</v>
      </c>
      <c r="AC164" s="352">
        <v>32956</v>
      </c>
      <c r="AD164" s="351">
        <v>200641</v>
      </c>
    </row>
    <row r="165" spans="1:30">
      <c r="A165" s="33">
        <v>2002</v>
      </c>
      <c r="B165" s="34" t="s">
        <v>108</v>
      </c>
      <c r="C165" s="324">
        <v>106.1</v>
      </c>
      <c r="D165" s="325">
        <v>3258641</v>
      </c>
      <c r="E165" s="325">
        <v>581101</v>
      </c>
      <c r="F165" s="324">
        <v>87.1</v>
      </c>
      <c r="G165" s="302">
        <v>966732.84</v>
      </c>
      <c r="H165" s="326">
        <v>0.4</v>
      </c>
      <c r="I165" s="1922">
        <v>-5.7</v>
      </c>
      <c r="J165" s="327">
        <v>0.93200000000000005</v>
      </c>
      <c r="K165" s="306">
        <v>364197</v>
      </c>
      <c r="M165" s="328">
        <v>106.1</v>
      </c>
      <c r="N165" s="325">
        <v>3547</v>
      </c>
      <c r="O165" s="324">
        <v>614.03</v>
      </c>
      <c r="P165" s="324">
        <v>87.1</v>
      </c>
      <c r="Q165" s="356">
        <v>983111.6</v>
      </c>
      <c r="R165" s="326">
        <v>0.4</v>
      </c>
      <c r="S165" s="1407">
        <v>-5.7</v>
      </c>
      <c r="T165" s="1358">
        <v>0.94299999999999995</v>
      </c>
      <c r="U165" s="306">
        <v>379484</v>
      </c>
      <c r="W165" s="389"/>
      <c r="X165" s="329">
        <v>83.1</v>
      </c>
      <c r="Y165" s="330">
        <v>241829</v>
      </c>
      <c r="Z165" s="331">
        <v>181442</v>
      </c>
      <c r="AB165" s="329">
        <v>85</v>
      </c>
      <c r="AC165" s="332">
        <v>31040</v>
      </c>
      <c r="AD165" s="331">
        <v>211794</v>
      </c>
    </row>
    <row r="166" spans="1:30">
      <c r="A166" s="33"/>
      <c r="B166" s="34" t="s">
        <v>109</v>
      </c>
      <c r="C166" s="324">
        <v>108.8</v>
      </c>
      <c r="D166" s="325">
        <v>3483150</v>
      </c>
      <c r="E166" s="325">
        <v>506131</v>
      </c>
      <c r="F166" s="324">
        <v>94.7</v>
      </c>
      <c r="G166" s="302">
        <v>947197.57199999993</v>
      </c>
      <c r="H166" s="326">
        <v>0.4</v>
      </c>
      <c r="I166" s="1922">
        <v>-3.2</v>
      </c>
      <c r="J166" s="327">
        <v>1.2330000000000001</v>
      </c>
      <c r="K166" s="306">
        <v>431187</v>
      </c>
      <c r="M166" s="328">
        <v>108.8</v>
      </c>
      <c r="N166" s="325">
        <v>3515.98</v>
      </c>
      <c r="O166" s="324">
        <v>562.23</v>
      </c>
      <c r="P166" s="324">
        <v>94.7</v>
      </c>
      <c r="Q166" s="356">
        <v>951089.9</v>
      </c>
      <c r="R166" s="326">
        <v>0.4</v>
      </c>
      <c r="S166" s="1407">
        <v>-3.2</v>
      </c>
      <c r="T166" s="1358">
        <v>0.98099999999999998</v>
      </c>
      <c r="U166" s="306">
        <v>381671</v>
      </c>
      <c r="W166" s="389"/>
      <c r="X166" s="329">
        <v>86.6</v>
      </c>
      <c r="Y166" s="330">
        <v>333023</v>
      </c>
      <c r="Z166" s="331">
        <v>199945</v>
      </c>
      <c r="AB166" s="329">
        <v>84.9</v>
      </c>
      <c r="AC166" s="332">
        <v>32855</v>
      </c>
      <c r="AD166" s="331">
        <v>201709</v>
      </c>
    </row>
    <row r="167" spans="1:30">
      <c r="A167" s="33"/>
      <c r="B167" s="34" t="s">
        <v>110</v>
      </c>
      <c r="C167" s="324">
        <v>107.4</v>
      </c>
      <c r="D167" s="325">
        <v>3415446</v>
      </c>
      <c r="E167" s="325">
        <v>603004</v>
      </c>
      <c r="F167" s="324">
        <v>87.3</v>
      </c>
      <c r="G167" s="302">
        <v>1010180.8620000001</v>
      </c>
      <c r="H167" s="326">
        <v>0.4</v>
      </c>
      <c r="I167" s="1922">
        <v>-3.7</v>
      </c>
      <c r="J167" s="327">
        <v>0.90800000000000003</v>
      </c>
      <c r="K167" s="306">
        <v>425124</v>
      </c>
      <c r="M167" s="328">
        <v>107.4</v>
      </c>
      <c r="N167" s="325">
        <v>3558.6</v>
      </c>
      <c r="O167" s="324">
        <v>588.79</v>
      </c>
      <c r="P167" s="324">
        <v>87.3</v>
      </c>
      <c r="Q167" s="356">
        <v>973246.8</v>
      </c>
      <c r="R167" s="326">
        <v>0.4</v>
      </c>
      <c r="S167" s="1407">
        <v>-3.7</v>
      </c>
      <c r="T167" s="1358">
        <v>0.94899999999999995</v>
      </c>
      <c r="U167" s="306">
        <v>415362</v>
      </c>
      <c r="W167" s="389"/>
      <c r="X167" s="329">
        <v>87.6</v>
      </c>
      <c r="Y167" s="330">
        <v>304308</v>
      </c>
      <c r="Z167" s="331">
        <v>215828</v>
      </c>
      <c r="AB167" s="329">
        <v>84.4</v>
      </c>
      <c r="AC167" s="332">
        <v>32273.4</v>
      </c>
      <c r="AD167" s="331">
        <v>197993</v>
      </c>
    </row>
    <row r="168" spans="1:30">
      <c r="A168" s="33"/>
      <c r="B168" s="34" t="s">
        <v>111</v>
      </c>
      <c r="C168" s="324">
        <v>108</v>
      </c>
      <c r="D168" s="325">
        <v>3533097</v>
      </c>
      <c r="E168" s="325">
        <v>518253</v>
      </c>
      <c r="F168" s="324">
        <v>90</v>
      </c>
      <c r="G168" s="302">
        <v>956187.13199999998</v>
      </c>
      <c r="H168" s="326">
        <v>0.41</v>
      </c>
      <c r="I168" s="1922">
        <v>-3.4</v>
      </c>
      <c r="J168" s="327">
        <v>0.91</v>
      </c>
      <c r="K168" s="306">
        <v>364897</v>
      </c>
      <c r="M168" s="328">
        <v>108</v>
      </c>
      <c r="N168" s="325">
        <v>3570.86</v>
      </c>
      <c r="O168" s="324">
        <v>584.61</v>
      </c>
      <c r="P168" s="324">
        <v>90</v>
      </c>
      <c r="Q168" s="356">
        <v>970205</v>
      </c>
      <c r="R168" s="326">
        <v>0.41</v>
      </c>
      <c r="S168" s="1407">
        <v>-3.4</v>
      </c>
      <c r="T168" s="1358">
        <v>0.98299999999999998</v>
      </c>
      <c r="U168" s="306">
        <v>384019</v>
      </c>
      <c r="W168" s="389"/>
      <c r="X168" s="329">
        <v>82.9</v>
      </c>
      <c r="Y168" s="330">
        <v>305010</v>
      </c>
      <c r="Z168" s="331">
        <v>207195</v>
      </c>
      <c r="AB168" s="329">
        <v>85.1</v>
      </c>
      <c r="AC168" s="332">
        <v>32407.9</v>
      </c>
      <c r="AD168" s="331">
        <v>202492</v>
      </c>
    </row>
    <row r="169" spans="1:30">
      <c r="A169" s="33"/>
      <c r="B169" s="34" t="s">
        <v>112</v>
      </c>
      <c r="C169" s="324">
        <v>110.2</v>
      </c>
      <c r="D169" s="325">
        <v>3688842</v>
      </c>
      <c r="E169" s="325">
        <v>686413</v>
      </c>
      <c r="F169" s="324">
        <v>94.6</v>
      </c>
      <c r="G169" s="302">
        <v>998681.60700000008</v>
      </c>
      <c r="H169" s="326">
        <v>0.41</v>
      </c>
      <c r="I169" s="1922">
        <v>-1.4</v>
      </c>
      <c r="J169" s="327">
        <v>0.95599999999999996</v>
      </c>
      <c r="K169" s="306">
        <v>382066</v>
      </c>
      <c r="M169" s="328">
        <v>110.2</v>
      </c>
      <c r="N169" s="325">
        <v>3546.71</v>
      </c>
      <c r="O169" s="324">
        <v>596.79999999999995</v>
      </c>
      <c r="P169" s="324">
        <v>94.6</v>
      </c>
      <c r="Q169" s="356">
        <v>964898.2</v>
      </c>
      <c r="R169" s="326">
        <v>0.41</v>
      </c>
      <c r="S169" s="1407">
        <v>-1.4</v>
      </c>
      <c r="T169" s="1358">
        <v>0.97</v>
      </c>
      <c r="U169" s="306">
        <v>382849</v>
      </c>
      <c r="W169" s="389"/>
      <c r="X169" s="329">
        <v>83.1</v>
      </c>
      <c r="Y169" s="330">
        <v>315814</v>
      </c>
      <c r="Z169" s="331">
        <v>179314</v>
      </c>
      <c r="AB169" s="329">
        <v>83.9</v>
      </c>
      <c r="AC169" s="332">
        <v>33156.1</v>
      </c>
      <c r="AD169" s="331">
        <v>198992</v>
      </c>
    </row>
    <row r="170" spans="1:30">
      <c r="A170" s="33"/>
      <c r="B170" s="34" t="s">
        <v>113</v>
      </c>
      <c r="C170" s="324">
        <v>112.4</v>
      </c>
      <c r="D170" s="325">
        <v>4035226</v>
      </c>
      <c r="E170" s="325">
        <v>506407</v>
      </c>
      <c r="F170" s="324">
        <v>96.4</v>
      </c>
      <c r="G170" s="302">
        <v>1004994.7359999999</v>
      </c>
      <c r="H170" s="326">
        <v>0.42</v>
      </c>
      <c r="I170" s="1922">
        <v>-9.4</v>
      </c>
      <c r="J170" s="327">
        <v>0.99299999999999999</v>
      </c>
      <c r="K170" s="306">
        <v>402718</v>
      </c>
      <c r="M170" s="328">
        <v>112.4</v>
      </c>
      <c r="N170" s="325">
        <v>3698.06</v>
      </c>
      <c r="O170" s="324">
        <v>436.94</v>
      </c>
      <c r="P170" s="324">
        <v>96.4</v>
      </c>
      <c r="Q170" s="356">
        <v>972996.8</v>
      </c>
      <c r="R170" s="326">
        <v>0.42</v>
      </c>
      <c r="S170" s="1407">
        <v>-9.4</v>
      </c>
      <c r="T170" s="1358">
        <v>1.014</v>
      </c>
      <c r="U170" s="306">
        <v>390462</v>
      </c>
      <c r="W170" s="389"/>
      <c r="X170" s="329">
        <v>80.8</v>
      </c>
      <c r="Y170" s="330">
        <v>375479</v>
      </c>
      <c r="Z170" s="331">
        <v>215319</v>
      </c>
      <c r="AB170" s="329">
        <v>84.5</v>
      </c>
      <c r="AC170" s="332">
        <v>31495.5</v>
      </c>
      <c r="AD170" s="331">
        <v>201170</v>
      </c>
    </row>
    <row r="171" spans="1:30">
      <c r="A171" s="33"/>
      <c r="B171" s="34" t="s">
        <v>114</v>
      </c>
      <c r="C171" s="324">
        <v>112.5</v>
      </c>
      <c r="D171" s="325">
        <v>3785406</v>
      </c>
      <c r="E171" s="325">
        <v>570012</v>
      </c>
      <c r="F171" s="324">
        <v>98.8</v>
      </c>
      <c r="G171" s="302">
        <v>938851.34700000007</v>
      </c>
      <c r="H171" s="326">
        <v>0.42</v>
      </c>
      <c r="I171" s="1922">
        <v>-3.4</v>
      </c>
      <c r="J171" s="327">
        <v>0.92700000000000005</v>
      </c>
      <c r="K171" s="306">
        <v>358744</v>
      </c>
      <c r="M171" s="328">
        <v>112.5</v>
      </c>
      <c r="N171" s="325">
        <v>3620.56</v>
      </c>
      <c r="O171" s="324">
        <v>581.33000000000004</v>
      </c>
      <c r="P171" s="324">
        <v>98.8</v>
      </c>
      <c r="Q171" s="356">
        <v>966816.3</v>
      </c>
      <c r="R171" s="326">
        <v>0.42</v>
      </c>
      <c r="S171" s="1407">
        <v>-3.4</v>
      </c>
      <c r="T171" s="1358">
        <v>1.0209999999999999</v>
      </c>
      <c r="U171" s="306">
        <v>364738</v>
      </c>
      <c r="W171" s="389"/>
      <c r="X171" s="329">
        <v>81</v>
      </c>
      <c r="Y171" s="330">
        <v>264094</v>
      </c>
      <c r="Z171" s="331">
        <v>202856</v>
      </c>
      <c r="AB171" s="329">
        <v>84.7</v>
      </c>
      <c r="AC171" s="332">
        <v>31468.5</v>
      </c>
      <c r="AD171" s="331">
        <v>197190</v>
      </c>
    </row>
    <row r="172" spans="1:30">
      <c r="A172" s="33"/>
      <c r="B172" s="34" t="s">
        <v>115</v>
      </c>
      <c r="C172" s="324">
        <v>108.1</v>
      </c>
      <c r="D172" s="325">
        <v>3755852</v>
      </c>
      <c r="E172" s="325">
        <v>611975</v>
      </c>
      <c r="F172" s="324">
        <v>90.5</v>
      </c>
      <c r="G172" s="302">
        <v>954147.19699999993</v>
      </c>
      <c r="H172" s="326">
        <v>0.43</v>
      </c>
      <c r="I172" s="1922">
        <v>-6.4</v>
      </c>
      <c r="J172" s="327">
        <v>1.002</v>
      </c>
      <c r="K172" s="306">
        <v>382272</v>
      </c>
      <c r="M172" s="328">
        <v>108.1</v>
      </c>
      <c r="N172" s="325">
        <v>3585.9</v>
      </c>
      <c r="O172" s="324">
        <v>601.35</v>
      </c>
      <c r="P172" s="324">
        <v>90.5</v>
      </c>
      <c r="Q172" s="356">
        <v>966168</v>
      </c>
      <c r="R172" s="326">
        <v>0.43</v>
      </c>
      <c r="S172" s="1407">
        <v>-6.4</v>
      </c>
      <c r="T172" s="1358">
        <v>0.97299999999999998</v>
      </c>
      <c r="U172" s="306">
        <v>381727</v>
      </c>
      <c r="W172" s="389"/>
      <c r="X172" s="329">
        <v>86.2</v>
      </c>
      <c r="Y172" s="330">
        <v>277662</v>
      </c>
      <c r="Z172" s="331">
        <v>191239</v>
      </c>
      <c r="AB172" s="329">
        <v>87.1</v>
      </c>
      <c r="AC172" s="332">
        <v>32304.3</v>
      </c>
      <c r="AD172" s="331">
        <v>195613</v>
      </c>
    </row>
    <row r="173" spans="1:30">
      <c r="A173" s="33"/>
      <c r="B173" s="34" t="s">
        <v>116</v>
      </c>
      <c r="C173" s="324">
        <v>117</v>
      </c>
      <c r="D173" s="325">
        <v>3691152</v>
      </c>
      <c r="E173" s="325">
        <v>581509</v>
      </c>
      <c r="F173" s="324">
        <v>103.1</v>
      </c>
      <c r="G173" s="302">
        <v>965696.06699999992</v>
      </c>
      <c r="H173" s="326">
        <v>0.45</v>
      </c>
      <c r="I173" s="1922">
        <v>-4.4000000000000004</v>
      </c>
      <c r="J173" s="327">
        <v>1.04</v>
      </c>
      <c r="K173" s="306">
        <v>437158</v>
      </c>
      <c r="M173" s="328">
        <v>117</v>
      </c>
      <c r="N173" s="325">
        <v>3604.73</v>
      </c>
      <c r="O173" s="324">
        <v>574.21</v>
      </c>
      <c r="P173" s="324">
        <v>103.1</v>
      </c>
      <c r="Q173" s="356">
        <v>960519.4</v>
      </c>
      <c r="R173" s="326">
        <v>0.45</v>
      </c>
      <c r="S173" s="1407">
        <v>-4.4000000000000004</v>
      </c>
      <c r="T173" s="1358">
        <v>1.052</v>
      </c>
      <c r="U173" s="306">
        <v>403050</v>
      </c>
      <c r="W173" s="389"/>
      <c r="X173" s="329">
        <v>86.4</v>
      </c>
      <c r="Y173" s="330">
        <v>301540</v>
      </c>
      <c r="Z173" s="331">
        <v>207078</v>
      </c>
      <c r="AB173" s="329">
        <v>85.6</v>
      </c>
      <c r="AC173" s="332">
        <v>31418.5</v>
      </c>
      <c r="AD173" s="331">
        <v>198136</v>
      </c>
    </row>
    <row r="174" spans="1:30">
      <c r="A174" s="33"/>
      <c r="B174" s="34" t="s">
        <v>117</v>
      </c>
      <c r="C174" s="324">
        <v>114.9</v>
      </c>
      <c r="D174" s="325">
        <v>3487651</v>
      </c>
      <c r="E174" s="325">
        <v>689049</v>
      </c>
      <c r="F174" s="324">
        <v>100.6</v>
      </c>
      <c r="G174" s="302">
        <v>997868.65799999994</v>
      </c>
      <c r="H174" s="326">
        <v>0.44</v>
      </c>
      <c r="I174" s="1922">
        <v>-3</v>
      </c>
      <c r="J174" s="327">
        <v>1.03</v>
      </c>
      <c r="K174" s="306">
        <v>391614</v>
      </c>
      <c r="M174" s="328">
        <v>114.9</v>
      </c>
      <c r="N174" s="325">
        <v>3595.81</v>
      </c>
      <c r="O174" s="324">
        <v>689.43</v>
      </c>
      <c r="P174" s="324">
        <v>100.6</v>
      </c>
      <c r="Q174" s="356">
        <v>961632.4</v>
      </c>
      <c r="R174" s="326">
        <v>0.44</v>
      </c>
      <c r="S174" s="1407">
        <v>-3</v>
      </c>
      <c r="T174" s="1358">
        <v>1.0149999999999999</v>
      </c>
      <c r="U174" s="306">
        <v>403151</v>
      </c>
      <c r="W174" s="389"/>
      <c r="X174" s="329">
        <v>95.6</v>
      </c>
      <c r="Y174" s="330">
        <v>330267</v>
      </c>
      <c r="Z174" s="331">
        <v>213322</v>
      </c>
      <c r="AB174" s="329">
        <v>89.8</v>
      </c>
      <c r="AC174" s="332">
        <v>31711.8</v>
      </c>
      <c r="AD174" s="331">
        <v>210906</v>
      </c>
    </row>
    <row r="175" spans="1:30">
      <c r="A175" s="33"/>
      <c r="B175" s="34" t="s">
        <v>118</v>
      </c>
      <c r="C175" s="324">
        <v>118.3</v>
      </c>
      <c r="D175" s="325">
        <v>3469518</v>
      </c>
      <c r="E175" s="325">
        <v>590148</v>
      </c>
      <c r="F175" s="324">
        <v>108</v>
      </c>
      <c r="G175" s="302">
        <v>945816.91500000004</v>
      </c>
      <c r="H175" s="326">
        <v>0.44</v>
      </c>
      <c r="I175" s="1922">
        <v>-7.9</v>
      </c>
      <c r="J175" s="327">
        <v>1.105</v>
      </c>
      <c r="K175" s="306">
        <v>414244</v>
      </c>
      <c r="M175" s="328">
        <v>118.3</v>
      </c>
      <c r="N175" s="325">
        <v>3575.09</v>
      </c>
      <c r="O175" s="324">
        <v>563.41999999999996</v>
      </c>
      <c r="P175" s="324">
        <v>108</v>
      </c>
      <c r="Q175" s="356">
        <v>950265</v>
      </c>
      <c r="R175" s="326">
        <v>0.44</v>
      </c>
      <c r="S175" s="1407">
        <v>-7.9</v>
      </c>
      <c r="T175" s="1358">
        <v>1.071</v>
      </c>
      <c r="U175" s="306">
        <v>396841</v>
      </c>
      <c r="W175" s="389"/>
      <c r="X175" s="333">
        <v>95.8</v>
      </c>
      <c r="Y175" s="334">
        <v>440421</v>
      </c>
      <c r="Z175" s="335">
        <v>206053</v>
      </c>
      <c r="AB175" s="333">
        <v>90.5</v>
      </c>
      <c r="AC175" s="336">
        <v>30635.1</v>
      </c>
      <c r="AD175" s="335">
        <v>211073</v>
      </c>
    </row>
    <row r="176" spans="1:30">
      <c r="A176" s="208" t="s">
        <v>134</v>
      </c>
      <c r="B176" s="62" t="s">
        <v>107</v>
      </c>
      <c r="C176" s="337">
        <v>120.1</v>
      </c>
      <c r="D176" s="338">
        <v>3393570</v>
      </c>
      <c r="E176" s="338">
        <v>465817</v>
      </c>
      <c r="F176" s="337">
        <v>109.6</v>
      </c>
      <c r="G176" s="339">
        <v>872704.35200000007</v>
      </c>
      <c r="H176" s="340">
        <v>0.46</v>
      </c>
      <c r="I176" s="1921">
        <v>-4.5</v>
      </c>
      <c r="J176" s="341">
        <v>1.038</v>
      </c>
      <c r="K176" s="342">
        <v>324648</v>
      </c>
      <c r="M176" s="343">
        <v>120.1</v>
      </c>
      <c r="N176" s="338">
        <v>3584.57</v>
      </c>
      <c r="O176" s="337">
        <v>523.11</v>
      </c>
      <c r="P176" s="337">
        <v>109.6</v>
      </c>
      <c r="Q176" s="1422">
        <v>934101.9</v>
      </c>
      <c r="R176" s="340">
        <v>0.46</v>
      </c>
      <c r="S176" s="1406">
        <v>-4.5</v>
      </c>
      <c r="T176" s="1633">
        <v>1.103</v>
      </c>
      <c r="U176" s="342">
        <v>396771</v>
      </c>
      <c r="W176" s="389"/>
      <c r="X176" s="329">
        <v>87.8</v>
      </c>
      <c r="Y176" s="330">
        <v>321705</v>
      </c>
      <c r="Z176" s="331">
        <v>219878</v>
      </c>
      <c r="AB176" s="329">
        <v>91.4</v>
      </c>
      <c r="AC176" s="332">
        <v>31356.400000000001</v>
      </c>
      <c r="AD176" s="331">
        <v>206905</v>
      </c>
    </row>
    <row r="177" spans="1:30">
      <c r="A177" s="33">
        <v>2003</v>
      </c>
      <c r="B177" s="34" t="s">
        <v>108</v>
      </c>
      <c r="C177" s="324">
        <v>119.4</v>
      </c>
      <c r="D177" s="325">
        <v>3272489</v>
      </c>
      <c r="E177" s="325">
        <v>561786</v>
      </c>
      <c r="F177" s="324">
        <v>109.6</v>
      </c>
      <c r="G177" s="302">
        <v>922588.8</v>
      </c>
      <c r="H177" s="326">
        <v>0.47</v>
      </c>
      <c r="I177" s="1922">
        <v>-1.5</v>
      </c>
      <c r="J177" s="327">
        <v>1.073</v>
      </c>
      <c r="K177" s="306">
        <v>380666</v>
      </c>
      <c r="M177" s="328">
        <v>119.4</v>
      </c>
      <c r="N177" s="325">
        <v>3568.27</v>
      </c>
      <c r="O177" s="324">
        <v>584.67999999999995</v>
      </c>
      <c r="P177" s="324">
        <v>109.6</v>
      </c>
      <c r="Q177" s="356">
        <v>939182</v>
      </c>
      <c r="R177" s="326">
        <v>0.47</v>
      </c>
      <c r="S177" s="1407">
        <v>-1.5</v>
      </c>
      <c r="T177" s="1358">
        <v>1.091</v>
      </c>
      <c r="U177" s="306">
        <v>393996</v>
      </c>
      <c r="W177" s="389"/>
      <c r="X177" s="329">
        <v>88.8</v>
      </c>
      <c r="Y177" s="330">
        <v>245450</v>
      </c>
      <c r="Z177" s="331">
        <v>169927</v>
      </c>
      <c r="AB177" s="329">
        <v>90.9</v>
      </c>
      <c r="AC177" s="332">
        <v>31283</v>
      </c>
      <c r="AD177" s="331">
        <v>199099</v>
      </c>
    </row>
    <row r="178" spans="1:30">
      <c r="A178" s="33"/>
      <c r="B178" s="34" t="s">
        <v>109</v>
      </c>
      <c r="C178" s="324">
        <v>121.1</v>
      </c>
      <c r="D178" s="325">
        <v>3550992</v>
      </c>
      <c r="E178" s="325">
        <v>531326</v>
      </c>
      <c r="F178" s="324">
        <v>110.2</v>
      </c>
      <c r="G178" s="302">
        <v>901472.22</v>
      </c>
      <c r="H178" s="326">
        <v>0.48</v>
      </c>
      <c r="I178" s="1922">
        <v>-4</v>
      </c>
      <c r="J178" s="327">
        <v>1.3580000000000001</v>
      </c>
      <c r="K178" s="306">
        <v>439259</v>
      </c>
      <c r="M178" s="328">
        <v>121.1</v>
      </c>
      <c r="N178" s="325">
        <v>3583.07</v>
      </c>
      <c r="O178" s="324">
        <v>577.17999999999995</v>
      </c>
      <c r="P178" s="324">
        <v>110.2</v>
      </c>
      <c r="Q178" s="356">
        <v>908701.2</v>
      </c>
      <c r="R178" s="326">
        <v>0.48</v>
      </c>
      <c r="S178" s="1407">
        <v>-4</v>
      </c>
      <c r="T178" s="1358">
        <v>1.0900000000000001</v>
      </c>
      <c r="U178" s="306">
        <v>395670</v>
      </c>
      <c r="W178" s="389"/>
      <c r="X178" s="329">
        <v>95.7</v>
      </c>
      <c r="Y178" s="330">
        <v>321920</v>
      </c>
      <c r="Z178" s="331">
        <v>197916</v>
      </c>
      <c r="AB178" s="329">
        <v>94.3</v>
      </c>
      <c r="AC178" s="332">
        <v>31132.3</v>
      </c>
      <c r="AD178" s="331">
        <v>198541</v>
      </c>
    </row>
    <row r="179" spans="1:30">
      <c r="A179" s="33"/>
      <c r="B179" s="34" t="s">
        <v>110</v>
      </c>
      <c r="C179" s="324">
        <v>116.8</v>
      </c>
      <c r="D179" s="325">
        <v>3465136</v>
      </c>
      <c r="E179" s="325">
        <v>621201</v>
      </c>
      <c r="F179" s="324">
        <v>103.2</v>
      </c>
      <c r="G179" s="302">
        <v>965550.19499999995</v>
      </c>
      <c r="H179" s="326">
        <v>0.48</v>
      </c>
      <c r="I179" s="1922">
        <v>-5.4</v>
      </c>
      <c r="J179" s="327">
        <v>1.038</v>
      </c>
      <c r="K179" s="306">
        <v>417182</v>
      </c>
      <c r="M179" s="328">
        <v>116.8</v>
      </c>
      <c r="N179" s="325">
        <v>3606.56</v>
      </c>
      <c r="O179" s="324">
        <v>608.91</v>
      </c>
      <c r="P179" s="324">
        <v>103.2</v>
      </c>
      <c r="Q179" s="356">
        <v>931195</v>
      </c>
      <c r="R179" s="326">
        <v>0.48</v>
      </c>
      <c r="S179" s="1407">
        <v>-5.4</v>
      </c>
      <c r="T179" s="1358">
        <v>1.0840000000000001</v>
      </c>
      <c r="U179" s="306">
        <v>402214</v>
      </c>
      <c r="W179" s="389"/>
      <c r="X179" s="329">
        <v>90.8</v>
      </c>
      <c r="Y179" s="330">
        <v>285257</v>
      </c>
      <c r="Z179" s="331">
        <v>209574</v>
      </c>
      <c r="AB179" s="329">
        <v>87.4</v>
      </c>
      <c r="AC179" s="332">
        <v>30820.6</v>
      </c>
      <c r="AD179" s="331">
        <v>197360</v>
      </c>
    </row>
    <row r="180" spans="1:30">
      <c r="A180" s="33"/>
      <c r="B180" s="34" t="s">
        <v>111</v>
      </c>
      <c r="C180" s="324">
        <v>119.3</v>
      </c>
      <c r="D180" s="325">
        <v>3558146</v>
      </c>
      <c r="E180" s="325">
        <v>471082</v>
      </c>
      <c r="F180" s="324">
        <v>108</v>
      </c>
      <c r="G180" s="302">
        <v>923714.4</v>
      </c>
      <c r="H180" s="326">
        <v>0.49</v>
      </c>
      <c r="I180" s="1922">
        <v>-4.5</v>
      </c>
      <c r="J180" s="327">
        <v>1.04</v>
      </c>
      <c r="K180" s="306">
        <v>372798</v>
      </c>
      <c r="M180" s="328">
        <v>119.3</v>
      </c>
      <c r="N180" s="325">
        <v>3600.01</v>
      </c>
      <c r="O180" s="324">
        <v>534.48</v>
      </c>
      <c r="P180" s="324">
        <v>108</v>
      </c>
      <c r="Q180" s="356">
        <v>939956.7</v>
      </c>
      <c r="R180" s="326">
        <v>0.49</v>
      </c>
      <c r="S180" s="1407">
        <v>-4.5</v>
      </c>
      <c r="T180" s="1358">
        <v>1.1200000000000001</v>
      </c>
      <c r="U180" s="306">
        <v>394132</v>
      </c>
      <c r="W180" s="389"/>
      <c r="X180" s="329">
        <v>86.9</v>
      </c>
      <c r="Y180" s="330">
        <v>290759</v>
      </c>
      <c r="Z180" s="331">
        <v>198698</v>
      </c>
      <c r="AB180" s="329">
        <v>88.9</v>
      </c>
      <c r="AC180" s="332">
        <v>30722.799999999999</v>
      </c>
      <c r="AD180" s="331">
        <v>198893</v>
      </c>
    </row>
    <row r="181" spans="1:30">
      <c r="A181" s="33"/>
      <c r="B181" s="34" t="s">
        <v>112</v>
      </c>
      <c r="C181" s="324">
        <v>120.2</v>
      </c>
      <c r="D181" s="325">
        <v>3665085</v>
      </c>
      <c r="E181" s="325">
        <v>628375</v>
      </c>
      <c r="F181" s="324">
        <v>111.9</v>
      </c>
      <c r="G181" s="302">
        <v>963288.86400000006</v>
      </c>
      <c r="H181" s="326">
        <v>0.49</v>
      </c>
      <c r="I181" s="1922">
        <v>-4.7</v>
      </c>
      <c r="J181" s="327">
        <v>1.1100000000000001</v>
      </c>
      <c r="K181" s="306">
        <v>366760</v>
      </c>
      <c r="M181" s="328">
        <v>120.2</v>
      </c>
      <c r="N181" s="325">
        <v>3519.4</v>
      </c>
      <c r="O181" s="324">
        <v>536.36</v>
      </c>
      <c r="P181" s="324">
        <v>111.9</v>
      </c>
      <c r="Q181" s="356">
        <v>929673.6</v>
      </c>
      <c r="R181" s="326">
        <v>0.49</v>
      </c>
      <c r="S181" s="1407">
        <v>-4.7</v>
      </c>
      <c r="T181" s="1358">
        <v>1.115</v>
      </c>
      <c r="U181" s="306">
        <v>371066</v>
      </c>
      <c r="W181" s="389"/>
      <c r="X181" s="329">
        <v>86.3</v>
      </c>
      <c r="Y181" s="330">
        <v>303628</v>
      </c>
      <c r="Z181" s="331">
        <v>188707</v>
      </c>
      <c r="AB181" s="329">
        <v>87</v>
      </c>
      <c r="AC181" s="332">
        <v>31260.400000000001</v>
      </c>
      <c r="AD181" s="331">
        <v>199077</v>
      </c>
    </row>
    <row r="182" spans="1:30">
      <c r="A182" s="33"/>
      <c r="B182" s="34" t="s">
        <v>113</v>
      </c>
      <c r="C182" s="324">
        <v>118.5</v>
      </c>
      <c r="D182" s="325">
        <v>3762956</v>
      </c>
      <c r="E182" s="325">
        <v>687165</v>
      </c>
      <c r="F182" s="324">
        <v>104.1</v>
      </c>
      <c r="G182" s="302">
        <v>961993.16500000004</v>
      </c>
      <c r="H182" s="326">
        <v>0.5</v>
      </c>
      <c r="I182" s="1922">
        <v>-5.6</v>
      </c>
      <c r="J182" s="327">
        <v>1.1060000000000001</v>
      </c>
      <c r="K182" s="306">
        <v>401744</v>
      </c>
      <c r="M182" s="328">
        <v>118.5</v>
      </c>
      <c r="N182" s="325">
        <v>3447.95</v>
      </c>
      <c r="O182" s="324">
        <v>630.54999999999995</v>
      </c>
      <c r="P182" s="324">
        <v>104.1</v>
      </c>
      <c r="Q182" s="356">
        <v>928695.5</v>
      </c>
      <c r="R182" s="326">
        <v>0.5</v>
      </c>
      <c r="S182" s="1407">
        <v>-5.6</v>
      </c>
      <c r="T182" s="1358">
        <v>1.129</v>
      </c>
      <c r="U182" s="306">
        <v>388964</v>
      </c>
      <c r="W182" s="389"/>
      <c r="X182" s="329">
        <v>87.3</v>
      </c>
      <c r="Y182" s="330">
        <v>359599</v>
      </c>
      <c r="Z182" s="331">
        <v>212155</v>
      </c>
      <c r="AB182" s="329">
        <v>90.8</v>
      </c>
      <c r="AC182" s="332">
        <v>30868.7</v>
      </c>
      <c r="AD182" s="331">
        <v>200946</v>
      </c>
    </row>
    <row r="183" spans="1:30">
      <c r="A183" s="33"/>
      <c r="B183" s="34" t="s">
        <v>114</v>
      </c>
      <c r="C183" s="324">
        <v>115.9</v>
      </c>
      <c r="D183" s="325">
        <v>3641280</v>
      </c>
      <c r="E183" s="325">
        <v>573976</v>
      </c>
      <c r="F183" s="324">
        <v>102.2</v>
      </c>
      <c r="G183" s="302">
        <v>881444.17100000009</v>
      </c>
      <c r="H183" s="326">
        <v>0.52</v>
      </c>
      <c r="I183" s="1922">
        <v>-4.8</v>
      </c>
      <c r="J183" s="327">
        <v>1.002</v>
      </c>
      <c r="K183" s="306">
        <v>374798</v>
      </c>
      <c r="M183" s="328">
        <v>115.9</v>
      </c>
      <c r="N183" s="325">
        <v>3480.57</v>
      </c>
      <c r="O183" s="324">
        <v>583.11</v>
      </c>
      <c r="P183" s="324">
        <v>102.2</v>
      </c>
      <c r="Q183" s="356">
        <v>911732.3</v>
      </c>
      <c r="R183" s="326">
        <v>0.52</v>
      </c>
      <c r="S183" s="1407">
        <v>-4.8</v>
      </c>
      <c r="T183" s="1358">
        <v>1.1040000000000001</v>
      </c>
      <c r="U183" s="306">
        <v>385880</v>
      </c>
      <c r="W183" s="389"/>
      <c r="X183" s="329">
        <v>88.3</v>
      </c>
      <c r="Y183" s="330">
        <v>264372</v>
      </c>
      <c r="Z183" s="331">
        <v>194220</v>
      </c>
      <c r="AB183" s="329">
        <v>92</v>
      </c>
      <c r="AC183" s="332">
        <v>31414.2</v>
      </c>
      <c r="AD183" s="331">
        <v>198261</v>
      </c>
    </row>
    <row r="184" spans="1:30">
      <c r="A184" s="33"/>
      <c r="B184" s="34" t="s">
        <v>115</v>
      </c>
      <c r="C184" s="324">
        <v>117.7</v>
      </c>
      <c r="D184" s="325">
        <v>3722776</v>
      </c>
      <c r="E184" s="325">
        <v>572394</v>
      </c>
      <c r="F184" s="324">
        <v>103.2</v>
      </c>
      <c r="G184" s="302">
        <v>902740.91200000001</v>
      </c>
      <c r="H184" s="326">
        <v>0.55000000000000004</v>
      </c>
      <c r="I184" s="1922">
        <v>-4.9000000000000004</v>
      </c>
      <c r="J184" s="327">
        <v>1.163</v>
      </c>
      <c r="K184" s="306">
        <v>407313</v>
      </c>
      <c r="M184" s="328">
        <v>117.7</v>
      </c>
      <c r="N184" s="325">
        <v>3555.87</v>
      </c>
      <c r="O184" s="324">
        <v>555.13</v>
      </c>
      <c r="P184" s="324">
        <v>103.2</v>
      </c>
      <c r="Q184" s="356">
        <v>909696.6</v>
      </c>
      <c r="R184" s="326">
        <v>0.55000000000000004</v>
      </c>
      <c r="S184" s="1407">
        <v>-4.9000000000000004</v>
      </c>
      <c r="T184" s="1358">
        <v>1.1379999999999999</v>
      </c>
      <c r="U184" s="306">
        <v>398292</v>
      </c>
      <c r="W184" s="389"/>
      <c r="X184" s="329">
        <v>91</v>
      </c>
      <c r="Y184" s="330">
        <v>262221</v>
      </c>
      <c r="Z184" s="331">
        <v>210726</v>
      </c>
      <c r="AB184" s="329">
        <v>92</v>
      </c>
      <c r="AC184" s="332">
        <v>30776.799999999999</v>
      </c>
      <c r="AD184" s="331">
        <v>208555</v>
      </c>
    </row>
    <row r="185" spans="1:30">
      <c r="A185" s="33"/>
      <c r="B185" s="34" t="s">
        <v>116</v>
      </c>
      <c r="C185" s="324">
        <v>123.8</v>
      </c>
      <c r="D185" s="325">
        <v>3611935</v>
      </c>
      <c r="E185" s="325">
        <v>633260</v>
      </c>
      <c r="F185" s="324">
        <v>115.7</v>
      </c>
      <c r="G185" s="302">
        <v>940826.42399999988</v>
      </c>
      <c r="H185" s="326">
        <v>0.56999999999999995</v>
      </c>
      <c r="I185" s="1922">
        <v>1.9</v>
      </c>
      <c r="J185" s="327">
        <v>1.2130000000000001</v>
      </c>
      <c r="K185" s="306">
        <v>426387</v>
      </c>
      <c r="M185" s="328">
        <v>123.8</v>
      </c>
      <c r="N185" s="325">
        <v>3530.29</v>
      </c>
      <c r="O185" s="324">
        <v>639.51</v>
      </c>
      <c r="P185" s="324">
        <v>115.7</v>
      </c>
      <c r="Q185" s="356">
        <v>929228.2</v>
      </c>
      <c r="R185" s="326">
        <v>0.56999999999999995</v>
      </c>
      <c r="S185" s="1407">
        <v>1.9</v>
      </c>
      <c r="T185" s="1358">
        <v>1.2250000000000001</v>
      </c>
      <c r="U185" s="306">
        <v>393409</v>
      </c>
      <c r="W185" s="389"/>
      <c r="X185" s="329">
        <v>93</v>
      </c>
      <c r="Y185" s="330">
        <v>306037</v>
      </c>
      <c r="Z185" s="331">
        <v>212251</v>
      </c>
      <c r="AB185" s="329">
        <v>92.1</v>
      </c>
      <c r="AC185" s="332">
        <v>31889.599999999999</v>
      </c>
      <c r="AD185" s="331">
        <v>200284</v>
      </c>
    </row>
    <row r="186" spans="1:30">
      <c r="A186" s="33"/>
      <c r="B186" s="34" t="s">
        <v>117</v>
      </c>
      <c r="C186" s="324">
        <v>120.7</v>
      </c>
      <c r="D186" s="325">
        <v>3444506</v>
      </c>
      <c r="E186" s="325">
        <v>542731</v>
      </c>
      <c r="F186" s="324">
        <v>109.3</v>
      </c>
      <c r="G186" s="302">
        <v>924915.97899999993</v>
      </c>
      <c r="H186" s="326">
        <v>0.59</v>
      </c>
      <c r="I186" s="1922">
        <v>-4.3</v>
      </c>
      <c r="J186" s="327">
        <v>1.1930000000000001</v>
      </c>
      <c r="K186" s="306">
        <v>376609</v>
      </c>
      <c r="M186" s="328">
        <v>120.7</v>
      </c>
      <c r="N186" s="325">
        <v>3555.55</v>
      </c>
      <c r="O186" s="324">
        <v>524.87</v>
      </c>
      <c r="P186" s="324">
        <v>109.3</v>
      </c>
      <c r="Q186" s="356">
        <v>903655.9</v>
      </c>
      <c r="R186" s="326">
        <v>0.59</v>
      </c>
      <c r="S186" s="1407">
        <v>-4.3</v>
      </c>
      <c r="T186" s="1358">
        <v>1.169</v>
      </c>
      <c r="U186" s="306">
        <v>396741</v>
      </c>
      <c r="W186" s="389"/>
      <c r="X186" s="329">
        <v>97.4</v>
      </c>
      <c r="Y186" s="330">
        <v>322750</v>
      </c>
      <c r="Z186" s="331">
        <v>185584</v>
      </c>
      <c r="AB186" s="329">
        <v>92.2</v>
      </c>
      <c r="AC186" s="332">
        <v>30499.1</v>
      </c>
      <c r="AD186" s="331">
        <v>192836</v>
      </c>
    </row>
    <row r="187" spans="1:30">
      <c r="A187" s="49"/>
      <c r="B187" s="50" t="s">
        <v>118</v>
      </c>
      <c r="C187" s="344">
        <v>122</v>
      </c>
      <c r="D187" s="345">
        <v>3458166</v>
      </c>
      <c r="E187" s="345">
        <v>670725</v>
      </c>
      <c r="F187" s="344">
        <v>114.1</v>
      </c>
      <c r="G187" s="314">
        <v>877196.74</v>
      </c>
      <c r="H187" s="346">
        <v>0.61</v>
      </c>
      <c r="I187" s="1923">
        <v>-4.2</v>
      </c>
      <c r="J187" s="347">
        <v>1.343</v>
      </c>
      <c r="K187" s="318">
        <v>443221</v>
      </c>
      <c r="M187" s="348">
        <v>122</v>
      </c>
      <c r="N187" s="345">
        <v>3565.17</v>
      </c>
      <c r="O187" s="344">
        <v>617.78</v>
      </c>
      <c r="P187" s="344">
        <v>114.1</v>
      </c>
      <c r="Q187" s="1421">
        <v>875620.5</v>
      </c>
      <c r="R187" s="346">
        <v>0.61</v>
      </c>
      <c r="S187" s="1408">
        <v>-4.2</v>
      </c>
      <c r="T187" s="1359">
        <v>1.2929999999999999</v>
      </c>
      <c r="U187" s="318">
        <v>413036</v>
      </c>
      <c r="W187" s="389"/>
      <c r="X187" s="329">
        <v>90.8</v>
      </c>
      <c r="Y187" s="330">
        <v>426201</v>
      </c>
      <c r="Z187" s="331">
        <v>198059</v>
      </c>
      <c r="AB187" s="329">
        <v>85.7</v>
      </c>
      <c r="AC187" s="332">
        <v>30367.9</v>
      </c>
      <c r="AD187" s="331">
        <v>193958</v>
      </c>
    </row>
    <row r="188" spans="1:30">
      <c r="A188" s="209" t="s">
        <v>135</v>
      </c>
      <c r="B188" s="34" t="s">
        <v>107</v>
      </c>
      <c r="C188" s="324">
        <v>122.8</v>
      </c>
      <c r="D188" s="325">
        <v>3417264</v>
      </c>
      <c r="E188" s="325">
        <v>604473</v>
      </c>
      <c r="F188" s="324">
        <v>115.8</v>
      </c>
      <c r="G188" s="302">
        <v>966909.30599999998</v>
      </c>
      <c r="H188" s="326">
        <v>0.63</v>
      </c>
      <c r="I188" s="1922">
        <v>-1.4</v>
      </c>
      <c r="J188" s="327">
        <v>1.0329999999999999</v>
      </c>
      <c r="K188" s="306">
        <v>341987</v>
      </c>
      <c r="M188" s="328">
        <v>122.8</v>
      </c>
      <c r="N188" s="325">
        <v>3603.98</v>
      </c>
      <c r="O188" s="324">
        <v>683.82</v>
      </c>
      <c r="P188" s="324">
        <v>115.8</v>
      </c>
      <c r="Q188" s="356">
        <v>1035117.5</v>
      </c>
      <c r="R188" s="326">
        <v>0.63</v>
      </c>
      <c r="S188" s="1407">
        <v>-1.4</v>
      </c>
      <c r="T188" s="1358">
        <v>1.099</v>
      </c>
      <c r="U188" s="306">
        <v>417157</v>
      </c>
      <c r="W188" s="389"/>
      <c r="X188" s="349">
        <v>91</v>
      </c>
      <c r="Y188" s="350">
        <v>317688</v>
      </c>
      <c r="Z188" s="351">
        <v>210641</v>
      </c>
      <c r="AB188" s="349">
        <v>95.3</v>
      </c>
      <c r="AC188" s="352">
        <v>30328.7</v>
      </c>
      <c r="AD188" s="351">
        <v>203607</v>
      </c>
    </row>
    <row r="189" spans="1:30">
      <c r="A189" s="33">
        <v>2004</v>
      </c>
      <c r="B189" s="34" t="s">
        <v>108</v>
      </c>
      <c r="C189" s="324">
        <v>123.1</v>
      </c>
      <c r="D189" s="325">
        <v>3384689</v>
      </c>
      <c r="E189" s="325">
        <v>508622</v>
      </c>
      <c r="F189" s="324">
        <v>119.8</v>
      </c>
      <c r="G189" s="302">
        <v>1008630.0209999999</v>
      </c>
      <c r="H189" s="326">
        <v>0.63</v>
      </c>
      <c r="I189" s="1922">
        <v>1.6</v>
      </c>
      <c r="J189" s="327">
        <v>1.081</v>
      </c>
      <c r="K189" s="306">
        <v>413722</v>
      </c>
      <c r="M189" s="328">
        <v>123.1</v>
      </c>
      <c r="N189" s="325">
        <v>3588.1</v>
      </c>
      <c r="O189" s="324">
        <v>575.42999999999995</v>
      </c>
      <c r="P189" s="324">
        <v>119.8</v>
      </c>
      <c r="Q189" s="356">
        <v>1024697.3</v>
      </c>
      <c r="R189" s="326">
        <v>0.63</v>
      </c>
      <c r="S189" s="1407">
        <v>1.6</v>
      </c>
      <c r="T189" s="1358">
        <v>1.105</v>
      </c>
      <c r="U189" s="306">
        <v>424388</v>
      </c>
      <c r="W189" s="389"/>
      <c r="X189" s="329">
        <v>94.2</v>
      </c>
      <c r="Y189" s="330">
        <v>250495</v>
      </c>
      <c r="Z189" s="331">
        <v>167537</v>
      </c>
      <c r="AB189" s="329">
        <v>94.7</v>
      </c>
      <c r="AC189" s="332">
        <v>30487.8</v>
      </c>
      <c r="AD189" s="331">
        <v>203118</v>
      </c>
    </row>
    <row r="190" spans="1:30">
      <c r="A190" s="33"/>
      <c r="B190" s="34" t="s">
        <v>109</v>
      </c>
      <c r="C190" s="324">
        <v>119.6</v>
      </c>
      <c r="D190" s="325">
        <v>3596713</v>
      </c>
      <c r="E190" s="325">
        <v>555105</v>
      </c>
      <c r="F190" s="324">
        <v>109.3</v>
      </c>
      <c r="G190" s="302">
        <v>1065554.1000000001</v>
      </c>
      <c r="H190" s="326">
        <v>0.63</v>
      </c>
      <c r="I190" s="1922">
        <v>-3.7</v>
      </c>
      <c r="J190" s="327">
        <v>1.3640000000000001</v>
      </c>
      <c r="K190" s="306">
        <v>479890</v>
      </c>
      <c r="M190" s="328">
        <v>119.6</v>
      </c>
      <c r="N190" s="325">
        <v>3622.96</v>
      </c>
      <c r="O190" s="324">
        <v>621.07000000000005</v>
      </c>
      <c r="P190" s="324">
        <v>109.3</v>
      </c>
      <c r="Q190" s="356">
        <v>1069100.6000000001</v>
      </c>
      <c r="R190" s="326">
        <v>0.63</v>
      </c>
      <c r="S190" s="1407">
        <v>-3.7</v>
      </c>
      <c r="T190" s="1358">
        <v>1.1080000000000001</v>
      </c>
      <c r="U190" s="306">
        <v>422362</v>
      </c>
      <c r="W190" s="389"/>
      <c r="X190" s="329">
        <v>96.7</v>
      </c>
      <c r="Y190" s="330">
        <v>308857</v>
      </c>
      <c r="Z190" s="331">
        <v>222272</v>
      </c>
      <c r="AB190" s="329">
        <v>95.3</v>
      </c>
      <c r="AC190" s="332">
        <v>30493.4</v>
      </c>
      <c r="AD190" s="331">
        <v>209432</v>
      </c>
    </row>
    <row r="191" spans="1:30">
      <c r="A191" s="33"/>
      <c r="B191" s="34" t="s">
        <v>110</v>
      </c>
      <c r="C191" s="324">
        <v>123.6</v>
      </c>
      <c r="D191" s="325">
        <v>3474468</v>
      </c>
      <c r="E191" s="325">
        <v>524886</v>
      </c>
      <c r="F191" s="324">
        <v>113.7</v>
      </c>
      <c r="G191" s="302">
        <v>1066730.3639999998</v>
      </c>
      <c r="H191" s="326">
        <v>0.64</v>
      </c>
      <c r="I191" s="1922">
        <v>-1.9</v>
      </c>
      <c r="J191" s="327">
        <v>1.0780000000000001</v>
      </c>
      <c r="K191" s="306">
        <v>444088</v>
      </c>
      <c r="M191" s="328">
        <v>123.6</v>
      </c>
      <c r="N191" s="325">
        <v>3611.31</v>
      </c>
      <c r="O191" s="324">
        <v>547.99</v>
      </c>
      <c r="P191" s="324">
        <v>113.7</v>
      </c>
      <c r="Q191" s="356">
        <v>1019539</v>
      </c>
      <c r="R191" s="326">
        <v>0.64</v>
      </c>
      <c r="S191" s="1407">
        <v>-1.9</v>
      </c>
      <c r="T191" s="1358">
        <v>1.1259999999999999</v>
      </c>
      <c r="U191" s="306">
        <v>433189</v>
      </c>
      <c r="W191" s="389"/>
      <c r="X191" s="329">
        <v>102.3</v>
      </c>
      <c r="Y191" s="330">
        <v>288908</v>
      </c>
      <c r="Z191" s="331">
        <v>230772</v>
      </c>
      <c r="AB191" s="329">
        <v>98.5</v>
      </c>
      <c r="AC191" s="332">
        <v>30679.8</v>
      </c>
      <c r="AD191" s="331">
        <v>213902</v>
      </c>
    </row>
    <row r="192" spans="1:30">
      <c r="A192" s="33"/>
      <c r="B192" s="34" t="s">
        <v>111</v>
      </c>
      <c r="C192" s="324">
        <v>124.6</v>
      </c>
      <c r="D192" s="325">
        <v>3656027</v>
      </c>
      <c r="E192" s="325">
        <v>605473</v>
      </c>
      <c r="F192" s="324">
        <v>115</v>
      </c>
      <c r="G192" s="302">
        <v>981735.78599999996</v>
      </c>
      <c r="H192" s="326">
        <v>0.67</v>
      </c>
      <c r="I192" s="1922">
        <v>-1.8</v>
      </c>
      <c r="J192" s="327">
        <v>1.0089999999999999</v>
      </c>
      <c r="K192" s="306">
        <v>400628</v>
      </c>
      <c r="M192" s="328">
        <v>124.6</v>
      </c>
      <c r="N192" s="325">
        <v>3707.11</v>
      </c>
      <c r="O192" s="324">
        <v>659.37</v>
      </c>
      <c r="P192" s="324">
        <v>115</v>
      </c>
      <c r="Q192" s="356">
        <v>1014020.1</v>
      </c>
      <c r="R192" s="326">
        <v>0.67</v>
      </c>
      <c r="S192" s="1407">
        <v>-1.8</v>
      </c>
      <c r="T192" s="1358">
        <v>1.0820000000000001</v>
      </c>
      <c r="U192" s="306">
        <v>434836</v>
      </c>
      <c r="W192" s="389"/>
      <c r="X192" s="329">
        <v>94.2</v>
      </c>
      <c r="Y192" s="330">
        <v>288726</v>
      </c>
      <c r="Z192" s="331">
        <v>200615</v>
      </c>
      <c r="AB192" s="329">
        <v>96.1</v>
      </c>
      <c r="AC192" s="332">
        <v>30025.4</v>
      </c>
      <c r="AD192" s="331">
        <v>207550</v>
      </c>
    </row>
    <row r="193" spans="1:30">
      <c r="A193" s="33"/>
      <c r="B193" s="34" t="s">
        <v>112</v>
      </c>
      <c r="C193" s="324">
        <v>122.5</v>
      </c>
      <c r="D193" s="325">
        <v>3833122</v>
      </c>
      <c r="E193" s="325">
        <v>764836</v>
      </c>
      <c r="F193" s="324">
        <v>112.7</v>
      </c>
      <c r="G193" s="302">
        <v>1061378.3160000001</v>
      </c>
      <c r="H193" s="326">
        <v>0.69</v>
      </c>
      <c r="I193" s="1922">
        <v>-5.2</v>
      </c>
      <c r="J193" s="327">
        <v>1.133</v>
      </c>
      <c r="K193" s="306">
        <v>469294</v>
      </c>
      <c r="M193" s="328">
        <v>122.5</v>
      </c>
      <c r="N193" s="325">
        <v>3674.74</v>
      </c>
      <c r="O193" s="324">
        <v>631.58000000000004</v>
      </c>
      <c r="P193" s="324">
        <v>112.7</v>
      </c>
      <c r="Q193" s="356">
        <v>1018573.5</v>
      </c>
      <c r="R193" s="326">
        <v>0.69</v>
      </c>
      <c r="S193" s="1407">
        <v>-5.2</v>
      </c>
      <c r="T193" s="1358">
        <v>1.129</v>
      </c>
      <c r="U193" s="306">
        <v>458866</v>
      </c>
      <c r="W193" s="389"/>
      <c r="X193" s="329">
        <v>96.7</v>
      </c>
      <c r="Y193" s="330">
        <v>278975</v>
      </c>
      <c r="Z193" s="331">
        <v>225127</v>
      </c>
      <c r="AB193" s="329">
        <v>97.8</v>
      </c>
      <c r="AC193" s="332">
        <v>29534.1</v>
      </c>
      <c r="AD193" s="331">
        <v>232838</v>
      </c>
    </row>
    <row r="194" spans="1:30">
      <c r="A194" s="33"/>
      <c r="B194" s="34" t="s">
        <v>113</v>
      </c>
      <c r="C194" s="324">
        <v>127.9</v>
      </c>
      <c r="D194" s="325">
        <v>4022361</v>
      </c>
      <c r="E194" s="325">
        <v>631346</v>
      </c>
      <c r="F194" s="324">
        <v>120.5</v>
      </c>
      <c r="G194" s="302">
        <v>1060694.4350000001</v>
      </c>
      <c r="H194" s="326">
        <v>0.69</v>
      </c>
      <c r="I194" s="1922">
        <v>-1</v>
      </c>
      <c r="J194" s="327">
        <v>1.1339999999999999</v>
      </c>
      <c r="K194" s="306">
        <v>467998</v>
      </c>
      <c r="M194" s="328">
        <v>127.9</v>
      </c>
      <c r="N194" s="325">
        <v>3693.25</v>
      </c>
      <c r="O194" s="324">
        <v>618.69000000000005</v>
      </c>
      <c r="P194" s="324">
        <v>120.5</v>
      </c>
      <c r="Q194" s="356">
        <v>1019401.4</v>
      </c>
      <c r="R194" s="326">
        <v>0.69</v>
      </c>
      <c r="S194" s="1407">
        <v>-1</v>
      </c>
      <c r="T194" s="1358">
        <v>1.1579999999999999</v>
      </c>
      <c r="U194" s="306">
        <v>453424</v>
      </c>
      <c r="W194" s="389"/>
      <c r="X194" s="329">
        <v>98.2</v>
      </c>
      <c r="Y194" s="330">
        <v>350391</v>
      </c>
      <c r="Z194" s="331">
        <v>226099</v>
      </c>
      <c r="AB194" s="329">
        <v>101.7</v>
      </c>
      <c r="AC194" s="332">
        <v>29906.5</v>
      </c>
      <c r="AD194" s="331">
        <v>218443</v>
      </c>
    </row>
    <row r="195" spans="1:30">
      <c r="A195" s="33"/>
      <c r="B195" s="34" t="s">
        <v>114</v>
      </c>
      <c r="C195" s="324">
        <v>121.8</v>
      </c>
      <c r="D195" s="325">
        <v>3773456</v>
      </c>
      <c r="E195" s="325">
        <v>660362</v>
      </c>
      <c r="F195" s="324">
        <v>115.4</v>
      </c>
      <c r="G195" s="302">
        <v>994415.76</v>
      </c>
      <c r="H195" s="326">
        <v>0.7</v>
      </c>
      <c r="I195" s="1922">
        <v>-3.8</v>
      </c>
      <c r="J195" s="327">
        <v>1</v>
      </c>
      <c r="K195" s="306">
        <v>446453</v>
      </c>
      <c r="M195" s="328">
        <v>121.8</v>
      </c>
      <c r="N195" s="325">
        <v>3604.53</v>
      </c>
      <c r="O195" s="324">
        <v>645.99</v>
      </c>
      <c r="P195" s="324">
        <v>115.4</v>
      </c>
      <c r="Q195" s="356">
        <v>1030594.4</v>
      </c>
      <c r="R195" s="326">
        <v>0.7</v>
      </c>
      <c r="S195" s="1407">
        <v>-3.8</v>
      </c>
      <c r="T195" s="1358">
        <v>1.095</v>
      </c>
      <c r="U195" s="306">
        <v>464461</v>
      </c>
      <c r="W195" s="389"/>
      <c r="X195" s="329">
        <v>91.8</v>
      </c>
      <c r="Y195" s="330">
        <v>248749</v>
      </c>
      <c r="Z195" s="331">
        <v>222162</v>
      </c>
      <c r="AB195" s="329">
        <v>95.2</v>
      </c>
      <c r="AC195" s="332">
        <v>29297.8</v>
      </c>
      <c r="AD195" s="331">
        <v>218090</v>
      </c>
    </row>
    <row r="196" spans="1:30">
      <c r="A196" s="33"/>
      <c r="B196" s="34" t="s">
        <v>115</v>
      </c>
      <c r="C196" s="324">
        <v>122.8</v>
      </c>
      <c r="D196" s="325">
        <v>3828482</v>
      </c>
      <c r="E196" s="325">
        <v>1143418</v>
      </c>
      <c r="F196" s="324">
        <v>115.2</v>
      </c>
      <c r="G196" s="302">
        <v>1012538.3939999999</v>
      </c>
      <c r="H196" s="326">
        <v>0.69</v>
      </c>
      <c r="I196" s="1922">
        <v>-2.1</v>
      </c>
      <c r="J196" s="327">
        <v>1.1259999999999999</v>
      </c>
      <c r="K196" s="306">
        <v>463056</v>
      </c>
      <c r="M196" s="328">
        <v>122.8</v>
      </c>
      <c r="N196" s="325">
        <v>3658.12</v>
      </c>
      <c r="O196" s="324">
        <v>1094.23</v>
      </c>
      <c r="P196" s="324">
        <v>115.2</v>
      </c>
      <c r="Q196" s="356">
        <v>1011836.7</v>
      </c>
      <c r="R196" s="326">
        <v>0.69</v>
      </c>
      <c r="S196" s="1407">
        <v>-2.1</v>
      </c>
      <c r="T196" s="1358">
        <v>1.107</v>
      </c>
      <c r="U196" s="306">
        <v>445623</v>
      </c>
      <c r="W196" s="389"/>
      <c r="X196" s="329">
        <v>94.2</v>
      </c>
      <c r="Y196" s="330">
        <v>246843</v>
      </c>
      <c r="Z196" s="331">
        <v>220934</v>
      </c>
      <c r="AB196" s="329">
        <v>95.2</v>
      </c>
      <c r="AC196" s="332">
        <v>29483.9</v>
      </c>
      <c r="AD196" s="331">
        <v>223488</v>
      </c>
    </row>
    <row r="197" spans="1:30">
      <c r="A197" s="33"/>
      <c r="B197" s="34" t="s">
        <v>116</v>
      </c>
      <c r="C197" s="324">
        <v>124.6</v>
      </c>
      <c r="D197" s="325">
        <v>3756869</v>
      </c>
      <c r="E197" s="325">
        <v>600307</v>
      </c>
      <c r="F197" s="324">
        <v>115</v>
      </c>
      <c r="G197" s="302">
        <v>1017274.4</v>
      </c>
      <c r="H197" s="326">
        <v>0.74</v>
      </c>
      <c r="I197" s="1922">
        <v>-4.2</v>
      </c>
      <c r="J197" s="327">
        <v>1.109</v>
      </c>
      <c r="K197" s="306">
        <v>492235</v>
      </c>
      <c r="M197" s="328">
        <v>124.6</v>
      </c>
      <c r="N197" s="325">
        <v>3673.05</v>
      </c>
      <c r="O197" s="324">
        <v>613.21</v>
      </c>
      <c r="P197" s="324">
        <v>115</v>
      </c>
      <c r="Q197" s="356">
        <v>1015491.4</v>
      </c>
      <c r="R197" s="326">
        <v>0.74</v>
      </c>
      <c r="S197" s="1407">
        <v>-4.2</v>
      </c>
      <c r="T197" s="1358">
        <v>1.119</v>
      </c>
      <c r="U197" s="306">
        <v>469052</v>
      </c>
      <c r="W197" s="389"/>
      <c r="X197" s="329">
        <v>99.8</v>
      </c>
      <c r="Y197" s="330">
        <v>288707</v>
      </c>
      <c r="Z197" s="331">
        <v>226941</v>
      </c>
      <c r="AB197" s="329">
        <v>98.8</v>
      </c>
      <c r="AC197" s="332">
        <v>29805.9</v>
      </c>
      <c r="AD197" s="331">
        <v>229198</v>
      </c>
    </row>
    <row r="198" spans="1:30">
      <c r="A198" s="33"/>
      <c r="B198" s="34" t="s">
        <v>117</v>
      </c>
      <c r="C198" s="324">
        <v>126.6</v>
      </c>
      <c r="D198" s="325">
        <v>3532016</v>
      </c>
      <c r="E198" s="325">
        <v>513254</v>
      </c>
      <c r="F198" s="324">
        <v>122.3</v>
      </c>
      <c r="G198" s="302">
        <v>1037046.7839999999</v>
      </c>
      <c r="H198" s="326">
        <v>0.77</v>
      </c>
      <c r="I198" s="1922">
        <v>-4.0999999999999996</v>
      </c>
      <c r="J198" s="327">
        <v>1.1990000000000001</v>
      </c>
      <c r="K198" s="306">
        <v>477027</v>
      </c>
      <c r="M198" s="328">
        <v>126.6</v>
      </c>
      <c r="N198" s="325">
        <v>3646.86</v>
      </c>
      <c r="O198" s="324">
        <v>484.04</v>
      </c>
      <c r="P198" s="324">
        <v>122.3</v>
      </c>
      <c r="Q198" s="356">
        <v>1012743.9</v>
      </c>
      <c r="R198" s="326">
        <v>0.77</v>
      </c>
      <c r="S198" s="1407">
        <v>-4.0999999999999996</v>
      </c>
      <c r="T198" s="1358">
        <v>1.17</v>
      </c>
      <c r="U198" s="306">
        <v>494345</v>
      </c>
      <c r="W198" s="389"/>
      <c r="X198" s="329">
        <v>103</v>
      </c>
      <c r="Y198" s="330">
        <v>301306</v>
      </c>
      <c r="Z198" s="331">
        <v>236783</v>
      </c>
      <c r="AB198" s="329">
        <v>98.4</v>
      </c>
      <c r="AC198" s="332">
        <v>28093.1</v>
      </c>
      <c r="AD198" s="331">
        <v>225341</v>
      </c>
    </row>
    <row r="199" spans="1:30">
      <c r="A199" s="33"/>
      <c r="B199" s="34" t="s">
        <v>118</v>
      </c>
      <c r="C199" s="324">
        <v>125.5</v>
      </c>
      <c r="D199" s="325">
        <v>3528140</v>
      </c>
      <c r="E199" s="325">
        <v>764356</v>
      </c>
      <c r="F199" s="324">
        <v>121.2</v>
      </c>
      <c r="G199" s="302">
        <v>1033111.7</v>
      </c>
      <c r="H199" s="326">
        <v>0.78</v>
      </c>
      <c r="I199" s="1922">
        <v>-2.9</v>
      </c>
      <c r="J199" s="327">
        <v>1.2190000000000001</v>
      </c>
      <c r="K199" s="306">
        <v>505740</v>
      </c>
      <c r="M199" s="328">
        <v>125.5</v>
      </c>
      <c r="N199" s="325">
        <v>3633.98</v>
      </c>
      <c r="O199" s="324">
        <v>750.61</v>
      </c>
      <c r="P199" s="324">
        <v>121.2</v>
      </c>
      <c r="Q199" s="356">
        <v>1023100.1</v>
      </c>
      <c r="R199" s="326">
        <v>0.78</v>
      </c>
      <c r="S199" s="1407">
        <v>-2.9</v>
      </c>
      <c r="T199" s="1358">
        <v>1.171</v>
      </c>
      <c r="U199" s="306">
        <v>464831</v>
      </c>
      <c r="W199" s="389"/>
      <c r="X199" s="333">
        <v>105.6</v>
      </c>
      <c r="Y199" s="334">
        <v>402283</v>
      </c>
      <c r="Z199" s="335">
        <v>212153</v>
      </c>
      <c r="AB199" s="333">
        <v>99.7</v>
      </c>
      <c r="AC199" s="336">
        <v>29131.1</v>
      </c>
      <c r="AD199" s="335">
        <v>206721</v>
      </c>
    </row>
    <row r="200" spans="1:30">
      <c r="A200" s="208" t="s">
        <v>136</v>
      </c>
      <c r="B200" s="62" t="s">
        <v>107</v>
      </c>
      <c r="C200" s="337">
        <v>123.5</v>
      </c>
      <c r="D200" s="338">
        <v>3463225</v>
      </c>
      <c r="E200" s="338">
        <v>657784</v>
      </c>
      <c r="F200" s="337">
        <v>117.1</v>
      </c>
      <c r="G200" s="339">
        <v>938133.77099999995</v>
      </c>
      <c r="H200" s="340">
        <v>0.79</v>
      </c>
      <c r="I200" s="1921">
        <v>0.8</v>
      </c>
      <c r="J200" s="341">
        <v>1.093</v>
      </c>
      <c r="K200" s="342">
        <v>411777</v>
      </c>
      <c r="M200" s="343">
        <v>123.5</v>
      </c>
      <c r="N200" s="338">
        <v>3650.31</v>
      </c>
      <c r="O200" s="337">
        <v>725.92</v>
      </c>
      <c r="P200" s="337">
        <v>117.1</v>
      </c>
      <c r="Q200" s="1422">
        <v>1015702.7</v>
      </c>
      <c r="R200" s="340">
        <v>0.79</v>
      </c>
      <c r="S200" s="1406">
        <v>0.8</v>
      </c>
      <c r="T200" s="1633">
        <v>1.1659999999999999</v>
      </c>
      <c r="U200" s="342">
        <v>514562</v>
      </c>
      <c r="W200" s="389"/>
      <c r="X200" s="329">
        <v>91.8</v>
      </c>
      <c r="Y200" s="330">
        <v>317436</v>
      </c>
      <c r="Z200" s="331">
        <v>227033</v>
      </c>
      <c r="AB200" s="329">
        <v>96.8</v>
      </c>
      <c r="AC200" s="332">
        <v>29543.4</v>
      </c>
      <c r="AD200" s="331">
        <v>229036</v>
      </c>
    </row>
    <row r="201" spans="1:30">
      <c r="A201" s="33">
        <v>2005</v>
      </c>
      <c r="B201" s="34" t="s">
        <v>108</v>
      </c>
      <c r="C201" s="324">
        <v>123.7</v>
      </c>
      <c r="D201" s="325">
        <v>3339607</v>
      </c>
      <c r="E201" s="325">
        <v>570996</v>
      </c>
      <c r="F201" s="324">
        <v>118.6</v>
      </c>
      <c r="G201" s="302">
        <v>996103.11699999985</v>
      </c>
      <c r="H201" s="326">
        <v>0.81</v>
      </c>
      <c r="I201" s="1922">
        <v>-6.2</v>
      </c>
      <c r="J201" s="327">
        <v>1.1279999999999999</v>
      </c>
      <c r="K201" s="306">
        <v>439058</v>
      </c>
      <c r="M201" s="328">
        <v>123.7</v>
      </c>
      <c r="N201" s="325">
        <v>3644.06</v>
      </c>
      <c r="O201" s="324">
        <v>555.20000000000005</v>
      </c>
      <c r="P201" s="324">
        <v>118.6</v>
      </c>
      <c r="Q201" s="356">
        <v>1016019.1</v>
      </c>
      <c r="R201" s="326">
        <v>0.81</v>
      </c>
      <c r="S201" s="1407">
        <v>-6.2</v>
      </c>
      <c r="T201" s="1358">
        <v>1.155</v>
      </c>
      <c r="U201" s="306">
        <v>456704</v>
      </c>
      <c r="W201" s="389"/>
      <c r="X201" s="329">
        <v>97.5</v>
      </c>
      <c r="Y201" s="330">
        <v>230617</v>
      </c>
      <c r="Z201" s="331">
        <v>189579</v>
      </c>
      <c r="AB201" s="329">
        <v>98.9</v>
      </c>
      <c r="AC201" s="332">
        <v>28932.9</v>
      </c>
      <c r="AD201" s="331">
        <v>221034</v>
      </c>
    </row>
    <row r="202" spans="1:30">
      <c r="A202" s="33"/>
      <c r="B202" s="34" t="s">
        <v>109</v>
      </c>
      <c r="C202" s="324">
        <v>122.8</v>
      </c>
      <c r="D202" s="325">
        <v>3637213</v>
      </c>
      <c r="E202" s="325">
        <v>526056</v>
      </c>
      <c r="F202" s="324">
        <v>116.5</v>
      </c>
      <c r="G202" s="302">
        <v>1028119.96</v>
      </c>
      <c r="H202" s="326">
        <v>0.84</v>
      </c>
      <c r="I202" s="1922">
        <v>-5.5</v>
      </c>
      <c r="J202" s="327">
        <v>1.4350000000000001</v>
      </c>
      <c r="K202" s="306">
        <v>520571</v>
      </c>
      <c r="M202" s="328">
        <v>122.8</v>
      </c>
      <c r="N202" s="325">
        <v>3659.88</v>
      </c>
      <c r="O202" s="324">
        <v>608.77</v>
      </c>
      <c r="P202" s="324">
        <v>116.5</v>
      </c>
      <c r="Q202" s="356">
        <v>1028352.5</v>
      </c>
      <c r="R202" s="326">
        <v>0.84</v>
      </c>
      <c r="S202" s="1407">
        <v>-5.5</v>
      </c>
      <c r="T202" s="1358">
        <v>1.1850000000000001</v>
      </c>
      <c r="U202" s="306">
        <v>457126</v>
      </c>
      <c r="W202" s="389"/>
      <c r="X202" s="329">
        <v>98.9</v>
      </c>
      <c r="Y202" s="330">
        <v>287505</v>
      </c>
      <c r="Z202" s="331">
        <v>236952</v>
      </c>
      <c r="AB202" s="329">
        <v>97.1</v>
      </c>
      <c r="AC202" s="332">
        <v>28918.3</v>
      </c>
      <c r="AD202" s="331">
        <v>226818</v>
      </c>
    </row>
    <row r="203" spans="1:30">
      <c r="A203" s="33"/>
      <c r="B203" s="34" t="s">
        <v>110</v>
      </c>
      <c r="C203" s="324">
        <v>130.9</v>
      </c>
      <c r="D203" s="325">
        <v>3549411</v>
      </c>
      <c r="E203" s="325">
        <v>641454</v>
      </c>
      <c r="F203" s="324">
        <v>133.5</v>
      </c>
      <c r="G203" s="302">
        <v>1069862.6000000001</v>
      </c>
      <c r="H203" s="326">
        <v>0.86</v>
      </c>
      <c r="I203" s="1922">
        <v>-2.6</v>
      </c>
      <c r="J203" s="327">
        <v>1.149</v>
      </c>
      <c r="K203" s="306">
        <v>490335</v>
      </c>
      <c r="M203" s="328">
        <v>130.9</v>
      </c>
      <c r="N203" s="325">
        <v>3696.41</v>
      </c>
      <c r="O203" s="324">
        <v>655.82</v>
      </c>
      <c r="P203" s="324">
        <v>133.5</v>
      </c>
      <c r="Q203" s="356">
        <v>1025807.9</v>
      </c>
      <c r="R203" s="326">
        <v>0.86</v>
      </c>
      <c r="S203" s="1407">
        <v>-2.6</v>
      </c>
      <c r="T203" s="1358">
        <v>1.198</v>
      </c>
      <c r="U203" s="306">
        <v>483415</v>
      </c>
      <c r="W203" s="389"/>
      <c r="X203" s="329">
        <v>104.8</v>
      </c>
      <c r="Y203" s="330">
        <v>276793</v>
      </c>
      <c r="Z203" s="331">
        <v>238138</v>
      </c>
      <c r="AB203" s="329">
        <v>100.9</v>
      </c>
      <c r="AC203" s="332">
        <v>29334.5</v>
      </c>
      <c r="AD203" s="331">
        <v>230369</v>
      </c>
    </row>
    <row r="204" spans="1:30">
      <c r="A204" s="33"/>
      <c r="B204" s="34" t="s">
        <v>111</v>
      </c>
      <c r="C204" s="324">
        <v>122.5</v>
      </c>
      <c r="D204" s="325">
        <v>3562292</v>
      </c>
      <c r="E204" s="325">
        <v>525385</v>
      </c>
      <c r="F204" s="324">
        <v>119.9</v>
      </c>
      <c r="G204" s="302">
        <v>982640.46300000011</v>
      </c>
      <c r="H204" s="326">
        <v>0.84</v>
      </c>
      <c r="I204" s="1922">
        <v>-3.2</v>
      </c>
      <c r="J204" s="327">
        <v>0.89100000000000001</v>
      </c>
      <c r="K204" s="306">
        <v>447175</v>
      </c>
      <c r="M204" s="328">
        <v>122.5</v>
      </c>
      <c r="N204" s="325">
        <v>3616.89</v>
      </c>
      <c r="O204" s="324">
        <v>600.04999999999995</v>
      </c>
      <c r="P204" s="324">
        <v>119.9</v>
      </c>
      <c r="Q204" s="356">
        <v>1017930.9</v>
      </c>
      <c r="R204" s="326">
        <v>0.84</v>
      </c>
      <c r="S204" s="1407">
        <v>-3.2</v>
      </c>
      <c r="T204" s="1358">
        <v>0.95299999999999996</v>
      </c>
      <c r="U204" s="306">
        <v>484689</v>
      </c>
      <c r="W204" s="389"/>
      <c r="X204" s="329">
        <v>100.7</v>
      </c>
      <c r="Y204" s="330">
        <v>277068</v>
      </c>
      <c r="Z204" s="331">
        <v>245024</v>
      </c>
      <c r="AB204" s="329">
        <v>102.6</v>
      </c>
      <c r="AC204" s="332">
        <v>29119.3</v>
      </c>
      <c r="AD204" s="331">
        <v>245020</v>
      </c>
    </row>
    <row r="205" spans="1:30">
      <c r="A205" s="33"/>
      <c r="B205" s="34" t="s">
        <v>112</v>
      </c>
      <c r="C205" s="324">
        <v>124.6</v>
      </c>
      <c r="D205" s="325">
        <v>3826781</v>
      </c>
      <c r="E205" s="325">
        <v>886305</v>
      </c>
      <c r="F205" s="324">
        <v>127</v>
      </c>
      <c r="G205" s="302">
        <v>1079019.004</v>
      </c>
      <c r="H205" s="326">
        <v>0.84</v>
      </c>
      <c r="I205" s="1922">
        <v>-0.2</v>
      </c>
      <c r="J205" s="327">
        <v>1.1759999999999999</v>
      </c>
      <c r="K205" s="306">
        <v>477342</v>
      </c>
      <c r="M205" s="328">
        <v>124.6</v>
      </c>
      <c r="N205" s="325">
        <v>3662.46</v>
      </c>
      <c r="O205" s="324">
        <v>726.03</v>
      </c>
      <c r="P205" s="324">
        <v>127</v>
      </c>
      <c r="Q205" s="356">
        <v>1028809.2</v>
      </c>
      <c r="R205" s="326">
        <v>0.84</v>
      </c>
      <c r="S205" s="1407">
        <v>-0.2</v>
      </c>
      <c r="T205" s="1358">
        <v>1.1639999999999999</v>
      </c>
      <c r="U205" s="306">
        <v>466187</v>
      </c>
      <c r="W205" s="389"/>
      <c r="X205" s="329">
        <v>102.3</v>
      </c>
      <c r="Y205" s="330">
        <v>283749</v>
      </c>
      <c r="Z205" s="331">
        <v>236295</v>
      </c>
      <c r="AB205" s="329">
        <v>103.9</v>
      </c>
      <c r="AC205" s="332">
        <v>29654.3</v>
      </c>
      <c r="AD205" s="331">
        <v>241940</v>
      </c>
    </row>
    <row r="206" spans="1:30">
      <c r="A206" s="33"/>
      <c r="B206" s="34" t="s">
        <v>113</v>
      </c>
      <c r="C206" s="324">
        <v>124.7</v>
      </c>
      <c r="D206" s="325">
        <v>3952182</v>
      </c>
      <c r="E206" s="325">
        <v>534953</v>
      </c>
      <c r="F206" s="324">
        <v>121.4</v>
      </c>
      <c r="G206" s="302">
        <v>1053545.7379999999</v>
      </c>
      <c r="H206" s="326">
        <v>0.84</v>
      </c>
      <c r="I206" s="1922">
        <v>-2.1</v>
      </c>
      <c r="J206" s="327">
        <v>1.1279999999999999</v>
      </c>
      <c r="K206" s="306">
        <v>485842</v>
      </c>
      <c r="M206" s="328">
        <v>124.7</v>
      </c>
      <c r="N206" s="325">
        <v>3633.59</v>
      </c>
      <c r="O206" s="324">
        <v>538.62</v>
      </c>
      <c r="P206" s="324">
        <v>121.4</v>
      </c>
      <c r="Q206" s="356">
        <v>1023893.8</v>
      </c>
      <c r="R206" s="326">
        <v>0.84</v>
      </c>
      <c r="S206" s="1407">
        <v>-2.1</v>
      </c>
      <c r="T206" s="1358">
        <v>1.1479999999999999</v>
      </c>
      <c r="U206" s="306">
        <v>476981</v>
      </c>
      <c r="W206" s="389"/>
      <c r="X206" s="329">
        <v>99.8</v>
      </c>
      <c r="Y206" s="330">
        <v>343512</v>
      </c>
      <c r="Z206" s="331">
        <v>238435</v>
      </c>
      <c r="AB206" s="329">
        <v>102.8</v>
      </c>
      <c r="AC206" s="332">
        <v>29692.1</v>
      </c>
      <c r="AD206" s="331">
        <v>242513</v>
      </c>
    </row>
    <row r="207" spans="1:30">
      <c r="A207" s="33"/>
      <c r="B207" s="34" t="s">
        <v>114</v>
      </c>
      <c r="C207" s="324">
        <v>133.69999999999999</v>
      </c>
      <c r="D207" s="325">
        <v>3835581</v>
      </c>
      <c r="E207" s="325">
        <v>690071</v>
      </c>
      <c r="F207" s="324">
        <v>138.5</v>
      </c>
      <c r="G207" s="302">
        <v>1006051.165</v>
      </c>
      <c r="H207" s="326">
        <v>0.84</v>
      </c>
      <c r="I207" s="1922">
        <v>-3.2</v>
      </c>
      <c r="J207" s="327">
        <v>1.147</v>
      </c>
      <c r="K207" s="306">
        <v>473957</v>
      </c>
      <c r="M207" s="328">
        <v>133.69999999999999</v>
      </c>
      <c r="N207" s="325">
        <v>3661.31</v>
      </c>
      <c r="O207" s="324">
        <v>642.25</v>
      </c>
      <c r="P207" s="324">
        <v>138.5</v>
      </c>
      <c r="Q207" s="356">
        <v>1033089.4</v>
      </c>
      <c r="R207" s="326">
        <v>0.84</v>
      </c>
      <c r="S207" s="1407">
        <v>-3.2</v>
      </c>
      <c r="T207" s="1358">
        <v>1.2430000000000001</v>
      </c>
      <c r="U207" s="306">
        <v>477760</v>
      </c>
      <c r="W207" s="389"/>
      <c r="X207" s="329">
        <v>100.7</v>
      </c>
      <c r="Y207" s="330">
        <v>247490</v>
      </c>
      <c r="Z207" s="331">
        <v>266702</v>
      </c>
      <c r="AB207" s="329">
        <v>104.1</v>
      </c>
      <c r="AC207" s="332">
        <v>29337.8</v>
      </c>
      <c r="AD207" s="331">
        <v>252144</v>
      </c>
    </row>
    <row r="208" spans="1:30">
      <c r="A208" s="33"/>
      <c r="B208" s="34" t="s">
        <v>115</v>
      </c>
      <c r="C208" s="324">
        <v>126.7</v>
      </c>
      <c r="D208" s="325">
        <v>3844372</v>
      </c>
      <c r="E208" s="325">
        <v>627806</v>
      </c>
      <c r="F208" s="324">
        <v>130.19999999999999</v>
      </c>
      <c r="G208" s="302">
        <v>1048582.656</v>
      </c>
      <c r="H208" s="326">
        <v>0.83</v>
      </c>
      <c r="I208" s="1922">
        <v>-3.1</v>
      </c>
      <c r="J208" s="327">
        <v>1.2050000000000001</v>
      </c>
      <c r="K208" s="306">
        <v>515089</v>
      </c>
      <c r="M208" s="328">
        <v>126.7</v>
      </c>
      <c r="N208" s="325">
        <v>3677.95</v>
      </c>
      <c r="O208" s="324">
        <v>637.64</v>
      </c>
      <c r="P208" s="324">
        <v>130.19999999999999</v>
      </c>
      <c r="Q208" s="356">
        <v>1042409.1</v>
      </c>
      <c r="R208" s="326">
        <v>0.83</v>
      </c>
      <c r="S208" s="1407">
        <v>-3.1</v>
      </c>
      <c r="T208" s="1358">
        <v>1.1819999999999999</v>
      </c>
      <c r="U208" s="306">
        <v>494009</v>
      </c>
      <c r="W208" s="389"/>
      <c r="X208" s="329">
        <v>103</v>
      </c>
      <c r="Y208" s="330">
        <v>244529</v>
      </c>
      <c r="Z208" s="331">
        <v>246475</v>
      </c>
      <c r="AB208" s="329">
        <v>104.1</v>
      </c>
      <c r="AC208" s="332">
        <v>29081.3</v>
      </c>
      <c r="AD208" s="331">
        <v>244546</v>
      </c>
    </row>
    <row r="209" spans="1:30">
      <c r="A209" s="33"/>
      <c r="B209" s="34" t="s">
        <v>116</v>
      </c>
      <c r="C209" s="324">
        <v>127.9</v>
      </c>
      <c r="D209" s="325">
        <v>3704747</v>
      </c>
      <c r="E209" s="325">
        <v>711113</v>
      </c>
      <c r="F209" s="324">
        <v>131.80000000000001</v>
      </c>
      <c r="G209" s="302">
        <v>1020851.127</v>
      </c>
      <c r="H209" s="326">
        <v>0.83</v>
      </c>
      <c r="I209" s="1922">
        <v>-3.8</v>
      </c>
      <c r="J209" s="327">
        <v>1.1719999999999999</v>
      </c>
      <c r="K209" s="306">
        <v>496607</v>
      </c>
      <c r="M209" s="328">
        <v>127.9</v>
      </c>
      <c r="N209" s="325">
        <v>3616.92</v>
      </c>
      <c r="O209" s="324">
        <v>686.69</v>
      </c>
      <c r="P209" s="324">
        <v>131.80000000000001</v>
      </c>
      <c r="Q209" s="356">
        <v>1021659.7</v>
      </c>
      <c r="R209" s="326">
        <v>0.83</v>
      </c>
      <c r="S209" s="1407">
        <v>-3.8</v>
      </c>
      <c r="T209" s="1358">
        <v>1.1839999999999999</v>
      </c>
      <c r="U209" s="306">
        <v>484321</v>
      </c>
      <c r="W209" s="389"/>
      <c r="X209" s="329">
        <v>105.6</v>
      </c>
      <c r="Y209" s="330">
        <v>284421</v>
      </c>
      <c r="Z209" s="331">
        <v>249397</v>
      </c>
      <c r="AB209" s="329">
        <v>104.4</v>
      </c>
      <c r="AC209" s="332">
        <v>29057</v>
      </c>
      <c r="AD209" s="331">
        <v>249200</v>
      </c>
    </row>
    <row r="210" spans="1:30">
      <c r="A210" s="33"/>
      <c r="B210" s="34" t="s">
        <v>117</v>
      </c>
      <c r="C210" s="324">
        <v>129</v>
      </c>
      <c r="D210" s="325">
        <v>3539215</v>
      </c>
      <c r="E210" s="325">
        <v>774503</v>
      </c>
      <c r="F210" s="324">
        <v>135.5</v>
      </c>
      <c r="G210" s="302">
        <v>1041391.8</v>
      </c>
      <c r="H210" s="326">
        <v>0.84</v>
      </c>
      <c r="I210" s="1922">
        <v>-0.9</v>
      </c>
      <c r="J210" s="327">
        <v>1.2190000000000001</v>
      </c>
      <c r="K210" s="306">
        <v>482582</v>
      </c>
      <c r="M210" s="328">
        <v>129</v>
      </c>
      <c r="N210" s="325">
        <v>3655.59</v>
      </c>
      <c r="O210" s="324">
        <v>715.93</v>
      </c>
      <c r="P210" s="324">
        <v>135.5</v>
      </c>
      <c r="Q210" s="356">
        <v>1021431.2</v>
      </c>
      <c r="R210" s="326">
        <v>0.84</v>
      </c>
      <c r="S210" s="1407">
        <v>-0.9</v>
      </c>
      <c r="T210" s="1358">
        <v>1.1910000000000001</v>
      </c>
      <c r="U210" s="306">
        <v>489320</v>
      </c>
      <c r="W210" s="389"/>
      <c r="X210" s="329">
        <v>102.3</v>
      </c>
      <c r="Y210" s="330">
        <v>309033</v>
      </c>
      <c r="Z210" s="331">
        <v>264945</v>
      </c>
      <c r="AB210" s="329">
        <v>98.4</v>
      </c>
      <c r="AC210" s="332">
        <v>29179.4</v>
      </c>
      <c r="AD210" s="331">
        <v>258590</v>
      </c>
    </row>
    <row r="211" spans="1:30">
      <c r="A211" s="49"/>
      <c r="B211" s="50" t="s">
        <v>118</v>
      </c>
      <c r="C211" s="344">
        <v>129.4</v>
      </c>
      <c r="D211" s="345">
        <v>3621894</v>
      </c>
      <c r="E211" s="345">
        <v>482873</v>
      </c>
      <c r="F211" s="344">
        <v>135.4</v>
      </c>
      <c r="G211" s="314">
        <v>1023429.3420000001</v>
      </c>
      <c r="H211" s="346">
        <v>0.85</v>
      </c>
      <c r="I211" s="1923">
        <v>-1</v>
      </c>
      <c r="J211" s="347">
        <v>1.276</v>
      </c>
      <c r="K211" s="318">
        <v>542499</v>
      </c>
      <c r="M211" s="348">
        <v>129.4</v>
      </c>
      <c r="N211" s="345">
        <v>3727.62</v>
      </c>
      <c r="O211" s="344">
        <v>475.13</v>
      </c>
      <c r="P211" s="344">
        <v>135.4</v>
      </c>
      <c r="Q211" s="1421">
        <v>1016052.6</v>
      </c>
      <c r="R211" s="346">
        <v>0.85</v>
      </c>
      <c r="S211" s="1408">
        <v>-1</v>
      </c>
      <c r="T211" s="1359">
        <v>1.2290000000000001</v>
      </c>
      <c r="U211" s="318">
        <v>501883</v>
      </c>
      <c r="W211" s="389"/>
      <c r="X211" s="329">
        <v>107.2</v>
      </c>
      <c r="Y211" s="330">
        <v>412397</v>
      </c>
      <c r="Z211" s="331">
        <v>269250</v>
      </c>
      <c r="AB211" s="329">
        <v>101.2</v>
      </c>
      <c r="AC211" s="332">
        <v>29498.5</v>
      </c>
      <c r="AD211" s="331">
        <v>269321</v>
      </c>
    </row>
    <row r="212" spans="1:30">
      <c r="A212" s="209" t="s">
        <v>137</v>
      </c>
      <c r="B212" s="34" t="s">
        <v>107</v>
      </c>
      <c r="C212" s="324">
        <v>130.5</v>
      </c>
      <c r="D212" s="325">
        <v>3544385</v>
      </c>
      <c r="E212" s="325">
        <v>518380</v>
      </c>
      <c r="F212" s="324">
        <v>135.9</v>
      </c>
      <c r="G212" s="302">
        <v>950403.41</v>
      </c>
      <c r="H212" s="326">
        <v>0.89</v>
      </c>
      <c r="I212" s="1922">
        <v>-5.6</v>
      </c>
      <c r="J212" s="327">
        <v>1.1850000000000001</v>
      </c>
      <c r="K212" s="306">
        <v>405566</v>
      </c>
      <c r="M212" s="328">
        <v>130.5</v>
      </c>
      <c r="N212" s="325">
        <v>3737.97</v>
      </c>
      <c r="O212" s="324">
        <v>605.54</v>
      </c>
      <c r="P212" s="324">
        <v>135.9</v>
      </c>
      <c r="Q212" s="356">
        <v>1028464.9</v>
      </c>
      <c r="R212" s="326">
        <v>0.89</v>
      </c>
      <c r="S212" s="1407">
        <v>-5.6</v>
      </c>
      <c r="T212" s="1358">
        <v>1.2689999999999999</v>
      </c>
      <c r="U212" s="306">
        <v>504134</v>
      </c>
      <c r="W212" s="389"/>
      <c r="X212" s="349">
        <v>94.2</v>
      </c>
      <c r="Y212" s="350">
        <v>309064</v>
      </c>
      <c r="Z212" s="351">
        <v>266132</v>
      </c>
      <c r="AB212" s="349">
        <v>99.8</v>
      </c>
      <c r="AC212" s="352">
        <v>28932</v>
      </c>
      <c r="AD212" s="351">
        <v>261286</v>
      </c>
    </row>
    <row r="213" spans="1:30">
      <c r="A213" s="33">
        <v>2006</v>
      </c>
      <c r="B213" s="34" t="s">
        <v>108</v>
      </c>
      <c r="C213" s="324">
        <v>131</v>
      </c>
      <c r="D213" s="325">
        <v>3413399</v>
      </c>
      <c r="E213" s="325">
        <v>859241</v>
      </c>
      <c r="F213" s="324">
        <v>140.5</v>
      </c>
      <c r="G213" s="302">
        <v>1007190.8909999999</v>
      </c>
      <c r="H213" s="326">
        <v>0.9</v>
      </c>
      <c r="I213" s="1922">
        <v>-3.1</v>
      </c>
      <c r="J213" s="327">
        <v>1.2230000000000001</v>
      </c>
      <c r="K213" s="306">
        <v>498660</v>
      </c>
      <c r="M213" s="328">
        <v>131</v>
      </c>
      <c r="N213" s="325">
        <v>3717.61</v>
      </c>
      <c r="O213" s="324">
        <v>817.25</v>
      </c>
      <c r="P213" s="324">
        <v>140.5</v>
      </c>
      <c r="Q213" s="356">
        <v>1026384.4</v>
      </c>
      <c r="R213" s="326">
        <v>0.9</v>
      </c>
      <c r="S213" s="1407">
        <v>-3.1</v>
      </c>
      <c r="T213" s="1358">
        <v>1.252</v>
      </c>
      <c r="U213" s="306">
        <v>522072</v>
      </c>
      <c r="W213" s="389"/>
      <c r="X213" s="329">
        <v>96.7</v>
      </c>
      <c r="Y213" s="330">
        <v>236691</v>
      </c>
      <c r="Z213" s="331">
        <v>237318</v>
      </c>
      <c r="AB213" s="329">
        <v>97.7</v>
      </c>
      <c r="AC213" s="332">
        <v>29429.5</v>
      </c>
      <c r="AD213" s="331">
        <v>276090</v>
      </c>
    </row>
    <row r="214" spans="1:30">
      <c r="A214" s="33"/>
      <c r="B214" s="34" t="s">
        <v>109</v>
      </c>
      <c r="C214" s="324">
        <v>133.1</v>
      </c>
      <c r="D214" s="325">
        <v>3694479</v>
      </c>
      <c r="E214" s="325">
        <v>536644</v>
      </c>
      <c r="F214" s="324">
        <v>137.69999999999999</v>
      </c>
      <c r="G214" s="302">
        <v>1028821.6680000001</v>
      </c>
      <c r="H214" s="326">
        <v>0.92</v>
      </c>
      <c r="I214" s="1922">
        <v>-1</v>
      </c>
      <c r="J214" s="327">
        <v>1.5660000000000001</v>
      </c>
      <c r="K214" s="306">
        <v>594528</v>
      </c>
      <c r="M214" s="328">
        <v>133.1</v>
      </c>
      <c r="N214" s="325">
        <v>3717.31</v>
      </c>
      <c r="O214" s="324">
        <v>627.08000000000004</v>
      </c>
      <c r="P214" s="324">
        <v>137.69999999999999</v>
      </c>
      <c r="Q214" s="356">
        <v>1022961.4</v>
      </c>
      <c r="R214" s="326">
        <v>0.92</v>
      </c>
      <c r="S214" s="1407">
        <v>-1</v>
      </c>
      <c r="T214" s="1358">
        <v>1.3149999999999999</v>
      </c>
      <c r="U214" s="306">
        <v>521010</v>
      </c>
      <c r="W214" s="389"/>
      <c r="X214" s="329">
        <v>106.4</v>
      </c>
      <c r="Y214" s="330">
        <v>294819</v>
      </c>
      <c r="Z214" s="331">
        <v>284528</v>
      </c>
      <c r="AB214" s="329">
        <v>103.9</v>
      </c>
      <c r="AC214" s="332">
        <v>29643.5</v>
      </c>
      <c r="AD214" s="331">
        <v>270049</v>
      </c>
    </row>
    <row r="215" spans="1:30">
      <c r="A215" s="33"/>
      <c r="B215" s="34" t="s">
        <v>110</v>
      </c>
      <c r="C215" s="324">
        <v>137.69999999999999</v>
      </c>
      <c r="D215" s="325">
        <v>3536505</v>
      </c>
      <c r="E215" s="325">
        <v>772745</v>
      </c>
      <c r="F215" s="324">
        <v>152.6</v>
      </c>
      <c r="G215" s="302">
        <v>1064073.92</v>
      </c>
      <c r="H215" s="326">
        <v>0.93</v>
      </c>
      <c r="I215" s="1922">
        <v>-1.6</v>
      </c>
      <c r="J215" s="327">
        <v>1.226</v>
      </c>
      <c r="K215" s="306">
        <v>502556</v>
      </c>
      <c r="M215" s="328">
        <v>137.69999999999999</v>
      </c>
      <c r="N215" s="325">
        <v>3687.82</v>
      </c>
      <c r="O215" s="324">
        <v>778.27</v>
      </c>
      <c r="P215" s="324">
        <v>152.6</v>
      </c>
      <c r="Q215" s="356">
        <v>1029951.2</v>
      </c>
      <c r="R215" s="326">
        <v>0.93</v>
      </c>
      <c r="S215" s="1407">
        <v>-1.6</v>
      </c>
      <c r="T215" s="1358">
        <v>1.276</v>
      </c>
      <c r="U215" s="306">
        <v>513555</v>
      </c>
      <c r="W215" s="389"/>
      <c r="X215" s="329">
        <v>111.1</v>
      </c>
      <c r="Y215" s="330">
        <v>274706</v>
      </c>
      <c r="Z215" s="331">
        <v>266827</v>
      </c>
      <c r="AB215" s="329">
        <v>107.4</v>
      </c>
      <c r="AC215" s="332">
        <v>29148.2</v>
      </c>
      <c r="AD215" s="331">
        <v>273041</v>
      </c>
    </row>
    <row r="216" spans="1:30">
      <c r="A216" s="33"/>
      <c r="B216" s="34" t="s">
        <v>111</v>
      </c>
      <c r="C216" s="324">
        <v>140.1</v>
      </c>
      <c r="D216" s="325">
        <v>3601519</v>
      </c>
      <c r="E216" s="325">
        <v>667113</v>
      </c>
      <c r="F216" s="324">
        <v>151.1</v>
      </c>
      <c r="G216" s="302">
        <v>999729.06699999992</v>
      </c>
      <c r="H216" s="326">
        <v>0.94</v>
      </c>
      <c r="I216" s="1922">
        <v>-0.5</v>
      </c>
      <c r="J216" s="327">
        <v>1.254</v>
      </c>
      <c r="K216" s="306">
        <v>499016</v>
      </c>
      <c r="M216" s="328">
        <v>140.1</v>
      </c>
      <c r="N216" s="325">
        <v>3661.27</v>
      </c>
      <c r="O216" s="324">
        <v>742.94</v>
      </c>
      <c r="P216" s="324">
        <v>151.1</v>
      </c>
      <c r="Q216" s="356">
        <v>1029174.2</v>
      </c>
      <c r="R216" s="326">
        <v>0.94</v>
      </c>
      <c r="S216" s="1407">
        <v>-0.5</v>
      </c>
      <c r="T216" s="1358">
        <v>1.339</v>
      </c>
      <c r="U216" s="306">
        <v>523433</v>
      </c>
      <c r="W216" s="389"/>
      <c r="X216" s="329">
        <v>103.9</v>
      </c>
      <c r="Y216" s="330">
        <v>277807</v>
      </c>
      <c r="Z216" s="331">
        <v>264636</v>
      </c>
      <c r="AB216" s="329">
        <v>105.9</v>
      </c>
      <c r="AC216" s="332">
        <v>29359.8</v>
      </c>
      <c r="AD216" s="331">
        <v>255000</v>
      </c>
    </row>
    <row r="217" spans="1:30">
      <c r="A217" s="33"/>
      <c r="B217" s="34" t="s">
        <v>112</v>
      </c>
      <c r="C217" s="324">
        <v>145.30000000000001</v>
      </c>
      <c r="D217" s="325">
        <v>3992328</v>
      </c>
      <c r="E217" s="325">
        <v>746252</v>
      </c>
      <c r="F217" s="324">
        <v>165.8</v>
      </c>
      <c r="G217" s="302">
        <v>1085085.06</v>
      </c>
      <c r="H217" s="326">
        <v>0.94</v>
      </c>
      <c r="I217" s="1922">
        <v>-0.9</v>
      </c>
      <c r="J217" s="327">
        <v>1.385</v>
      </c>
      <c r="K217" s="306">
        <v>553930</v>
      </c>
      <c r="M217" s="328">
        <v>145.30000000000001</v>
      </c>
      <c r="N217" s="325">
        <v>3817.04</v>
      </c>
      <c r="O217" s="324">
        <v>661.7</v>
      </c>
      <c r="P217" s="324">
        <v>165.8</v>
      </c>
      <c r="Q217" s="356">
        <v>1031500.2</v>
      </c>
      <c r="R217" s="326">
        <v>0.94</v>
      </c>
      <c r="S217" s="1407">
        <v>-0.9</v>
      </c>
      <c r="T217" s="1358">
        <v>1.361</v>
      </c>
      <c r="U217" s="306">
        <v>540156</v>
      </c>
      <c r="W217" s="389"/>
      <c r="X217" s="329">
        <v>103.9</v>
      </c>
      <c r="Y217" s="330">
        <v>279314</v>
      </c>
      <c r="Z217" s="331">
        <v>256107</v>
      </c>
      <c r="AB217" s="329">
        <v>106</v>
      </c>
      <c r="AC217" s="332">
        <v>29054.3</v>
      </c>
      <c r="AD217" s="331">
        <v>256350</v>
      </c>
    </row>
    <row r="218" spans="1:30">
      <c r="A218" s="33"/>
      <c r="B218" s="34" t="s">
        <v>113</v>
      </c>
      <c r="C218" s="324">
        <v>140.69999999999999</v>
      </c>
      <c r="D218" s="325">
        <v>4158703</v>
      </c>
      <c r="E218" s="325">
        <v>725117</v>
      </c>
      <c r="F218" s="324">
        <v>152.6</v>
      </c>
      <c r="G218" s="302">
        <v>1043151.2579999999</v>
      </c>
      <c r="H218" s="326">
        <v>0.96</v>
      </c>
      <c r="I218" s="1922">
        <v>-1.7</v>
      </c>
      <c r="J218" s="327">
        <v>1.2929999999999999</v>
      </c>
      <c r="K218" s="306">
        <v>541590</v>
      </c>
      <c r="M218" s="328">
        <v>140.69999999999999</v>
      </c>
      <c r="N218" s="325">
        <v>3825.32</v>
      </c>
      <c r="O218" s="324">
        <v>687.73</v>
      </c>
      <c r="P218" s="324">
        <v>152.6</v>
      </c>
      <c r="Q218" s="356">
        <v>1018606.6</v>
      </c>
      <c r="R218" s="326">
        <v>0.96</v>
      </c>
      <c r="S218" s="1407">
        <v>-1.7</v>
      </c>
      <c r="T218" s="1358">
        <v>1.3089999999999999</v>
      </c>
      <c r="U218" s="306">
        <v>536970</v>
      </c>
      <c r="W218" s="389"/>
      <c r="X218" s="329">
        <v>103.9</v>
      </c>
      <c r="Y218" s="330">
        <v>333395</v>
      </c>
      <c r="Z218" s="331">
        <v>260598</v>
      </c>
      <c r="AB218" s="329">
        <v>106.5</v>
      </c>
      <c r="AC218" s="332">
        <v>28699.200000000001</v>
      </c>
      <c r="AD218" s="331">
        <v>264514</v>
      </c>
    </row>
    <row r="219" spans="1:30">
      <c r="A219" s="33"/>
      <c r="B219" s="34" t="s">
        <v>114</v>
      </c>
      <c r="C219" s="324">
        <v>142.1</v>
      </c>
      <c r="D219" s="325">
        <v>4074475</v>
      </c>
      <c r="E219" s="325">
        <v>724482</v>
      </c>
      <c r="F219" s="324">
        <v>155.19999999999999</v>
      </c>
      <c r="G219" s="302">
        <v>1010167.49</v>
      </c>
      <c r="H219" s="326">
        <v>0.96</v>
      </c>
      <c r="I219" s="1922">
        <v>1.6</v>
      </c>
      <c r="J219" s="327">
        <v>1.2450000000000001</v>
      </c>
      <c r="K219" s="306">
        <v>555053</v>
      </c>
      <c r="M219" s="328">
        <v>142.1</v>
      </c>
      <c r="N219" s="325">
        <v>3887.72</v>
      </c>
      <c r="O219" s="324">
        <v>699.94</v>
      </c>
      <c r="P219" s="324">
        <v>155.19999999999999</v>
      </c>
      <c r="Q219" s="356">
        <v>1032871.5</v>
      </c>
      <c r="R219" s="326">
        <v>0.96</v>
      </c>
      <c r="S219" s="1407">
        <v>1.6</v>
      </c>
      <c r="T219" s="1358">
        <v>1.3360000000000001</v>
      </c>
      <c r="U219" s="306">
        <v>555103</v>
      </c>
      <c r="W219" s="389"/>
      <c r="X219" s="329">
        <v>103.9</v>
      </c>
      <c r="Y219" s="330">
        <v>243378</v>
      </c>
      <c r="Z219" s="331">
        <v>275595</v>
      </c>
      <c r="AB219" s="329">
        <v>107.3</v>
      </c>
      <c r="AC219" s="332">
        <v>29114.5</v>
      </c>
      <c r="AD219" s="331">
        <v>261743</v>
      </c>
    </row>
    <row r="220" spans="1:30">
      <c r="A220" s="33"/>
      <c r="B220" s="34" t="s">
        <v>115</v>
      </c>
      <c r="C220" s="324">
        <v>142.1</v>
      </c>
      <c r="D220" s="325">
        <v>3945241</v>
      </c>
      <c r="E220" s="325">
        <v>744169</v>
      </c>
      <c r="F220" s="324">
        <v>156.30000000000001</v>
      </c>
      <c r="G220" s="302">
        <v>1029284.9920000001</v>
      </c>
      <c r="H220" s="326">
        <v>0.95</v>
      </c>
      <c r="I220" s="1922">
        <v>2.6</v>
      </c>
      <c r="J220" s="327">
        <v>1.3779999999999999</v>
      </c>
      <c r="K220" s="306">
        <v>568702</v>
      </c>
      <c r="M220" s="328">
        <v>142.1</v>
      </c>
      <c r="N220" s="325">
        <v>3783.03</v>
      </c>
      <c r="O220" s="324">
        <v>727.66</v>
      </c>
      <c r="P220" s="324">
        <v>156.30000000000001</v>
      </c>
      <c r="Q220" s="356">
        <v>1025029.7</v>
      </c>
      <c r="R220" s="326">
        <v>0.95</v>
      </c>
      <c r="S220" s="1407">
        <v>2.6</v>
      </c>
      <c r="T220" s="1358">
        <v>1.3460000000000001</v>
      </c>
      <c r="U220" s="306">
        <v>542477</v>
      </c>
      <c r="W220" s="389"/>
      <c r="X220" s="329">
        <v>104.8</v>
      </c>
      <c r="Y220" s="330">
        <v>248570</v>
      </c>
      <c r="Z220" s="331">
        <v>272703</v>
      </c>
      <c r="AB220" s="329">
        <v>105.6</v>
      </c>
      <c r="AC220" s="332">
        <v>29399.599999999999</v>
      </c>
      <c r="AD220" s="331">
        <v>280185</v>
      </c>
    </row>
    <row r="221" spans="1:30">
      <c r="A221" s="33"/>
      <c r="B221" s="34" t="s">
        <v>116</v>
      </c>
      <c r="C221" s="324">
        <v>138.30000000000001</v>
      </c>
      <c r="D221" s="325">
        <v>3989224</v>
      </c>
      <c r="E221" s="325">
        <v>617355</v>
      </c>
      <c r="F221" s="324">
        <v>149.6</v>
      </c>
      <c r="G221" s="302">
        <v>1040822.6429999999</v>
      </c>
      <c r="H221" s="326">
        <v>0.95</v>
      </c>
      <c r="I221" s="1922">
        <v>-1.6</v>
      </c>
      <c r="J221" s="327">
        <v>1.3160000000000001</v>
      </c>
      <c r="K221" s="306">
        <v>555926</v>
      </c>
      <c r="M221" s="328">
        <v>138.30000000000001</v>
      </c>
      <c r="N221" s="325">
        <v>3889.79</v>
      </c>
      <c r="O221" s="324">
        <v>611.52</v>
      </c>
      <c r="P221" s="324">
        <v>149.6</v>
      </c>
      <c r="Q221" s="356">
        <v>1044064.4</v>
      </c>
      <c r="R221" s="326">
        <v>0.95</v>
      </c>
      <c r="S221" s="1407">
        <v>-1.6</v>
      </c>
      <c r="T221" s="1358">
        <v>1.329</v>
      </c>
      <c r="U221" s="306">
        <v>545944</v>
      </c>
      <c r="W221" s="389"/>
      <c r="X221" s="329">
        <v>107.2</v>
      </c>
      <c r="Y221" s="330">
        <v>274800</v>
      </c>
      <c r="Z221" s="331">
        <v>291264</v>
      </c>
      <c r="AB221" s="329">
        <v>105.9</v>
      </c>
      <c r="AC221" s="332">
        <v>28624.2</v>
      </c>
      <c r="AD221" s="331">
        <v>281908</v>
      </c>
    </row>
    <row r="222" spans="1:30">
      <c r="A222" s="33"/>
      <c r="B222" s="34" t="s">
        <v>117</v>
      </c>
      <c r="C222" s="324">
        <v>137.5</v>
      </c>
      <c r="D222" s="325">
        <v>3762924</v>
      </c>
      <c r="E222" s="325">
        <v>676084</v>
      </c>
      <c r="F222" s="324">
        <v>148.30000000000001</v>
      </c>
      <c r="G222" s="302">
        <v>1053438.2320000001</v>
      </c>
      <c r="H222" s="326">
        <v>0.96</v>
      </c>
      <c r="I222" s="1922">
        <v>1.5</v>
      </c>
      <c r="J222" s="327">
        <v>1.357</v>
      </c>
      <c r="K222" s="306">
        <v>541407</v>
      </c>
      <c r="M222" s="328">
        <v>137.5</v>
      </c>
      <c r="N222" s="325">
        <v>3885.45</v>
      </c>
      <c r="O222" s="324">
        <v>609.25</v>
      </c>
      <c r="P222" s="324">
        <v>148.30000000000001</v>
      </c>
      <c r="Q222" s="356">
        <v>1030513.3</v>
      </c>
      <c r="R222" s="326">
        <v>0.96</v>
      </c>
      <c r="S222" s="1407">
        <v>1.5</v>
      </c>
      <c r="T222" s="1358">
        <v>1.3320000000000001</v>
      </c>
      <c r="U222" s="306">
        <v>548533</v>
      </c>
      <c r="W222" s="389"/>
      <c r="X222" s="329">
        <v>110.3</v>
      </c>
      <c r="Y222" s="330">
        <v>312392</v>
      </c>
      <c r="Z222" s="331">
        <v>292020</v>
      </c>
      <c r="AB222" s="329">
        <v>106.6</v>
      </c>
      <c r="AC222" s="332">
        <v>28940.1</v>
      </c>
      <c r="AD222" s="331">
        <v>284201</v>
      </c>
    </row>
    <row r="223" spans="1:30">
      <c r="A223" s="33"/>
      <c r="B223" s="34" t="s">
        <v>118</v>
      </c>
      <c r="C223" s="324">
        <v>138.30000000000001</v>
      </c>
      <c r="D223" s="325">
        <v>3726834</v>
      </c>
      <c r="E223" s="325">
        <v>561499</v>
      </c>
      <c r="F223" s="324">
        <v>146.1</v>
      </c>
      <c r="G223" s="302">
        <v>1034427.9</v>
      </c>
      <c r="H223" s="326">
        <v>0.96</v>
      </c>
      <c r="I223" s="1922">
        <v>-1.1000000000000001</v>
      </c>
      <c r="J223" s="327">
        <v>1.389</v>
      </c>
      <c r="K223" s="306">
        <v>592180</v>
      </c>
      <c r="M223" s="328">
        <v>138.30000000000001</v>
      </c>
      <c r="N223" s="325">
        <v>3831.94</v>
      </c>
      <c r="O223" s="324">
        <v>558.54</v>
      </c>
      <c r="P223" s="324">
        <v>146.1</v>
      </c>
      <c r="Q223" s="356">
        <v>1039054</v>
      </c>
      <c r="R223" s="326">
        <v>0.96</v>
      </c>
      <c r="S223" s="1407">
        <v>-1.1000000000000001</v>
      </c>
      <c r="T223" s="1358">
        <v>1.343</v>
      </c>
      <c r="U223" s="306">
        <v>558472</v>
      </c>
      <c r="W223" s="389"/>
      <c r="X223" s="333">
        <v>113.6</v>
      </c>
      <c r="Y223" s="334">
        <v>395427</v>
      </c>
      <c r="Z223" s="335">
        <v>283995</v>
      </c>
      <c r="AB223" s="333">
        <v>107.2</v>
      </c>
      <c r="AC223" s="336">
        <v>28354.400000000001</v>
      </c>
      <c r="AD223" s="335">
        <v>299043</v>
      </c>
    </row>
    <row r="224" spans="1:30">
      <c r="A224" s="208" t="s">
        <v>138</v>
      </c>
      <c r="B224" s="62" t="s">
        <v>107</v>
      </c>
      <c r="C224" s="337">
        <v>133.69999999999999</v>
      </c>
      <c r="D224" s="338">
        <v>3610642</v>
      </c>
      <c r="E224" s="338">
        <v>499994</v>
      </c>
      <c r="F224" s="337">
        <v>143.6</v>
      </c>
      <c r="G224" s="339">
        <v>966776.92500000005</v>
      </c>
      <c r="H224" s="340">
        <v>0.95</v>
      </c>
      <c r="I224" s="1921">
        <v>2.4</v>
      </c>
      <c r="J224" s="341">
        <v>1.196</v>
      </c>
      <c r="K224" s="342">
        <v>459892</v>
      </c>
      <c r="M224" s="343">
        <v>133.69999999999999</v>
      </c>
      <c r="N224" s="338">
        <v>3807.95</v>
      </c>
      <c r="O224" s="337">
        <v>581.17999999999995</v>
      </c>
      <c r="P224" s="337">
        <v>143.6</v>
      </c>
      <c r="Q224" s="1422">
        <v>1034972.9</v>
      </c>
      <c r="R224" s="340">
        <v>0.95</v>
      </c>
      <c r="S224" s="1406">
        <v>2.4</v>
      </c>
      <c r="T224" s="1633">
        <v>1.2829999999999999</v>
      </c>
      <c r="U224" s="342">
        <v>552943</v>
      </c>
      <c r="W224" s="389"/>
      <c r="X224" s="329">
        <v>104.5</v>
      </c>
      <c r="Y224" s="330">
        <v>300867</v>
      </c>
      <c r="Z224" s="331">
        <v>297093</v>
      </c>
      <c r="AB224" s="329">
        <v>111.1</v>
      </c>
      <c r="AC224" s="332">
        <v>28177.8</v>
      </c>
      <c r="AD224" s="331">
        <v>282668</v>
      </c>
    </row>
    <row r="225" spans="1:30">
      <c r="A225" s="33">
        <v>2007</v>
      </c>
      <c r="B225" s="34" t="s">
        <v>108</v>
      </c>
      <c r="C225" s="324">
        <v>145.5</v>
      </c>
      <c r="D225" s="325">
        <v>3519903</v>
      </c>
      <c r="E225" s="325">
        <v>728716</v>
      </c>
      <c r="F225" s="324">
        <v>160.6</v>
      </c>
      <c r="G225" s="302">
        <v>1021525.2659999999</v>
      </c>
      <c r="H225" s="326">
        <v>0.95</v>
      </c>
      <c r="I225" s="1922">
        <v>2.7</v>
      </c>
      <c r="J225" s="327">
        <v>1.296</v>
      </c>
      <c r="K225" s="306">
        <v>526820</v>
      </c>
      <c r="M225" s="328">
        <v>145.5</v>
      </c>
      <c r="N225" s="325">
        <v>3824.14</v>
      </c>
      <c r="O225" s="324">
        <v>682.65</v>
      </c>
      <c r="P225" s="324">
        <v>160.6</v>
      </c>
      <c r="Q225" s="356">
        <v>1039379.2</v>
      </c>
      <c r="R225" s="326">
        <v>0.95</v>
      </c>
      <c r="S225" s="1407">
        <v>2.7</v>
      </c>
      <c r="T225" s="1358">
        <v>1.3260000000000001</v>
      </c>
      <c r="U225" s="306">
        <v>555148</v>
      </c>
      <c r="W225" s="389"/>
      <c r="X225" s="329">
        <v>111.2</v>
      </c>
      <c r="Y225" s="330">
        <v>226598</v>
      </c>
      <c r="Z225" s="331">
        <v>284170</v>
      </c>
      <c r="AB225" s="329">
        <v>112</v>
      </c>
      <c r="AC225" s="332">
        <v>27924.6</v>
      </c>
      <c r="AD225" s="331">
        <v>329456</v>
      </c>
    </row>
    <row r="226" spans="1:30">
      <c r="A226" s="33"/>
      <c r="B226" s="34" t="s">
        <v>109</v>
      </c>
      <c r="C226" s="324">
        <v>135.6</v>
      </c>
      <c r="D226" s="325">
        <v>3866188</v>
      </c>
      <c r="E226" s="325">
        <v>506558</v>
      </c>
      <c r="F226" s="324">
        <v>141.6</v>
      </c>
      <c r="G226" s="302">
        <v>1022358.6439999999</v>
      </c>
      <c r="H226" s="326">
        <v>0.95</v>
      </c>
      <c r="I226" s="1922">
        <v>1.6</v>
      </c>
      <c r="J226" s="327">
        <v>1.4930000000000001</v>
      </c>
      <c r="K226" s="306">
        <v>653967</v>
      </c>
      <c r="M226" s="328">
        <v>135.6</v>
      </c>
      <c r="N226" s="325">
        <v>3894.75</v>
      </c>
      <c r="O226" s="324">
        <v>571.72</v>
      </c>
      <c r="P226" s="324">
        <v>141.6</v>
      </c>
      <c r="Q226" s="356">
        <v>1018317.3</v>
      </c>
      <c r="R226" s="326">
        <v>0.95</v>
      </c>
      <c r="S226" s="1407">
        <v>1.6</v>
      </c>
      <c r="T226" s="1358">
        <v>1.272</v>
      </c>
      <c r="U226" s="306">
        <v>578884</v>
      </c>
      <c r="W226" s="389"/>
      <c r="X226" s="329">
        <v>115.5</v>
      </c>
      <c r="Y226" s="330">
        <v>273928</v>
      </c>
      <c r="Z226" s="331">
        <v>274908</v>
      </c>
      <c r="AB226" s="329">
        <v>112.2</v>
      </c>
      <c r="AC226" s="332">
        <v>27319.9</v>
      </c>
      <c r="AD226" s="331">
        <v>268925</v>
      </c>
    </row>
    <row r="227" spans="1:30">
      <c r="A227" s="33"/>
      <c r="B227" s="34" t="s">
        <v>110</v>
      </c>
      <c r="C227" s="324">
        <v>141.19999999999999</v>
      </c>
      <c r="D227" s="325">
        <v>3719696</v>
      </c>
      <c r="E227" s="325">
        <v>504227</v>
      </c>
      <c r="F227" s="324">
        <v>156.30000000000001</v>
      </c>
      <c r="G227" s="302">
        <v>1074089.148</v>
      </c>
      <c r="H227" s="326">
        <v>0.96</v>
      </c>
      <c r="I227" s="1922">
        <v>1.8</v>
      </c>
      <c r="J227" s="327">
        <v>1.2549999999999999</v>
      </c>
      <c r="K227" s="306">
        <v>545867</v>
      </c>
      <c r="M227" s="328">
        <v>141.19999999999999</v>
      </c>
      <c r="N227" s="325">
        <v>3888.77</v>
      </c>
      <c r="O227" s="324">
        <v>512.76</v>
      </c>
      <c r="P227" s="324">
        <v>156.30000000000001</v>
      </c>
      <c r="Q227" s="356">
        <v>1038267.3</v>
      </c>
      <c r="R227" s="326">
        <v>0.96</v>
      </c>
      <c r="S227" s="1407">
        <v>1.8</v>
      </c>
      <c r="T227" s="1358">
        <v>1.3069999999999999</v>
      </c>
      <c r="U227" s="306">
        <v>564269</v>
      </c>
      <c r="W227" s="389"/>
      <c r="X227" s="329">
        <v>113.3</v>
      </c>
      <c r="Y227" s="330">
        <v>259465</v>
      </c>
      <c r="Z227" s="331">
        <v>299454</v>
      </c>
      <c r="AB227" s="329">
        <v>110.2</v>
      </c>
      <c r="AC227" s="332">
        <v>27426.3</v>
      </c>
      <c r="AD227" s="331">
        <v>291865</v>
      </c>
    </row>
    <row r="228" spans="1:30">
      <c r="A228" s="33"/>
      <c r="B228" s="34" t="s">
        <v>111</v>
      </c>
      <c r="C228" s="324">
        <v>138.1</v>
      </c>
      <c r="D228" s="325">
        <v>3770405</v>
      </c>
      <c r="E228" s="325">
        <v>812072</v>
      </c>
      <c r="F228" s="324">
        <v>150.69999999999999</v>
      </c>
      <c r="G228" s="302">
        <v>1026967.2270000001</v>
      </c>
      <c r="H228" s="326">
        <v>0.96</v>
      </c>
      <c r="I228" s="1922">
        <v>0.8</v>
      </c>
      <c r="J228" s="327">
        <v>1.228</v>
      </c>
      <c r="K228" s="306">
        <v>552340</v>
      </c>
      <c r="M228" s="328">
        <v>138.1</v>
      </c>
      <c r="N228" s="325">
        <v>3830.92</v>
      </c>
      <c r="O228" s="324">
        <v>938.59</v>
      </c>
      <c r="P228" s="324">
        <v>150.69999999999999</v>
      </c>
      <c r="Q228" s="356">
        <v>1054497</v>
      </c>
      <c r="R228" s="326">
        <v>0.96</v>
      </c>
      <c r="S228" s="1407">
        <v>0.8</v>
      </c>
      <c r="T228" s="1358">
        <v>1.3120000000000001</v>
      </c>
      <c r="U228" s="306">
        <v>572308</v>
      </c>
      <c r="W228" s="389"/>
      <c r="X228" s="329">
        <v>107.7</v>
      </c>
      <c r="Y228" s="330">
        <v>256164</v>
      </c>
      <c r="Z228" s="331">
        <v>330033</v>
      </c>
      <c r="AB228" s="329">
        <v>109.9</v>
      </c>
      <c r="AC228" s="332">
        <v>27407.5</v>
      </c>
      <c r="AD228" s="331">
        <v>321571</v>
      </c>
    </row>
    <row r="229" spans="1:30">
      <c r="A229" s="33"/>
      <c r="B229" s="34" t="s">
        <v>112</v>
      </c>
      <c r="C229" s="324">
        <v>136.19999999999999</v>
      </c>
      <c r="D229" s="325">
        <v>3979982</v>
      </c>
      <c r="E229" s="325">
        <v>962779</v>
      </c>
      <c r="F229" s="324">
        <v>146.4</v>
      </c>
      <c r="G229" s="302">
        <v>1087199.82</v>
      </c>
      <c r="H229" s="326">
        <v>0.97</v>
      </c>
      <c r="I229" s="1922">
        <v>2.8</v>
      </c>
      <c r="J229" s="327">
        <v>1.248</v>
      </c>
      <c r="K229" s="306">
        <v>604471</v>
      </c>
      <c r="M229" s="328">
        <v>136.19999999999999</v>
      </c>
      <c r="N229" s="325">
        <v>3804.17</v>
      </c>
      <c r="O229" s="324">
        <v>868.58</v>
      </c>
      <c r="P229" s="324">
        <v>146.4</v>
      </c>
      <c r="Q229" s="356">
        <v>1039165.9</v>
      </c>
      <c r="R229" s="326">
        <v>0.97</v>
      </c>
      <c r="S229" s="1407">
        <v>2.8</v>
      </c>
      <c r="T229" s="1358">
        <v>1.2150000000000001</v>
      </c>
      <c r="U229" s="306">
        <v>586192</v>
      </c>
      <c r="W229" s="389"/>
      <c r="X229" s="329">
        <v>103</v>
      </c>
      <c r="Y229" s="330">
        <v>272191</v>
      </c>
      <c r="Z229" s="331">
        <v>295690</v>
      </c>
      <c r="AB229" s="329">
        <v>105.6</v>
      </c>
      <c r="AC229" s="332">
        <v>28231.9</v>
      </c>
      <c r="AD229" s="331">
        <v>305350</v>
      </c>
    </row>
    <row r="230" spans="1:30">
      <c r="A230" s="39"/>
      <c r="B230" s="34" t="s">
        <v>113</v>
      </c>
      <c r="C230" s="324">
        <v>138.1</v>
      </c>
      <c r="D230" s="325">
        <v>4117393</v>
      </c>
      <c r="E230" s="325">
        <v>610485</v>
      </c>
      <c r="F230" s="324">
        <v>147.4</v>
      </c>
      <c r="G230" s="302">
        <v>1063706.5919999999</v>
      </c>
      <c r="H230" s="326">
        <v>0.97</v>
      </c>
      <c r="I230" s="1922">
        <v>-0.8</v>
      </c>
      <c r="J230" s="327">
        <v>1.276</v>
      </c>
      <c r="K230" s="306">
        <v>602321</v>
      </c>
      <c r="M230" s="328">
        <v>138.1</v>
      </c>
      <c r="N230" s="325">
        <v>3785.32</v>
      </c>
      <c r="O230" s="324">
        <v>579.58000000000004</v>
      </c>
      <c r="P230" s="324">
        <v>147.4</v>
      </c>
      <c r="Q230" s="356">
        <v>1041490.5</v>
      </c>
      <c r="R230" s="326">
        <v>0.97</v>
      </c>
      <c r="S230" s="1407">
        <v>-0.8</v>
      </c>
      <c r="T230" s="1358">
        <v>1.2849999999999999</v>
      </c>
      <c r="U230" s="306">
        <v>594212</v>
      </c>
      <c r="W230" s="389"/>
      <c r="X230" s="329">
        <v>104.9</v>
      </c>
      <c r="Y230" s="330">
        <v>304454</v>
      </c>
      <c r="Z230" s="331">
        <v>308635</v>
      </c>
      <c r="AB230" s="329">
        <v>106.8</v>
      </c>
      <c r="AC230" s="332">
        <v>26758.799999999999</v>
      </c>
      <c r="AD230" s="331">
        <v>303439</v>
      </c>
    </row>
    <row r="231" spans="1:30">
      <c r="A231" s="33"/>
      <c r="B231" s="34" t="s">
        <v>114</v>
      </c>
      <c r="C231" s="324">
        <v>141.80000000000001</v>
      </c>
      <c r="D231" s="325">
        <v>4050424</v>
      </c>
      <c r="E231" s="325">
        <v>338067</v>
      </c>
      <c r="F231" s="324">
        <v>153.5</v>
      </c>
      <c r="G231" s="302">
        <v>1016317.4</v>
      </c>
      <c r="H231" s="326">
        <v>0.96</v>
      </c>
      <c r="I231" s="1922">
        <v>2.5</v>
      </c>
      <c r="J231" s="327">
        <v>1.2350000000000001</v>
      </c>
      <c r="K231" s="306">
        <v>592434</v>
      </c>
      <c r="M231" s="328">
        <v>141.80000000000001</v>
      </c>
      <c r="N231" s="325">
        <v>3860.98</v>
      </c>
      <c r="O231" s="324">
        <v>339.89</v>
      </c>
      <c r="P231" s="324">
        <v>153.5</v>
      </c>
      <c r="Q231" s="356">
        <v>1031843.8</v>
      </c>
      <c r="R231" s="326">
        <v>0.96</v>
      </c>
      <c r="S231" s="1407">
        <v>2.5</v>
      </c>
      <c r="T231" s="1358">
        <v>1.3149999999999999</v>
      </c>
      <c r="U231" s="306">
        <v>588528</v>
      </c>
      <c r="W231" s="389"/>
      <c r="X231" s="329">
        <v>105.1</v>
      </c>
      <c r="Y231" s="330">
        <v>229632</v>
      </c>
      <c r="Z231" s="331">
        <v>326624</v>
      </c>
      <c r="AB231" s="329">
        <v>108.5</v>
      </c>
      <c r="AC231" s="332">
        <v>27241.3</v>
      </c>
      <c r="AD231" s="331">
        <v>304298</v>
      </c>
    </row>
    <row r="232" spans="1:30">
      <c r="A232" s="33"/>
      <c r="B232" s="34" t="s">
        <v>115</v>
      </c>
      <c r="C232" s="324">
        <v>135.4</v>
      </c>
      <c r="D232" s="325">
        <v>4028089</v>
      </c>
      <c r="E232" s="325">
        <v>301595</v>
      </c>
      <c r="F232" s="324">
        <v>144.6</v>
      </c>
      <c r="G232" s="302">
        <v>1038051.4080000002</v>
      </c>
      <c r="H232" s="326">
        <v>0.94</v>
      </c>
      <c r="I232" s="1922">
        <v>1.6</v>
      </c>
      <c r="J232" s="327">
        <v>1.2549999999999999</v>
      </c>
      <c r="K232" s="306">
        <v>605308</v>
      </c>
      <c r="M232" s="328">
        <v>135.4</v>
      </c>
      <c r="N232" s="325">
        <v>3872.93</v>
      </c>
      <c r="O232" s="324">
        <v>285</v>
      </c>
      <c r="P232" s="324">
        <v>144.6</v>
      </c>
      <c r="Q232" s="356">
        <v>1042743.3</v>
      </c>
      <c r="R232" s="326">
        <v>0.94</v>
      </c>
      <c r="S232" s="1407">
        <v>1.6</v>
      </c>
      <c r="T232" s="1358">
        <v>1.216</v>
      </c>
      <c r="U232" s="306">
        <v>595290</v>
      </c>
      <c r="W232" s="389"/>
      <c r="X232" s="329">
        <v>108.6</v>
      </c>
      <c r="Y232" s="330">
        <v>230256</v>
      </c>
      <c r="Z232" s="331">
        <v>274628</v>
      </c>
      <c r="AB232" s="329">
        <v>109.1</v>
      </c>
      <c r="AC232" s="332">
        <v>27121.8</v>
      </c>
      <c r="AD232" s="331">
        <v>295869</v>
      </c>
    </row>
    <row r="233" spans="1:30">
      <c r="A233" s="33"/>
      <c r="B233" s="34" t="s">
        <v>116</v>
      </c>
      <c r="C233" s="324">
        <v>135.69999999999999</v>
      </c>
      <c r="D233" s="325">
        <v>3984830</v>
      </c>
      <c r="E233" s="325">
        <v>456514</v>
      </c>
      <c r="F233" s="324">
        <v>143.80000000000001</v>
      </c>
      <c r="G233" s="302">
        <v>1049479.7549999999</v>
      </c>
      <c r="H233" s="326">
        <v>0.92</v>
      </c>
      <c r="I233" s="1922">
        <v>2.2000000000000002</v>
      </c>
      <c r="J233" s="327">
        <v>1.274</v>
      </c>
      <c r="K233" s="306">
        <v>616871</v>
      </c>
      <c r="M233" s="328">
        <v>135.69999999999999</v>
      </c>
      <c r="N233" s="325">
        <v>3880.49</v>
      </c>
      <c r="O233" s="324">
        <v>429.23</v>
      </c>
      <c r="P233" s="324">
        <v>143.80000000000001</v>
      </c>
      <c r="Q233" s="356">
        <v>1045419.9</v>
      </c>
      <c r="R233" s="326">
        <v>0.92</v>
      </c>
      <c r="S233" s="1407">
        <v>2.2000000000000002</v>
      </c>
      <c r="T233" s="1358">
        <v>1.2869999999999999</v>
      </c>
      <c r="U233" s="306">
        <v>592113</v>
      </c>
      <c r="W233" s="389"/>
      <c r="X233" s="329">
        <v>107.9</v>
      </c>
      <c r="Y233" s="330">
        <v>259276</v>
      </c>
      <c r="Z233" s="331">
        <v>320621</v>
      </c>
      <c r="AB233" s="329">
        <v>106.4</v>
      </c>
      <c r="AC233" s="332">
        <v>27412.3</v>
      </c>
      <c r="AD233" s="331">
        <v>301284</v>
      </c>
    </row>
    <row r="234" spans="1:30">
      <c r="A234" s="33"/>
      <c r="B234" s="34" t="s">
        <v>117</v>
      </c>
      <c r="C234" s="324">
        <v>133.1</v>
      </c>
      <c r="D234" s="325">
        <v>3812202</v>
      </c>
      <c r="E234" s="325">
        <v>667067</v>
      </c>
      <c r="F234" s="324">
        <v>140.19999999999999</v>
      </c>
      <c r="G234" s="302">
        <v>1077481.2319999998</v>
      </c>
      <c r="H234" s="326">
        <v>0.89</v>
      </c>
      <c r="I234" s="1922">
        <v>2.8</v>
      </c>
      <c r="J234" s="327">
        <v>1.304</v>
      </c>
      <c r="K234" s="306">
        <v>593500</v>
      </c>
      <c r="M234" s="328">
        <v>133.1</v>
      </c>
      <c r="N234" s="325">
        <v>3935.97</v>
      </c>
      <c r="O234" s="324">
        <v>648.32000000000005</v>
      </c>
      <c r="P234" s="324">
        <v>140.19999999999999</v>
      </c>
      <c r="Q234" s="356">
        <v>1052471.7</v>
      </c>
      <c r="R234" s="326">
        <v>0.89</v>
      </c>
      <c r="S234" s="1407">
        <v>2.8</v>
      </c>
      <c r="T234" s="1358">
        <v>1.2929999999999999</v>
      </c>
      <c r="U234" s="306">
        <v>602038</v>
      </c>
      <c r="W234" s="389"/>
      <c r="X234" s="329">
        <v>113.2</v>
      </c>
      <c r="Y234" s="330">
        <v>295521</v>
      </c>
      <c r="Z234" s="331">
        <v>317714</v>
      </c>
      <c r="AB234" s="329">
        <v>109.6</v>
      </c>
      <c r="AC234" s="332">
        <v>27154.7</v>
      </c>
      <c r="AD234" s="331">
        <v>305239</v>
      </c>
    </row>
    <row r="235" spans="1:30">
      <c r="A235" s="49"/>
      <c r="B235" s="50" t="s">
        <v>118</v>
      </c>
      <c r="C235" s="344">
        <v>132.9</v>
      </c>
      <c r="D235" s="345">
        <v>3865955</v>
      </c>
      <c r="E235" s="345">
        <v>957212</v>
      </c>
      <c r="F235" s="344">
        <v>139.6</v>
      </c>
      <c r="G235" s="314">
        <v>1039087.214</v>
      </c>
      <c r="H235" s="346">
        <v>0.88</v>
      </c>
      <c r="I235" s="1923">
        <v>1.3</v>
      </c>
      <c r="J235" s="347">
        <v>1.29</v>
      </c>
      <c r="K235" s="318">
        <v>634915</v>
      </c>
      <c r="M235" s="348">
        <v>132.9</v>
      </c>
      <c r="N235" s="345">
        <v>3981.29</v>
      </c>
      <c r="O235" s="344">
        <v>887.28</v>
      </c>
      <c r="P235" s="344">
        <v>139.6</v>
      </c>
      <c r="Q235" s="1421">
        <v>1048757</v>
      </c>
      <c r="R235" s="346">
        <v>0.88</v>
      </c>
      <c r="S235" s="1408">
        <v>1.3</v>
      </c>
      <c r="T235" s="1359">
        <v>1.2509999999999999</v>
      </c>
      <c r="U235" s="318">
        <v>609321</v>
      </c>
      <c r="W235" s="389"/>
      <c r="X235" s="329">
        <v>117.6</v>
      </c>
      <c r="Y235" s="330">
        <v>369100</v>
      </c>
      <c r="Z235" s="331">
        <v>291080</v>
      </c>
      <c r="AB235" s="329">
        <v>111.1</v>
      </c>
      <c r="AC235" s="332">
        <v>25951</v>
      </c>
      <c r="AD235" s="331">
        <v>307674</v>
      </c>
    </row>
    <row r="236" spans="1:30">
      <c r="A236" s="209" t="s">
        <v>139</v>
      </c>
      <c r="B236" s="34" t="s">
        <v>107</v>
      </c>
      <c r="C236" s="324">
        <v>133.6</v>
      </c>
      <c r="D236" s="325">
        <v>3764794</v>
      </c>
      <c r="E236" s="325">
        <v>463515</v>
      </c>
      <c r="F236" s="324">
        <v>139</v>
      </c>
      <c r="G236" s="302">
        <v>952116.93</v>
      </c>
      <c r="H236" s="326">
        <v>0.86</v>
      </c>
      <c r="I236" s="1922">
        <v>0.2</v>
      </c>
      <c r="J236" s="327">
        <v>1.1919999999999999</v>
      </c>
      <c r="K236" s="306">
        <v>490534</v>
      </c>
      <c r="M236" s="328">
        <v>133.6</v>
      </c>
      <c r="N236" s="325">
        <v>3969.24</v>
      </c>
      <c r="O236" s="324">
        <v>569.04</v>
      </c>
      <c r="P236" s="324">
        <v>139</v>
      </c>
      <c r="Q236" s="356">
        <v>1013496.7</v>
      </c>
      <c r="R236" s="326">
        <v>0.86</v>
      </c>
      <c r="S236" s="1407">
        <v>0.2</v>
      </c>
      <c r="T236" s="1358">
        <v>1.2789999999999999</v>
      </c>
      <c r="U236" s="306">
        <v>583530</v>
      </c>
      <c r="W236" s="389"/>
      <c r="X236" s="349">
        <v>104.4</v>
      </c>
      <c r="Y236" s="350">
        <v>286530</v>
      </c>
      <c r="Z236" s="351">
        <v>328062</v>
      </c>
      <c r="AB236" s="349">
        <v>110.9</v>
      </c>
      <c r="AC236" s="352">
        <v>26989.7</v>
      </c>
      <c r="AD236" s="351">
        <v>315271</v>
      </c>
    </row>
    <row r="237" spans="1:30">
      <c r="A237" s="33">
        <v>2008</v>
      </c>
      <c r="B237" s="34" t="s">
        <v>108</v>
      </c>
      <c r="C237" s="324">
        <v>133.30000000000001</v>
      </c>
      <c r="D237" s="325">
        <v>3813439</v>
      </c>
      <c r="E237" s="325">
        <v>545017</v>
      </c>
      <c r="F237" s="324">
        <v>137.4</v>
      </c>
      <c r="G237" s="302">
        <v>1040636.535</v>
      </c>
      <c r="H237" s="326">
        <v>0.85</v>
      </c>
      <c r="I237" s="1922">
        <v>5</v>
      </c>
      <c r="J237" s="327">
        <v>1.2849999999999999</v>
      </c>
      <c r="K237" s="306">
        <v>573901</v>
      </c>
      <c r="M237" s="328">
        <v>133.30000000000001</v>
      </c>
      <c r="N237" s="325">
        <v>4016.35</v>
      </c>
      <c r="O237" s="324">
        <v>580.14</v>
      </c>
      <c r="P237" s="324">
        <v>137.4</v>
      </c>
      <c r="Q237" s="356">
        <v>1043323.6</v>
      </c>
      <c r="R237" s="326">
        <v>0.85</v>
      </c>
      <c r="S237" s="1407">
        <v>5</v>
      </c>
      <c r="T237" s="1358">
        <v>1.3120000000000001</v>
      </c>
      <c r="U237" s="306">
        <v>585887</v>
      </c>
      <c r="W237" s="389"/>
      <c r="X237" s="329">
        <v>113.8</v>
      </c>
      <c r="Y237" s="330">
        <v>225835</v>
      </c>
      <c r="Z237" s="331">
        <v>285165</v>
      </c>
      <c r="AB237" s="329">
        <v>113.1</v>
      </c>
      <c r="AC237" s="332">
        <v>26736.5</v>
      </c>
      <c r="AD237" s="331">
        <v>325330</v>
      </c>
    </row>
    <row r="238" spans="1:30">
      <c r="A238" s="33"/>
      <c r="B238" s="34" t="s">
        <v>109</v>
      </c>
      <c r="C238" s="324">
        <v>126.3</v>
      </c>
      <c r="D238" s="325">
        <v>3917929</v>
      </c>
      <c r="E238" s="325">
        <v>709892</v>
      </c>
      <c r="F238" s="324">
        <v>127.1</v>
      </c>
      <c r="G238" s="302">
        <v>1032155.415</v>
      </c>
      <c r="H238" s="326">
        <v>0.84</v>
      </c>
      <c r="I238" s="1922">
        <v>4.0999999999999996</v>
      </c>
      <c r="J238" s="327">
        <v>1.4419999999999999</v>
      </c>
      <c r="K238" s="306">
        <v>649999</v>
      </c>
      <c r="M238" s="328">
        <v>126.3</v>
      </c>
      <c r="N238" s="325">
        <v>3944.36</v>
      </c>
      <c r="O238" s="324">
        <v>737.86</v>
      </c>
      <c r="P238" s="324">
        <v>127.1</v>
      </c>
      <c r="Q238" s="356">
        <v>1042186.4</v>
      </c>
      <c r="R238" s="326">
        <v>0.84</v>
      </c>
      <c r="S238" s="1407">
        <v>4.0999999999999996</v>
      </c>
      <c r="T238" s="1358">
        <v>1.242</v>
      </c>
      <c r="U238" s="306">
        <v>593943</v>
      </c>
      <c r="W238" s="389"/>
      <c r="X238" s="329">
        <v>115.7</v>
      </c>
      <c r="Y238" s="330">
        <v>276014</v>
      </c>
      <c r="Z238" s="331">
        <v>313459</v>
      </c>
      <c r="AB238" s="329">
        <v>111.9</v>
      </c>
      <c r="AC238" s="332">
        <v>27081.7</v>
      </c>
      <c r="AD238" s="331">
        <v>319990</v>
      </c>
    </row>
    <row r="239" spans="1:30">
      <c r="A239" s="33"/>
      <c r="B239" s="34" t="s">
        <v>110</v>
      </c>
      <c r="C239" s="324">
        <v>131.80000000000001</v>
      </c>
      <c r="D239" s="325">
        <v>3788782</v>
      </c>
      <c r="E239" s="325">
        <v>597581</v>
      </c>
      <c r="F239" s="324">
        <v>130.69999999999999</v>
      </c>
      <c r="G239" s="302">
        <v>1082536</v>
      </c>
      <c r="H239" s="326">
        <v>0.85</v>
      </c>
      <c r="I239" s="1922">
        <v>-2.1</v>
      </c>
      <c r="J239" s="327">
        <v>1.22</v>
      </c>
      <c r="K239" s="306">
        <v>572790</v>
      </c>
      <c r="M239" s="328">
        <v>131.80000000000001</v>
      </c>
      <c r="N239" s="325">
        <v>3959</v>
      </c>
      <c r="O239" s="324">
        <v>603.11</v>
      </c>
      <c r="P239" s="324">
        <v>130.69999999999999</v>
      </c>
      <c r="Q239" s="356">
        <v>1042168.1</v>
      </c>
      <c r="R239" s="326">
        <v>0.85</v>
      </c>
      <c r="S239" s="1407">
        <v>-2.1</v>
      </c>
      <c r="T239" s="1358">
        <v>1.2709999999999999</v>
      </c>
      <c r="U239" s="306">
        <v>568923</v>
      </c>
      <c r="W239" s="389"/>
      <c r="X239" s="329">
        <v>113.4</v>
      </c>
      <c r="Y239" s="330">
        <v>241196</v>
      </c>
      <c r="Z239" s="331">
        <v>321228</v>
      </c>
      <c r="AB239" s="329">
        <v>110.9</v>
      </c>
      <c r="AC239" s="332">
        <v>26381.9</v>
      </c>
      <c r="AD239" s="331">
        <v>307469</v>
      </c>
    </row>
    <row r="240" spans="1:30">
      <c r="A240" s="33"/>
      <c r="B240" s="34" t="s">
        <v>111</v>
      </c>
      <c r="C240" s="324">
        <v>131.1</v>
      </c>
      <c r="D240" s="325">
        <v>4031911</v>
      </c>
      <c r="E240" s="325">
        <v>469314</v>
      </c>
      <c r="F240" s="324">
        <v>131</v>
      </c>
      <c r="G240" s="302">
        <v>1027974.5820000001</v>
      </c>
      <c r="H240" s="326">
        <v>0.83</v>
      </c>
      <c r="I240" s="1922">
        <v>0.4</v>
      </c>
      <c r="J240" s="327">
        <v>1.198</v>
      </c>
      <c r="K240" s="306">
        <v>570904</v>
      </c>
      <c r="M240" s="328">
        <v>131.1</v>
      </c>
      <c r="N240" s="325">
        <v>4092.02</v>
      </c>
      <c r="O240" s="324">
        <v>556.62</v>
      </c>
      <c r="P240" s="324">
        <v>131</v>
      </c>
      <c r="Q240" s="356">
        <v>1050379.6000000001</v>
      </c>
      <c r="R240" s="326">
        <v>0.83</v>
      </c>
      <c r="S240" s="1407">
        <v>0.4</v>
      </c>
      <c r="T240" s="1358">
        <v>1.2829999999999999</v>
      </c>
      <c r="U240" s="306">
        <v>587209</v>
      </c>
      <c r="W240" s="389"/>
      <c r="X240" s="329">
        <v>108.6</v>
      </c>
      <c r="Y240" s="330">
        <v>252429</v>
      </c>
      <c r="Z240" s="331">
        <v>336642</v>
      </c>
      <c r="AB240" s="329">
        <v>111.3</v>
      </c>
      <c r="AC240" s="332">
        <v>26678.3</v>
      </c>
      <c r="AD240" s="331">
        <v>331726</v>
      </c>
    </row>
    <row r="241" spans="1:30">
      <c r="A241" s="33"/>
      <c r="B241" s="34" t="s">
        <v>112</v>
      </c>
      <c r="C241" s="324">
        <v>129.30000000000001</v>
      </c>
      <c r="D241" s="325">
        <v>4181161</v>
      </c>
      <c r="E241" s="325">
        <v>605726</v>
      </c>
      <c r="F241" s="324">
        <v>131.30000000000001</v>
      </c>
      <c r="G241" s="302">
        <v>1072962.693</v>
      </c>
      <c r="H241" s="326">
        <v>0.79</v>
      </c>
      <c r="I241" s="1922">
        <v>-2.2000000000000002</v>
      </c>
      <c r="J241" s="327">
        <v>1.298</v>
      </c>
      <c r="K241" s="306">
        <v>598442</v>
      </c>
      <c r="M241" s="328">
        <v>129.30000000000001</v>
      </c>
      <c r="N241" s="325">
        <v>3998.79</v>
      </c>
      <c r="O241" s="324">
        <v>569.41</v>
      </c>
      <c r="P241" s="324">
        <v>131.30000000000001</v>
      </c>
      <c r="Q241" s="356">
        <v>1036984.6</v>
      </c>
      <c r="R241" s="326">
        <v>0.79</v>
      </c>
      <c r="S241" s="1407">
        <v>-2.2000000000000002</v>
      </c>
      <c r="T241" s="1358">
        <v>1.252</v>
      </c>
      <c r="U241" s="306">
        <v>599242</v>
      </c>
      <c r="W241" s="389"/>
      <c r="X241" s="329">
        <v>106.2</v>
      </c>
      <c r="Y241" s="330">
        <v>252110</v>
      </c>
      <c r="Z241" s="331">
        <v>348026</v>
      </c>
      <c r="AB241" s="329">
        <v>109.2</v>
      </c>
      <c r="AC241" s="332">
        <v>25949.5</v>
      </c>
      <c r="AD241" s="331">
        <v>357517</v>
      </c>
    </row>
    <row r="242" spans="1:30">
      <c r="A242" s="33"/>
      <c r="B242" s="34" t="s">
        <v>113</v>
      </c>
      <c r="C242" s="324">
        <v>132</v>
      </c>
      <c r="D242" s="325">
        <v>4365234</v>
      </c>
      <c r="E242" s="325">
        <v>850753</v>
      </c>
      <c r="F242" s="324">
        <v>136</v>
      </c>
      <c r="G242" s="302">
        <v>1077784.8119999999</v>
      </c>
      <c r="H242" s="326">
        <v>0.78</v>
      </c>
      <c r="I242" s="1922">
        <v>-0.6</v>
      </c>
      <c r="J242" s="327">
        <v>1.33</v>
      </c>
      <c r="K242" s="306">
        <v>637021</v>
      </c>
      <c r="M242" s="328">
        <v>132</v>
      </c>
      <c r="N242" s="325">
        <v>4016.22</v>
      </c>
      <c r="O242" s="324">
        <v>765.16</v>
      </c>
      <c r="P242" s="324">
        <v>136</v>
      </c>
      <c r="Q242" s="356">
        <v>1044367.1</v>
      </c>
      <c r="R242" s="326">
        <v>0.78</v>
      </c>
      <c r="S242" s="1407">
        <v>-0.6</v>
      </c>
      <c r="T242" s="1358">
        <v>1.3360000000000001</v>
      </c>
      <c r="U242" s="306">
        <v>607438</v>
      </c>
      <c r="W242" s="389"/>
      <c r="X242" s="329">
        <v>108.1</v>
      </c>
      <c r="Y242" s="330">
        <v>289189</v>
      </c>
      <c r="Z242" s="331">
        <v>343729</v>
      </c>
      <c r="AB242" s="329">
        <v>109.5</v>
      </c>
      <c r="AC242" s="332">
        <v>26008.5</v>
      </c>
      <c r="AD242" s="331">
        <v>329397</v>
      </c>
    </row>
    <row r="243" spans="1:30">
      <c r="A243" s="33"/>
      <c r="B243" s="34" t="s">
        <v>114</v>
      </c>
      <c r="C243" s="324">
        <v>125.5</v>
      </c>
      <c r="D243" s="325">
        <v>4105711</v>
      </c>
      <c r="E243" s="325">
        <v>586086</v>
      </c>
      <c r="F243" s="324">
        <v>124.5</v>
      </c>
      <c r="G243" s="302">
        <v>1011755.8860000001</v>
      </c>
      <c r="H243" s="326">
        <v>0.74</v>
      </c>
      <c r="I243" s="1922">
        <v>0</v>
      </c>
      <c r="J243" s="327">
        <v>1.2010000000000001</v>
      </c>
      <c r="K243" s="306">
        <v>588836</v>
      </c>
      <c r="M243" s="328">
        <v>125.5</v>
      </c>
      <c r="N243" s="325">
        <v>3912.83</v>
      </c>
      <c r="O243" s="324">
        <v>595.79999999999995</v>
      </c>
      <c r="P243" s="324">
        <v>124.5</v>
      </c>
      <c r="Q243" s="356">
        <v>1038261.9</v>
      </c>
      <c r="R243" s="326">
        <v>0.74</v>
      </c>
      <c r="S243" s="1407">
        <v>0</v>
      </c>
      <c r="T243" s="1358">
        <v>1.2709999999999999</v>
      </c>
      <c r="U243" s="306">
        <v>600627</v>
      </c>
      <c r="W243" s="389"/>
      <c r="X243" s="329">
        <v>104.9</v>
      </c>
      <c r="Y243" s="330">
        <v>222356</v>
      </c>
      <c r="Z243" s="331">
        <v>342995</v>
      </c>
      <c r="AB243" s="329">
        <v>108.4</v>
      </c>
      <c r="AC243" s="332">
        <v>25894</v>
      </c>
      <c r="AD243" s="331">
        <v>341069</v>
      </c>
    </row>
    <row r="244" spans="1:30">
      <c r="A244" s="33"/>
      <c r="B244" s="34" t="s">
        <v>115</v>
      </c>
      <c r="C244" s="324">
        <v>123.5</v>
      </c>
      <c r="D244" s="325">
        <v>4108406</v>
      </c>
      <c r="E244" s="325">
        <v>426438</v>
      </c>
      <c r="F244" s="324">
        <v>123.9</v>
      </c>
      <c r="G244" s="302">
        <v>1043001.36</v>
      </c>
      <c r="H244" s="326">
        <v>0.72</v>
      </c>
      <c r="I244" s="1922">
        <v>-2.8</v>
      </c>
      <c r="J244" s="327">
        <v>1.341</v>
      </c>
      <c r="K244" s="306">
        <v>649982</v>
      </c>
      <c r="M244" s="328">
        <v>123.5</v>
      </c>
      <c r="N244" s="325">
        <v>3961.3</v>
      </c>
      <c r="O244" s="324">
        <v>405.95</v>
      </c>
      <c r="P244" s="324">
        <v>123.9</v>
      </c>
      <c r="Q244" s="356">
        <v>1041953.1</v>
      </c>
      <c r="R244" s="326">
        <v>0.72</v>
      </c>
      <c r="S244" s="1407">
        <v>-2.8</v>
      </c>
      <c r="T244" s="1358">
        <v>1.294</v>
      </c>
      <c r="U244" s="306">
        <v>636243</v>
      </c>
      <c r="W244" s="389"/>
      <c r="X244" s="329">
        <v>112.7</v>
      </c>
      <c r="Y244" s="330">
        <v>217215</v>
      </c>
      <c r="Z244" s="331">
        <v>374286</v>
      </c>
      <c r="AB244" s="329">
        <v>113</v>
      </c>
      <c r="AC244" s="332">
        <v>25487.1</v>
      </c>
      <c r="AD244" s="331">
        <v>367986</v>
      </c>
    </row>
    <row r="245" spans="1:30">
      <c r="A245" s="33"/>
      <c r="B245" s="34" t="s">
        <v>116</v>
      </c>
      <c r="C245" s="324">
        <v>127.3</v>
      </c>
      <c r="D245" s="325">
        <v>4044210</v>
      </c>
      <c r="E245" s="325">
        <v>569560</v>
      </c>
      <c r="F245" s="324">
        <v>127.3</v>
      </c>
      <c r="G245" s="302">
        <v>1050193.4099999999</v>
      </c>
      <c r="H245" s="326">
        <v>0.72</v>
      </c>
      <c r="I245" s="1922">
        <v>-3.9</v>
      </c>
      <c r="J245" s="327">
        <v>1.2869999999999999</v>
      </c>
      <c r="K245" s="306">
        <v>608430</v>
      </c>
      <c r="M245" s="328">
        <v>127.3</v>
      </c>
      <c r="N245" s="325">
        <v>3942.05</v>
      </c>
      <c r="O245" s="324">
        <v>560.42999999999995</v>
      </c>
      <c r="P245" s="324">
        <v>127.3</v>
      </c>
      <c r="Q245" s="356">
        <v>1036949.2</v>
      </c>
      <c r="R245" s="326">
        <v>0.72</v>
      </c>
      <c r="S245" s="1407">
        <v>-3.9</v>
      </c>
      <c r="T245" s="1358">
        <v>1.3029999999999999</v>
      </c>
      <c r="U245" s="306">
        <v>579911</v>
      </c>
      <c r="W245" s="389"/>
      <c r="X245" s="329">
        <v>107.8</v>
      </c>
      <c r="Y245" s="330">
        <v>236680</v>
      </c>
      <c r="Z245" s="331">
        <v>358619</v>
      </c>
      <c r="AB245" s="329">
        <v>106.2</v>
      </c>
      <c r="AC245" s="332">
        <v>25390</v>
      </c>
      <c r="AD245" s="331">
        <v>340787</v>
      </c>
    </row>
    <row r="246" spans="1:30">
      <c r="A246" s="33"/>
      <c r="B246" s="34" t="s">
        <v>117</v>
      </c>
      <c r="C246" s="324">
        <v>118.3</v>
      </c>
      <c r="D246" s="325">
        <v>3718458</v>
      </c>
      <c r="E246" s="325">
        <v>400794</v>
      </c>
      <c r="F246" s="324">
        <v>115.8</v>
      </c>
      <c r="G246" s="302">
        <v>1031057.64</v>
      </c>
      <c r="H246" s="326">
        <v>0.69</v>
      </c>
      <c r="I246" s="1922">
        <v>0.5</v>
      </c>
      <c r="J246" s="327">
        <v>1.161</v>
      </c>
      <c r="K246" s="306">
        <v>476775</v>
      </c>
      <c r="M246" s="328">
        <v>118.3</v>
      </c>
      <c r="N246" s="325">
        <v>3834.89</v>
      </c>
      <c r="O246" s="324">
        <v>375.03</v>
      </c>
      <c r="P246" s="324">
        <v>115.8</v>
      </c>
      <c r="Q246" s="356">
        <v>1021975.2</v>
      </c>
      <c r="R246" s="326">
        <v>0.69</v>
      </c>
      <c r="S246" s="1407">
        <v>0.5</v>
      </c>
      <c r="T246" s="1358">
        <v>1.1579999999999999</v>
      </c>
      <c r="U246" s="306">
        <v>497412</v>
      </c>
      <c r="W246" s="389"/>
      <c r="X246" s="329">
        <v>106.3</v>
      </c>
      <c r="Y246" s="330">
        <v>283840</v>
      </c>
      <c r="Z246" s="331">
        <v>305547</v>
      </c>
      <c r="AB246" s="329">
        <v>103</v>
      </c>
      <c r="AC246" s="332">
        <v>25975.8</v>
      </c>
      <c r="AD246" s="331">
        <v>323025</v>
      </c>
    </row>
    <row r="247" spans="1:30">
      <c r="A247" s="33"/>
      <c r="B247" s="34" t="s">
        <v>118</v>
      </c>
      <c r="C247" s="324">
        <v>111.9</v>
      </c>
      <c r="D247" s="325">
        <v>3448114</v>
      </c>
      <c r="E247" s="325">
        <v>482299</v>
      </c>
      <c r="F247" s="324">
        <v>108.4</v>
      </c>
      <c r="G247" s="302">
        <v>1021601.2840000001</v>
      </c>
      <c r="H247" s="326">
        <v>0.68</v>
      </c>
      <c r="I247" s="1922">
        <v>-3.9</v>
      </c>
      <c r="J247" s="327">
        <v>1.1839999999999999</v>
      </c>
      <c r="K247" s="306">
        <v>501322</v>
      </c>
      <c r="M247" s="328">
        <v>111.9</v>
      </c>
      <c r="N247" s="325">
        <v>3554.36</v>
      </c>
      <c r="O247" s="324">
        <v>435.23</v>
      </c>
      <c r="P247" s="324">
        <v>108.4</v>
      </c>
      <c r="Q247" s="356">
        <v>1026063.5</v>
      </c>
      <c r="R247" s="326">
        <v>0.68</v>
      </c>
      <c r="S247" s="1407">
        <v>-3.9</v>
      </c>
      <c r="T247" s="1358">
        <v>1.1499999999999999</v>
      </c>
      <c r="U247" s="306">
        <v>469558</v>
      </c>
      <c r="W247" s="389"/>
      <c r="X247" s="333">
        <v>106.5</v>
      </c>
      <c r="Y247" s="334">
        <v>350955</v>
      </c>
      <c r="Z247" s="335">
        <v>300758</v>
      </c>
      <c r="AB247" s="333">
        <v>100.6</v>
      </c>
      <c r="AC247" s="336">
        <v>25124.1</v>
      </c>
      <c r="AD247" s="335">
        <v>300785</v>
      </c>
    </row>
    <row r="248" spans="1:30">
      <c r="A248" s="208" t="s">
        <v>145</v>
      </c>
      <c r="B248" s="62" t="s">
        <v>107</v>
      </c>
      <c r="C248" s="337">
        <v>103.1</v>
      </c>
      <c r="D248" s="338">
        <v>3188997</v>
      </c>
      <c r="E248" s="338">
        <v>369560</v>
      </c>
      <c r="F248" s="337">
        <v>98.9</v>
      </c>
      <c r="G248" s="339">
        <v>989203.51399999997</v>
      </c>
      <c r="H248" s="340">
        <v>0.61</v>
      </c>
      <c r="I248" s="1921">
        <v>-1.9</v>
      </c>
      <c r="J248" s="341">
        <v>0.92700000000000005</v>
      </c>
      <c r="K248" s="342">
        <v>340981</v>
      </c>
      <c r="M248" s="343">
        <v>103.1</v>
      </c>
      <c r="N248" s="338">
        <v>3356.95</v>
      </c>
      <c r="O248" s="337">
        <v>474.05</v>
      </c>
      <c r="P248" s="337">
        <v>98.9</v>
      </c>
      <c r="Q248" s="1422">
        <v>1045868.2</v>
      </c>
      <c r="R248" s="340">
        <v>0.61</v>
      </c>
      <c r="S248" s="1406">
        <v>-1.9</v>
      </c>
      <c r="T248" s="1633">
        <v>0.99399999999999999</v>
      </c>
      <c r="U248" s="342">
        <v>404371</v>
      </c>
      <c r="W248" s="389"/>
      <c r="X248" s="329">
        <v>93</v>
      </c>
      <c r="Y248" s="330">
        <v>278781</v>
      </c>
      <c r="Z248" s="331">
        <v>278184</v>
      </c>
      <c r="AB248" s="329">
        <v>98.7</v>
      </c>
      <c r="AC248" s="332">
        <v>25690.9</v>
      </c>
      <c r="AD248" s="331">
        <v>269096</v>
      </c>
    </row>
    <row r="249" spans="1:30">
      <c r="A249" s="33">
        <v>2009</v>
      </c>
      <c r="B249" s="34" t="s">
        <v>108</v>
      </c>
      <c r="C249" s="324">
        <v>100</v>
      </c>
      <c r="D249" s="325">
        <v>2938313</v>
      </c>
      <c r="E249" s="325">
        <v>418817</v>
      </c>
      <c r="F249" s="324">
        <v>95</v>
      </c>
      <c r="G249" s="302">
        <v>1030313.1020000001</v>
      </c>
      <c r="H249" s="326">
        <v>0.55000000000000004</v>
      </c>
      <c r="I249" s="1922">
        <v>-5.2</v>
      </c>
      <c r="J249" s="327">
        <v>0.94499999999999995</v>
      </c>
      <c r="K249" s="306">
        <v>369253</v>
      </c>
      <c r="M249" s="328">
        <v>100</v>
      </c>
      <c r="N249" s="325">
        <v>3184.56</v>
      </c>
      <c r="O249" s="324">
        <v>392.29</v>
      </c>
      <c r="P249" s="324">
        <v>95</v>
      </c>
      <c r="Q249" s="356">
        <v>1046585.9</v>
      </c>
      <c r="R249" s="326">
        <v>0.55000000000000004</v>
      </c>
      <c r="S249" s="1407">
        <v>-5.2</v>
      </c>
      <c r="T249" s="1358">
        <v>0.96</v>
      </c>
      <c r="U249" s="306">
        <v>389560</v>
      </c>
      <c r="W249" s="389"/>
      <c r="X249" s="329">
        <v>91.9</v>
      </c>
      <c r="Y249" s="330">
        <v>210154</v>
      </c>
      <c r="Z249" s="331">
        <v>193965</v>
      </c>
      <c r="AB249" s="329">
        <v>92.7</v>
      </c>
      <c r="AC249" s="332">
        <v>25479.3</v>
      </c>
      <c r="AD249" s="331">
        <v>225715</v>
      </c>
    </row>
    <row r="250" spans="1:30">
      <c r="A250" s="39"/>
      <c r="B250" s="34" t="s">
        <v>109</v>
      </c>
      <c r="C250" s="324">
        <v>105.3</v>
      </c>
      <c r="D250" s="325">
        <v>3141206</v>
      </c>
      <c r="E250" s="325">
        <v>370546</v>
      </c>
      <c r="F250" s="324">
        <v>110.2</v>
      </c>
      <c r="G250" s="302">
        <v>1024008.276</v>
      </c>
      <c r="H250" s="326">
        <v>0.51</v>
      </c>
      <c r="I250" s="1922">
        <v>-5.4</v>
      </c>
      <c r="J250" s="327">
        <v>1.2609999999999999</v>
      </c>
      <c r="K250" s="306">
        <v>413933</v>
      </c>
      <c r="M250" s="328">
        <v>105.3</v>
      </c>
      <c r="N250" s="325">
        <v>3161.1</v>
      </c>
      <c r="O250" s="324">
        <v>384.26</v>
      </c>
      <c r="P250" s="324">
        <v>110.2</v>
      </c>
      <c r="Q250" s="356">
        <v>1035105.4</v>
      </c>
      <c r="R250" s="326">
        <v>0.51</v>
      </c>
      <c r="S250" s="1407">
        <v>-5.4</v>
      </c>
      <c r="T250" s="1358">
        <v>1.093</v>
      </c>
      <c r="U250" s="306">
        <v>378703</v>
      </c>
      <c r="W250" s="389"/>
      <c r="X250" s="329">
        <v>91.6</v>
      </c>
      <c r="Y250" s="330">
        <v>251138</v>
      </c>
      <c r="Z250" s="331">
        <v>235957</v>
      </c>
      <c r="AB250" s="329">
        <v>88.3</v>
      </c>
      <c r="AC250" s="332">
        <v>25104</v>
      </c>
      <c r="AD250" s="331">
        <v>233568</v>
      </c>
    </row>
    <row r="251" spans="1:30">
      <c r="A251" s="33"/>
      <c r="B251" s="34" t="s">
        <v>110</v>
      </c>
      <c r="C251" s="324">
        <v>101.7</v>
      </c>
      <c r="D251" s="325">
        <v>3154708</v>
      </c>
      <c r="E251" s="325">
        <v>414249</v>
      </c>
      <c r="F251" s="324">
        <v>97.2</v>
      </c>
      <c r="G251" s="302">
        <v>1091950.0719999999</v>
      </c>
      <c r="H251" s="326">
        <v>0.48</v>
      </c>
      <c r="I251" s="1922">
        <v>-1.6</v>
      </c>
      <c r="J251" s="327">
        <v>0.97299999999999998</v>
      </c>
      <c r="K251" s="306">
        <v>393717</v>
      </c>
      <c r="M251" s="328">
        <v>101.7</v>
      </c>
      <c r="N251" s="325">
        <v>3292.5</v>
      </c>
      <c r="O251" s="324">
        <v>421.55</v>
      </c>
      <c r="P251" s="324">
        <v>97.2</v>
      </c>
      <c r="Q251" s="356">
        <v>1046040.3</v>
      </c>
      <c r="R251" s="326">
        <v>0.48</v>
      </c>
      <c r="S251" s="1407">
        <v>-1.6</v>
      </c>
      <c r="T251" s="1358">
        <v>1.016</v>
      </c>
      <c r="U251" s="306">
        <v>387751</v>
      </c>
      <c r="W251" s="389"/>
      <c r="X251" s="329">
        <v>92.8</v>
      </c>
      <c r="Y251" s="330">
        <v>234245</v>
      </c>
      <c r="Z251" s="331">
        <v>238530</v>
      </c>
      <c r="AB251" s="329">
        <v>90.9</v>
      </c>
      <c r="AC251" s="332">
        <v>25331.8</v>
      </c>
      <c r="AD251" s="331">
        <v>226891</v>
      </c>
    </row>
    <row r="252" spans="1:30">
      <c r="A252" s="33"/>
      <c r="B252" s="34" t="s">
        <v>111</v>
      </c>
      <c r="C252" s="324">
        <v>100.6</v>
      </c>
      <c r="D252" s="325">
        <v>3305901</v>
      </c>
      <c r="E252" s="325">
        <v>298101</v>
      </c>
      <c r="F252" s="324">
        <v>96.6</v>
      </c>
      <c r="G252" s="302">
        <v>1001642.3039999999</v>
      </c>
      <c r="H252" s="326">
        <v>0.46</v>
      </c>
      <c r="I252" s="1922">
        <v>-4.8</v>
      </c>
      <c r="J252" s="327">
        <v>0.90800000000000003</v>
      </c>
      <c r="K252" s="306">
        <v>384342</v>
      </c>
      <c r="M252" s="328">
        <v>100.6</v>
      </c>
      <c r="N252" s="325">
        <v>3345.73</v>
      </c>
      <c r="O252" s="324">
        <v>352.15</v>
      </c>
      <c r="P252" s="324">
        <v>96.6</v>
      </c>
      <c r="Q252" s="356">
        <v>1033935.5</v>
      </c>
      <c r="R252" s="326">
        <v>0.46</v>
      </c>
      <c r="S252" s="1407">
        <v>-4.8</v>
      </c>
      <c r="T252" s="1358">
        <v>0.97499999999999998</v>
      </c>
      <c r="U252" s="306">
        <v>400121</v>
      </c>
      <c r="W252" s="389"/>
      <c r="X252" s="329">
        <v>87</v>
      </c>
      <c r="Y252" s="330">
        <v>223313</v>
      </c>
      <c r="Z252" s="331">
        <v>198521</v>
      </c>
      <c r="AB252" s="329">
        <v>89.6</v>
      </c>
      <c r="AC252" s="332">
        <v>23840.400000000001</v>
      </c>
      <c r="AD252" s="331">
        <v>203283</v>
      </c>
    </row>
    <row r="253" spans="1:30">
      <c r="A253" s="33"/>
      <c r="B253" s="34" t="s">
        <v>112</v>
      </c>
      <c r="C253" s="324">
        <v>102.9</v>
      </c>
      <c r="D253" s="325">
        <v>3577022</v>
      </c>
      <c r="E253" s="325">
        <v>350893</v>
      </c>
      <c r="F253" s="324">
        <v>100.1</v>
      </c>
      <c r="G253" s="302">
        <v>1084644.24</v>
      </c>
      <c r="H253" s="326">
        <v>0.45</v>
      </c>
      <c r="I253" s="1922">
        <v>-3</v>
      </c>
      <c r="J253" s="327">
        <v>1.0880000000000001</v>
      </c>
      <c r="K253" s="306">
        <v>401265</v>
      </c>
      <c r="M253" s="328">
        <v>102.9</v>
      </c>
      <c r="N253" s="325">
        <v>3423.79</v>
      </c>
      <c r="O253" s="324">
        <v>347.82</v>
      </c>
      <c r="P253" s="324">
        <v>100.1</v>
      </c>
      <c r="Q253" s="356">
        <v>1046244.8</v>
      </c>
      <c r="R253" s="326">
        <v>0.45</v>
      </c>
      <c r="S253" s="1407">
        <v>-3</v>
      </c>
      <c r="T253" s="1358">
        <v>1.0409999999999999</v>
      </c>
      <c r="U253" s="306">
        <v>393008</v>
      </c>
      <c r="W253" s="389"/>
      <c r="X253" s="329">
        <v>88.9</v>
      </c>
      <c r="Y253" s="330">
        <v>251202</v>
      </c>
      <c r="Z253" s="331">
        <v>217055</v>
      </c>
      <c r="AB253" s="329">
        <v>91.5</v>
      </c>
      <c r="AC253" s="332">
        <v>26181</v>
      </c>
      <c r="AD253" s="331">
        <v>213363</v>
      </c>
    </row>
    <row r="254" spans="1:30">
      <c r="A254" s="33"/>
      <c r="B254" s="34" t="s">
        <v>113</v>
      </c>
      <c r="C254" s="324">
        <v>101.9</v>
      </c>
      <c r="D254" s="325">
        <v>3824375</v>
      </c>
      <c r="E254" s="325">
        <v>381202</v>
      </c>
      <c r="F254" s="324">
        <v>94.7</v>
      </c>
      <c r="G254" s="302">
        <v>1102121.085</v>
      </c>
      <c r="H254" s="326">
        <v>0.43</v>
      </c>
      <c r="I254" s="1922">
        <v>-5.2</v>
      </c>
      <c r="J254" s="327">
        <v>1.04</v>
      </c>
      <c r="K254" s="306">
        <v>407593</v>
      </c>
      <c r="M254" s="328">
        <v>101.9</v>
      </c>
      <c r="N254" s="325">
        <v>3519.88</v>
      </c>
      <c r="O254" s="324">
        <v>336.39</v>
      </c>
      <c r="P254" s="324">
        <v>94.7</v>
      </c>
      <c r="Q254" s="356">
        <v>1060810</v>
      </c>
      <c r="R254" s="326">
        <v>0.43</v>
      </c>
      <c r="S254" s="1407">
        <v>-5.2</v>
      </c>
      <c r="T254" s="1358">
        <v>1.044</v>
      </c>
      <c r="U254" s="306">
        <v>385393</v>
      </c>
      <c r="W254" s="389"/>
      <c r="X254" s="329">
        <v>92.7</v>
      </c>
      <c r="Y254" s="330">
        <v>275635</v>
      </c>
      <c r="Z254" s="331">
        <v>237811</v>
      </c>
      <c r="AB254" s="329">
        <v>93.4</v>
      </c>
      <c r="AC254" s="332">
        <v>24594.5</v>
      </c>
      <c r="AD254" s="331">
        <v>223963</v>
      </c>
    </row>
    <row r="255" spans="1:30">
      <c r="A255" s="33"/>
      <c r="B255" s="34" t="s">
        <v>114</v>
      </c>
      <c r="C255" s="324">
        <v>103.5</v>
      </c>
      <c r="D255" s="325">
        <v>3668202</v>
      </c>
      <c r="E255" s="325">
        <v>327005</v>
      </c>
      <c r="F255" s="324">
        <v>98.3</v>
      </c>
      <c r="G255" s="302">
        <v>1021759.9</v>
      </c>
      <c r="H255" s="326">
        <v>0.43</v>
      </c>
      <c r="I255" s="1922">
        <v>-3.8</v>
      </c>
      <c r="J255" s="327">
        <v>0.98099999999999998</v>
      </c>
      <c r="K255" s="306">
        <v>398902</v>
      </c>
      <c r="M255" s="328">
        <v>103.5</v>
      </c>
      <c r="N255" s="325">
        <v>3500.03</v>
      </c>
      <c r="O255" s="324">
        <v>313.36</v>
      </c>
      <c r="P255" s="324">
        <v>98.3</v>
      </c>
      <c r="Q255" s="356">
        <v>1051517.8</v>
      </c>
      <c r="R255" s="326">
        <v>0.43</v>
      </c>
      <c r="S255" s="1407">
        <v>-3.8</v>
      </c>
      <c r="T255" s="1358">
        <v>1.036</v>
      </c>
      <c r="U255" s="306">
        <v>414952</v>
      </c>
      <c r="W255" s="389"/>
      <c r="X255" s="329">
        <v>89.1</v>
      </c>
      <c r="Y255" s="330">
        <v>218476</v>
      </c>
      <c r="Z255" s="331">
        <v>227814</v>
      </c>
      <c r="AB255" s="329">
        <v>92.3</v>
      </c>
      <c r="AC255" s="332">
        <v>24879.1</v>
      </c>
      <c r="AD255" s="331">
        <v>225300</v>
      </c>
    </row>
    <row r="256" spans="1:30">
      <c r="A256" s="33"/>
      <c r="B256" s="34" t="s">
        <v>115</v>
      </c>
      <c r="C256" s="324">
        <v>104.2</v>
      </c>
      <c r="D256" s="325">
        <v>3642164</v>
      </c>
      <c r="E256" s="325">
        <v>394257</v>
      </c>
      <c r="F256" s="324">
        <v>98.9</v>
      </c>
      <c r="G256" s="302">
        <v>1054145.7749999999</v>
      </c>
      <c r="H256" s="326">
        <v>0.44</v>
      </c>
      <c r="I256" s="1922">
        <v>-2.9</v>
      </c>
      <c r="J256" s="327">
        <v>1.1100000000000001</v>
      </c>
      <c r="K256" s="306">
        <v>417040</v>
      </c>
      <c r="M256" s="328">
        <v>104.2</v>
      </c>
      <c r="N256" s="325">
        <v>3520.65</v>
      </c>
      <c r="O256" s="324">
        <v>383.17</v>
      </c>
      <c r="P256" s="324">
        <v>98.9</v>
      </c>
      <c r="Q256" s="356">
        <v>1052402.8999999999</v>
      </c>
      <c r="R256" s="326">
        <v>0.44</v>
      </c>
      <c r="S256" s="1407">
        <v>-2.9</v>
      </c>
      <c r="T256" s="1358">
        <v>1.0660000000000001</v>
      </c>
      <c r="U256" s="306">
        <v>405867</v>
      </c>
      <c r="W256" s="389"/>
      <c r="X256" s="329">
        <v>94.5</v>
      </c>
      <c r="Y256" s="330">
        <v>218994</v>
      </c>
      <c r="Z256" s="331">
        <v>230278</v>
      </c>
      <c r="AB256" s="329">
        <v>94.8</v>
      </c>
      <c r="AC256" s="332">
        <v>26299.5</v>
      </c>
      <c r="AD256" s="331">
        <v>230899</v>
      </c>
    </row>
    <row r="257" spans="1:30">
      <c r="A257" s="33"/>
      <c r="B257" s="34" t="s">
        <v>116</v>
      </c>
      <c r="C257" s="324">
        <v>106.2</v>
      </c>
      <c r="D257" s="325">
        <v>3728179</v>
      </c>
      <c r="E257" s="325">
        <v>443980</v>
      </c>
      <c r="F257" s="324">
        <v>99.1</v>
      </c>
      <c r="G257" s="302">
        <v>1053531.1499999999</v>
      </c>
      <c r="H257" s="326">
        <v>0.43</v>
      </c>
      <c r="I257" s="1922">
        <v>-3.2</v>
      </c>
      <c r="J257" s="327">
        <v>1.0840000000000001</v>
      </c>
      <c r="K257" s="306">
        <v>439107</v>
      </c>
      <c r="M257" s="328">
        <v>106.2</v>
      </c>
      <c r="N257" s="325">
        <v>3641.37</v>
      </c>
      <c r="O257" s="324">
        <v>434.05</v>
      </c>
      <c r="P257" s="324">
        <v>99.1</v>
      </c>
      <c r="Q257" s="356">
        <v>1042056.3</v>
      </c>
      <c r="R257" s="326">
        <v>0.43</v>
      </c>
      <c r="S257" s="1407">
        <v>-3.2</v>
      </c>
      <c r="T257" s="1358">
        <v>1.103</v>
      </c>
      <c r="U257" s="306">
        <v>422477</v>
      </c>
      <c r="W257" s="389"/>
      <c r="X257" s="329">
        <v>97.3</v>
      </c>
      <c r="Y257" s="330">
        <v>235062</v>
      </c>
      <c r="Z257" s="331">
        <v>234314</v>
      </c>
      <c r="AB257" s="329">
        <v>95.7</v>
      </c>
      <c r="AC257" s="332">
        <v>24877.4</v>
      </c>
      <c r="AD257" s="331">
        <v>230959</v>
      </c>
    </row>
    <row r="258" spans="1:30">
      <c r="A258" s="33"/>
      <c r="B258" s="34" t="s">
        <v>117</v>
      </c>
      <c r="C258" s="324">
        <v>109.3</v>
      </c>
      <c r="D258" s="325">
        <v>3582458</v>
      </c>
      <c r="E258" s="325">
        <v>391134</v>
      </c>
      <c r="F258" s="324">
        <v>104.6</v>
      </c>
      <c r="G258" s="302">
        <v>1064909.8799999999</v>
      </c>
      <c r="H258" s="326">
        <v>0.43</v>
      </c>
      <c r="I258" s="1922">
        <v>-9.1</v>
      </c>
      <c r="J258" s="327">
        <v>1.1080000000000001</v>
      </c>
      <c r="K258" s="306">
        <v>409737</v>
      </c>
      <c r="M258" s="328">
        <v>109.3</v>
      </c>
      <c r="N258" s="325">
        <v>3693.19</v>
      </c>
      <c r="O258" s="324">
        <v>378.37</v>
      </c>
      <c r="P258" s="324">
        <v>104.6</v>
      </c>
      <c r="Q258" s="356">
        <v>1053834.6000000001</v>
      </c>
      <c r="R258" s="326">
        <v>0.43</v>
      </c>
      <c r="S258" s="1407">
        <v>-9.1</v>
      </c>
      <c r="T258" s="1358">
        <v>1.1120000000000001</v>
      </c>
      <c r="U258" s="306">
        <v>435769</v>
      </c>
      <c r="W258" s="389"/>
      <c r="X258" s="329">
        <v>100</v>
      </c>
      <c r="Y258" s="330">
        <v>257772</v>
      </c>
      <c r="Z258" s="331">
        <v>241832</v>
      </c>
      <c r="AB258" s="329">
        <v>96.9</v>
      </c>
      <c r="AC258" s="332">
        <v>23687.1</v>
      </c>
      <c r="AD258" s="331">
        <v>245729</v>
      </c>
    </row>
    <row r="259" spans="1:30">
      <c r="A259" s="49"/>
      <c r="B259" s="50" t="s">
        <v>118</v>
      </c>
      <c r="C259" s="344">
        <v>110.1</v>
      </c>
      <c r="D259" s="345">
        <v>3576246</v>
      </c>
      <c r="E259" s="345">
        <v>399708</v>
      </c>
      <c r="F259" s="344">
        <v>105.9</v>
      </c>
      <c r="G259" s="314">
        <v>1062368.503</v>
      </c>
      <c r="H259" s="346">
        <v>0.42</v>
      </c>
      <c r="I259" s="1923">
        <v>-2.7</v>
      </c>
      <c r="J259" s="347">
        <v>1.1739999999999999</v>
      </c>
      <c r="K259" s="318">
        <v>456217</v>
      </c>
      <c r="M259" s="348">
        <v>110.1</v>
      </c>
      <c r="N259" s="345">
        <v>3691.7</v>
      </c>
      <c r="O259" s="344">
        <v>356.36</v>
      </c>
      <c r="P259" s="344">
        <v>105.9</v>
      </c>
      <c r="Q259" s="1421">
        <v>1062475.6000000001</v>
      </c>
      <c r="R259" s="346">
        <v>0.42</v>
      </c>
      <c r="S259" s="1408">
        <v>-2.7</v>
      </c>
      <c r="T259" s="1359">
        <v>1.139</v>
      </c>
      <c r="U259" s="318">
        <v>426294</v>
      </c>
      <c r="W259" s="389"/>
      <c r="X259" s="329">
        <v>103.6</v>
      </c>
      <c r="Y259" s="330">
        <v>347925</v>
      </c>
      <c r="Z259" s="331">
        <v>235235</v>
      </c>
      <c r="AB259" s="329">
        <v>97.7</v>
      </c>
      <c r="AC259" s="332">
        <v>24989.599999999999</v>
      </c>
      <c r="AD259" s="331">
        <v>240100</v>
      </c>
    </row>
    <row r="260" spans="1:30">
      <c r="A260" s="209" t="s">
        <v>152</v>
      </c>
      <c r="B260" s="34" t="s">
        <v>107</v>
      </c>
      <c r="C260" s="324">
        <v>113.7</v>
      </c>
      <c r="D260" s="325">
        <v>3568168</v>
      </c>
      <c r="E260" s="325">
        <v>246951</v>
      </c>
      <c r="F260" s="324">
        <v>110.8</v>
      </c>
      <c r="G260" s="302">
        <v>997998.00300000014</v>
      </c>
      <c r="H260" s="326">
        <v>0.43</v>
      </c>
      <c r="I260" s="1922">
        <v>-4.4000000000000004</v>
      </c>
      <c r="J260" s="327">
        <v>1.052</v>
      </c>
      <c r="K260" s="306">
        <v>393576</v>
      </c>
      <c r="M260" s="328">
        <v>113.7</v>
      </c>
      <c r="N260" s="325">
        <v>3749.79</v>
      </c>
      <c r="O260" s="324">
        <v>317.64999999999998</v>
      </c>
      <c r="P260" s="324">
        <v>110.8</v>
      </c>
      <c r="Q260" s="356">
        <v>1066410.2</v>
      </c>
      <c r="R260" s="326">
        <v>0.43</v>
      </c>
      <c r="S260" s="1407">
        <v>-4.4000000000000004</v>
      </c>
      <c r="T260" s="1358">
        <v>1.1259999999999999</v>
      </c>
      <c r="U260" s="306">
        <v>472363</v>
      </c>
      <c r="W260" s="389"/>
      <c r="X260" s="349">
        <v>89.9</v>
      </c>
      <c r="Y260" s="350">
        <v>268166</v>
      </c>
      <c r="Z260" s="351">
        <v>248181</v>
      </c>
      <c r="AB260" s="349">
        <v>95.3</v>
      </c>
      <c r="AC260" s="352">
        <v>24727.4</v>
      </c>
      <c r="AD260" s="351">
        <v>248062</v>
      </c>
    </row>
    <row r="261" spans="1:30">
      <c r="A261" s="33">
        <v>2010</v>
      </c>
      <c r="B261" s="34" t="s">
        <v>108</v>
      </c>
      <c r="C261" s="324">
        <v>114.3</v>
      </c>
      <c r="D261" s="325">
        <v>3448148</v>
      </c>
      <c r="E261" s="325">
        <v>397087</v>
      </c>
      <c r="F261" s="324">
        <v>111.9</v>
      </c>
      <c r="G261" s="302">
        <v>1045956.8510000001</v>
      </c>
      <c r="H261" s="326">
        <v>0.44</v>
      </c>
      <c r="I261" s="1922">
        <v>-2.5</v>
      </c>
      <c r="J261" s="327">
        <v>1.1060000000000001</v>
      </c>
      <c r="K261" s="306">
        <v>419545</v>
      </c>
      <c r="M261" s="328">
        <v>114.3</v>
      </c>
      <c r="N261" s="325">
        <v>3734.41</v>
      </c>
      <c r="O261" s="324">
        <v>380.28</v>
      </c>
      <c r="P261" s="324">
        <v>111.9</v>
      </c>
      <c r="Q261" s="356">
        <v>1062679.3999999999</v>
      </c>
      <c r="R261" s="326">
        <v>0.44</v>
      </c>
      <c r="S261" s="1407">
        <v>-2.5</v>
      </c>
      <c r="T261" s="1358">
        <v>1.121</v>
      </c>
      <c r="U261" s="306">
        <v>439362</v>
      </c>
      <c r="W261" s="389"/>
      <c r="X261" s="329">
        <v>98.9</v>
      </c>
      <c r="Y261" s="330">
        <v>204891</v>
      </c>
      <c r="Z261" s="331">
        <v>215309</v>
      </c>
      <c r="AB261" s="329">
        <v>100.1</v>
      </c>
      <c r="AC261" s="332">
        <v>24646.9</v>
      </c>
      <c r="AD261" s="331">
        <v>251222</v>
      </c>
    </row>
    <row r="262" spans="1:30">
      <c r="A262" s="33"/>
      <c r="B262" s="34" t="s">
        <v>109</v>
      </c>
      <c r="C262" s="324">
        <v>107.3</v>
      </c>
      <c r="D262" s="325">
        <v>3792970</v>
      </c>
      <c r="E262" s="325">
        <v>562412</v>
      </c>
      <c r="F262" s="324">
        <v>104.5</v>
      </c>
      <c r="G262" s="302">
        <v>1065978.294</v>
      </c>
      <c r="H262" s="326">
        <v>0.45</v>
      </c>
      <c r="I262" s="1922">
        <v>-5.7</v>
      </c>
      <c r="J262" s="327">
        <v>1.32</v>
      </c>
      <c r="K262" s="306">
        <v>520018</v>
      </c>
      <c r="M262" s="328">
        <v>107.3</v>
      </c>
      <c r="N262" s="325">
        <v>3809.42</v>
      </c>
      <c r="O262" s="324">
        <v>545.74</v>
      </c>
      <c r="P262" s="324">
        <v>104.5</v>
      </c>
      <c r="Q262" s="356">
        <v>1069149.3</v>
      </c>
      <c r="R262" s="326">
        <v>0.45</v>
      </c>
      <c r="S262" s="1407">
        <v>-5.7</v>
      </c>
      <c r="T262" s="1358">
        <v>1.143</v>
      </c>
      <c r="U262" s="306">
        <v>462580</v>
      </c>
      <c r="W262" s="389"/>
      <c r="X262" s="329">
        <v>97.9</v>
      </c>
      <c r="Y262" s="330">
        <v>244881</v>
      </c>
      <c r="Z262" s="331">
        <v>258337</v>
      </c>
      <c r="AB262" s="329">
        <v>94.2</v>
      </c>
      <c r="AC262" s="332">
        <v>24791.200000000001</v>
      </c>
      <c r="AD262" s="331">
        <v>247162</v>
      </c>
    </row>
    <row r="263" spans="1:30">
      <c r="A263" s="33"/>
      <c r="B263" s="34" t="s">
        <v>110</v>
      </c>
      <c r="C263" s="324">
        <v>113.6</v>
      </c>
      <c r="D263" s="325">
        <v>3679648</v>
      </c>
      <c r="E263" s="325">
        <v>365228</v>
      </c>
      <c r="F263" s="324">
        <v>106.5</v>
      </c>
      <c r="G263" s="302">
        <v>1119048.1170000001</v>
      </c>
      <c r="H263" s="326">
        <v>0.46</v>
      </c>
      <c r="I263" s="1922">
        <v>-3.4</v>
      </c>
      <c r="J263" s="327">
        <v>1.1160000000000001</v>
      </c>
      <c r="K263" s="306">
        <v>511434</v>
      </c>
      <c r="M263" s="328">
        <v>113.6</v>
      </c>
      <c r="N263" s="325">
        <v>3823.91</v>
      </c>
      <c r="O263" s="324">
        <v>402.49</v>
      </c>
      <c r="P263" s="324">
        <v>106.5</v>
      </c>
      <c r="Q263" s="356">
        <v>1069513</v>
      </c>
      <c r="R263" s="326">
        <v>0.46</v>
      </c>
      <c r="S263" s="1407">
        <v>-3.4</v>
      </c>
      <c r="T263" s="1358">
        <v>1.167</v>
      </c>
      <c r="U263" s="306">
        <v>497169</v>
      </c>
      <c r="W263" s="389"/>
      <c r="X263" s="329">
        <v>101.3</v>
      </c>
      <c r="Y263" s="330">
        <v>229064</v>
      </c>
      <c r="Z263" s="331">
        <v>275278</v>
      </c>
      <c r="AB263" s="329">
        <v>99.1</v>
      </c>
      <c r="AC263" s="332">
        <v>24623.200000000001</v>
      </c>
      <c r="AD263" s="331">
        <v>257149</v>
      </c>
    </row>
    <row r="264" spans="1:30">
      <c r="A264" s="33"/>
      <c r="B264" s="34" t="s">
        <v>111</v>
      </c>
      <c r="C264" s="324">
        <v>115.2</v>
      </c>
      <c r="D264" s="325">
        <v>3840177</v>
      </c>
      <c r="E264" s="325">
        <v>375954</v>
      </c>
      <c r="F264" s="324">
        <v>111.5</v>
      </c>
      <c r="G264" s="302">
        <v>1030977.088</v>
      </c>
      <c r="H264" s="326">
        <v>0.48</v>
      </c>
      <c r="I264" s="1922">
        <v>-1.6</v>
      </c>
      <c r="J264" s="327">
        <v>1.0640000000000001</v>
      </c>
      <c r="K264" s="306">
        <v>472190</v>
      </c>
      <c r="M264" s="328">
        <v>115.2</v>
      </c>
      <c r="N264" s="325">
        <v>3878.73</v>
      </c>
      <c r="O264" s="324">
        <v>408.18</v>
      </c>
      <c r="P264" s="324">
        <v>111.5</v>
      </c>
      <c r="Q264" s="356">
        <v>1067940.2</v>
      </c>
      <c r="R264" s="326">
        <v>0.48</v>
      </c>
      <c r="S264" s="1407">
        <v>-1.6</v>
      </c>
      <c r="T264" s="1358">
        <v>1.143</v>
      </c>
      <c r="U264" s="306">
        <v>497443</v>
      </c>
      <c r="W264" s="389"/>
      <c r="X264" s="329">
        <v>98.6</v>
      </c>
      <c r="Y264" s="330">
        <v>232351</v>
      </c>
      <c r="Z264" s="331">
        <v>258137</v>
      </c>
      <c r="AB264" s="329">
        <v>102</v>
      </c>
      <c r="AC264" s="332">
        <v>24540.7</v>
      </c>
      <c r="AD264" s="331">
        <v>260553</v>
      </c>
    </row>
    <row r="265" spans="1:30">
      <c r="A265" s="33"/>
      <c r="B265" s="34" t="s">
        <v>112</v>
      </c>
      <c r="C265" s="324">
        <v>117.2</v>
      </c>
      <c r="D265" s="325">
        <v>4070850</v>
      </c>
      <c r="E265" s="325">
        <v>367554</v>
      </c>
      <c r="F265" s="324">
        <v>117.4</v>
      </c>
      <c r="G265" s="302">
        <v>1114125.0320000001</v>
      </c>
      <c r="H265" s="326">
        <v>0.49</v>
      </c>
      <c r="I265" s="1922">
        <v>-3.8</v>
      </c>
      <c r="J265" s="327">
        <v>1.2669999999999999</v>
      </c>
      <c r="K265" s="306">
        <v>485547</v>
      </c>
      <c r="M265" s="328">
        <v>117.2</v>
      </c>
      <c r="N265" s="325">
        <v>3903.24</v>
      </c>
      <c r="O265" s="324">
        <v>370.61</v>
      </c>
      <c r="P265" s="324">
        <v>117.4</v>
      </c>
      <c r="Q265" s="356">
        <v>1075537.8999999999</v>
      </c>
      <c r="R265" s="326">
        <v>0.49</v>
      </c>
      <c r="S265" s="1407">
        <v>-3.8</v>
      </c>
      <c r="T265" s="1358">
        <v>1.2090000000000001</v>
      </c>
      <c r="U265" s="306">
        <v>467802</v>
      </c>
      <c r="W265" s="389"/>
      <c r="X265" s="329">
        <v>98.3</v>
      </c>
      <c r="Y265" s="330">
        <v>231063</v>
      </c>
      <c r="Z265" s="331">
        <v>260836</v>
      </c>
      <c r="AB265" s="329">
        <v>100.9</v>
      </c>
      <c r="AC265" s="332">
        <v>24853</v>
      </c>
      <c r="AD265" s="331">
        <v>262437</v>
      </c>
    </row>
    <row r="266" spans="1:30">
      <c r="A266" s="33"/>
      <c r="B266" s="34" t="s">
        <v>113</v>
      </c>
      <c r="C266" s="324">
        <v>116.6</v>
      </c>
      <c r="D266" s="325">
        <v>4247361</v>
      </c>
      <c r="E266" s="325">
        <v>501983</v>
      </c>
      <c r="F266" s="324">
        <v>112.3</v>
      </c>
      <c r="G266" s="302">
        <v>1116960.632</v>
      </c>
      <c r="H266" s="326">
        <v>0.5</v>
      </c>
      <c r="I266" s="1922">
        <v>0.9</v>
      </c>
      <c r="J266" s="327">
        <v>1.17</v>
      </c>
      <c r="K266" s="306">
        <v>530351</v>
      </c>
      <c r="M266" s="328">
        <v>116.6</v>
      </c>
      <c r="N266" s="325">
        <v>3910.64</v>
      </c>
      <c r="O266" s="324">
        <v>442.5</v>
      </c>
      <c r="P266" s="324">
        <v>112.3</v>
      </c>
      <c r="Q266" s="356">
        <v>1076030.3</v>
      </c>
      <c r="R266" s="326">
        <v>0.5</v>
      </c>
      <c r="S266" s="1407">
        <v>0.9</v>
      </c>
      <c r="T266" s="1358">
        <v>1.1779999999999999</v>
      </c>
      <c r="U266" s="306">
        <v>506502</v>
      </c>
      <c r="W266" s="389"/>
      <c r="X266" s="329">
        <v>101</v>
      </c>
      <c r="Y266" s="330">
        <v>291172</v>
      </c>
      <c r="Z266" s="331">
        <v>267108</v>
      </c>
      <c r="AB266" s="329">
        <v>101.5</v>
      </c>
      <c r="AC266" s="332">
        <v>25409</v>
      </c>
      <c r="AD266" s="331">
        <v>256264</v>
      </c>
    </row>
    <row r="267" spans="1:30">
      <c r="A267" s="33"/>
      <c r="B267" s="34" t="s">
        <v>114</v>
      </c>
      <c r="C267" s="324">
        <v>118.2</v>
      </c>
      <c r="D267" s="325">
        <v>4185410</v>
      </c>
      <c r="E267" s="325">
        <v>434558</v>
      </c>
      <c r="F267" s="324">
        <v>120.5</v>
      </c>
      <c r="G267" s="302">
        <v>1050025.784</v>
      </c>
      <c r="H267" s="326">
        <v>0.51</v>
      </c>
      <c r="I267" s="1922">
        <v>-1.1000000000000001</v>
      </c>
      <c r="J267" s="327">
        <v>1.1339999999999999</v>
      </c>
      <c r="K267" s="306">
        <v>468160</v>
      </c>
      <c r="M267" s="328">
        <v>118.2</v>
      </c>
      <c r="N267" s="325">
        <v>4001.36</v>
      </c>
      <c r="O267" s="324">
        <v>433.97</v>
      </c>
      <c r="P267" s="324">
        <v>120.5</v>
      </c>
      <c r="Q267" s="356">
        <v>1082090.3</v>
      </c>
      <c r="R267" s="326">
        <v>0.51</v>
      </c>
      <c r="S267" s="1407">
        <v>-1.1000000000000001</v>
      </c>
      <c r="T267" s="1358">
        <v>1.2</v>
      </c>
      <c r="U267" s="306">
        <v>489274</v>
      </c>
      <c r="W267" s="389"/>
      <c r="X267" s="329">
        <v>96.8</v>
      </c>
      <c r="Y267" s="330">
        <v>216632</v>
      </c>
      <c r="Z267" s="331">
        <v>276229</v>
      </c>
      <c r="AB267" s="329">
        <v>100.3</v>
      </c>
      <c r="AC267" s="332">
        <v>24872.6</v>
      </c>
      <c r="AD267" s="331">
        <v>266506</v>
      </c>
    </row>
    <row r="268" spans="1:30">
      <c r="A268" s="33"/>
      <c r="B268" s="34" t="s">
        <v>115</v>
      </c>
      <c r="C268" s="324">
        <v>118.8</v>
      </c>
      <c r="D268" s="325">
        <v>4134111</v>
      </c>
      <c r="E268" s="325">
        <v>438023</v>
      </c>
      <c r="F268" s="324">
        <v>120.4</v>
      </c>
      <c r="G268" s="302">
        <v>1096785.324</v>
      </c>
      <c r="H268" s="326">
        <v>0.53</v>
      </c>
      <c r="I268" s="1922">
        <v>-0.1</v>
      </c>
      <c r="J268" s="327">
        <v>1.2749999999999999</v>
      </c>
      <c r="K268" s="306">
        <v>499392</v>
      </c>
      <c r="M268" s="328">
        <v>118.8</v>
      </c>
      <c r="N268" s="325">
        <v>4015.19</v>
      </c>
      <c r="O268" s="324">
        <v>433.72</v>
      </c>
      <c r="P268" s="324">
        <v>120.4</v>
      </c>
      <c r="Q268" s="356">
        <v>1089386.3</v>
      </c>
      <c r="R268" s="326">
        <v>0.53</v>
      </c>
      <c r="S268" s="1407">
        <v>-0.1</v>
      </c>
      <c r="T268" s="1358">
        <v>1.226</v>
      </c>
      <c r="U268" s="306">
        <v>491092</v>
      </c>
      <c r="W268" s="389"/>
      <c r="X268" s="329">
        <v>99.5</v>
      </c>
      <c r="Y268" s="330">
        <v>212247</v>
      </c>
      <c r="Z268" s="331">
        <v>253519</v>
      </c>
      <c r="AB268" s="329">
        <v>100.3</v>
      </c>
      <c r="AC268" s="332">
        <v>25291.5</v>
      </c>
      <c r="AD268" s="331">
        <v>252756</v>
      </c>
    </row>
    <row r="269" spans="1:30">
      <c r="A269" s="33"/>
      <c r="B269" s="34" t="s">
        <v>116</v>
      </c>
      <c r="C269" s="324">
        <v>120</v>
      </c>
      <c r="D269" s="325">
        <v>4023872</v>
      </c>
      <c r="E269" s="325">
        <v>341334</v>
      </c>
      <c r="F269" s="324">
        <v>124.7</v>
      </c>
      <c r="G269" s="302">
        <v>1089625.96</v>
      </c>
      <c r="H269" s="326">
        <v>0.54</v>
      </c>
      <c r="I269" s="1922">
        <v>-0.2</v>
      </c>
      <c r="J269" s="327">
        <v>1.1759999999999999</v>
      </c>
      <c r="K269" s="306">
        <v>517194</v>
      </c>
      <c r="M269" s="328">
        <v>120</v>
      </c>
      <c r="N269" s="325">
        <v>3938.91</v>
      </c>
      <c r="O269" s="324">
        <v>334.06</v>
      </c>
      <c r="P269" s="324">
        <v>124.7</v>
      </c>
      <c r="Q269" s="356">
        <v>1089360.3</v>
      </c>
      <c r="R269" s="326">
        <v>0.54</v>
      </c>
      <c r="S269" s="1407">
        <v>-0.2</v>
      </c>
      <c r="T269" s="1358">
        <v>1.2010000000000001</v>
      </c>
      <c r="U269" s="306">
        <v>507609</v>
      </c>
      <c r="W269" s="389"/>
      <c r="X269" s="329">
        <v>102.2</v>
      </c>
      <c r="Y269" s="330">
        <v>233422</v>
      </c>
      <c r="Z269" s="331">
        <v>224660</v>
      </c>
      <c r="AB269" s="329">
        <v>100.5</v>
      </c>
      <c r="AC269" s="332">
        <v>24691.8</v>
      </c>
      <c r="AD269" s="331">
        <v>234204</v>
      </c>
    </row>
    <row r="270" spans="1:30">
      <c r="A270" s="33"/>
      <c r="B270" s="34" t="s">
        <v>117</v>
      </c>
      <c r="C270" s="324">
        <v>117.5</v>
      </c>
      <c r="D270" s="325">
        <v>3832622</v>
      </c>
      <c r="E270" s="325">
        <v>355966</v>
      </c>
      <c r="F270" s="324">
        <v>117.4</v>
      </c>
      <c r="G270" s="302">
        <v>1102863.1950000001</v>
      </c>
      <c r="H270" s="326">
        <v>0.55000000000000004</v>
      </c>
      <c r="I270" s="1922">
        <v>-0.9</v>
      </c>
      <c r="J270" s="327">
        <v>1.202</v>
      </c>
      <c r="K270" s="306">
        <v>464068</v>
      </c>
      <c r="M270" s="328">
        <v>117.5</v>
      </c>
      <c r="N270" s="325">
        <v>3947.8</v>
      </c>
      <c r="O270" s="324">
        <v>342.83</v>
      </c>
      <c r="P270" s="324">
        <v>117.4</v>
      </c>
      <c r="Q270" s="356">
        <v>1084189.8999999999</v>
      </c>
      <c r="R270" s="326">
        <v>0.55000000000000004</v>
      </c>
      <c r="S270" s="1407">
        <v>-0.9</v>
      </c>
      <c r="T270" s="1358">
        <v>1.21</v>
      </c>
      <c r="U270" s="306">
        <v>489181</v>
      </c>
      <c r="W270" s="389"/>
      <c r="X270" s="329">
        <v>101</v>
      </c>
      <c r="Y270" s="330">
        <v>258103</v>
      </c>
      <c r="Z270" s="331">
        <v>252343</v>
      </c>
      <c r="AB270" s="329">
        <v>98</v>
      </c>
      <c r="AC270" s="332">
        <v>24206.6</v>
      </c>
      <c r="AD270" s="331">
        <v>248876</v>
      </c>
    </row>
    <row r="271" spans="1:30">
      <c r="A271" s="33"/>
      <c r="B271" s="34" t="s">
        <v>118</v>
      </c>
      <c r="C271" s="324">
        <v>120.4</v>
      </c>
      <c r="D271" s="325">
        <v>3819908</v>
      </c>
      <c r="E271" s="325">
        <v>447513</v>
      </c>
      <c r="F271" s="324">
        <v>118.7</v>
      </c>
      <c r="G271" s="302">
        <v>1088500.7680000002</v>
      </c>
      <c r="H271" s="326">
        <v>0.56000000000000005</v>
      </c>
      <c r="I271" s="1922">
        <v>-3.6</v>
      </c>
      <c r="J271" s="327">
        <v>1.29</v>
      </c>
      <c r="K271" s="306">
        <v>561828</v>
      </c>
      <c r="M271" s="328">
        <v>120.4</v>
      </c>
      <c r="N271" s="325">
        <v>3945.23</v>
      </c>
      <c r="O271" s="324">
        <v>395.14</v>
      </c>
      <c r="P271" s="324">
        <v>118.7</v>
      </c>
      <c r="Q271" s="356">
        <v>1079701.6000000001</v>
      </c>
      <c r="R271" s="326">
        <v>0.56000000000000005</v>
      </c>
      <c r="S271" s="1407">
        <v>-3.6</v>
      </c>
      <c r="T271" s="1358">
        <v>1.248</v>
      </c>
      <c r="U271" s="306">
        <v>521637</v>
      </c>
      <c r="W271" s="389"/>
      <c r="X271" s="333">
        <v>102.9</v>
      </c>
      <c r="Y271" s="334">
        <v>344213</v>
      </c>
      <c r="Z271" s="335">
        <v>260482</v>
      </c>
      <c r="AB271" s="333">
        <v>96.9</v>
      </c>
      <c r="AC271" s="336">
        <v>24547.3</v>
      </c>
      <c r="AD271" s="335">
        <v>262169</v>
      </c>
    </row>
    <row r="272" spans="1:30">
      <c r="A272" s="61" t="s">
        <v>155</v>
      </c>
      <c r="B272" s="62" t="s">
        <v>107</v>
      </c>
      <c r="C272" s="337">
        <v>117.3</v>
      </c>
      <c r="D272" s="338">
        <v>3852090</v>
      </c>
      <c r="E272" s="338">
        <v>334928</v>
      </c>
      <c r="F272" s="337">
        <v>118.9</v>
      </c>
      <c r="G272" s="339">
        <v>1006288.41</v>
      </c>
      <c r="H272" s="340">
        <v>0.56999999999999995</v>
      </c>
      <c r="I272" s="1921">
        <v>-0.2</v>
      </c>
      <c r="J272" s="341">
        <v>1.109</v>
      </c>
      <c r="K272" s="342">
        <v>418699</v>
      </c>
      <c r="M272" s="343">
        <v>117.3</v>
      </c>
      <c r="N272" s="338">
        <v>4035.29</v>
      </c>
      <c r="O272" s="337">
        <v>408.99</v>
      </c>
      <c r="P272" s="337">
        <v>118.9</v>
      </c>
      <c r="Q272" s="1422">
        <v>1081563.2</v>
      </c>
      <c r="R272" s="340">
        <v>0.56999999999999995</v>
      </c>
      <c r="S272" s="1406">
        <v>-0.2</v>
      </c>
      <c r="T272" s="1633">
        <v>1.179</v>
      </c>
      <c r="U272" s="342">
        <v>509432</v>
      </c>
      <c r="W272" s="389"/>
      <c r="X272" s="329">
        <v>92</v>
      </c>
      <c r="Y272" s="330">
        <v>267830</v>
      </c>
      <c r="Z272" s="331">
        <v>279481</v>
      </c>
      <c r="AB272" s="329">
        <v>97.4</v>
      </c>
      <c r="AC272" s="332">
        <v>24234.3</v>
      </c>
      <c r="AD272" s="331">
        <v>274328</v>
      </c>
    </row>
    <row r="273" spans="1:30">
      <c r="A273" s="39">
        <v>2011</v>
      </c>
      <c r="B273" s="34" t="s">
        <v>108</v>
      </c>
      <c r="C273" s="324">
        <v>130.69999999999999</v>
      </c>
      <c r="D273" s="325">
        <v>3683546</v>
      </c>
      <c r="E273" s="325">
        <v>452464</v>
      </c>
      <c r="F273" s="324">
        <v>143.4</v>
      </c>
      <c r="G273" s="302">
        <v>1046507.5760000001</v>
      </c>
      <c r="H273" s="326">
        <v>0.57999999999999996</v>
      </c>
      <c r="I273" s="1922">
        <v>-0.2</v>
      </c>
      <c r="J273" s="327">
        <v>1.25</v>
      </c>
      <c r="K273" s="306">
        <v>512049</v>
      </c>
      <c r="M273" s="328">
        <v>130.69999999999999</v>
      </c>
      <c r="N273" s="325">
        <v>3987.13</v>
      </c>
      <c r="O273" s="324">
        <v>442.72</v>
      </c>
      <c r="P273" s="324">
        <v>143.4</v>
      </c>
      <c r="Q273" s="356">
        <v>1063743.6000000001</v>
      </c>
      <c r="R273" s="326">
        <v>0.57999999999999996</v>
      </c>
      <c r="S273" s="1407">
        <v>-0.2</v>
      </c>
      <c r="T273" s="1358">
        <v>1.2669999999999999</v>
      </c>
      <c r="U273" s="306">
        <v>530510</v>
      </c>
      <c r="W273" s="389"/>
      <c r="X273" s="329">
        <v>96.2</v>
      </c>
      <c r="Y273" s="330">
        <v>204829</v>
      </c>
      <c r="Z273" s="331">
        <v>239598</v>
      </c>
      <c r="AB273" s="329">
        <v>97.4</v>
      </c>
      <c r="AC273" s="332">
        <v>24436.9</v>
      </c>
      <c r="AD273" s="331">
        <v>278615</v>
      </c>
    </row>
    <row r="274" spans="1:30">
      <c r="A274" s="33"/>
      <c r="B274" s="34" t="s">
        <v>109</v>
      </c>
      <c r="C274" s="324">
        <v>118.5</v>
      </c>
      <c r="D274" s="325">
        <v>4010765</v>
      </c>
      <c r="E274" s="325">
        <v>406502</v>
      </c>
      <c r="F274" s="324">
        <v>122.4</v>
      </c>
      <c r="G274" s="302">
        <v>1089515.6940000001</v>
      </c>
      <c r="H274" s="326">
        <v>0.57999999999999996</v>
      </c>
      <c r="I274" s="1922">
        <v>-3.2</v>
      </c>
      <c r="J274" s="327">
        <v>1.4339999999999999</v>
      </c>
      <c r="K274" s="306">
        <v>591979</v>
      </c>
      <c r="M274" s="328">
        <v>118.5</v>
      </c>
      <c r="N274" s="325">
        <v>4021.18</v>
      </c>
      <c r="O274" s="324">
        <v>404.27</v>
      </c>
      <c r="P274" s="324">
        <v>122.4</v>
      </c>
      <c r="Q274" s="356">
        <v>1089205.3</v>
      </c>
      <c r="R274" s="326">
        <v>0.57999999999999996</v>
      </c>
      <c r="S274" s="1407">
        <v>-3.2</v>
      </c>
      <c r="T274" s="1358">
        <v>1.236</v>
      </c>
      <c r="U274" s="306">
        <v>522085</v>
      </c>
      <c r="W274" s="389"/>
      <c r="X274" s="329">
        <v>102.5</v>
      </c>
      <c r="Y274" s="330">
        <v>233969</v>
      </c>
      <c r="Z274" s="331">
        <v>290155</v>
      </c>
      <c r="AB274" s="329">
        <v>98.6</v>
      </c>
      <c r="AC274" s="332">
        <v>23973.1</v>
      </c>
      <c r="AD274" s="331">
        <v>280503</v>
      </c>
    </row>
    <row r="275" spans="1:30">
      <c r="A275" s="33"/>
      <c r="B275" s="34" t="s">
        <v>110</v>
      </c>
      <c r="C275" s="324">
        <v>123.2</v>
      </c>
      <c r="D275" s="325">
        <v>3832940</v>
      </c>
      <c r="E275" s="325">
        <v>386693</v>
      </c>
      <c r="F275" s="324">
        <v>123</v>
      </c>
      <c r="G275" s="302">
        <v>1127474.1090000002</v>
      </c>
      <c r="H275" s="326">
        <v>0.57999999999999996</v>
      </c>
      <c r="I275" s="1922">
        <v>0</v>
      </c>
      <c r="J275" s="327">
        <v>1.1679999999999999</v>
      </c>
      <c r="K275" s="306">
        <v>534593</v>
      </c>
      <c r="M275" s="328">
        <v>123.2</v>
      </c>
      <c r="N275" s="325">
        <v>3965.47</v>
      </c>
      <c r="O275" s="324">
        <v>418.84</v>
      </c>
      <c r="P275" s="324">
        <v>123</v>
      </c>
      <c r="Q275" s="356">
        <v>1083306.3999999999</v>
      </c>
      <c r="R275" s="326">
        <v>0.57999999999999996</v>
      </c>
      <c r="S275" s="1407">
        <v>0</v>
      </c>
      <c r="T275" s="1358">
        <v>1.2250000000000001</v>
      </c>
      <c r="U275" s="306">
        <v>511987</v>
      </c>
      <c r="W275" s="389"/>
      <c r="X275" s="329">
        <v>101.3</v>
      </c>
      <c r="Y275" s="330">
        <v>232246</v>
      </c>
      <c r="Z275" s="331">
        <v>310877</v>
      </c>
      <c r="AB275" s="329">
        <v>98.6</v>
      </c>
      <c r="AC275" s="332">
        <v>24874.2</v>
      </c>
      <c r="AD275" s="331">
        <v>302617</v>
      </c>
    </row>
    <row r="276" spans="1:30">
      <c r="A276" s="33"/>
      <c r="B276" s="34" t="s">
        <v>111</v>
      </c>
      <c r="C276" s="324">
        <v>125.3</v>
      </c>
      <c r="D276" s="325">
        <v>3904096</v>
      </c>
      <c r="E276" s="325">
        <v>379866</v>
      </c>
      <c r="F276" s="324">
        <v>131.80000000000001</v>
      </c>
      <c r="G276" s="302">
        <v>1045578.8409999999</v>
      </c>
      <c r="H276" s="326">
        <v>0.56999999999999995</v>
      </c>
      <c r="I276" s="1922">
        <v>-3</v>
      </c>
      <c r="J276" s="327">
        <v>1.1519999999999999</v>
      </c>
      <c r="K276" s="306">
        <v>484130</v>
      </c>
      <c r="M276" s="328">
        <v>125.3</v>
      </c>
      <c r="N276" s="325">
        <v>3932.24</v>
      </c>
      <c r="O276" s="324">
        <v>414.88</v>
      </c>
      <c r="P276" s="324">
        <v>131.80000000000001</v>
      </c>
      <c r="Q276" s="356">
        <v>1083291.3999999999</v>
      </c>
      <c r="R276" s="326">
        <v>0.56999999999999995</v>
      </c>
      <c r="S276" s="1407">
        <v>-3</v>
      </c>
      <c r="T276" s="1358">
        <v>1.2350000000000001</v>
      </c>
      <c r="U276" s="306">
        <v>511126</v>
      </c>
      <c r="W276" s="389"/>
      <c r="X276" s="329">
        <v>94.3</v>
      </c>
      <c r="Y276" s="330">
        <v>224695</v>
      </c>
      <c r="Z276" s="331">
        <v>303802</v>
      </c>
      <c r="AB276" s="329">
        <v>97.7</v>
      </c>
      <c r="AC276" s="332">
        <v>24064.2</v>
      </c>
      <c r="AD276" s="331">
        <v>294877</v>
      </c>
    </row>
    <row r="277" spans="1:30">
      <c r="A277" s="33"/>
      <c r="B277" s="34" t="s">
        <v>112</v>
      </c>
      <c r="C277" s="324">
        <v>123.5</v>
      </c>
      <c r="D277" s="325">
        <v>4113679</v>
      </c>
      <c r="E277" s="325">
        <v>376785</v>
      </c>
      <c r="F277" s="324">
        <v>127.4</v>
      </c>
      <c r="G277" s="302">
        <v>1139319</v>
      </c>
      <c r="H277" s="326">
        <v>0.56999999999999995</v>
      </c>
      <c r="I277" s="1922">
        <v>-0.7</v>
      </c>
      <c r="J277" s="327">
        <v>1.3140000000000001</v>
      </c>
      <c r="K277" s="306">
        <v>536506</v>
      </c>
      <c r="M277" s="328">
        <v>123.5</v>
      </c>
      <c r="N277" s="325">
        <v>3953.73</v>
      </c>
      <c r="O277" s="324">
        <v>375.6</v>
      </c>
      <c r="P277" s="324">
        <v>127.4</v>
      </c>
      <c r="Q277" s="356">
        <v>1094274.1000000001</v>
      </c>
      <c r="R277" s="326">
        <v>0.56999999999999995</v>
      </c>
      <c r="S277" s="1407">
        <v>-0.7</v>
      </c>
      <c r="T277" s="1358">
        <v>1.256</v>
      </c>
      <c r="U277" s="306">
        <v>517775</v>
      </c>
      <c r="W277" s="389"/>
      <c r="X277" s="329">
        <v>97</v>
      </c>
      <c r="Y277" s="330">
        <v>227360</v>
      </c>
      <c r="Z277" s="331">
        <v>304267</v>
      </c>
      <c r="AB277" s="329">
        <v>99.5</v>
      </c>
      <c r="AC277" s="332">
        <v>24329.7</v>
      </c>
      <c r="AD277" s="331">
        <v>305251</v>
      </c>
    </row>
    <row r="278" spans="1:30">
      <c r="A278" s="33"/>
      <c r="B278" s="34" t="s">
        <v>113</v>
      </c>
      <c r="C278" s="324">
        <v>122.7</v>
      </c>
      <c r="D278" s="325">
        <v>4208594</v>
      </c>
      <c r="E278" s="325">
        <v>483632</v>
      </c>
      <c r="F278" s="324">
        <v>129</v>
      </c>
      <c r="G278" s="302">
        <v>1117041.57</v>
      </c>
      <c r="H278" s="326">
        <v>0.59</v>
      </c>
      <c r="I278" s="1922">
        <v>0</v>
      </c>
      <c r="J278" s="327">
        <v>1.2010000000000001</v>
      </c>
      <c r="K278" s="306">
        <v>526965</v>
      </c>
      <c r="M278" s="328">
        <v>122.7</v>
      </c>
      <c r="N278" s="325">
        <v>3876.42</v>
      </c>
      <c r="O278" s="324">
        <v>439.87</v>
      </c>
      <c r="P278" s="324">
        <v>129</v>
      </c>
      <c r="Q278" s="356">
        <v>1086599.1000000001</v>
      </c>
      <c r="R278" s="326">
        <v>0.59</v>
      </c>
      <c r="S278" s="1407">
        <v>0</v>
      </c>
      <c r="T278" s="1358">
        <v>1.214</v>
      </c>
      <c r="U278" s="306">
        <v>514352</v>
      </c>
      <c r="W278" s="389"/>
      <c r="X278" s="329">
        <v>97.3</v>
      </c>
      <c r="Y278" s="330">
        <v>287026</v>
      </c>
      <c r="Z278" s="331">
        <v>303287</v>
      </c>
      <c r="AB278" s="329">
        <v>97.8</v>
      </c>
      <c r="AC278" s="332">
        <v>25087.8</v>
      </c>
      <c r="AD278" s="331">
        <v>303134</v>
      </c>
    </row>
    <row r="279" spans="1:30">
      <c r="A279" s="33"/>
      <c r="B279" s="34" t="s">
        <v>114</v>
      </c>
      <c r="C279" s="324">
        <v>121.6</v>
      </c>
      <c r="D279" s="325">
        <v>4099593</v>
      </c>
      <c r="E279" s="325">
        <v>494049</v>
      </c>
      <c r="F279" s="324">
        <v>122.2</v>
      </c>
      <c r="G279" s="302">
        <v>1074214.0619999999</v>
      </c>
      <c r="H279" s="326">
        <v>0.6</v>
      </c>
      <c r="I279" s="1922">
        <v>-3.6</v>
      </c>
      <c r="J279" s="327">
        <v>1.169</v>
      </c>
      <c r="K279" s="306">
        <v>487536</v>
      </c>
      <c r="M279" s="328">
        <v>121.6</v>
      </c>
      <c r="N279" s="325">
        <v>3930.85</v>
      </c>
      <c r="O279" s="324">
        <v>471.8</v>
      </c>
      <c r="P279" s="324">
        <v>122.2</v>
      </c>
      <c r="Q279" s="356">
        <v>1100094.8</v>
      </c>
      <c r="R279" s="326">
        <v>0.6</v>
      </c>
      <c r="S279" s="1407">
        <v>-3.6</v>
      </c>
      <c r="T279" s="1358">
        <v>1.242</v>
      </c>
      <c r="U279" s="306">
        <v>497803</v>
      </c>
      <c r="W279" s="389"/>
      <c r="X279" s="329">
        <v>91</v>
      </c>
      <c r="Y279" s="330">
        <v>209545</v>
      </c>
      <c r="Z279" s="331">
        <v>322163</v>
      </c>
      <c r="AB279" s="329">
        <v>94.3</v>
      </c>
      <c r="AC279" s="332">
        <v>24256.1</v>
      </c>
      <c r="AD279" s="331">
        <v>304031</v>
      </c>
    </row>
    <row r="280" spans="1:30">
      <c r="A280" s="33"/>
      <c r="B280" s="34" t="s">
        <v>115</v>
      </c>
      <c r="C280" s="324">
        <v>117.1</v>
      </c>
      <c r="D280" s="325">
        <v>3989416</v>
      </c>
      <c r="E280" s="325">
        <v>341732</v>
      </c>
      <c r="F280" s="324">
        <v>119.1</v>
      </c>
      <c r="G280" s="302">
        <v>1098228.186</v>
      </c>
      <c r="H280" s="326">
        <v>0.61</v>
      </c>
      <c r="I280" s="1922">
        <v>-3.8</v>
      </c>
      <c r="J280" s="327">
        <v>1.252</v>
      </c>
      <c r="K280" s="306">
        <v>514768</v>
      </c>
      <c r="M280" s="328">
        <v>117.1</v>
      </c>
      <c r="N280" s="325">
        <v>3893.74</v>
      </c>
      <c r="O280" s="324">
        <v>361.63</v>
      </c>
      <c r="P280" s="324">
        <v>119.1</v>
      </c>
      <c r="Q280" s="356">
        <v>1089220.8999999999</v>
      </c>
      <c r="R280" s="326">
        <v>0.61</v>
      </c>
      <c r="S280" s="1407">
        <v>-3.8</v>
      </c>
      <c r="T280" s="1358">
        <v>1.204</v>
      </c>
      <c r="U280" s="306">
        <v>510758</v>
      </c>
      <c r="W280" s="389"/>
      <c r="X280" s="329">
        <v>95.9</v>
      </c>
      <c r="Y280" s="330">
        <v>201485</v>
      </c>
      <c r="Z280" s="331">
        <v>285937</v>
      </c>
      <c r="AB280" s="329">
        <v>97.2</v>
      </c>
      <c r="AC280" s="332">
        <v>24022.2</v>
      </c>
      <c r="AD280" s="331">
        <v>280488</v>
      </c>
    </row>
    <row r="281" spans="1:30">
      <c r="A281" s="33"/>
      <c r="B281" s="34" t="s">
        <v>116</v>
      </c>
      <c r="C281" s="324">
        <v>122.4</v>
      </c>
      <c r="D281" s="325">
        <v>3942772</v>
      </c>
      <c r="E281" s="325">
        <v>396126</v>
      </c>
      <c r="F281" s="324">
        <v>129.30000000000001</v>
      </c>
      <c r="G281" s="302">
        <v>1091773.176</v>
      </c>
      <c r="H281" s="326">
        <v>0.62</v>
      </c>
      <c r="I281" s="1922">
        <v>-2</v>
      </c>
      <c r="J281" s="327">
        <v>1.179</v>
      </c>
      <c r="K281" s="306">
        <v>512761</v>
      </c>
      <c r="M281" s="328">
        <v>122.4</v>
      </c>
      <c r="N281" s="325">
        <v>3864.13</v>
      </c>
      <c r="O281" s="324">
        <v>366.87</v>
      </c>
      <c r="P281" s="324">
        <v>129.30000000000001</v>
      </c>
      <c r="Q281" s="356">
        <v>1094267.3</v>
      </c>
      <c r="R281" s="326">
        <v>0.62</v>
      </c>
      <c r="S281" s="1407">
        <v>-2</v>
      </c>
      <c r="T281" s="1358">
        <v>1.2070000000000001</v>
      </c>
      <c r="U281" s="306">
        <v>511579</v>
      </c>
      <c r="W281" s="389"/>
      <c r="X281" s="329">
        <v>98.9</v>
      </c>
      <c r="Y281" s="330">
        <v>233508</v>
      </c>
      <c r="Z281" s="331">
        <v>288364</v>
      </c>
      <c r="AB281" s="329">
        <v>97.4</v>
      </c>
      <c r="AC281" s="332">
        <v>24203.3</v>
      </c>
      <c r="AD281" s="331">
        <v>301290</v>
      </c>
    </row>
    <row r="282" spans="1:30">
      <c r="A282" s="33"/>
      <c r="B282" s="34" t="s">
        <v>117</v>
      </c>
      <c r="C282" s="324">
        <v>122.4</v>
      </c>
      <c r="D282" s="325">
        <v>3803591</v>
      </c>
      <c r="E282" s="325">
        <v>417697</v>
      </c>
      <c r="F282" s="324">
        <v>126.1</v>
      </c>
      <c r="G282" s="302">
        <v>1119518.0369999998</v>
      </c>
      <c r="H282" s="326">
        <v>0.63</v>
      </c>
      <c r="I282" s="1922">
        <v>-3.5</v>
      </c>
      <c r="J282" s="327">
        <v>1.234</v>
      </c>
      <c r="K282" s="306">
        <v>474680</v>
      </c>
      <c r="M282" s="328">
        <v>122.4</v>
      </c>
      <c r="N282" s="325">
        <v>3919.6</v>
      </c>
      <c r="O282" s="324">
        <v>400.33</v>
      </c>
      <c r="P282" s="324">
        <v>126.1</v>
      </c>
      <c r="Q282" s="356">
        <v>1096333.2</v>
      </c>
      <c r="R282" s="326">
        <v>0.63</v>
      </c>
      <c r="S282" s="1407">
        <v>-3.5</v>
      </c>
      <c r="T282" s="1358">
        <v>1.2490000000000001</v>
      </c>
      <c r="U282" s="306">
        <v>497788</v>
      </c>
      <c r="W282" s="389"/>
      <c r="X282" s="329">
        <v>100.8</v>
      </c>
      <c r="Y282" s="330">
        <v>249595</v>
      </c>
      <c r="Z282" s="331">
        <v>302490</v>
      </c>
      <c r="AB282" s="329">
        <v>98</v>
      </c>
      <c r="AC282" s="332">
        <v>24089.4</v>
      </c>
      <c r="AD282" s="331">
        <v>307880</v>
      </c>
    </row>
    <row r="283" spans="1:30">
      <c r="A283" s="49"/>
      <c r="B283" s="50" t="s">
        <v>118</v>
      </c>
      <c r="C283" s="344">
        <v>120.5</v>
      </c>
      <c r="D283" s="345">
        <v>3782164</v>
      </c>
      <c r="E283" s="345">
        <v>479930</v>
      </c>
      <c r="F283" s="344">
        <v>119.9</v>
      </c>
      <c r="G283" s="314">
        <v>1101927.1240000001</v>
      </c>
      <c r="H283" s="346">
        <v>0.64</v>
      </c>
      <c r="I283" s="1923">
        <v>-1.3</v>
      </c>
      <c r="J283" s="347">
        <v>1.2589999999999999</v>
      </c>
      <c r="K283" s="318">
        <v>537752</v>
      </c>
      <c r="M283" s="348">
        <v>120.5</v>
      </c>
      <c r="N283" s="345">
        <v>3908.72</v>
      </c>
      <c r="O283" s="344">
        <v>414.16</v>
      </c>
      <c r="P283" s="344">
        <v>119.9</v>
      </c>
      <c r="Q283" s="1421">
        <v>1091874.1000000001</v>
      </c>
      <c r="R283" s="346">
        <v>0.64</v>
      </c>
      <c r="S283" s="1408">
        <v>-1.3</v>
      </c>
      <c r="T283" s="1359">
        <v>1.212</v>
      </c>
      <c r="U283" s="318">
        <v>498358</v>
      </c>
      <c r="W283" s="389"/>
      <c r="X283" s="329">
        <v>103.2</v>
      </c>
      <c r="Y283" s="330">
        <v>348432</v>
      </c>
      <c r="Z283" s="331">
        <v>293472</v>
      </c>
      <c r="AB283" s="329">
        <v>97</v>
      </c>
      <c r="AC283" s="332">
        <v>24491.8</v>
      </c>
      <c r="AD283" s="331">
        <v>300002</v>
      </c>
    </row>
    <row r="284" spans="1:30">
      <c r="A284" s="33" t="s">
        <v>158</v>
      </c>
      <c r="B284" s="34" t="s">
        <v>107</v>
      </c>
      <c r="C284" s="324">
        <v>123.2</v>
      </c>
      <c r="D284" s="325">
        <v>3643683</v>
      </c>
      <c r="E284" s="325">
        <v>435195</v>
      </c>
      <c r="F284" s="324">
        <v>132.69999999999999</v>
      </c>
      <c r="G284" s="302">
        <v>1058293.1399999999</v>
      </c>
      <c r="H284" s="326">
        <v>0.65</v>
      </c>
      <c r="I284" s="1922">
        <v>-1.1000000000000001</v>
      </c>
      <c r="J284" s="327">
        <v>1.143</v>
      </c>
      <c r="K284" s="306">
        <v>380184</v>
      </c>
      <c r="M284" s="328">
        <v>123.2</v>
      </c>
      <c r="N284" s="325">
        <v>3803.7</v>
      </c>
      <c r="O284" s="324">
        <v>558.46</v>
      </c>
      <c r="P284" s="324">
        <v>132.69999999999999</v>
      </c>
      <c r="Q284" s="356">
        <v>1143157.2</v>
      </c>
      <c r="R284" s="326">
        <v>0.65</v>
      </c>
      <c r="S284" s="1407">
        <v>-1.1000000000000001</v>
      </c>
      <c r="T284" s="1358">
        <v>1.2070000000000001</v>
      </c>
      <c r="U284" s="306">
        <v>464114</v>
      </c>
      <c r="W284" s="389"/>
      <c r="X284" s="349">
        <v>91.7</v>
      </c>
      <c r="Y284" s="350">
        <v>262601</v>
      </c>
      <c r="Z284" s="351">
        <v>318330</v>
      </c>
      <c r="AB284" s="349">
        <v>96.8</v>
      </c>
      <c r="AC284" s="352">
        <v>23954.2</v>
      </c>
      <c r="AD284" s="351">
        <v>298831</v>
      </c>
    </row>
    <row r="285" spans="1:30">
      <c r="A285" s="33">
        <v>2012</v>
      </c>
      <c r="B285" s="34" t="s">
        <v>108</v>
      </c>
      <c r="C285" s="324">
        <v>121.3</v>
      </c>
      <c r="D285" s="325">
        <v>3638310</v>
      </c>
      <c r="E285" s="325">
        <v>377369</v>
      </c>
      <c r="F285" s="324">
        <v>130.1</v>
      </c>
      <c r="G285" s="302">
        <v>1130689.406</v>
      </c>
      <c r="H285" s="326">
        <v>0.65</v>
      </c>
      <c r="I285" s="1922">
        <v>1.4</v>
      </c>
      <c r="J285" s="327">
        <v>1.212</v>
      </c>
      <c r="K285" s="306">
        <v>505277</v>
      </c>
      <c r="M285" s="328">
        <v>121.3</v>
      </c>
      <c r="N285" s="325">
        <v>3820.93</v>
      </c>
      <c r="O285" s="324">
        <v>403.08</v>
      </c>
      <c r="P285" s="324">
        <v>130.1</v>
      </c>
      <c r="Q285" s="356">
        <v>1139710.2</v>
      </c>
      <c r="R285" s="326">
        <v>0.65</v>
      </c>
      <c r="S285" s="1407">
        <v>1.4</v>
      </c>
      <c r="T285" s="1358">
        <v>1.2290000000000001</v>
      </c>
      <c r="U285" s="306">
        <v>499180</v>
      </c>
      <c r="W285" s="389"/>
      <c r="X285" s="329">
        <v>95.1</v>
      </c>
      <c r="Y285" s="330">
        <v>208235</v>
      </c>
      <c r="Z285" s="331">
        <v>249387</v>
      </c>
      <c r="AB285" s="329">
        <v>94.9</v>
      </c>
      <c r="AC285" s="332">
        <v>23998.1</v>
      </c>
      <c r="AD285" s="331">
        <v>287065</v>
      </c>
    </row>
    <row r="286" spans="1:30">
      <c r="A286" s="33"/>
      <c r="B286" s="34" t="s">
        <v>109</v>
      </c>
      <c r="C286" s="324">
        <v>118.7</v>
      </c>
      <c r="D286" s="325">
        <v>3785373</v>
      </c>
      <c r="E286" s="325">
        <v>417239</v>
      </c>
      <c r="F286" s="324">
        <v>126.6</v>
      </c>
      <c r="G286" s="302">
        <v>1142551.47</v>
      </c>
      <c r="H286" s="326">
        <v>0.67</v>
      </c>
      <c r="I286" s="1922">
        <v>0.1</v>
      </c>
      <c r="J286" s="327">
        <v>1.385</v>
      </c>
      <c r="K286" s="306">
        <v>555447</v>
      </c>
      <c r="M286" s="328">
        <v>118.7</v>
      </c>
      <c r="N286" s="325">
        <v>3784.43</v>
      </c>
      <c r="O286" s="324">
        <v>430.99</v>
      </c>
      <c r="P286" s="324">
        <v>126.6</v>
      </c>
      <c r="Q286" s="356">
        <v>1136800.6000000001</v>
      </c>
      <c r="R286" s="326">
        <v>0.67</v>
      </c>
      <c r="S286" s="1407">
        <v>0.1</v>
      </c>
      <c r="T286" s="1358">
        <v>1.1839999999999999</v>
      </c>
      <c r="U286" s="306">
        <v>487388</v>
      </c>
      <c r="W286" s="389"/>
      <c r="X286" s="329">
        <v>100</v>
      </c>
      <c r="Y286" s="330">
        <v>238302</v>
      </c>
      <c r="Z286" s="331">
        <v>305275</v>
      </c>
      <c r="AB286" s="329">
        <v>96.1</v>
      </c>
      <c r="AC286" s="332">
        <v>23768.2</v>
      </c>
      <c r="AD286" s="331">
        <v>299559</v>
      </c>
    </row>
    <row r="287" spans="1:30">
      <c r="A287" s="33"/>
      <c r="B287" s="34" t="s">
        <v>110</v>
      </c>
      <c r="C287" s="324">
        <v>119.7</v>
      </c>
      <c r="D287" s="325">
        <v>3732543</v>
      </c>
      <c r="E287" s="325">
        <v>349315</v>
      </c>
      <c r="F287" s="324">
        <v>122.3</v>
      </c>
      <c r="G287" s="302">
        <v>1161805.3419999999</v>
      </c>
      <c r="H287" s="326">
        <v>0.67</v>
      </c>
      <c r="I287" s="1922">
        <v>-3.5</v>
      </c>
      <c r="J287" s="327">
        <v>1.111</v>
      </c>
      <c r="K287" s="306">
        <v>504641</v>
      </c>
      <c r="M287" s="328">
        <v>119.7</v>
      </c>
      <c r="N287" s="325">
        <v>3841.64</v>
      </c>
      <c r="O287" s="324">
        <v>374.33</v>
      </c>
      <c r="P287" s="324">
        <v>122.3</v>
      </c>
      <c r="Q287" s="356">
        <v>1127878.7</v>
      </c>
      <c r="R287" s="326">
        <v>0.67</v>
      </c>
      <c r="S287" s="1407">
        <v>-3.5</v>
      </c>
      <c r="T287" s="1358">
        <v>1.1679999999999999</v>
      </c>
      <c r="U287" s="306">
        <v>497537</v>
      </c>
      <c r="W287" s="389"/>
      <c r="X287" s="329">
        <v>98.6</v>
      </c>
      <c r="Y287" s="330">
        <v>222152</v>
      </c>
      <c r="Z287" s="331">
        <v>286010</v>
      </c>
      <c r="AB287" s="329">
        <v>95.4</v>
      </c>
      <c r="AC287" s="332">
        <v>23643.599999999999</v>
      </c>
      <c r="AD287" s="331">
        <v>280420</v>
      </c>
    </row>
    <row r="288" spans="1:30">
      <c r="A288" s="33"/>
      <c r="B288" s="34" t="s">
        <v>111</v>
      </c>
      <c r="C288" s="324">
        <v>117.9</v>
      </c>
      <c r="D288" s="325">
        <v>3760554</v>
      </c>
      <c r="E288" s="325">
        <v>426882</v>
      </c>
      <c r="F288" s="324">
        <v>123.2</v>
      </c>
      <c r="G288" s="302">
        <v>1103953.9630000002</v>
      </c>
      <c r="H288" s="326">
        <v>0.68</v>
      </c>
      <c r="I288" s="1922">
        <v>-1.2</v>
      </c>
      <c r="J288" s="327">
        <v>1.111</v>
      </c>
      <c r="K288" s="306">
        <v>457833</v>
      </c>
      <c r="M288" s="328">
        <v>117.9</v>
      </c>
      <c r="N288" s="325">
        <v>3777.58</v>
      </c>
      <c r="O288" s="324">
        <v>442.9</v>
      </c>
      <c r="P288" s="324">
        <v>123.2</v>
      </c>
      <c r="Q288" s="356">
        <v>1129660.5</v>
      </c>
      <c r="R288" s="326">
        <v>0.68</v>
      </c>
      <c r="S288" s="1407">
        <v>-1.2</v>
      </c>
      <c r="T288" s="1358">
        <v>1.1870000000000001</v>
      </c>
      <c r="U288" s="306">
        <v>471862</v>
      </c>
      <c r="W288" s="389"/>
      <c r="X288" s="329">
        <v>90.4</v>
      </c>
      <c r="Y288" s="330">
        <v>222237</v>
      </c>
      <c r="Z288" s="331">
        <v>314465</v>
      </c>
      <c r="AB288" s="329">
        <v>93.8</v>
      </c>
      <c r="AC288" s="332">
        <v>24334.5</v>
      </c>
      <c r="AD288" s="331">
        <v>298057</v>
      </c>
    </row>
    <row r="289" spans="1:30">
      <c r="A289" s="33"/>
      <c r="B289" s="34" t="s">
        <v>112</v>
      </c>
      <c r="C289" s="324">
        <v>117.2</v>
      </c>
      <c r="D289" s="325">
        <v>3884889</v>
      </c>
      <c r="E289" s="325">
        <v>450219</v>
      </c>
      <c r="F289" s="324">
        <v>118.6</v>
      </c>
      <c r="G289" s="302">
        <v>1166342.49</v>
      </c>
      <c r="H289" s="326">
        <v>0.68</v>
      </c>
      <c r="I289" s="1922">
        <v>-3.9</v>
      </c>
      <c r="J289" s="327">
        <v>1.1910000000000001</v>
      </c>
      <c r="K289" s="306">
        <v>500483</v>
      </c>
      <c r="M289" s="328">
        <v>117.2</v>
      </c>
      <c r="N289" s="325">
        <v>3747.26</v>
      </c>
      <c r="O289" s="324">
        <v>444.94</v>
      </c>
      <c r="P289" s="324">
        <v>118.6</v>
      </c>
      <c r="Q289" s="356">
        <v>1121085.7</v>
      </c>
      <c r="R289" s="326">
        <v>0.68</v>
      </c>
      <c r="S289" s="1407">
        <v>-3.9</v>
      </c>
      <c r="T289" s="1358">
        <v>1.145</v>
      </c>
      <c r="U289" s="306">
        <v>480842</v>
      </c>
      <c r="W289" s="389"/>
      <c r="X289" s="329">
        <v>91.3</v>
      </c>
      <c r="Y289" s="330">
        <v>219565</v>
      </c>
      <c r="Z289" s="331">
        <v>267824</v>
      </c>
      <c r="AB289" s="329">
        <v>93.6</v>
      </c>
      <c r="AC289" s="332">
        <v>23352.400000000001</v>
      </c>
      <c r="AD289" s="331">
        <v>274937</v>
      </c>
    </row>
    <row r="290" spans="1:30">
      <c r="A290" s="33"/>
      <c r="B290" s="34" t="s">
        <v>113</v>
      </c>
      <c r="C290" s="324">
        <v>116.3</v>
      </c>
      <c r="D290" s="325">
        <v>3962301</v>
      </c>
      <c r="E290" s="325">
        <v>478920</v>
      </c>
      <c r="F290" s="324">
        <v>118.6</v>
      </c>
      <c r="G290" s="302">
        <v>1156693.2549999999</v>
      </c>
      <c r="H290" s="326">
        <v>0.69</v>
      </c>
      <c r="I290" s="1922">
        <v>-5.3</v>
      </c>
      <c r="J290" s="327">
        <v>1.1120000000000001</v>
      </c>
      <c r="K290" s="306">
        <v>483545</v>
      </c>
      <c r="M290" s="328">
        <v>116.3</v>
      </c>
      <c r="N290" s="325">
        <v>3651.01</v>
      </c>
      <c r="O290" s="324">
        <v>453.13</v>
      </c>
      <c r="P290" s="324">
        <v>118.6</v>
      </c>
      <c r="Q290" s="356">
        <v>1130667.1000000001</v>
      </c>
      <c r="R290" s="326">
        <v>0.69</v>
      </c>
      <c r="S290" s="1407">
        <v>-5.3</v>
      </c>
      <c r="T290" s="1358">
        <v>1.1240000000000001</v>
      </c>
      <c r="U290" s="306">
        <v>481749</v>
      </c>
      <c r="W290" s="389"/>
      <c r="X290" s="329">
        <v>93.2</v>
      </c>
      <c r="Y290" s="330">
        <v>274891</v>
      </c>
      <c r="Z290" s="331">
        <v>303476</v>
      </c>
      <c r="AB290" s="329">
        <v>94.2</v>
      </c>
      <c r="AC290" s="332">
        <v>24012.7</v>
      </c>
      <c r="AD290" s="331">
        <v>292732</v>
      </c>
    </row>
    <row r="291" spans="1:30">
      <c r="A291" s="33"/>
      <c r="B291" s="34" t="s">
        <v>114</v>
      </c>
      <c r="C291" s="324">
        <v>115.1</v>
      </c>
      <c r="D291" s="325">
        <v>3841250</v>
      </c>
      <c r="E291" s="325">
        <v>391594</v>
      </c>
      <c r="F291" s="324">
        <v>119.1</v>
      </c>
      <c r="G291" s="302">
        <v>1115442.0319999999</v>
      </c>
      <c r="H291" s="326">
        <v>0.69</v>
      </c>
      <c r="I291" s="1922">
        <v>-0.8</v>
      </c>
      <c r="J291" s="327">
        <v>1.0840000000000001</v>
      </c>
      <c r="K291" s="306">
        <v>462571</v>
      </c>
      <c r="M291" s="328">
        <v>115.1</v>
      </c>
      <c r="N291" s="325">
        <v>3696.3</v>
      </c>
      <c r="O291" s="324">
        <v>388.19</v>
      </c>
      <c r="P291" s="324">
        <v>119.1</v>
      </c>
      <c r="Q291" s="356">
        <v>1132630.8</v>
      </c>
      <c r="R291" s="326">
        <v>0.69</v>
      </c>
      <c r="S291" s="1407">
        <v>-0.8</v>
      </c>
      <c r="T291" s="1358">
        <v>1.161</v>
      </c>
      <c r="U291" s="306">
        <v>469229</v>
      </c>
      <c r="W291" s="389"/>
      <c r="X291" s="329">
        <v>90.7</v>
      </c>
      <c r="Y291" s="330">
        <v>204643</v>
      </c>
      <c r="Z291" s="331">
        <v>291988</v>
      </c>
      <c r="AB291" s="329">
        <v>94</v>
      </c>
      <c r="AC291" s="332">
        <v>23900.7</v>
      </c>
      <c r="AD291" s="331">
        <v>279482</v>
      </c>
    </row>
    <row r="292" spans="1:30">
      <c r="A292" s="33"/>
      <c r="B292" s="34" t="s">
        <v>115</v>
      </c>
      <c r="C292" s="324">
        <v>114.3</v>
      </c>
      <c r="D292" s="325">
        <v>3778162</v>
      </c>
      <c r="E292" s="325">
        <v>364759</v>
      </c>
      <c r="F292" s="324">
        <v>118.5</v>
      </c>
      <c r="G292" s="302">
        <v>1129419.4740000002</v>
      </c>
      <c r="H292" s="326">
        <v>0.69</v>
      </c>
      <c r="I292" s="1922">
        <v>-2.4</v>
      </c>
      <c r="J292" s="327">
        <v>1.175</v>
      </c>
      <c r="K292" s="306">
        <v>490068</v>
      </c>
      <c r="M292" s="328">
        <v>114.3</v>
      </c>
      <c r="N292" s="325">
        <v>3711.34</v>
      </c>
      <c r="O292" s="324">
        <v>364.85</v>
      </c>
      <c r="P292" s="324">
        <v>118.5</v>
      </c>
      <c r="Q292" s="356">
        <v>1139238.8</v>
      </c>
      <c r="R292" s="326">
        <v>0.69</v>
      </c>
      <c r="S292" s="1407">
        <v>-2.4</v>
      </c>
      <c r="T292" s="1358">
        <v>1.1359999999999999</v>
      </c>
      <c r="U292" s="306">
        <v>500071</v>
      </c>
      <c r="W292" s="389"/>
      <c r="X292" s="329">
        <v>90.9</v>
      </c>
      <c r="Y292" s="330">
        <v>199969</v>
      </c>
      <c r="Z292" s="331">
        <v>272682</v>
      </c>
      <c r="AB292" s="329">
        <v>92.6</v>
      </c>
      <c r="AC292" s="332">
        <v>23717.8</v>
      </c>
      <c r="AD292" s="331">
        <v>293003</v>
      </c>
    </row>
    <row r="293" spans="1:30">
      <c r="A293" s="33"/>
      <c r="B293" s="34" t="s">
        <v>116</v>
      </c>
      <c r="C293" s="324">
        <v>108.8</v>
      </c>
      <c r="D293" s="325">
        <v>3718530</v>
      </c>
      <c r="E293" s="325">
        <v>507370</v>
      </c>
      <c r="F293" s="324">
        <v>107.3</v>
      </c>
      <c r="G293" s="302">
        <v>1129068.0939999998</v>
      </c>
      <c r="H293" s="326">
        <v>0.69</v>
      </c>
      <c r="I293" s="1922">
        <v>-3.7</v>
      </c>
      <c r="J293" s="327">
        <v>1.0680000000000001</v>
      </c>
      <c r="K293" s="306">
        <v>457676</v>
      </c>
      <c r="M293" s="328">
        <v>108.8</v>
      </c>
      <c r="N293" s="325">
        <v>3644.23</v>
      </c>
      <c r="O293" s="324">
        <v>476.32</v>
      </c>
      <c r="P293" s="324">
        <v>107.3</v>
      </c>
      <c r="Q293" s="356">
        <v>1124596.5</v>
      </c>
      <c r="R293" s="326">
        <v>0.69</v>
      </c>
      <c r="S293" s="1407">
        <v>-3.7</v>
      </c>
      <c r="T293" s="1358">
        <v>1.0920000000000001</v>
      </c>
      <c r="U293" s="306">
        <v>444676</v>
      </c>
      <c r="W293" s="389"/>
      <c r="X293" s="329">
        <v>92.7</v>
      </c>
      <c r="Y293" s="330">
        <v>226926</v>
      </c>
      <c r="Z293" s="331">
        <v>292945</v>
      </c>
      <c r="AB293" s="329">
        <v>91.5</v>
      </c>
      <c r="AC293" s="332">
        <v>24006.5</v>
      </c>
      <c r="AD293" s="331">
        <v>287564</v>
      </c>
    </row>
    <row r="294" spans="1:30">
      <c r="A294" s="33"/>
      <c r="B294" s="34" t="s">
        <v>117</v>
      </c>
      <c r="C294" s="324">
        <v>104.4</v>
      </c>
      <c r="D294" s="325">
        <v>3557941</v>
      </c>
      <c r="E294" s="325">
        <v>475743</v>
      </c>
      <c r="F294" s="324">
        <v>100.8</v>
      </c>
      <c r="G294" s="302">
        <v>1171890.9539999999</v>
      </c>
      <c r="H294" s="326">
        <v>0.69</v>
      </c>
      <c r="I294" s="1922">
        <v>0</v>
      </c>
      <c r="J294" s="327">
        <v>1.0589999999999999</v>
      </c>
      <c r="K294" s="306">
        <v>434408</v>
      </c>
      <c r="M294" s="328">
        <v>104.4</v>
      </c>
      <c r="N294" s="325">
        <v>3663.39</v>
      </c>
      <c r="O294" s="324">
        <v>472.96</v>
      </c>
      <c r="P294" s="324">
        <v>100.8</v>
      </c>
      <c r="Q294" s="356">
        <v>1133721.2</v>
      </c>
      <c r="R294" s="326">
        <v>0.69</v>
      </c>
      <c r="S294" s="1407">
        <v>0</v>
      </c>
      <c r="T294" s="1358">
        <v>1.073</v>
      </c>
      <c r="U294" s="306">
        <v>458244</v>
      </c>
      <c r="W294" s="389"/>
      <c r="X294" s="329">
        <v>94.4</v>
      </c>
      <c r="Y294" s="330">
        <v>249875</v>
      </c>
      <c r="Z294" s="331">
        <v>286003</v>
      </c>
      <c r="AB294" s="329">
        <v>91.9</v>
      </c>
      <c r="AC294" s="332">
        <v>23752.5</v>
      </c>
      <c r="AD294" s="331">
        <v>285017</v>
      </c>
    </row>
    <row r="295" spans="1:30">
      <c r="A295" s="33"/>
      <c r="B295" s="34" t="s">
        <v>118</v>
      </c>
      <c r="C295" s="324">
        <v>110.9</v>
      </c>
      <c r="D295" s="325">
        <v>3532958</v>
      </c>
      <c r="E295" s="325">
        <v>578991</v>
      </c>
      <c r="F295" s="324">
        <v>106.1</v>
      </c>
      <c r="G295" s="302">
        <v>1132240.68</v>
      </c>
      <c r="H295" s="326">
        <v>0.69</v>
      </c>
      <c r="I295" s="1922">
        <v>0.5</v>
      </c>
      <c r="J295" s="327">
        <v>1.1160000000000001</v>
      </c>
      <c r="K295" s="306">
        <v>496218</v>
      </c>
      <c r="M295" s="328">
        <v>110.9</v>
      </c>
      <c r="N295" s="325">
        <v>3647.6</v>
      </c>
      <c r="O295" s="324">
        <v>475.88</v>
      </c>
      <c r="P295" s="324">
        <v>106.1</v>
      </c>
      <c r="Q295" s="356">
        <v>1135638.8</v>
      </c>
      <c r="R295" s="326">
        <v>0.69</v>
      </c>
      <c r="S295" s="1407">
        <v>0.5</v>
      </c>
      <c r="T295" s="1358">
        <v>1.0720000000000001</v>
      </c>
      <c r="U295" s="306">
        <v>468701</v>
      </c>
      <c r="W295" s="389"/>
      <c r="X295" s="333">
        <v>98.6</v>
      </c>
      <c r="Y295" s="334">
        <v>338225</v>
      </c>
      <c r="Z295" s="335">
        <v>277268</v>
      </c>
      <c r="AB295" s="333">
        <v>92.5</v>
      </c>
      <c r="AC295" s="336">
        <v>23476.400000000001</v>
      </c>
      <c r="AD295" s="335">
        <v>290777</v>
      </c>
    </row>
    <row r="296" spans="1:30">
      <c r="A296" s="61" t="s">
        <v>162</v>
      </c>
      <c r="B296" s="62" t="s">
        <v>107</v>
      </c>
      <c r="C296" s="337">
        <v>107.9</v>
      </c>
      <c r="D296" s="338">
        <v>3464235</v>
      </c>
      <c r="E296" s="338">
        <v>357226</v>
      </c>
      <c r="F296" s="337">
        <v>105.7</v>
      </c>
      <c r="G296" s="339">
        <v>1035190.04</v>
      </c>
      <c r="H296" s="340">
        <v>0.7</v>
      </c>
      <c r="I296" s="1921">
        <v>-5.9</v>
      </c>
      <c r="J296" s="341">
        <v>1.026</v>
      </c>
      <c r="K296" s="342">
        <v>405986</v>
      </c>
      <c r="M296" s="343">
        <v>107.9</v>
      </c>
      <c r="N296" s="338">
        <v>3603.98</v>
      </c>
      <c r="O296" s="337">
        <v>456.63</v>
      </c>
      <c r="P296" s="337">
        <v>105.7</v>
      </c>
      <c r="Q296" s="1422">
        <v>1108305.3999999999</v>
      </c>
      <c r="R296" s="340">
        <v>0.7</v>
      </c>
      <c r="S296" s="1406">
        <v>-5.9</v>
      </c>
      <c r="T296" s="1633">
        <v>1.0780000000000001</v>
      </c>
      <c r="U296" s="342">
        <v>482846</v>
      </c>
      <c r="W296" s="389"/>
      <c r="X296" s="329">
        <v>87.9</v>
      </c>
      <c r="Y296" s="330">
        <v>256370</v>
      </c>
      <c r="Z296" s="331">
        <v>317260</v>
      </c>
      <c r="AB296" s="329">
        <v>92.3</v>
      </c>
      <c r="AC296" s="332">
        <v>23872</v>
      </c>
      <c r="AD296" s="331">
        <v>288407</v>
      </c>
    </row>
    <row r="297" spans="1:30">
      <c r="A297" s="39">
        <v>2013</v>
      </c>
      <c r="B297" s="34" t="s">
        <v>108</v>
      </c>
      <c r="C297" s="324">
        <v>107.6</v>
      </c>
      <c r="D297" s="325">
        <v>3357573</v>
      </c>
      <c r="E297" s="325">
        <v>386182</v>
      </c>
      <c r="F297" s="324">
        <v>106</v>
      </c>
      <c r="G297" s="302">
        <v>1089869.7420000001</v>
      </c>
      <c r="H297" s="326">
        <v>0.71</v>
      </c>
      <c r="I297" s="1922">
        <v>-5.7</v>
      </c>
      <c r="J297" s="327">
        <v>1.052</v>
      </c>
      <c r="K297" s="306">
        <v>442426</v>
      </c>
      <c r="M297" s="328">
        <v>107.6</v>
      </c>
      <c r="N297" s="325">
        <v>3629.92</v>
      </c>
      <c r="O297" s="324">
        <v>385.22</v>
      </c>
      <c r="P297" s="324">
        <v>106</v>
      </c>
      <c r="Q297" s="356">
        <v>1112232.1000000001</v>
      </c>
      <c r="R297" s="326">
        <v>0.71</v>
      </c>
      <c r="S297" s="1407">
        <v>-5.7</v>
      </c>
      <c r="T297" s="1358">
        <v>1.0629999999999999</v>
      </c>
      <c r="U297" s="306">
        <v>449672</v>
      </c>
      <c r="W297" s="389"/>
      <c r="X297" s="329">
        <v>94.7</v>
      </c>
      <c r="Y297" s="330">
        <v>200324</v>
      </c>
      <c r="Z297" s="331">
        <v>288365</v>
      </c>
      <c r="AB297" s="329">
        <v>95.6</v>
      </c>
      <c r="AC297" s="332">
        <v>23551.3</v>
      </c>
      <c r="AD297" s="331">
        <v>327294</v>
      </c>
    </row>
    <row r="298" spans="1:30">
      <c r="A298" s="33"/>
      <c r="B298" s="34" t="s">
        <v>109</v>
      </c>
      <c r="C298" s="324">
        <v>112.1</v>
      </c>
      <c r="D298" s="325">
        <v>3637549</v>
      </c>
      <c r="E298" s="325">
        <v>421400</v>
      </c>
      <c r="F298" s="324">
        <v>110.2</v>
      </c>
      <c r="G298" s="302">
        <v>1090160.544</v>
      </c>
      <c r="H298" s="326">
        <v>0.72</v>
      </c>
      <c r="I298" s="1922">
        <v>3.5</v>
      </c>
      <c r="J298" s="327">
        <v>1.2909999999999999</v>
      </c>
      <c r="K298" s="306">
        <v>562179</v>
      </c>
      <c r="M298" s="328">
        <v>112.1</v>
      </c>
      <c r="N298" s="325">
        <v>3640.79</v>
      </c>
      <c r="O298" s="324">
        <v>442.41</v>
      </c>
      <c r="P298" s="324">
        <v>110.2</v>
      </c>
      <c r="Q298" s="356">
        <v>1096620.3999999999</v>
      </c>
      <c r="R298" s="326">
        <v>0.72</v>
      </c>
      <c r="S298" s="1407">
        <v>3.5</v>
      </c>
      <c r="T298" s="1358">
        <v>1.097</v>
      </c>
      <c r="U298" s="306">
        <v>499575</v>
      </c>
      <c r="W298" s="389"/>
      <c r="X298" s="329">
        <v>98.2</v>
      </c>
      <c r="Y298" s="330">
        <v>243711</v>
      </c>
      <c r="Z298" s="331">
        <v>291742</v>
      </c>
      <c r="AB298" s="329">
        <v>94.3</v>
      </c>
      <c r="AC298" s="332">
        <v>23980.1</v>
      </c>
      <c r="AD298" s="331">
        <v>298752</v>
      </c>
    </row>
    <row r="299" spans="1:30">
      <c r="A299" s="33"/>
      <c r="B299" s="34" t="s">
        <v>110</v>
      </c>
      <c r="C299" s="324">
        <v>109.2</v>
      </c>
      <c r="D299" s="325">
        <v>3543012</v>
      </c>
      <c r="E299" s="325">
        <v>359078</v>
      </c>
      <c r="F299" s="324">
        <v>102.6</v>
      </c>
      <c r="G299" s="302">
        <v>1149093.882</v>
      </c>
      <c r="H299" s="326">
        <v>0.73</v>
      </c>
      <c r="I299" s="1922">
        <v>-2.6</v>
      </c>
      <c r="J299" s="327">
        <v>1.034</v>
      </c>
      <c r="K299" s="306">
        <v>507632</v>
      </c>
      <c r="M299" s="328">
        <v>109.2</v>
      </c>
      <c r="N299" s="325">
        <v>3627.5</v>
      </c>
      <c r="O299" s="324">
        <v>382.57</v>
      </c>
      <c r="P299" s="324">
        <v>102.6</v>
      </c>
      <c r="Q299" s="356">
        <v>1111173.6000000001</v>
      </c>
      <c r="R299" s="326">
        <v>0.73</v>
      </c>
      <c r="S299" s="1407">
        <v>-2.6</v>
      </c>
      <c r="T299" s="1358">
        <v>1.0900000000000001</v>
      </c>
      <c r="U299" s="306">
        <v>490524</v>
      </c>
      <c r="W299" s="389"/>
      <c r="X299" s="329">
        <v>98.3</v>
      </c>
      <c r="Y299" s="330">
        <v>219700</v>
      </c>
      <c r="Z299" s="331">
        <v>325857</v>
      </c>
      <c r="AB299" s="329">
        <v>94.7</v>
      </c>
      <c r="AC299" s="332">
        <v>23783.599999999999</v>
      </c>
      <c r="AD299" s="331">
        <v>310729</v>
      </c>
    </row>
    <row r="300" spans="1:30">
      <c r="A300" s="33"/>
      <c r="B300" s="34" t="s">
        <v>111</v>
      </c>
      <c r="C300" s="324">
        <v>109.3</v>
      </c>
      <c r="D300" s="325">
        <v>3613642</v>
      </c>
      <c r="E300" s="325">
        <v>390781</v>
      </c>
      <c r="F300" s="324">
        <v>106.4</v>
      </c>
      <c r="G300" s="302">
        <v>1108948.794</v>
      </c>
      <c r="H300" s="326">
        <v>0.74</v>
      </c>
      <c r="I300" s="1922">
        <v>-1.6</v>
      </c>
      <c r="J300" s="327">
        <v>1.034</v>
      </c>
      <c r="K300" s="306">
        <v>477867</v>
      </c>
      <c r="M300" s="328">
        <v>109.3</v>
      </c>
      <c r="N300" s="325">
        <v>3613.58</v>
      </c>
      <c r="O300" s="324">
        <v>406.18</v>
      </c>
      <c r="P300" s="324">
        <v>106.4</v>
      </c>
      <c r="Q300" s="356">
        <v>1125249.6000000001</v>
      </c>
      <c r="R300" s="326">
        <v>0.74</v>
      </c>
      <c r="S300" s="1407">
        <v>-1.6</v>
      </c>
      <c r="T300" s="1358">
        <v>1.103</v>
      </c>
      <c r="U300" s="306">
        <v>494784</v>
      </c>
      <c r="W300" s="389"/>
      <c r="X300" s="329">
        <v>91.7</v>
      </c>
      <c r="Y300" s="330">
        <v>218159</v>
      </c>
      <c r="Z300" s="331">
        <v>344253</v>
      </c>
      <c r="AB300" s="329">
        <v>95.2</v>
      </c>
      <c r="AC300" s="332">
        <v>23774</v>
      </c>
      <c r="AD300" s="331">
        <v>323437</v>
      </c>
    </row>
    <row r="301" spans="1:30">
      <c r="A301" s="33"/>
      <c r="B301" s="34" t="s">
        <v>112</v>
      </c>
      <c r="C301" s="324">
        <v>109.5</v>
      </c>
      <c r="D301" s="325">
        <v>3737419</v>
      </c>
      <c r="E301" s="325">
        <v>476706</v>
      </c>
      <c r="F301" s="324">
        <v>107.2</v>
      </c>
      <c r="G301" s="302">
        <v>1151538.135</v>
      </c>
      <c r="H301" s="326">
        <v>0.75</v>
      </c>
      <c r="I301" s="1922">
        <v>3</v>
      </c>
      <c r="J301" s="327">
        <v>1.107</v>
      </c>
      <c r="K301" s="306">
        <v>511289</v>
      </c>
      <c r="M301" s="328">
        <v>109.5</v>
      </c>
      <c r="N301" s="325">
        <v>3619.51</v>
      </c>
      <c r="O301" s="324">
        <v>445.24</v>
      </c>
      <c r="P301" s="324">
        <v>107.2</v>
      </c>
      <c r="Q301" s="356">
        <v>1119269.1000000001</v>
      </c>
      <c r="R301" s="326">
        <v>0.75</v>
      </c>
      <c r="S301" s="1407">
        <v>3</v>
      </c>
      <c r="T301" s="1358">
        <v>1.071</v>
      </c>
      <c r="U301" s="306">
        <v>502477</v>
      </c>
      <c r="W301" s="389"/>
      <c r="X301" s="329">
        <v>93.6</v>
      </c>
      <c r="Y301" s="330">
        <v>227740</v>
      </c>
      <c r="Z301" s="331">
        <v>299431</v>
      </c>
      <c r="AB301" s="329">
        <v>96.3</v>
      </c>
      <c r="AC301" s="332">
        <v>24087.8</v>
      </c>
      <c r="AD301" s="331">
        <v>324057</v>
      </c>
    </row>
    <row r="302" spans="1:30">
      <c r="A302" s="33"/>
      <c r="B302" s="34" t="s">
        <v>113</v>
      </c>
      <c r="C302" s="324">
        <v>113</v>
      </c>
      <c r="D302" s="325">
        <v>3994789</v>
      </c>
      <c r="E302" s="325">
        <v>356410</v>
      </c>
      <c r="F302" s="324">
        <v>113.2</v>
      </c>
      <c r="G302" s="302">
        <v>1147759.1730000002</v>
      </c>
      <c r="H302" s="326">
        <v>0.76</v>
      </c>
      <c r="I302" s="1922">
        <v>-1.6</v>
      </c>
      <c r="J302" s="327">
        <v>1.125</v>
      </c>
      <c r="K302" s="306">
        <v>494809</v>
      </c>
      <c r="M302" s="328">
        <v>113</v>
      </c>
      <c r="N302" s="325">
        <v>3678.35</v>
      </c>
      <c r="O302" s="324">
        <v>342.83</v>
      </c>
      <c r="P302" s="324">
        <v>113.2</v>
      </c>
      <c r="Q302" s="356">
        <v>1112628.3</v>
      </c>
      <c r="R302" s="326">
        <v>0.76</v>
      </c>
      <c r="S302" s="1407">
        <v>-1.6</v>
      </c>
      <c r="T302" s="1358">
        <v>1.1359999999999999</v>
      </c>
      <c r="U302" s="306">
        <v>482751</v>
      </c>
      <c r="W302" s="389"/>
      <c r="X302" s="329">
        <v>91.9</v>
      </c>
      <c r="Y302" s="330">
        <v>259378</v>
      </c>
      <c r="Z302" s="331">
        <v>361065</v>
      </c>
      <c r="AB302" s="329">
        <v>93.4</v>
      </c>
      <c r="AC302" s="332">
        <v>23179.599999999999</v>
      </c>
      <c r="AD302" s="331">
        <v>339271</v>
      </c>
    </row>
    <row r="303" spans="1:30">
      <c r="A303" s="33"/>
      <c r="B303" s="34" t="s">
        <v>114</v>
      </c>
      <c r="C303" s="324">
        <v>113.7</v>
      </c>
      <c r="D303" s="325">
        <v>3784335</v>
      </c>
      <c r="E303" s="325">
        <v>409197</v>
      </c>
      <c r="F303" s="324">
        <v>111.8</v>
      </c>
      <c r="G303" s="302">
        <v>1091953.6740000001</v>
      </c>
      <c r="H303" s="326">
        <v>0.78</v>
      </c>
      <c r="I303" s="1922">
        <v>-0.5</v>
      </c>
      <c r="J303" s="327">
        <v>1.026</v>
      </c>
      <c r="K303" s="306">
        <v>503993</v>
      </c>
      <c r="M303" s="328">
        <v>113.7</v>
      </c>
      <c r="N303" s="325">
        <v>3659.5</v>
      </c>
      <c r="O303" s="324">
        <v>402.62</v>
      </c>
      <c r="P303" s="324">
        <v>111.8</v>
      </c>
      <c r="Q303" s="356">
        <v>1112022.8</v>
      </c>
      <c r="R303" s="326">
        <v>0.78</v>
      </c>
      <c r="S303" s="1407">
        <v>-0.5</v>
      </c>
      <c r="T303" s="1358">
        <v>1.1080000000000001</v>
      </c>
      <c r="U303" s="306">
        <v>516715</v>
      </c>
      <c r="W303" s="389"/>
      <c r="X303" s="329">
        <v>94.6</v>
      </c>
      <c r="Y303" s="330">
        <v>202928</v>
      </c>
      <c r="Z303" s="331">
        <v>326235</v>
      </c>
      <c r="AB303" s="329">
        <v>98.2</v>
      </c>
      <c r="AC303" s="332">
        <v>23310.400000000001</v>
      </c>
      <c r="AD303" s="331">
        <v>324287</v>
      </c>
    </row>
    <row r="304" spans="1:30">
      <c r="A304" s="33"/>
      <c r="B304" s="34" t="s">
        <v>115</v>
      </c>
      <c r="C304" s="324">
        <v>114.4</v>
      </c>
      <c r="D304" s="325">
        <v>3673365</v>
      </c>
      <c r="E304" s="325">
        <v>453033</v>
      </c>
      <c r="F304" s="324">
        <v>112.9</v>
      </c>
      <c r="G304" s="302">
        <v>1098072.22</v>
      </c>
      <c r="H304" s="326">
        <v>0.77</v>
      </c>
      <c r="I304" s="1922">
        <v>1.1000000000000001</v>
      </c>
      <c r="J304" s="327">
        <v>1.1539999999999999</v>
      </c>
      <c r="K304" s="306">
        <v>498340</v>
      </c>
      <c r="M304" s="328">
        <v>114.4</v>
      </c>
      <c r="N304" s="325">
        <v>3624.26</v>
      </c>
      <c r="O304" s="324">
        <v>452.07</v>
      </c>
      <c r="P304" s="324">
        <v>112.9</v>
      </c>
      <c r="Q304" s="356">
        <v>1107805.5</v>
      </c>
      <c r="R304" s="326">
        <v>0.77</v>
      </c>
      <c r="S304" s="1407">
        <v>1.1000000000000001</v>
      </c>
      <c r="T304" s="1358">
        <v>1.1160000000000001</v>
      </c>
      <c r="U304" s="306">
        <v>514896</v>
      </c>
      <c r="W304" s="389"/>
      <c r="X304" s="329">
        <v>95.5</v>
      </c>
      <c r="Y304" s="330">
        <v>199394</v>
      </c>
      <c r="Z304" s="331">
        <v>333764</v>
      </c>
      <c r="AB304" s="329">
        <v>97.5</v>
      </c>
      <c r="AC304" s="332">
        <v>23435.4</v>
      </c>
      <c r="AD304" s="331">
        <v>342616</v>
      </c>
    </row>
    <row r="305" spans="1:30">
      <c r="A305" s="33"/>
      <c r="B305" s="34" t="s">
        <v>116</v>
      </c>
      <c r="C305" s="324">
        <v>115.8</v>
      </c>
      <c r="D305" s="325">
        <v>3787980</v>
      </c>
      <c r="E305" s="325">
        <v>488157</v>
      </c>
      <c r="F305" s="324">
        <v>112.1</v>
      </c>
      <c r="G305" s="302">
        <v>1132174.8</v>
      </c>
      <c r="H305" s="326">
        <v>0.79</v>
      </c>
      <c r="I305" s="1922">
        <v>-0.3</v>
      </c>
      <c r="J305" s="327">
        <v>1.141</v>
      </c>
      <c r="K305" s="306">
        <v>511578</v>
      </c>
      <c r="M305" s="328">
        <v>115.8</v>
      </c>
      <c r="N305" s="325">
        <v>3709.29</v>
      </c>
      <c r="O305" s="324">
        <v>480.25</v>
      </c>
      <c r="P305" s="324">
        <v>112.1</v>
      </c>
      <c r="Q305" s="356">
        <v>1122066.3999999999</v>
      </c>
      <c r="R305" s="326">
        <v>0.79</v>
      </c>
      <c r="S305" s="1407">
        <v>-0.3</v>
      </c>
      <c r="T305" s="1358">
        <v>1.1639999999999999</v>
      </c>
      <c r="U305" s="306">
        <v>495368</v>
      </c>
      <c r="W305" s="389"/>
      <c r="X305" s="329">
        <v>99.7</v>
      </c>
      <c r="Y305" s="330">
        <v>217330</v>
      </c>
      <c r="Z305" s="331">
        <v>346194</v>
      </c>
      <c r="AB305" s="329">
        <v>98.4</v>
      </c>
      <c r="AC305" s="332">
        <v>23305.5</v>
      </c>
      <c r="AD305" s="331">
        <v>344172</v>
      </c>
    </row>
    <row r="306" spans="1:30">
      <c r="A306" s="33"/>
      <c r="B306" s="34" t="s">
        <v>117</v>
      </c>
      <c r="C306" s="324">
        <v>117.5</v>
      </c>
      <c r="D306" s="325">
        <v>3543440</v>
      </c>
      <c r="E306" s="325">
        <v>613150</v>
      </c>
      <c r="F306" s="324">
        <v>116.9</v>
      </c>
      <c r="G306" s="302">
        <v>1167317.07</v>
      </c>
      <c r="H306" s="326">
        <v>0.8</v>
      </c>
      <c r="I306" s="1922">
        <v>0.7</v>
      </c>
      <c r="J306" s="327">
        <v>1.1519999999999999</v>
      </c>
      <c r="K306" s="306">
        <v>482255</v>
      </c>
      <c r="M306" s="328">
        <v>117.5</v>
      </c>
      <c r="N306" s="325">
        <v>3653.1</v>
      </c>
      <c r="O306" s="324">
        <v>580.69000000000005</v>
      </c>
      <c r="P306" s="324">
        <v>116.9</v>
      </c>
      <c r="Q306" s="356">
        <v>1132368</v>
      </c>
      <c r="R306" s="326">
        <v>0.8</v>
      </c>
      <c r="S306" s="1407">
        <v>0.7</v>
      </c>
      <c r="T306" s="1358">
        <v>1.17</v>
      </c>
      <c r="U306" s="306">
        <v>503460</v>
      </c>
      <c r="W306" s="389"/>
      <c r="X306" s="329">
        <v>102.4</v>
      </c>
      <c r="Y306" s="330">
        <v>251474</v>
      </c>
      <c r="Z306" s="331">
        <v>322730</v>
      </c>
      <c r="AB306" s="329">
        <v>99.6</v>
      </c>
      <c r="AC306" s="332">
        <v>23734.7</v>
      </c>
      <c r="AD306" s="331">
        <v>331161</v>
      </c>
    </row>
    <row r="307" spans="1:30">
      <c r="A307" s="49"/>
      <c r="B307" s="50" t="s">
        <v>118</v>
      </c>
      <c r="C307" s="344">
        <v>118</v>
      </c>
      <c r="D307" s="345">
        <v>3524298</v>
      </c>
      <c r="E307" s="345">
        <v>571096</v>
      </c>
      <c r="F307" s="344">
        <v>119.5</v>
      </c>
      <c r="G307" s="314">
        <v>1141226.358</v>
      </c>
      <c r="H307" s="346">
        <v>0.82</v>
      </c>
      <c r="I307" s="1923">
        <v>0.8</v>
      </c>
      <c r="J307" s="347">
        <v>1.214</v>
      </c>
      <c r="K307" s="318">
        <v>525872</v>
      </c>
      <c r="M307" s="348">
        <v>118</v>
      </c>
      <c r="N307" s="345">
        <v>3630.45</v>
      </c>
      <c r="O307" s="344">
        <v>494.43</v>
      </c>
      <c r="P307" s="344">
        <v>119.5</v>
      </c>
      <c r="Q307" s="1421">
        <v>1146921.5</v>
      </c>
      <c r="R307" s="346">
        <v>0.82</v>
      </c>
      <c r="S307" s="1408">
        <v>0.8</v>
      </c>
      <c r="T307" s="1359">
        <v>1.1659999999999999</v>
      </c>
      <c r="U307" s="318">
        <v>491094</v>
      </c>
      <c r="W307" s="389"/>
      <c r="X307" s="329">
        <v>109.2</v>
      </c>
      <c r="Y307" s="330">
        <v>333800</v>
      </c>
      <c r="Z307" s="331">
        <v>352491</v>
      </c>
      <c r="AB307" s="329">
        <v>102.3</v>
      </c>
      <c r="AC307" s="332">
        <v>23461.4</v>
      </c>
      <c r="AD307" s="331">
        <v>354207</v>
      </c>
    </row>
    <row r="308" spans="1:30">
      <c r="A308" s="33" t="s">
        <v>165</v>
      </c>
      <c r="B308" s="34" t="s">
        <v>107</v>
      </c>
      <c r="C308" s="324">
        <v>118.4</v>
      </c>
      <c r="D308" s="325">
        <v>3569719</v>
      </c>
      <c r="E308" s="325">
        <v>336622</v>
      </c>
      <c r="F308" s="324">
        <v>119.3</v>
      </c>
      <c r="G308" s="302">
        <v>1049497.4280000001</v>
      </c>
      <c r="H308" s="326">
        <v>0.83</v>
      </c>
      <c r="I308" s="1922">
        <v>-1.2</v>
      </c>
      <c r="J308" s="327">
        <v>1.133</v>
      </c>
      <c r="K308" s="306">
        <v>404154</v>
      </c>
      <c r="M308" s="328">
        <v>118.4</v>
      </c>
      <c r="N308" s="1357">
        <v>3696.99</v>
      </c>
      <c r="O308" s="324">
        <v>439.9</v>
      </c>
      <c r="P308" s="324">
        <v>119.3</v>
      </c>
      <c r="Q308" s="356">
        <v>1115809.1000000001</v>
      </c>
      <c r="R308" s="326">
        <v>0.83</v>
      </c>
      <c r="S308" s="1407">
        <v>-1.2</v>
      </c>
      <c r="T308" s="1358">
        <v>1.19</v>
      </c>
      <c r="U308" s="306">
        <v>479042</v>
      </c>
      <c r="W308" s="389"/>
      <c r="X308" s="349">
        <v>98.4</v>
      </c>
      <c r="Y308" s="350">
        <v>258073</v>
      </c>
      <c r="Z308" s="351">
        <v>395333</v>
      </c>
      <c r="AB308" s="349">
        <v>102.9</v>
      </c>
      <c r="AC308" s="352">
        <v>23996.2</v>
      </c>
      <c r="AD308" s="351">
        <v>352750</v>
      </c>
    </row>
    <row r="309" spans="1:30">
      <c r="A309" s="33">
        <v>2014</v>
      </c>
      <c r="B309" s="34" t="s">
        <v>108</v>
      </c>
      <c r="C309" s="324">
        <v>114.6</v>
      </c>
      <c r="D309" s="325">
        <v>3407323</v>
      </c>
      <c r="E309" s="325">
        <v>462025</v>
      </c>
      <c r="F309" s="324">
        <v>114.3</v>
      </c>
      <c r="G309" s="302">
        <v>1103195.97</v>
      </c>
      <c r="H309" s="326">
        <v>0.86</v>
      </c>
      <c r="I309" s="1922">
        <v>1</v>
      </c>
      <c r="J309" s="327">
        <v>1.119</v>
      </c>
      <c r="K309" s="306">
        <v>498016</v>
      </c>
      <c r="M309" s="328">
        <v>114.6</v>
      </c>
      <c r="N309" s="1357">
        <v>3688.53</v>
      </c>
      <c r="O309" s="324">
        <v>454.41</v>
      </c>
      <c r="P309" s="324">
        <v>114.3</v>
      </c>
      <c r="Q309" s="356">
        <v>1128919.8</v>
      </c>
      <c r="R309" s="326">
        <v>0.86</v>
      </c>
      <c r="S309" s="1407">
        <v>1</v>
      </c>
      <c r="T309" s="1358">
        <v>1.1259999999999999</v>
      </c>
      <c r="U309" s="306">
        <v>504351</v>
      </c>
      <c r="W309" s="389"/>
      <c r="X309" s="329">
        <v>104.5</v>
      </c>
      <c r="Y309" s="330">
        <v>203079</v>
      </c>
      <c r="Z309" s="331">
        <v>309054</v>
      </c>
      <c r="AB309" s="329">
        <v>105.5</v>
      </c>
      <c r="AC309" s="332">
        <v>23771.599999999999</v>
      </c>
      <c r="AD309" s="331">
        <v>345784</v>
      </c>
    </row>
    <row r="310" spans="1:30">
      <c r="A310" s="33"/>
      <c r="B310" s="34" t="s">
        <v>109</v>
      </c>
      <c r="C310" s="324">
        <v>116.3</v>
      </c>
      <c r="D310" s="325">
        <v>3633202</v>
      </c>
      <c r="E310" s="325">
        <v>410012</v>
      </c>
      <c r="F310" s="324">
        <v>114.2</v>
      </c>
      <c r="G310" s="302">
        <v>1104920.4679999999</v>
      </c>
      <c r="H310" s="326">
        <v>0.86</v>
      </c>
      <c r="I310" s="1922">
        <v>16.600000000000001</v>
      </c>
      <c r="J310" s="327">
        <v>1.3380000000000001</v>
      </c>
      <c r="K310" s="306">
        <v>550717</v>
      </c>
      <c r="M310" s="328">
        <v>116.3</v>
      </c>
      <c r="N310" s="1357">
        <v>3647.88</v>
      </c>
      <c r="O310" s="324">
        <v>404.83</v>
      </c>
      <c r="P310" s="324">
        <v>114.2</v>
      </c>
      <c r="Q310" s="356">
        <v>1117144.5</v>
      </c>
      <c r="R310" s="326">
        <v>0.86</v>
      </c>
      <c r="S310" s="1407">
        <v>16.600000000000001</v>
      </c>
      <c r="T310" s="1358">
        <v>1.1259999999999999</v>
      </c>
      <c r="U310" s="306">
        <v>494757</v>
      </c>
      <c r="W310" s="389"/>
      <c r="X310" s="329">
        <v>106.3</v>
      </c>
      <c r="Y310" s="330">
        <v>298581</v>
      </c>
      <c r="Z310" s="331">
        <v>358694</v>
      </c>
      <c r="AB310" s="329">
        <v>102</v>
      </c>
      <c r="AC310" s="332">
        <v>28509.5</v>
      </c>
      <c r="AD310" s="331">
        <v>364910</v>
      </c>
    </row>
    <row r="311" spans="1:30">
      <c r="A311" s="33"/>
      <c r="B311" s="34" t="s">
        <v>110</v>
      </c>
      <c r="C311" s="324">
        <v>113.8</v>
      </c>
      <c r="D311" s="325">
        <v>3541030</v>
      </c>
      <c r="E311" s="325">
        <v>460313</v>
      </c>
      <c r="F311" s="324">
        <v>116.2</v>
      </c>
      <c r="G311" s="302">
        <v>1158152.206</v>
      </c>
      <c r="H311" s="326">
        <v>0.86</v>
      </c>
      <c r="I311" s="1922">
        <v>-8.1999999999999993</v>
      </c>
      <c r="J311" s="327">
        <v>1.1040000000000001</v>
      </c>
      <c r="K311" s="306">
        <v>509076</v>
      </c>
      <c r="M311" s="328">
        <v>113.8</v>
      </c>
      <c r="N311" s="1357">
        <v>3605.16</v>
      </c>
      <c r="O311" s="324">
        <v>483</v>
      </c>
      <c r="P311" s="324">
        <v>116.2</v>
      </c>
      <c r="Q311" s="356">
        <v>1118011.6000000001</v>
      </c>
      <c r="R311" s="326">
        <v>0.86</v>
      </c>
      <c r="S311" s="1407">
        <v>-8.1999999999999993</v>
      </c>
      <c r="T311" s="1358">
        <v>1.1659999999999999</v>
      </c>
      <c r="U311" s="306">
        <v>486539</v>
      </c>
      <c r="W311" s="389"/>
      <c r="X311" s="329">
        <v>108.2</v>
      </c>
      <c r="Y311" s="330">
        <v>189082</v>
      </c>
      <c r="Z311" s="331">
        <v>350332</v>
      </c>
      <c r="AB311" s="329">
        <v>104.1</v>
      </c>
      <c r="AC311" s="332">
        <v>21177.9</v>
      </c>
      <c r="AD311" s="331">
        <v>344648</v>
      </c>
    </row>
    <row r="312" spans="1:30">
      <c r="A312" s="33"/>
      <c r="B312" s="34" t="s">
        <v>111</v>
      </c>
      <c r="C312" s="324">
        <v>113.7</v>
      </c>
      <c r="D312" s="325">
        <v>3614530</v>
      </c>
      <c r="E312" s="325">
        <v>436428</v>
      </c>
      <c r="F312" s="324">
        <v>113.1</v>
      </c>
      <c r="G312" s="302">
        <v>1113505.6200000001</v>
      </c>
      <c r="H312" s="326">
        <v>0.88</v>
      </c>
      <c r="I312" s="1922">
        <v>-0.9</v>
      </c>
      <c r="J312" s="327">
        <v>1.0880000000000001</v>
      </c>
      <c r="K312" s="306">
        <v>489959</v>
      </c>
      <c r="M312" s="328">
        <v>113.7</v>
      </c>
      <c r="N312" s="1357">
        <v>3595.53</v>
      </c>
      <c r="O312" s="324">
        <v>449.99</v>
      </c>
      <c r="P312" s="324">
        <v>113.1</v>
      </c>
      <c r="Q312" s="356">
        <v>1129751.8</v>
      </c>
      <c r="R312" s="326">
        <v>0.88</v>
      </c>
      <c r="S312" s="1407">
        <v>-0.9</v>
      </c>
      <c r="T312" s="1358">
        <v>1.163</v>
      </c>
      <c r="U312" s="306">
        <v>515778</v>
      </c>
      <c r="W312" s="389"/>
      <c r="X312" s="329">
        <v>98.9</v>
      </c>
      <c r="Y312" s="330">
        <v>212114</v>
      </c>
      <c r="Z312" s="331">
        <v>331108</v>
      </c>
      <c r="AB312" s="329">
        <v>102.6</v>
      </c>
      <c r="AC312" s="332">
        <v>22736.799999999999</v>
      </c>
      <c r="AD312" s="331">
        <v>322481</v>
      </c>
    </row>
    <row r="313" spans="1:30">
      <c r="A313" s="33"/>
      <c r="B313" s="34" t="s">
        <v>112</v>
      </c>
      <c r="C313" s="324">
        <v>111.4</v>
      </c>
      <c r="D313" s="325">
        <v>3688064</v>
      </c>
      <c r="E313" s="325">
        <v>478643</v>
      </c>
      <c r="F313" s="324">
        <v>111.2</v>
      </c>
      <c r="G313" s="302">
        <v>1156913.7620000001</v>
      </c>
      <c r="H313" s="326">
        <v>0.88</v>
      </c>
      <c r="I313" s="1922">
        <v>-1.4</v>
      </c>
      <c r="J313" s="327">
        <v>1.179</v>
      </c>
      <c r="K313" s="306">
        <v>515139</v>
      </c>
      <c r="M313" s="328">
        <v>111.4</v>
      </c>
      <c r="N313" s="1357">
        <v>3592.46</v>
      </c>
      <c r="O313" s="324">
        <v>435.78</v>
      </c>
      <c r="P313" s="324">
        <v>111.2</v>
      </c>
      <c r="Q313" s="356">
        <v>1124016.2</v>
      </c>
      <c r="R313" s="326">
        <v>0.88</v>
      </c>
      <c r="S313" s="1407">
        <v>-1.4</v>
      </c>
      <c r="T313" s="1358">
        <v>1.1439999999999999</v>
      </c>
      <c r="U313" s="306">
        <v>509708</v>
      </c>
      <c r="W313" s="389"/>
      <c r="X313" s="329">
        <v>98.3</v>
      </c>
      <c r="Y313" s="330">
        <v>220306</v>
      </c>
      <c r="Z313" s="331">
        <v>348970</v>
      </c>
      <c r="AB313" s="329">
        <v>101.4</v>
      </c>
      <c r="AC313" s="332">
        <v>23191.599999999999</v>
      </c>
      <c r="AD313" s="331">
        <v>359934</v>
      </c>
    </row>
    <row r="314" spans="1:30">
      <c r="A314" s="33"/>
      <c r="B314" s="34" t="s">
        <v>113</v>
      </c>
      <c r="C314" s="324">
        <v>110.8</v>
      </c>
      <c r="D314" s="325">
        <v>3860347</v>
      </c>
      <c r="E314" s="325">
        <v>416583</v>
      </c>
      <c r="F314" s="324">
        <v>108.2</v>
      </c>
      <c r="G314" s="302">
        <v>1168929.112</v>
      </c>
      <c r="H314" s="326">
        <v>0.89</v>
      </c>
      <c r="I314" s="1922">
        <v>-1.1000000000000001</v>
      </c>
      <c r="J314" s="327">
        <v>1.1399999999999999</v>
      </c>
      <c r="K314" s="306">
        <v>515432</v>
      </c>
      <c r="M314" s="328">
        <v>110.8</v>
      </c>
      <c r="N314" s="1357">
        <v>3551.42</v>
      </c>
      <c r="O314" s="324">
        <v>440.53</v>
      </c>
      <c r="P314" s="324">
        <v>108.2</v>
      </c>
      <c r="Q314" s="356">
        <v>1128462.5</v>
      </c>
      <c r="R314" s="326">
        <v>0.89</v>
      </c>
      <c r="S314" s="1407">
        <v>-1.1000000000000001</v>
      </c>
      <c r="T314" s="1358">
        <v>1.1519999999999999</v>
      </c>
      <c r="U314" s="306">
        <v>504308</v>
      </c>
      <c r="W314" s="389"/>
      <c r="X314" s="329">
        <v>99.1</v>
      </c>
      <c r="Y314" s="330">
        <v>248682</v>
      </c>
      <c r="Z314" s="331">
        <v>347369</v>
      </c>
      <c r="AB314" s="329">
        <v>101.3</v>
      </c>
      <c r="AC314" s="332">
        <v>22628</v>
      </c>
      <c r="AD314" s="331">
        <v>332875</v>
      </c>
    </row>
    <row r="315" spans="1:30">
      <c r="A315" s="33"/>
      <c r="B315" s="34" t="s">
        <v>114</v>
      </c>
      <c r="C315" s="324">
        <v>109.4</v>
      </c>
      <c r="D315" s="325">
        <v>3608587</v>
      </c>
      <c r="E315" s="325">
        <v>610235</v>
      </c>
      <c r="F315" s="324">
        <v>108.8</v>
      </c>
      <c r="G315" s="302">
        <v>1077257.2720000001</v>
      </c>
      <c r="H315" s="326">
        <v>0.89</v>
      </c>
      <c r="I315" s="1922">
        <v>1.2</v>
      </c>
      <c r="J315" s="327">
        <v>1.004</v>
      </c>
      <c r="K315" s="306">
        <v>502106</v>
      </c>
      <c r="M315" s="328">
        <v>109.4</v>
      </c>
      <c r="N315" s="1357">
        <v>3500.09</v>
      </c>
      <c r="O315" s="324">
        <v>613.29</v>
      </c>
      <c r="P315" s="324">
        <v>108.8</v>
      </c>
      <c r="Q315" s="356">
        <v>1109965.3</v>
      </c>
      <c r="R315" s="326">
        <v>0.89</v>
      </c>
      <c r="S315" s="1407">
        <v>1.2</v>
      </c>
      <c r="T315" s="1358">
        <v>1.0940000000000001</v>
      </c>
      <c r="U315" s="306">
        <v>524502</v>
      </c>
      <c r="W315" s="389"/>
      <c r="X315" s="329">
        <v>96.7</v>
      </c>
      <c r="Y315" s="330">
        <v>201402</v>
      </c>
      <c r="Z315" s="331">
        <v>344469</v>
      </c>
      <c r="AB315" s="329">
        <v>100.6</v>
      </c>
      <c r="AC315" s="332">
        <v>23038.7</v>
      </c>
      <c r="AD315" s="331">
        <v>360796</v>
      </c>
    </row>
    <row r="316" spans="1:30">
      <c r="A316" s="33"/>
      <c r="B316" s="34" t="s">
        <v>115</v>
      </c>
      <c r="C316" s="324">
        <v>111.8</v>
      </c>
      <c r="D316" s="325">
        <v>3559916</v>
      </c>
      <c r="E316" s="325">
        <v>488902</v>
      </c>
      <c r="F316" s="324">
        <v>112.7</v>
      </c>
      <c r="G316" s="302">
        <v>1102632.1950000001</v>
      </c>
      <c r="H316" s="326">
        <v>0.9</v>
      </c>
      <c r="I316" s="1922">
        <v>-0.4</v>
      </c>
      <c r="J316" s="327">
        <v>1.194</v>
      </c>
      <c r="K316" s="306">
        <v>503258</v>
      </c>
      <c r="M316" s="328">
        <v>111.8</v>
      </c>
      <c r="N316" s="1357">
        <v>3527.84</v>
      </c>
      <c r="O316" s="324">
        <v>476.5</v>
      </c>
      <c r="P316" s="324">
        <v>112.7</v>
      </c>
      <c r="Q316" s="356">
        <v>1108214.5</v>
      </c>
      <c r="R316" s="326">
        <v>0.9</v>
      </c>
      <c r="S316" s="1407">
        <v>-0.4</v>
      </c>
      <c r="T316" s="1358">
        <v>1.1579999999999999</v>
      </c>
      <c r="U316" s="306">
        <v>510560</v>
      </c>
      <c r="W316" s="389"/>
      <c r="X316" s="329">
        <v>98.5</v>
      </c>
      <c r="Y316" s="330">
        <v>195273</v>
      </c>
      <c r="Z316" s="331">
        <v>349883</v>
      </c>
      <c r="AB316" s="329">
        <v>100.5</v>
      </c>
      <c r="AC316" s="332">
        <v>23020.2</v>
      </c>
      <c r="AD316" s="331">
        <v>346883</v>
      </c>
    </row>
    <row r="317" spans="1:30">
      <c r="A317" s="33"/>
      <c r="B317" s="34" t="s">
        <v>116</v>
      </c>
      <c r="C317" s="324">
        <v>116.8</v>
      </c>
      <c r="D317" s="325">
        <v>3632932</v>
      </c>
      <c r="E317" s="325">
        <v>393116</v>
      </c>
      <c r="F317" s="324">
        <v>122.1</v>
      </c>
      <c r="G317" s="302">
        <v>1141480.0149999999</v>
      </c>
      <c r="H317" s="326">
        <v>0.91</v>
      </c>
      <c r="I317" s="1922">
        <v>0.6</v>
      </c>
      <c r="J317" s="327">
        <v>1.1910000000000001</v>
      </c>
      <c r="K317" s="306">
        <v>560414</v>
      </c>
      <c r="M317" s="328">
        <v>116.8</v>
      </c>
      <c r="N317" s="1357">
        <v>3550.29</v>
      </c>
      <c r="O317" s="324">
        <v>402.48</v>
      </c>
      <c r="P317" s="324">
        <v>122.1</v>
      </c>
      <c r="Q317" s="356">
        <v>1122188.8999999999</v>
      </c>
      <c r="R317" s="326">
        <v>0.91</v>
      </c>
      <c r="S317" s="1407">
        <v>0.6</v>
      </c>
      <c r="T317" s="1358">
        <v>1.2110000000000001</v>
      </c>
      <c r="U317" s="306">
        <v>539614</v>
      </c>
      <c r="W317" s="389"/>
      <c r="X317" s="329">
        <v>102.9</v>
      </c>
      <c r="Y317" s="330">
        <v>216114</v>
      </c>
      <c r="Z317" s="331">
        <v>364779</v>
      </c>
      <c r="AB317" s="329">
        <v>101.2</v>
      </c>
      <c r="AC317" s="332">
        <v>23120.5</v>
      </c>
      <c r="AD317" s="331">
        <v>357979</v>
      </c>
    </row>
    <row r="318" spans="1:30">
      <c r="A318" s="33"/>
      <c r="B318" s="34" t="s">
        <v>117</v>
      </c>
      <c r="C318" s="324">
        <v>112.8</v>
      </c>
      <c r="D318" s="325">
        <v>3411547</v>
      </c>
      <c r="E318" s="325">
        <v>444862</v>
      </c>
      <c r="F318" s="324">
        <v>113.3</v>
      </c>
      <c r="G318" s="302">
        <v>1139299.794</v>
      </c>
      <c r="H318" s="326">
        <v>0.92</v>
      </c>
      <c r="I318" s="1922">
        <v>0.6</v>
      </c>
      <c r="J318" s="327">
        <v>1.111</v>
      </c>
      <c r="K318" s="306">
        <v>508542</v>
      </c>
      <c r="M318" s="328">
        <v>112.8</v>
      </c>
      <c r="N318" s="1357">
        <v>3520.62</v>
      </c>
      <c r="O318" s="324">
        <v>403.61</v>
      </c>
      <c r="P318" s="324">
        <v>113.3</v>
      </c>
      <c r="Q318" s="356">
        <v>1117610.3</v>
      </c>
      <c r="R318" s="326">
        <v>0.92</v>
      </c>
      <c r="S318" s="1407">
        <v>0.6</v>
      </c>
      <c r="T318" s="1358">
        <v>1.125</v>
      </c>
      <c r="U318" s="306">
        <v>536421</v>
      </c>
      <c r="W318" s="389"/>
      <c r="X318" s="329">
        <v>105.6</v>
      </c>
      <c r="Y318" s="330">
        <v>247958</v>
      </c>
      <c r="Z318" s="331">
        <v>342884</v>
      </c>
      <c r="AB318" s="329">
        <v>102.7</v>
      </c>
      <c r="AC318" s="332">
        <v>23321.1</v>
      </c>
      <c r="AD318" s="331">
        <v>365435</v>
      </c>
    </row>
    <row r="319" spans="1:30">
      <c r="A319" s="33"/>
      <c r="B319" s="34" t="s">
        <v>118</v>
      </c>
      <c r="C319" s="324">
        <v>113.2</v>
      </c>
      <c r="D319" s="325">
        <v>3446917</v>
      </c>
      <c r="E319" s="325">
        <v>445560</v>
      </c>
      <c r="F319" s="324">
        <v>119.2</v>
      </c>
      <c r="G319" s="302">
        <v>1117460.148</v>
      </c>
      <c r="H319" s="326">
        <v>0.95</v>
      </c>
      <c r="I319" s="1922">
        <v>-0.5</v>
      </c>
      <c r="J319" s="327">
        <v>1.216</v>
      </c>
      <c r="K319" s="306">
        <v>614496</v>
      </c>
      <c r="M319" s="328">
        <v>113.2</v>
      </c>
      <c r="N319" s="1357">
        <v>3538.65</v>
      </c>
      <c r="O319" s="324">
        <v>382.09</v>
      </c>
      <c r="P319" s="324">
        <v>119.2</v>
      </c>
      <c r="Q319" s="356">
        <v>1116159.5</v>
      </c>
      <c r="R319" s="326">
        <v>0.95</v>
      </c>
      <c r="S319" s="1407">
        <v>-0.5</v>
      </c>
      <c r="T319" s="1358">
        <v>1.167</v>
      </c>
      <c r="U319" s="306">
        <v>555415</v>
      </c>
      <c r="W319" s="389"/>
      <c r="X319" s="333">
        <v>109.9</v>
      </c>
      <c r="Y319" s="334">
        <v>327247</v>
      </c>
      <c r="Z319" s="335">
        <v>380377</v>
      </c>
      <c r="AB319" s="333">
        <v>103</v>
      </c>
      <c r="AC319" s="336">
        <v>23181.4</v>
      </c>
      <c r="AD319" s="335">
        <v>366320</v>
      </c>
    </row>
    <row r="320" spans="1:30">
      <c r="A320" s="61" t="s">
        <v>167</v>
      </c>
      <c r="B320" s="62" t="s">
        <v>107</v>
      </c>
      <c r="C320" s="337">
        <v>117.9</v>
      </c>
      <c r="D320" s="338">
        <v>3419949</v>
      </c>
      <c r="E320" s="338">
        <v>259392</v>
      </c>
      <c r="F320" s="337">
        <v>121.4</v>
      </c>
      <c r="G320" s="339">
        <v>1042189.1479999999</v>
      </c>
      <c r="H320" s="340">
        <v>0.95</v>
      </c>
      <c r="I320" s="1921">
        <v>-0.5</v>
      </c>
      <c r="J320" s="341">
        <v>1.1220000000000001</v>
      </c>
      <c r="K320" s="342">
        <v>489063</v>
      </c>
      <c r="M320" s="343">
        <v>117.9</v>
      </c>
      <c r="N320" s="1398">
        <v>3525.29</v>
      </c>
      <c r="O320" s="337">
        <v>337.37</v>
      </c>
      <c r="P320" s="337">
        <v>121.4</v>
      </c>
      <c r="Q320" s="1422">
        <v>1105525.5</v>
      </c>
      <c r="R320" s="340">
        <v>0.95</v>
      </c>
      <c r="S320" s="1406">
        <v>-0.5</v>
      </c>
      <c r="T320" s="1633">
        <v>1.1830000000000001</v>
      </c>
      <c r="U320" s="342">
        <v>584202</v>
      </c>
      <c r="W320" s="389"/>
      <c r="X320" s="329">
        <v>100.7</v>
      </c>
      <c r="Y320" s="330">
        <v>248824</v>
      </c>
      <c r="Z320" s="331">
        <v>403275</v>
      </c>
      <c r="AB320" s="329">
        <v>104.8</v>
      </c>
      <c r="AC320" s="332">
        <v>23001.3</v>
      </c>
      <c r="AD320" s="331">
        <v>368970</v>
      </c>
    </row>
    <row r="321" spans="1:30">
      <c r="A321" s="33">
        <v>2015</v>
      </c>
      <c r="B321" s="34" t="s">
        <v>108</v>
      </c>
      <c r="C321" s="324">
        <v>113.8</v>
      </c>
      <c r="D321" s="325">
        <v>3261216</v>
      </c>
      <c r="E321" s="325">
        <v>384948</v>
      </c>
      <c r="F321" s="324">
        <v>114.8</v>
      </c>
      <c r="G321" s="302">
        <v>1073403.8400000001</v>
      </c>
      <c r="H321" s="326">
        <v>0.95</v>
      </c>
      <c r="I321" s="1922">
        <v>0.6</v>
      </c>
      <c r="J321" s="327">
        <v>1.139</v>
      </c>
      <c r="K321" s="306">
        <v>472929</v>
      </c>
      <c r="M321" s="328">
        <v>113.8</v>
      </c>
      <c r="N321" s="1357">
        <v>3541.95</v>
      </c>
      <c r="O321" s="324">
        <v>366.93</v>
      </c>
      <c r="P321" s="324">
        <v>114.8</v>
      </c>
      <c r="Q321" s="356">
        <v>1100644.6000000001</v>
      </c>
      <c r="R321" s="326">
        <v>0.95</v>
      </c>
      <c r="S321" s="1407">
        <v>0.6</v>
      </c>
      <c r="T321" s="1358">
        <v>1.141</v>
      </c>
      <c r="U321" s="306">
        <v>479170</v>
      </c>
      <c r="W321" s="389"/>
      <c r="X321" s="329">
        <v>100.7</v>
      </c>
      <c r="Y321" s="330">
        <v>201289</v>
      </c>
      <c r="Z321" s="331">
        <v>370876</v>
      </c>
      <c r="AB321" s="329">
        <v>101.7</v>
      </c>
      <c r="AC321" s="332">
        <v>23528.2</v>
      </c>
      <c r="AD321" s="331">
        <v>410196</v>
      </c>
    </row>
    <row r="322" spans="1:30">
      <c r="A322" s="33"/>
      <c r="B322" s="34" t="s">
        <v>109</v>
      </c>
      <c r="C322" s="324">
        <v>113.6</v>
      </c>
      <c r="D322" s="325">
        <v>3518241</v>
      </c>
      <c r="E322" s="325">
        <v>386256</v>
      </c>
      <c r="F322" s="324">
        <v>116</v>
      </c>
      <c r="G322" s="302">
        <v>1092058.078</v>
      </c>
      <c r="H322" s="326">
        <v>0.96</v>
      </c>
      <c r="I322" s="1922">
        <v>-12.8</v>
      </c>
      <c r="J322" s="327">
        <v>1.4019999999999999</v>
      </c>
      <c r="K322" s="306">
        <v>589504</v>
      </c>
      <c r="M322" s="328">
        <v>113.6</v>
      </c>
      <c r="N322" s="1357">
        <v>3551.22</v>
      </c>
      <c r="O322" s="324">
        <v>396.27</v>
      </c>
      <c r="P322" s="324">
        <v>116</v>
      </c>
      <c r="Q322" s="356">
        <v>1107757.8</v>
      </c>
      <c r="R322" s="326">
        <v>0.96</v>
      </c>
      <c r="S322" s="1407">
        <v>-12.8</v>
      </c>
      <c r="T322" s="1358">
        <v>1.175</v>
      </c>
      <c r="U322" s="306">
        <v>529691</v>
      </c>
      <c r="W322" s="389"/>
      <c r="X322" s="329">
        <v>104</v>
      </c>
      <c r="Y322" s="330">
        <v>243196</v>
      </c>
      <c r="Z322" s="331">
        <v>352662</v>
      </c>
      <c r="AB322" s="329">
        <v>99.9</v>
      </c>
      <c r="AC322" s="332">
        <v>23348.9</v>
      </c>
      <c r="AD322" s="331">
        <v>347362</v>
      </c>
    </row>
    <row r="323" spans="1:30">
      <c r="A323" s="33"/>
      <c r="B323" s="34" t="s">
        <v>110</v>
      </c>
      <c r="C323" s="324">
        <v>110.9</v>
      </c>
      <c r="D323" s="325">
        <v>3408208</v>
      </c>
      <c r="E323" s="325">
        <v>434986</v>
      </c>
      <c r="F323" s="324">
        <v>109.4</v>
      </c>
      <c r="G323" s="302">
        <v>1155636.844</v>
      </c>
      <c r="H323" s="326">
        <v>0.96</v>
      </c>
      <c r="I323" s="1922">
        <v>9.6999999999999993</v>
      </c>
      <c r="J323" s="327">
        <v>1.0740000000000001</v>
      </c>
      <c r="K323" s="306">
        <v>557356</v>
      </c>
      <c r="M323" s="328">
        <v>110.9</v>
      </c>
      <c r="N323" s="1357">
        <v>3458.05</v>
      </c>
      <c r="O323" s="324">
        <v>437.1</v>
      </c>
      <c r="P323" s="324">
        <v>109.4</v>
      </c>
      <c r="Q323" s="356">
        <v>1107862.3999999999</v>
      </c>
      <c r="R323" s="326">
        <v>0.96</v>
      </c>
      <c r="S323" s="1407">
        <v>9.6999999999999993</v>
      </c>
      <c r="T323" s="1358">
        <v>1.133</v>
      </c>
      <c r="U323" s="306">
        <v>536943</v>
      </c>
      <c r="W323" s="389"/>
      <c r="X323" s="329">
        <v>102.3</v>
      </c>
      <c r="Y323" s="330">
        <v>207490</v>
      </c>
      <c r="Z323" s="331">
        <v>358431</v>
      </c>
      <c r="AB323" s="329">
        <v>98.4</v>
      </c>
      <c r="AC323" s="332">
        <v>23152.7</v>
      </c>
      <c r="AD323" s="331">
        <v>354322</v>
      </c>
    </row>
    <row r="324" spans="1:30">
      <c r="A324" s="33"/>
      <c r="B324" s="34" t="s">
        <v>111</v>
      </c>
      <c r="C324" s="324">
        <v>112.9</v>
      </c>
      <c r="D324" s="325">
        <v>3366368</v>
      </c>
      <c r="E324" s="325">
        <v>434818</v>
      </c>
      <c r="F324" s="324">
        <v>114.5</v>
      </c>
      <c r="G324" s="302">
        <v>1066332.75</v>
      </c>
      <c r="H324" s="326">
        <v>0.96</v>
      </c>
      <c r="I324" s="1922">
        <v>6.2</v>
      </c>
      <c r="J324" s="327">
        <v>1.0409999999999999</v>
      </c>
      <c r="K324" s="306">
        <v>491470</v>
      </c>
      <c r="M324" s="328">
        <v>112.9</v>
      </c>
      <c r="N324" s="1357">
        <v>3328.77</v>
      </c>
      <c r="O324" s="324">
        <v>460.19</v>
      </c>
      <c r="P324" s="324">
        <v>114.5</v>
      </c>
      <c r="Q324" s="356">
        <v>1092508.5</v>
      </c>
      <c r="R324" s="326">
        <v>0.96</v>
      </c>
      <c r="S324" s="1407">
        <v>6.2</v>
      </c>
      <c r="T324" s="1358">
        <v>1.115</v>
      </c>
      <c r="U324" s="306">
        <v>529225</v>
      </c>
      <c r="W324" s="389"/>
      <c r="X324" s="329">
        <v>97.4</v>
      </c>
      <c r="Y324" s="330">
        <v>220935</v>
      </c>
      <c r="Z324" s="331">
        <v>313129</v>
      </c>
      <c r="AB324" s="329">
        <v>100.9</v>
      </c>
      <c r="AC324" s="332">
        <v>23526.6</v>
      </c>
      <c r="AD324" s="331">
        <v>321527</v>
      </c>
    </row>
    <row r="325" spans="1:30">
      <c r="A325" s="33"/>
      <c r="B325" s="34" t="s">
        <v>112</v>
      </c>
      <c r="C325" s="324">
        <v>109.4</v>
      </c>
      <c r="D325" s="325">
        <v>3514591</v>
      </c>
      <c r="E325" s="325">
        <v>514978</v>
      </c>
      <c r="F325" s="324">
        <v>107.6</v>
      </c>
      <c r="G325" s="302">
        <v>1130752.0320000001</v>
      </c>
      <c r="H325" s="326">
        <v>0.97</v>
      </c>
      <c r="I325" s="1922">
        <v>-1.3</v>
      </c>
      <c r="J325" s="327">
        <v>1.159</v>
      </c>
      <c r="K325" s="306">
        <v>531321</v>
      </c>
      <c r="M325" s="328">
        <v>109.4</v>
      </c>
      <c r="N325" s="1357">
        <v>3442.05</v>
      </c>
      <c r="O325" s="324">
        <v>461.74</v>
      </c>
      <c r="P325" s="324">
        <v>107.6</v>
      </c>
      <c r="Q325" s="356">
        <v>1094633.3</v>
      </c>
      <c r="R325" s="326">
        <v>0.97</v>
      </c>
      <c r="S325" s="1407">
        <v>-1.3</v>
      </c>
      <c r="T325" s="1358">
        <v>1.1240000000000001</v>
      </c>
      <c r="U325" s="306">
        <v>514497</v>
      </c>
      <c r="W325" s="389"/>
      <c r="X325" s="329">
        <v>97.4</v>
      </c>
      <c r="Y325" s="330">
        <v>212108</v>
      </c>
      <c r="Z325" s="331">
        <v>343003</v>
      </c>
      <c r="AB325" s="329">
        <v>100.8</v>
      </c>
      <c r="AC325" s="332">
        <v>22680.9</v>
      </c>
      <c r="AD325" s="331">
        <v>339456</v>
      </c>
    </row>
    <row r="326" spans="1:30">
      <c r="A326" s="33"/>
      <c r="B326" s="34" t="s">
        <v>113</v>
      </c>
      <c r="C326" s="324">
        <v>113.6</v>
      </c>
      <c r="D326" s="325">
        <v>3722759</v>
      </c>
      <c r="E326" s="325">
        <v>312221</v>
      </c>
      <c r="F326" s="324">
        <v>115.2</v>
      </c>
      <c r="G326" s="302">
        <v>1148778.9439999999</v>
      </c>
      <c r="H326" s="326">
        <v>0.97</v>
      </c>
      <c r="I326" s="1922">
        <v>1.6847817460937193</v>
      </c>
      <c r="J326" s="327">
        <v>1.137</v>
      </c>
      <c r="K326" s="306">
        <v>545400</v>
      </c>
      <c r="M326" s="328">
        <v>113.6</v>
      </c>
      <c r="N326" s="1357">
        <v>3425.5</v>
      </c>
      <c r="O326" s="324">
        <v>351.89</v>
      </c>
      <c r="P326" s="324">
        <v>115.2</v>
      </c>
      <c r="Q326" s="356">
        <v>1101822.1000000001</v>
      </c>
      <c r="R326" s="326">
        <v>0.97</v>
      </c>
      <c r="S326" s="1407">
        <v>1.6847817460937193</v>
      </c>
      <c r="T326" s="1358">
        <v>1.155</v>
      </c>
      <c r="U326" s="306">
        <v>533238</v>
      </c>
      <c r="W326" s="389"/>
      <c r="X326" s="329">
        <v>96.6</v>
      </c>
      <c r="Y326" s="330">
        <v>256764</v>
      </c>
      <c r="Z326" s="331">
        <v>347732</v>
      </c>
      <c r="AB326" s="329">
        <v>99</v>
      </c>
      <c r="AC326" s="332">
        <v>23317</v>
      </c>
      <c r="AD326" s="331">
        <v>330931</v>
      </c>
    </row>
    <row r="327" spans="1:30">
      <c r="A327" s="33"/>
      <c r="B327" s="34" t="s">
        <v>114</v>
      </c>
      <c r="C327" s="324">
        <v>111.4</v>
      </c>
      <c r="D327" s="325">
        <v>3503428</v>
      </c>
      <c r="E327" s="325">
        <v>503857</v>
      </c>
      <c r="F327" s="324">
        <v>110.5</v>
      </c>
      <c r="G327" s="302">
        <v>1068713.8</v>
      </c>
      <c r="H327" s="326">
        <v>0.99</v>
      </c>
      <c r="I327" s="1922">
        <v>2.1317178289962584</v>
      </c>
      <c r="J327" s="327">
        <v>0.99399999999999999</v>
      </c>
      <c r="K327" s="306">
        <v>484620</v>
      </c>
      <c r="M327" s="328">
        <v>111.4</v>
      </c>
      <c r="N327" s="1357">
        <v>3396.61</v>
      </c>
      <c r="O327" s="324">
        <v>485.1</v>
      </c>
      <c r="P327" s="324">
        <v>110.5</v>
      </c>
      <c r="Q327" s="356">
        <v>1107100.2</v>
      </c>
      <c r="R327" s="326">
        <v>0.99</v>
      </c>
      <c r="S327" s="1407">
        <v>2.1317178289962584</v>
      </c>
      <c r="T327" s="1358">
        <v>1.0860000000000001</v>
      </c>
      <c r="U327" s="306">
        <v>515197</v>
      </c>
      <c r="W327" s="389"/>
      <c r="X327" s="329">
        <v>96.6</v>
      </c>
      <c r="Y327" s="330">
        <v>208204</v>
      </c>
      <c r="Z327" s="331">
        <v>332093</v>
      </c>
      <c r="AB327" s="329">
        <v>100.9</v>
      </c>
      <c r="AC327" s="332">
        <v>23242.3</v>
      </c>
      <c r="AD327" s="331">
        <v>346677</v>
      </c>
    </row>
    <row r="328" spans="1:30">
      <c r="A328" s="33"/>
      <c r="B328" s="34" t="s">
        <v>115</v>
      </c>
      <c r="C328" s="324">
        <v>112.7</v>
      </c>
      <c r="D328" s="325">
        <v>3378048</v>
      </c>
      <c r="E328" s="325">
        <v>435403</v>
      </c>
      <c r="F328" s="324">
        <v>111.7</v>
      </c>
      <c r="G328" s="302">
        <v>1096631.0179999999</v>
      </c>
      <c r="H328" s="326">
        <v>1.01</v>
      </c>
      <c r="I328" s="1922">
        <v>2.4858057285238999</v>
      </c>
      <c r="J328" s="327">
        <v>1.143</v>
      </c>
      <c r="K328" s="306">
        <v>504071</v>
      </c>
      <c r="M328" s="328">
        <v>112.7</v>
      </c>
      <c r="N328" s="1357">
        <v>3347.47</v>
      </c>
      <c r="O328" s="324">
        <v>416.05</v>
      </c>
      <c r="P328" s="324">
        <v>111.7</v>
      </c>
      <c r="Q328" s="356">
        <v>1101017.3</v>
      </c>
      <c r="R328" s="326">
        <v>1.01</v>
      </c>
      <c r="S328" s="1407">
        <v>2.4858057285238999</v>
      </c>
      <c r="T328" s="1358">
        <v>1.1100000000000001</v>
      </c>
      <c r="U328" s="306">
        <v>505021</v>
      </c>
      <c r="W328" s="389"/>
      <c r="X328" s="329">
        <v>98.3</v>
      </c>
      <c r="Y328" s="330">
        <v>200688</v>
      </c>
      <c r="Z328" s="331">
        <v>338900</v>
      </c>
      <c r="AB328" s="329">
        <v>100</v>
      </c>
      <c r="AC328" s="332">
        <v>24115.7</v>
      </c>
      <c r="AD328" s="331">
        <v>346179</v>
      </c>
    </row>
    <row r="329" spans="1:30">
      <c r="A329" s="33"/>
      <c r="B329" s="34" t="s">
        <v>116</v>
      </c>
      <c r="C329" s="324">
        <v>111.9</v>
      </c>
      <c r="D329" s="325">
        <v>3419219</v>
      </c>
      <c r="E329" s="325">
        <v>407872</v>
      </c>
      <c r="F329" s="324">
        <v>106.3</v>
      </c>
      <c r="G329" s="302">
        <v>1108065.0959999999</v>
      </c>
      <c r="H329" s="326">
        <v>1.02</v>
      </c>
      <c r="I329" s="1922">
        <v>2.1930154615454427</v>
      </c>
      <c r="J329" s="327">
        <v>1.089</v>
      </c>
      <c r="K329" s="306">
        <v>536580</v>
      </c>
      <c r="M329" s="328">
        <v>111.9</v>
      </c>
      <c r="N329" s="1357">
        <v>3340.93</v>
      </c>
      <c r="O329" s="324">
        <v>423.07</v>
      </c>
      <c r="P329" s="324">
        <v>106.3</v>
      </c>
      <c r="Q329" s="356">
        <v>1088072.8999999999</v>
      </c>
      <c r="R329" s="326">
        <v>1.02</v>
      </c>
      <c r="S329" s="1407">
        <v>2.1930154615454427</v>
      </c>
      <c r="T329" s="1358">
        <v>1.1020000000000001</v>
      </c>
      <c r="U329" s="306">
        <v>519004</v>
      </c>
      <c r="W329" s="389"/>
      <c r="X329" s="329">
        <v>102.3</v>
      </c>
      <c r="Y329" s="330">
        <v>219851</v>
      </c>
      <c r="Z329" s="331">
        <v>331215</v>
      </c>
      <c r="AB329" s="329">
        <v>100</v>
      </c>
      <c r="AC329" s="332">
        <v>23277.3</v>
      </c>
      <c r="AD329" s="331">
        <v>333459</v>
      </c>
    </row>
    <row r="330" spans="1:30">
      <c r="A330" s="33"/>
      <c r="B330" s="34" t="s">
        <v>117</v>
      </c>
      <c r="C330" s="324">
        <v>109.9</v>
      </c>
      <c r="D330" s="325">
        <v>3282848</v>
      </c>
      <c r="E330" s="325">
        <v>435948</v>
      </c>
      <c r="F330" s="324">
        <v>105.4</v>
      </c>
      <c r="G330" s="302">
        <v>1106699.94</v>
      </c>
      <c r="H330" s="326">
        <v>1.04</v>
      </c>
      <c r="I330" s="1922">
        <v>-1.6784976362401522</v>
      </c>
      <c r="J330" s="327">
        <v>1.0609999999999999</v>
      </c>
      <c r="K330" s="306">
        <v>473615</v>
      </c>
      <c r="M330" s="328">
        <v>109.9</v>
      </c>
      <c r="N330" s="1357">
        <v>3399.25</v>
      </c>
      <c r="O330" s="324">
        <v>390.54</v>
      </c>
      <c r="P330" s="324">
        <v>105.4</v>
      </c>
      <c r="Q330" s="356">
        <v>1086201.1000000001</v>
      </c>
      <c r="R330" s="326">
        <v>1.04</v>
      </c>
      <c r="S330" s="1407">
        <v>-1.6784976362401522</v>
      </c>
      <c r="T330" s="1358">
        <v>1.069</v>
      </c>
      <c r="U330" s="306">
        <v>496554</v>
      </c>
      <c r="W330" s="389"/>
      <c r="X330" s="329">
        <v>100.7</v>
      </c>
      <c r="Y330" s="330">
        <v>237415</v>
      </c>
      <c r="Z330" s="331">
        <v>325853</v>
      </c>
      <c r="AB330" s="329">
        <v>97.9</v>
      </c>
      <c r="AC330" s="332">
        <v>22228</v>
      </c>
      <c r="AD330" s="331">
        <v>325493</v>
      </c>
    </row>
    <row r="331" spans="1:30">
      <c r="A331" s="49"/>
      <c r="B331" s="50" t="s">
        <v>118</v>
      </c>
      <c r="C331" s="344">
        <v>108.9</v>
      </c>
      <c r="D331" s="345">
        <v>3245565</v>
      </c>
      <c r="E331" s="345">
        <v>361578</v>
      </c>
      <c r="F331" s="344">
        <v>106.7</v>
      </c>
      <c r="G331" s="314">
        <v>1092728.06</v>
      </c>
      <c r="H331" s="346">
        <v>1.05</v>
      </c>
      <c r="I331" s="1923">
        <v>-1.3201946793974884</v>
      </c>
      <c r="J331" s="347">
        <v>1.123</v>
      </c>
      <c r="K331" s="318">
        <v>544442</v>
      </c>
      <c r="M331" s="348">
        <v>108.9</v>
      </c>
      <c r="N331" s="1397">
        <v>3322.22</v>
      </c>
      <c r="O331" s="344">
        <v>331.18</v>
      </c>
      <c r="P331" s="344">
        <v>106.7</v>
      </c>
      <c r="Q331" s="1421">
        <v>1088254.5</v>
      </c>
      <c r="R331" s="346">
        <v>1.05</v>
      </c>
      <c r="S331" s="1408">
        <v>-1.3201946793974884</v>
      </c>
      <c r="T331" s="1359">
        <v>1.08</v>
      </c>
      <c r="U331" s="318">
        <v>488238</v>
      </c>
      <c r="W331" s="389"/>
      <c r="X331" s="329">
        <v>103.1</v>
      </c>
      <c r="Y331" s="330">
        <v>319691</v>
      </c>
      <c r="Z331" s="331">
        <v>320320</v>
      </c>
      <c r="AB331" s="329">
        <v>96.8</v>
      </c>
      <c r="AC331" s="332">
        <v>22823.599999999999</v>
      </c>
      <c r="AD331" s="331">
        <v>311069</v>
      </c>
    </row>
    <row r="332" spans="1:30">
      <c r="A332" s="33" t="s">
        <v>169</v>
      </c>
      <c r="B332" s="34" t="s">
        <v>107</v>
      </c>
      <c r="C332" s="324">
        <v>111.1</v>
      </c>
      <c r="D332" s="325">
        <v>3239384</v>
      </c>
      <c r="E332" s="325">
        <v>379372</v>
      </c>
      <c r="F332" s="324">
        <v>107.7</v>
      </c>
      <c r="G332" s="302">
        <v>1032218.01</v>
      </c>
      <c r="H332" s="326">
        <v>1.06</v>
      </c>
      <c r="I332" s="1922">
        <v>1.5172015370858389</v>
      </c>
      <c r="J332" s="327">
        <v>0.996</v>
      </c>
      <c r="K332" s="306">
        <v>407506</v>
      </c>
      <c r="M332" s="343">
        <v>111.1</v>
      </c>
      <c r="N332" s="1398">
        <v>3326.05</v>
      </c>
      <c r="O332" s="337">
        <v>502.97</v>
      </c>
      <c r="P332" s="337">
        <v>107.7</v>
      </c>
      <c r="Q332" s="1422">
        <v>1101417.3</v>
      </c>
      <c r="R332" s="340">
        <v>1.06</v>
      </c>
      <c r="S332" s="1406">
        <v>1.5172015370858389</v>
      </c>
      <c r="T332" s="1633">
        <v>1.0569999999999999</v>
      </c>
      <c r="U332" s="342">
        <v>495780</v>
      </c>
      <c r="W332" s="389"/>
      <c r="X332" s="349">
        <v>93.3</v>
      </c>
      <c r="Y332" s="350">
        <v>242430</v>
      </c>
      <c r="Z332" s="351">
        <v>323877</v>
      </c>
      <c r="AB332" s="349">
        <v>96.8</v>
      </c>
      <c r="AC332" s="352">
        <v>22565.9</v>
      </c>
      <c r="AD332" s="351">
        <v>310812</v>
      </c>
    </row>
    <row r="333" spans="1:30">
      <c r="A333" s="33">
        <v>2016</v>
      </c>
      <c r="B333" s="34" t="s">
        <v>108</v>
      </c>
      <c r="C333" s="324">
        <v>110.8</v>
      </c>
      <c r="D333" s="325">
        <v>3159841</v>
      </c>
      <c r="E333" s="325">
        <v>432183</v>
      </c>
      <c r="F333" s="324">
        <v>107.6</v>
      </c>
      <c r="G333" s="302">
        <v>1068917.753</v>
      </c>
      <c r="H333" s="326">
        <v>1.08</v>
      </c>
      <c r="I333" s="1922">
        <v>1.5014688015711215</v>
      </c>
      <c r="J333" s="327">
        <v>1.113</v>
      </c>
      <c r="K333" s="306">
        <v>483612</v>
      </c>
      <c r="M333" s="328">
        <v>110.8</v>
      </c>
      <c r="N333" s="1357">
        <v>3344.34</v>
      </c>
      <c r="O333" s="324">
        <v>428.19</v>
      </c>
      <c r="P333" s="324">
        <v>107.6</v>
      </c>
      <c r="Q333" s="356">
        <v>1088353.3</v>
      </c>
      <c r="R333" s="326">
        <v>1.08</v>
      </c>
      <c r="S333" s="1407">
        <v>1.5014688015711215</v>
      </c>
      <c r="T333" s="1358">
        <v>1.109</v>
      </c>
      <c r="U333" s="306">
        <v>479870</v>
      </c>
      <c r="W333" s="389"/>
      <c r="X333" s="329">
        <v>95.8</v>
      </c>
      <c r="Y333" s="330">
        <v>197602</v>
      </c>
      <c r="Z333" s="331">
        <v>295253</v>
      </c>
      <c r="AB333" s="329">
        <v>95.6</v>
      </c>
      <c r="AC333" s="332">
        <v>21915.5</v>
      </c>
      <c r="AD333" s="331">
        <v>316827</v>
      </c>
    </row>
    <row r="334" spans="1:30">
      <c r="A334" s="33"/>
      <c r="B334" s="34" t="s">
        <v>109</v>
      </c>
      <c r="C334" s="324">
        <v>110.7</v>
      </c>
      <c r="D334" s="325">
        <v>3280246</v>
      </c>
      <c r="E334" s="325">
        <v>424372</v>
      </c>
      <c r="F334" s="324">
        <v>107.5</v>
      </c>
      <c r="G334" s="302">
        <v>1115286.68</v>
      </c>
      <c r="H334" s="326">
        <v>1.0900000000000001</v>
      </c>
      <c r="I334" s="1922">
        <v>-2.6585076454549608</v>
      </c>
      <c r="J334" s="327">
        <v>1.29</v>
      </c>
      <c r="K334" s="306">
        <v>536363</v>
      </c>
      <c r="M334" s="328">
        <v>110.7</v>
      </c>
      <c r="N334" s="1357">
        <v>3323.57</v>
      </c>
      <c r="O334" s="324">
        <v>427.99</v>
      </c>
      <c r="P334" s="324">
        <v>107.5</v>
      </c>
      <c r="Q334" s="356">
        <v>1120546</v>
      </c>
      <c r="R334" s="326">
        <v>1.0900000000000001</v>
      </c>
      <c r="S334" s="1407">
        <v>-2.6585076454549608</v>
      </c>
      <c r="T334" s="1358">
        <v>1.08</v>
      </c>
      <c r="U334" s="306">
        <v>465916</v>
      </c>
      <c r="W334" s="389"/>
      <c r="X334" s="329">
        <v>100.7</v>
      </c>
      <c r="Y334" s="330">
        <v>228400</v>
      </c>
      <c r="Z334" s="331">
        <v>308609</v>
      </c>
      <c r="AB334" s="329">
        <v>97</v>
      </c>
      <c r="AC334" s="332">
        <v>22421.4</v>
      </c>
      <c r="AD334" s="331">
        <v>298189</v>
      </c>
    </row>
    <row r="335" spans="1:30">
      <c r="A335" s="33"/>
      <c r="B335" s="34" t="s">
        <v>110</v>
      </c>
      <c r="C335" s="324">
        <v>111.8</v>
      </c>
      <c r="D335" s="353">
        <v>3497940.7203831575</v>
      </c>
      <c r="E335" s="325">
        <v>369895</v>
      </c>
      <c r="F335" s="324">
        <v>110.8</v>
      </c>
      <c r="G335" s="302">
        <v>1144943.3119999999</v>
      </c>
      <c r="H335" s="326">
        <v>1.1100000000000001</v>
      </c>
      <c r="I335" s="1922">
        <v>-0.41895530695337868</v>
      </c>
      <c r="J335" s="327">
        <v>1.0029999999999999</v>
      </c>
      <c r="K335" s="306">
        <v>494829</v>
      </c>
      <c r="M335" s="328">
        <v>111.8</v>
      </c>
      <c r="N335" s="1357">
        <v>3537.53</v>
      </c>
      <c r="O335" s="324">
        <v>365.84</v>
      </c>
      <c r="P335" s="324">
        <v>110.8</v>
      </c>
      <c r="Q335" s="356">
        <v>1098155.6000000001</v>
      </c>
      <c r="R335" s="326">
        <v>1.1100000000000001</v>
      </c>
      <c r="S335" s="1407">
        <v>-0.41895530695337868</v>
      </c>
      <c r="T335" s="1358">
        <v>1.0569999999999999</v>
      </c>
      <c r="U335" s="306">
        <v>478192</v>
      </c>
      <c r="W335" s="389"/>
      <c r="X335" s="329">
        <v>99</v>
      </c>
      <c r="Y335" s="330">
        <v>201256</v>
      </c>
      <c r="Z335" s="331">
        <v>289195</v>
      </c>
      <c r="AB335" s="329">
        <v>95.3</v>
      </c>
      <c r="AC335" s="332">
        <v>22283.8</v>
      </c>
      <c r="AD335" s="331">
        <v>292966</v>
      </c>
    </row>
    <row r="336" spans="1:30">
      <c r="A336" s="33"/>
      <c r="B336" s="34" t="s">
        <v>111</v>
      </c>
      <c r="C336" s="324">
        <v>111.8</v>
      </c>
      <c r="D336" s="353">
        <v>3521206.2215126632</v>
      </c>
      <c r="E336" s="325">
        <v>763551</v>
      </c>
      <c r="F336" s="324">
        <v>109.5</v>
      </c>
      <c r="G336" s="302">
        <v>1059939.9990000001</v>
      </c>
      <c r="H336" s="326">
        <v>1.1200000000000001</v>
      </c>
      <c r="I336" s="1922">
        <v>-1.8476146514372829</v>
      </c>
      <c r="J336" s="327">
        <v>0.98599999999999999</v>
      </c>
      <c r="K336" s="306">
        <v>415353</v>
      </c>
      <c r="M336" s="328">
        <v>111.8</v>
      </c>
      <c r="N336" s="1357">
        <v>3469</v>
      </c>
      <c r="O336" s="324">
        <v>803.68</v>
      </c>
      <c r="P336" s="324">
        <v>109.5</v>
      </c>
      <c r="Q336" s="356">
        <v>1092522.3999999999</v>
      </c>
      <c r="R336" s="326">
        <v>1.1200000000000001</v>
      </c>
      <c r="S336" s="1407">
        <v>-1.8476146514372829</v>
      </c>
      <c r="T336" s="1358">
        <v>1.0589999999999999</v>
      </c>
      <c r="U336" s="306">
        <v>456800</v>
      </c>
      <c r="W336" s="389"/>
      <c r="X336" s="329">
        <v>91.7</v>
      </c>
      <c r="Y336" s="330">
        <v>212607</v>
      </c>
      <c r="Z336" s="331">
        <v>288952</v>
      </c>
      <c r="AB336" s="329">
        <v>94.8</v>
      </c>
      <c r="AC336" s="332">
        <v>22394.799999999999</v>
      </c>
      <c r="AD336" s="331">
        <v>286979</v>
      </c>
    </row>
    <row r="337" spans="1:31">
      <c r="A337" s="33"/>
      <c r="B337" s="34" t="s">
        <v>112</v>
      </c>
      <c r="C337" s="324">
        <v>111.7</v>
      </c>
      <c r="D337" s="353">
        <v>3552588.5479534799</v>
      </c>
      <c r="E337" s="325">
        <v>388950</v>
      </c>
      <c r="F337" s="324">
        <v>111.8</v>
      </c>
      <c r="G337" s="302">
        <v>1144922.0819999999</v>
      </c>
      <c r="H337" s="326">
        <v>1.1399999999999999</v>
      </c>
      <c r="I337" s="1922">
        <v>-1.7589096671830191</v>
      </c>
      <c r="J337" s="327">
        <v>1.1200000000000001</v>
      </c>
      <c r="K337" s="306">
        <v>492599</v>
      </c>
      <c r="M337" s="328">
        <v>111.7</v>
      </c>
      <c r="N337" s="1357">
        <v>3494.85</v>
      </c>
      <c r="O337" s="324">
        <v>345</v>
      </c>
      <c r="P337" s="324">
        <v>111.8</v>
      </c>
      <c r="Q337" s="356">
        <v>1102231.3999999999</v>
      </c>
      <c r="R337" s="326">
        <v>1.1399999999999999</v>
      </c>
      <c r="S337" s="1407">
        <v>-1.7589096671830191</v>
      </c>
      <c r="T337" s="1358">
        <v>1.0840000000000001</v>
      </c>
      <c r="U337" s="306">
        <v>471462</v>
      </c>
      <c r="W337" s="389"/>
      <c r="X337" s="329">
        <v>89.2</v>
      </c>
      <c r="Y337" s="330">
        <v>205455</v>
      </c>
      <c r="Z337" s="331">
        <v>284702</v>
      </c>
      <c r="AB337" s="329">
        <v>92.3</v>
      </c>
      <c r="AC337" s="332">
        <v>22450.400000000001</v>
      </c>
      <c r="AD337" s="331">
        <v>286977</v>
      </c>
    </row>
    <row r="338" spans="1:31">
      <c r="A338" s="33"/>
      <c r="B338" s="34" t="s">
        <v>113</v>
      </c>
      <c r="C338" s="324">
        <v>110.2</v>
      </c>
      <c r="D338" s="353">
        <v>3831582.4350219141</v>
      </c>
      <c r="E338" s="325">
        <v>415431</v>
      </c>
      <c r="F338" s="324">
        <v>109.4</v>
      </c>
      <c r="G338" s="302">
        <v>1129740.2849999999</v>
      </c>
      <c r="H338" s="326">
        <v>1.1399999999999999</v>
      </c>
      <c r="I338" s="1922">
        <v>1</v>
      </c>
      <c r="J338" s="327">
        <v>1.018</v>
      </c>
      <c r="K338" s="306">
        <v>463730</v>
      </c>
      <c r="M338" s="328">
        <v>110.2</v>
      </c>
      <c r="N338" s="1357">
        <v>3537.82</v>
      </c>
      <c r="O338" s="324">
        <v>480.02</v>
      </c>
      <c r="P338" s="324">
        <v>109.4</v>
      </c>
      <c r="Q338" s="356">
        <v>1096284.6000000001</v>
      </c>
      <c r="R338" s="326">
        <v>1.1399999999999999</v>
      </c>
      <c r="S338" s="1407">
        <v>1</v>
      </c>
      <c r="T338" s="1358">
        <v>1.0409999999999999</v>
      </c>
      <c r="U338" s="306">
        <v>463285</v>
      </c>
      <c r="W338" s="389"/>
      <c r="X338" s="329">
        <v>95</v>
      </c>
      <c r="Y338" s="330">
        <v>256110</v>
      </c>
      <c r="Z338" s="331">
        <v>281346</v>
      </c>
      <c r="AB338" s="329">
        <v>97.4</v>
      </c>
      <c r="AC338" s="332">
        <v>22983.7</v>
      </c>
      <c r="AD338" s="331">
        <v>287511</v>
      </c>
    </row>
    <row r="339" spans="1:31">
      <c r="A339" s="33"/>
      <c r="B339" s="34" t="s">
        <v>114</v>
      </c>
      <c r="C339" s="324">
        <v>109.5</v>
      </c>
      <c r="D339" s="353">
        <v>3627381.6047169883</v>
      </c>
      <c r="E339" s="325">
        <v>401774</v>
      </c>
      <c r="F339" s="324">
        <v>105.7</v>
      </c>
      <c r="G339" s="302">
        <v>1064028.0919999999</v>
      </c>
      <c r="H339" s="326">
        <v>1.1399999999999999</v>
      </c>
      <c r="I339" s="1922">
        <v>-4.2</v>
      </c>
      <c r="J339" s="327">
        <v>0.95699999999999996</v>
      </c>
      <c r="K339" s="306">
        <v>433785</v>
      </c>
      <c r="M339" s="328">
        <v>109.5</v>
      </c>
      <c r="N339" s="1357">
        <v>3506.51</v>
      </c>
      <c r="O339" s="324">
        <v>397.9</v>
      </c>
      <c r="P339" s="324">
        <v>105.7</v>
      </c>
      <c r="Q339" s="356">
        <v>1096033.6000000001</v>
      </c>
      <c r="R339" s="326">
        <v>1.1399999999999999</v>
      </c>
      <c r="S339" s="1407">
        <v>-4.2</v>
      </c>
      <c r="T339" s="1358">
        <v>1.046</v>
      </c>
      <c r="U339" s="306">
        <v>452098</v>
      </c>
      <c r="W339" s="389"/>
      <c r="X339" s="329">
        <v>92.5</v>
      </c>
      <c r="Y339" s="330">
        <v>195289</v>
      </c>
      <c r="Z339" s="331">
        <v>287287</v>
      </c>
      <c r="AB339" s="329">
        <v>96.8</v>
      </c>
      <c r="AC339" s="332">
        <v>22068.2</v>
      </c>
      <c r="AD339" s="331">
        <v>280852</v>
      </c>
    </row>
    <row r="340" spans="1:31" s="360" customFormat="1">
      <c r="A340" s="33"/>
      <c r="B340" s="34" t="s">
        <v>115</v>
      </c>
      <c r="C340" s="354">
        <v>114.9</v>
      </c>
      <c r="D340" s="355">
        <v>3598551.7454294059</v>
      </c>
      <c r="E340" s="356">
        <v>374533</v>
      </c>
      <c r="F340" s="354">
        <v>119.3</v>
      </c>
      <c r="G340" s="356">
        <v>1109549.108</v>
      </c>
      <c r="H340" s="357">
        <v>1.1499999999999999</v>
      </c>
      <c r="I340" s="1924">
        <v>-5.0999999999999996</v>
      </c>
      <c r="J340" s="358">
        <v>1.135</v>
      </c>
      <c r="K340" s="359">
        <v>462610</v>
      </c>
      <c r="M340" s="361">
        <v>114.9</v>
      </c>
      <c r="N340" s="1417">
        <v>3550.26</v>
      </c>
      <c r="O340" s="354">
        <v>376.09</v>
      </c>
      <c r="P340" s="354">
        <v>119.3</v>
      </c>
      <c r="Q340" s="356">
        <v>1102647.3999999999</v>
      </c>
      <c r="R340" s="357">
        <v>1.1499999999999999</v>
      </c>
      <c r="S340" s="1409">
        <v>-5.0999999999999996</v>
      </c>
      <c r="T340" s="1634">
        <v>1.107</v>
      </c>
      <c r="U340" s="359">
        <v>464931</v>
      </c>
      <c r="W340" s="1418"/>
      <c r="X340" s="362">
        <v>96.6</v>
      </c>
      <c r="Y340" s="363">
        <v>188710</v>
      </c>
      <c r="Z340" s="364">
        <v>280853</v>
      </c>
      <c r="AB340" s="362">
        <v>98</v>
      </c>
      <c r="AC340" s="365">
        <v>22380.7</v>
      </c>
      <c r="AD340" s="364">
        <v>281192</v>
      </c>
      <c r="AE340" s="1419"/>
    </row>
    <row r="341" spans="1:31">
      <c r="A341" s="33"/>
      <c r="B341" s="34" t="s">
        <v>116</v>
      </c>
      <c r="C341" s="324">
        <v>109.9</v>
      </c>
      <c r="D341" s="353">
        <v>3651117.2496413384</v>
      </c>
      <c r="E341" s="325">
        <v>352814</v>
      </c>
      <c r="F341" s="324">
        <v>107.4</v>
      </c>
      <c r="G341" s="302">
        <v>1101170.8400000001</v>
      </c>
      <c r="H341" s="326">
        <v>1.17</v>
      </c>
      <c r="I341" s="1922">
        <v>-1.2</v>
      </c>
      <c r="J341" s="327">
        <v>1.0189999999999999</v>
      </c>
      <c r="K341" s="306">
        <v>456663</v>
      </c>
      <c r="M341" s="328">
        <v>109.9</v>
      </c>
      <c r="N341" s="1357">
        <v>3566.26</v>
      </c>
      <c r="O341" s="324">
        <v>351.26</v>
      </c>
      <c r="P341" s="324">
        <v>107.4</v>
      </c>
      <c r="Q341" s="356">
        <v>1094914.7</v>
      </c>
      <c r="R341" s="326">
        <v>1.17</v>
      </c>
      <c r="S341" s="1407">
        <v>-1.2</v>
      </c>
      <c r="T341" s="1358">
        <v>1.0249999999999999</v>
      </c>
      <c r="U341" s="306">
        <v>453929</v>
      </c>
      <c r="W341" s="389"/>
      <c r="X341" s="329">
        <v>99.8</v>
      </c>
      <c r="Y341" s="330">
        <v>212115</v>
      </c>
      <c r="Z341" s="331">
        <v>275884</v>
      </c>
      <c r="AB341" s="329">
        <v>96.9</v>
      </c>
      <c r="AC341" s="332">
        <v>22019.8</v>
      </c>
      <c r="AD341" s="331">
        <v>288429</v>
      </c>
    </row>
    <row r="342" spans="1:31">
      <c r="A342" s="33"/>
      <c r="B342" s="34" t="s">
        <v>117</v>
      </c>
      <c r="C342" s="324">
        <v>111.6</v>
      </c>
      <c r="D342" s="353">
        <v>3335195.9117550803</v>
      </c>
      <c r="E342" s="325">
        <v>456687</v>
      </c>
      <c r="F342" s="324">
        <v>113.3</v>
      </c>
      <c r="G342" s="302">
        <v>1113093.933</v>
      </c>
      <c r="H342" s="326">
        <v>1.19</v>
      </c>
      <c r="I342" s="1922">
        <v>-2.6</v>
      </c>
      <c r="J342" s="327">
        <v>1.0740000000000001</v>
      </c>
      <c r="K342" s="306">
        <v>467651</v>
      </c>
      <c r="M342" s="328">
        <v>111.6</v>
      </c>
      <c r="N342" s="1357">
        <v>3461.23</v>
      </c>
      <c r="O342" s="324">
        <v>401.1</v>
      </c>
      <c r="P342" s="324">
        <v>113.3</v>
      </c>
      <c r="Q342" s="356">
        <v>1089797</v>
      </c>
      <c r="R342" s="326">
        <v>1.19</v>
      </c>
      <c r="S342" s="1407">
        <v>-2.6</v>
      </c>
      <c r="T342" s="1358">
        <v>1.0760000000000001</v>
      </c>
      <c r="U342" s="306">
        <v>468447</v>
      </c>
      <c r="W342" s="389"/>
      <c r="X342" s="329">
        <v>100.7</v>
      </c>
      <c r="Y342" s="330">
        <v>226034</v>
      </c>
      <c r="Z342" s="331">
        <v>322263</v>
      </c>
      <c r="AB342" s="329">
        <v>98</v>
      </c>
      <c r="AC342" s="332">
        <v>21932.9</v>
      </c>
      <c r="AD342" s="331">
        <v>312722</v>
      </c>
    </row>
    <row r="343" spans="1:31">
      <c r="A343" s="33"/>
      <c r="B343" s="34" t="s">
        <v>118</v>
      </c>
      <c r="C343" s="324">
        <v>111.8</v>
      </c>
      <c r="D343" s="353">
        <v>3644572.5770087508</v>
      </c>
      <c r="E343" s="325">
        <v>444104</v>
      </c>
      <c r="F343" s="324">
        <v>113.1</v>
      </c>
      <c r="G343" s="302">
        <v>1096114.186</v>
      </c>
      <c r="H343" s="326">
        <v>1.19</v>
      </c>
      <c r="I343" s="1922">
        <v>-2.2000000000000002</v>
      </c>
      <c r="J343" s="327">
        <v>1.1100000000000001</v>
      </c>
      <c r="K343" s="306">
        <v>541047</v>
      </c>
      <c r="M343" s="348">
        <v>111.8</v>
      </c>
      <c r="N343" s="1397">
        <v>3724.87</v>
      </c>
      <c r="O343" s="344">
        <v>434.34</v>
      </c>
      <c r="P343" s="344">
        <v>113.1</v>
      </c>
      <c r="Q343" s="1421">
        <v>1085316</v>
      </c>
      <c r="R343" s="346">
        <v>1.19</v>
      </c>
      <c r="S343" s="1408">
        <v>-2.2000000000000002</v>
      </c>
      <c r="T343" s="1359">
        <v>1.0680000000000001</v>
      </c>
      <c r="U343" s="318">
        <v>486793</v>
      </c>
      <c r="W343" s="389"/>
      <c r="X343" s="333">
        <v>101.5</v>
      </c>
      <c r="Y343" s="334">
        <v>315040</v>
      </c>
      <c r="Z343" s="335">
        <v>308803</v>
      </c>
      <c r="AB343" s="333">
        <v>95.7</v>
      </c>
      <c r="AC343" s="336">
        <v>22068.5</v>
      </c>
      <c r="AD343" s="335">
        <v>304304</v>
      </c>
    </row>
    <row r="344" spans="1:31">
      <c r="A344" s="61" t="s">
        <v>171</v>
      </c>
      <c r="B344" s="62" t="s">
        <v>107</v>
      </c>
      <c r="C344" s="337">
        <v>108.1</v>
      </c>
      <c r="D344" s="366">
        <v>3584373.755988556</v>
      </c>
      <c r="E344" s="338">
        <v>508728</v>
      </c>
      <c r="F344" s="337">
        <v>103.6</v>
      </c>
      <c r="G344" s="339">
        <v>1019216.4870000001</v>
      </c>
      <c r="H344" s="340">
        <v>1.2</v>
      </c>
      <c r="I344" s="1921">
        <v>-2.7</v>
      </c>
      <c r="J344" s="341">
        <v>0.96599999999999997</v>
      </c>
      <c r="K344" s="342">
        <v>385745</v>
      </c>
      <c r="M344" s="328">
        <v>108.1</v>
      </c>
      <c r="N344" s="1357">
        <v>3682.29</v>
      </c>
      <c r="O344" s="324">
        <v>657.08</v>
      </c>
      <c r="P344" s="324">
        <v>103.6</v>
      </c>
      <c r="Q344" s="356">
        <v>1088239</v>
      </c>
      <c r="R344" s="326">
        <v>1.2</v>
      </c>
      <c r="S344" s="1407">
        <v>-2.7</v>
      </c>
      <c r="T344" s="1358">
        <v>1.0309999999999999</v>
      </c>
      <c r="U344" s="306">
        <v>476366</v>
      </c>
      <c r="W344" s="389"/>
      <c r="X344" s="329">
        <v>91.8</v>
      </c>
      <c r="Y344" s="330">
        <v>235295</v>
      </c>
      <c r="Z344" s="331">
        <v>341542</v>
      </c>
      <c r="AB344" s="329">
        <v>94.8</v>
      </c>
      <c r="AC344" s="332">
        <v>21888.3</v>
      </c>
      <c r="AD344" s="331">
        <v>318059</v>
      </c>
    </row>
    <row r="345" spans="1:31">
      <c r="A345" s="33">
        <v>2017</v>
      </c>
      <c r="B345" s="34" t="s">
        <v>108</v>
      </c>
      <c r="C345" s="324">
        <v>113.5</v>
      </c>
      <c r="D345" s="353">
        <v>3255632.0319864079</v>
      </c>
      <c r="E345" s="325">
        <v>505219</v>
      </c>
      <c r="F345" s="324">
        <v>114.6</v>
      </c>
      <c r="G345" s="302">
        <v>1063774.8810000001</v>
      </c>
      <c r="H345" s="326">
        <v>1.23</v>
      </c>
      <c r="I345" s="1922">
        <v>-4.3</v>
      </c>
      <c r="J345" s="327">
        <v>1.107</v>
      </c>
      <c r="K345" s="306">
        <v>536520</v>
      </c>
      <c r="M345" s="328">
        <v>113.5</v>
      </c>
      <c r="N345" s="1357">
        <v>3553.17</v>
      </c>
      <c r="O345" s="324">
        <v>450.67</v>
      </c>
      <c r="P345" s="324">
        <v>114.6</v>
      </c>
      <c r="Q345" s="356">
        <v>1096515</v>
      </c>
      <c r="R345" s="326">
        <v>1.23</v>
      </c>
      <c r="S345" s="1407">
        <v>-4.3</v>
      </c>
      <c r="T345" s="1358">
        <v>1.0940000000000001</v>
      </c>
      <c r="U345" s="306">
        <v>545217</v>
      </c>
      <c r="W345" s="389"/>
      <c r="X345" s="329">
        <v>92.6</v>
      </c>
      <c r="Y345" s="330">
        <v>189790</v>
      </c>
      <c r="Z345" s="331">
        <v>285179</v>
      </c>
      <c r="AB345" s="329">
        <v>93.9</v>
      </c>
      <c r="AC345" s="332">
        <v>22094.6</v>
      </c>
      <c r="AD345" s="331">
        <v>312690</v>
      </c>
    </row>
    <row r="346" spans="1:31">
      <c r="A346" s="33"/>
      <c r="B346" s="34" t="s">
        <v>109</v>
      </c>
      <c r="C346" s="324">
        <v>113.1</v>
      </c>
      <c r="D346" s="353">
        <v>3529176.2943871981</v>
      </c>
      <c r="E346" s="325">
        <v>401515</v>
      </c>
      <c r="F346" s="324">
        <v>112.5</v>
      </c>
      <c r="G346" s="302">
        <v>1100401.477</v>
      </c>
      <c r="H346" s="326">
        <v>1.24</v>
      </c>
      <c r="I346" s="1922">
        <v>-2.4</v>
      </c>
      <c r="J346" s="327">
        <v>1.3149999999999999</v>
      </c>
      <c r="K346" s="306">
        <v>579927</v>
      </c>
      <c r="M346" s="328">
        <v>113.1</v>
      </c>
      <c r="N346" s="1357">
        <v>3589.71</v>
      </c>
      <c r="O346" s="324">
        <v>412.28</v>
      </c>
      <c r="P346" s="324">
        <v>112.5</v>
      </c>
      <c r="Q346" s="356">
        <v>1099738.8999999999</v>
      </c>
      <c r="R346" s="326">
        <v>1.24</v>
      </c>
      <c r="S346" s="1407">
        <v>-2.4</v>
      </c>
      <c r="T346" s="1358">
        <v>1.105</v>
      </c>
      <c r="U346" s="306">
        <v>498790</v>
      </c>
      <c r="W346" s="389"/>
      <c r="X346" s="329">
        <v>100</v>
      </c>
      <c r="Y346" s="330">
        <v>225020</v>
      </c>
      <c r="Z346" s="331">
        <v>346253</v>
      </c>
      <c r="AB346" s="329">
        <v>96.8</v>
      </c>
      <c r="AC346" s="332">
        <v>21990</v>
      </c>
      <c r="AD346" s="331">
        <v>330808</v>
      </c>
    </row>
    <row r="347" spans="1:31">
      <c r="A347" s="33"/>
      <c r="B347" s="34" t="s">
        <v>110</v>
      </c>
      <c r="C347" s="324">
        <v>114.6</v>
      </c>
      <c r="D347" s="353">
        <v>3695280.9823327665</v>
      </c>
      <c r="E347" s="325">
        <v>386684</v>
      </c>
      <c r="F347" s="324">
        <v>115.3</v>
      </c>
      <c r="G347" s="302">
        <v>1136059.0919999999</v>
      </c>
      <c r="H347" s="326">
        <v>1.26</v>
      </c>
      <c r="I347" s="1922">
        <v>-0.4</v>
      </c>
      <c r="J347" s="327">
        <v>1.0309999999999999</v>
      </c>
      <c r="K347" s="306">
        <v>503472</v>
      </c>
      <c r="M347" s="328">
        <v>114.6</v>
      </c>
      <c r="N347" s="1357">
        <v>3729.67</v>
      </c>
      <c r="O347" s="324">
        <v>353.96</v>
      </c>
      <c r="P347" s="324">
        <v>115.3</v>
      </c>
      <c r="Q347" s="356">
        <v>1101565.6000000001</v>
      </c>
      <c r="R347" s="326">
        <v>1.26</v>
      </c>
      <c r="S347" s="1407">
        <v>-0.4</v>
      </c>
      <c r="T347" s="1358">
        <v>1.0840000000000001</v>
      </c>
      <c r="U347" s="306">
        <v>502116</v>
      </c>
      <c r="W347" s="389"/>
      <c r="X347" s="329">
        <v>99.2</v>
      </c>
      <c r="Y347" s="330">
        <v>203224</v>
      </c>
      <c r="Z347" s="331">
        <v>334175</v>
      </c>
      <c r="AB347" s="329">
        <v>95.8</v>
      </c>
      <c r="AC347" s="332">
        <v>22376.799999999999</v>
      </c>
      <c r="AD347" s="331">
        <v>357872</v>
      </c>
    </row>
    <row r="348" spans="1:31">
      <c r="A348" s="33"/>
      <c r="B348" s="34" t="s">
        <v>111</v>
      </c>
      <c r="C348" s="324">
        <v>112.9</v>
      </c>
      <c r="D348" s="353">
        <v>3698700.6058022399</v>
      </c>
      <c r="E348" s="325">
        <v>369293</v>
      </c>
      <c r="F348" s="324">
        <v>114.2</v>
      </c>
      <c r="G348" s="302">
        <v>1071639.03</v>
      </c>
      <c r="H348" s="326">
        <v>1.28</v>
      </c>
      <c r="I348" s="1922">
        <v>-3.3</v>
      </c>
      <c r="J348" s="327">
        <v>1.0169999999999999</v>
      </c>
      <c r="K348" s="306">
        <v>466334</v>
      </c>
      <c r="M348" s="328">
        <v>112.9</v>
      </c>
      <c r="N348" s="1357">
        <v>3643.34</v>
      </c>
      <c r="O348" s="324">
        <v>378.62</v>
      </c>
      <c r="P348" s="324">
        <v>114.2</v>
      </c>
      <c r="Q348" s="356">
        <v>1097904.5</v>
      </c>
      <c r="R348" s="326">
        <v>1.28</v>
      </c>
      <c r="S348" s="1407">
        <v>-3.3</v>
      </c>
      <c r="T348" s="1358">
        <v>1.097</v>
      </c>
      <c r="U348" s="306">
        <v>502351</v>
      </c>
      <c r="W348" s="389"/>
      <c r="X348" s="329">
        <v>91.8</v>
      </c>
      <c r="Y348" s="330">
        <v>210120</v>
      </c>
      <c r="Z348" s="331">
        <v>339573</v>
      </c>
      <c r="AB348" s="329">
        <v>94.8</v>
      </c>
      <c r="AC348" s="332">
        <v>22375.7</v>
      </c>
      <c r="AD348" s="331">
        <v>326478</v>
      </c>
    </row>
    <row r="349" spans="1:31">
      <c r="A349" s="33"/>
      <c r="B349" s="34" t="s">
        <v>112</v>
      </c>
      <c r="C349" s="324">
        <v>114.1</v>
      </c>
      <c r="D349" s="353">
        <v>3510726.9775041407</v>
      </c>
      <c r="E349" s="325">
        <v>448876</v>
      </c>
      <c r="F349" s="324">
        <v>115.1</v>
      </c>
      <c r="G349" s="302">
        <v>1135105.7560000001</v>
      </c>
      <c r="H349" s="326">
        <v>1.29</v>
      </c>
      <c r="I349" s="1922">
        <v>-2.5</v>
      </c>
      <c r="J349" s="327">
        <v>1.1439999999999999</v>
      </c>
      <c r="K349" s="306">
        <v>531014</v>
      </c>
      <c r="M349" s="328">
        <v>114.1</v>
      </c>
      <c r="N349" s="1357">
        <v>3459.08</v>
      </c>
      <c r="O349" s="324">
        <v>430.89</v>
      </c>
      <c r="P349" s="324">
        <v>115.1</v>
      </c>
      <c r="Q349" s="356">
        <v>1090161.3999999999</v>
      </c>
      <c r="R349" s="326">
        <v>1.29</v>
      </c>
      <c r="S349" s="1407">
        <v>-2.5</v>
      </c>
      <c r="T349" s="1358">
        <v>1.1080000000000001</v>
      </c>
      <c r="U349" s="306">
        <v>507736</v>
      </c>
      <c r="W349" s="389"/>
      <c r="X349" s="329">
        <v>89.3</v>
      </c>
      <c r="Y349" s="330">
        <v>201267</v>
      </c>
      <c r="Z349" s="331">
        <v>338563</v>
      </c>
      <c r="AB349" s="329">
        <v>92.4</v>
      </c>
      <c r="AC349" s="332">
        <v>21901.5</v>
      </c>
      <c r="AD349" s="331">
        <v>335950</v>
      </c>
    </row>
    <row r="350" spans="1:31">
      <c r="A350" s="33"/>
      <c r="B350" s="34" t="s">
        <v>113</v>
      </c>
      <c r="C350" s="324">
        <v>113.7</v>
      </c>
      <c r="D350" s="353">
        <v>3808439.1406049165</v>
      </c>
      <c r="E350" s="325">
        <v>369465</v>
      </c>
      <c r="F350" s="324">
        <v>114</v>
      </c>
      <c r="G350" s="302">
        <v>1115855.1359999999</v>
      </c>
      <c r="H350" s="326">
        <v>1.29</v>
      </c>
      <c r="I350" s="1922">
        <v>-2.1</v>
      </c>
      <c r="J350" s="327">
        <v>1.0429999999999999</v>
      </c>
      <c r="K350" s="306">
        <v>511423</v>
      </c>
      <c r="M350" s="328">
        <v>113.7</v>
      </c>
      <c r="N350" s="1357">
        <v>3537.39</v>
      </c>
      <c r="O350" s="324">
        <v>400.36</v>
      </c>
      <c r="P350" s="324">
        <v>114</v>
      </c>
      <c r="Q350" s="356">
        <v>1088208</v>
      </c>
      <c r="R350" s="326">
        <v>1.29</v>
      </c>
      <c r="S350" s="1407">
        <v>-2.1</v>
      </c>
      <c r="T350" s="1358">
        <v>1.075</v>
      </c>
      <c r="U350" s="306">
        <v>515576</v>
      </c>
      <c r="W350" s="389"/>
      <c r="X350" s="329">
        <v>90.2</v>
      </c>
      <c r="Y350" s="330">
        <v>246434</v>
      </c>
      <c r="Z350" s="331">
        <v>331650</v>
      </c>
      <c r="AB350" s="329">
        <v>92.2</v>
      </c>
      <c r="AC350" s="332">
        <v>21937.9</v>
      </c>
      <c r="AD350" s="331">
        <v>334827</v>
      </c>
    </row>
    <row r="351" spans="1:31">
      <c r="A351" s="33"/>
      <c r="B351" s="34" t="s">
        <v>114</v>
      </c>
      <c r="C351" s="324">
        <v>117.2</v>
      </c>
      <c r="D351" s="353">
        <v>3681794.6021329337</v>
      </c>
      <c r="E351" s="325">
        <v>345243</v>
      </c>
      <c r="F351" s="324">
        <v>119.2</v>
      </c>
      <c r="G351" s="302">
        <v>1053412.5330000001</v>
      </c>
      <c r="H351" s="326">
        <v>1.31</v>
      </c>
      <c r="I351" s="1922">
        <v>-1.1000000000000001</v>
      </c>
      <c r="J351" s="327">
        <v>1.0229999999999999</v>
      </c>
      <c r="K351" s="306">
        <v>509954</v>
      </c>
      <c r="M351" s="328">
        <v>117.2</v>
      </c>
      <c r="N351" s="1357">
        <v>3538.9</v>
      </c>
      <c r="O351" s="324">
        <v>371.26</v>
      </c>
      <c r="P351" s="324">
        <v>119.2</v>
      </c>
      <c r="Q351" s="356">
        <v>1080294.6000000001</v>
      </c>
      <c r="R351" s="326">
        <v>1.31</v>
      </c>
      <c r="S351" s="1407">
        <v>-1.1000000000000001</v>
      </c>
      <c r="T351" s="1358">
        <v>1.1120000000000001</v>
      </c>
      <c r="U351" s="306">
        <v>532214</v>
      </c>
      <c r="W351" s="389"/>
      <c r="X351" s="329">
        <v>88.5</v>
      </c>
      <c r="Y351" s="330">
        <v>191990</v>
      </c>
      <c r="Z351" s="331">
        <v>338647</v>
      </c>
      <c r="AB351" s="329">
        <v>92.4</v>
      </c>
      <c r="AC351" s="332">
        <v>21713.4</v>
      </c>
      <c r="AD351" s="331">
        <v>335929</v>
      </c>
    </row>
    <row r="352" spans="1:31">
      <c r="A352" s="33"/>
      <c r="B352" s="34" t="s">
        <v>115</v>
      </c>
      <c r="C352" s="324">
        <v>113.5</v>
      </c>
      <c r="D352" s="353">
        <v>3570147.7381281909</v>
      </c>
      <c r="E352" s="325">
        <v>416126</v>
      </c>
      <c r="F352" s="324">
        <v>113.2</v>
      </c>
      <c r="G352" s="302">
        <v>1095435.7820000001</v>
      </c>
      <c r="H352" s="326">
        <v>1.3</v>
      </c>
      <c r="I352" s="1922">
        <v>-0.1</v>
      </c>
      <c r="J352" s="327">
        <v>1.1120000000000001</v>
      </c>
      <c r="K352" s="306">
        <v>542069</v>
      </c>
      <c r="M352" s="328">
        <v>113.5</v>
      </c>
      <c r="N352" s="1357">
        <v>3491.55</v>
      </c>
      <c r="O352" s="324">
        <v>408.99</v>
      </c>
      <c r="P352" s="324">
        <v>113.2</v>
      </c>
      <c r="Q352" s="356">
        <v>1091674.1000000001</v>
      </c>
      <c r="R352" s="326">
        <v>1.3</v>
      </c>
      <c r="S352" s="1407">
        <v>-0.1</v>
      </c>
      <c r="T352" s="1358">
        <v>1.0880000000000001</v>
      </c>
      <c r="U352" s="306">
        <v>541961</v>
      </c>
      <c r="W352" s="389"/>
      <c r="X352" s="329">
        <v>93.4</v>
      </c>
      <c r="Y352" s="330">
        <v>183284</v>
      </c>
      <c r="Z352" s="331">
        <v>318589</v>
      </c>
      <c r="AB352" s="329">
        <v>94.6</v>
      </c>
      <c r="AC352" s="332">
        <v>21621.599999999999</v>
      </c>
      <c r="AD352" s="331">
        <v>330081</v>
      </c>
    </row>
    <row r="353" spans="1:30">
      <c r="A353" s="33"/>
      <c r="B353" s="34" t="s">
        <v>116</v>
      </c>
      <c r="C353" s="324">
        <v>116</v>
      </c>
      <c r="D353" s="353">
        <v>3632815.2199114603</v>
      </c>
      <c r="E353" s="325">
        <v>369655</v>
      </c>
      <c r="F353" s="324">
        <v>120.6</v>
      </c>
      <c r="G353" s="302">
        <v>1102353.8429999999</v>
      </c>
      <c r="H353" s="326">
        <v>1.32</v>
      </c>
      <c r="I353" s="1922">
        <v>-3</v>
      </c>
      <c r="J353" s="327">
        <v>1.087</v>
      </c>
      <c r="K353" s="306">
        <v>516258</v>
      </c>
      <c r="M353" s="328">
        <v>116</v>
      </c>
      <c r="N353" s="1357">
        <v>3545.01</v>
      </c>
      <c r="O353" s="324">
        <v>376.27</v>
      </c>
      <c r="P353" s="324">
        <v>120.6</v>
      </c>
      <c r="Q353" s="356">
        <v>1097024.1000000001</v>
      </c>
      <c r="R353" s="326">
        <v>1.32</v>
      </c>
      <c r="S353" s="1407">
        <v>-3</v>
      </c>
      <c r="T353" s="1358">
        <v>1.0840000000000001</v>
      </c>
      <c r="U353" s="306">
        <v>512059</v>
      </c>
      <c r="W353" s="389"/>
      <c r="X353" s="329">
        <v>98.4</v>
      </c>
      <c r="Y353" s="330">
        <v>198312</v>
      </c>
      <c r="Z353" s="331">
        <v>336853</v>
      </c>
      <c r="AB353" s="329">
        <v>95.1</v>
      </c>
      <c r="AC353" s="332">
        <v>20709.5</v>
      </c>
      <c r="AD353" s="331">
        <v>340592</v>
      </c>
    </row>
    <row r="354" spans="1:30">
      <c r="A354" s="33"/>
      <c r="B354" s="34" t="s">
        <v>117</v>
      </c>
      <c r="C354" s="324">
        <v>116.6</v>
      </c>
      <c r="D354" s="353">
        <v>3394975.2845781767</v>
      </c>
      <c r="E354" s="325">
        <v>488553</v>
      </c>
      <c r="F354" s="324">
        <v>122</v>
      </c>
      <c r="G354" s="302">
        <v>1122397.1100000001</v>
      </c>
      <c r="H354" s="326">
        <v>1.33</v>
      </c>
      <c r="I354" s="1922">
        <v>-0.7</v>
      </c>
      <c r="J354" s="327">
        <v>1.123</v>
      </c>
      <c r="K354" s="306">
        <v>562256</v>
      </c>
      <c r="M354" s="328">
        <v>116.6</v>
      </c>
      <c r="N354" s="1357">
        <v>3528.96</v>
      </c>
      <c r="O354" s="324">
        <v>421.88</v>
      </c>
      <c r="P354" s="324">
        <v>122</v>
      </c>
      <c r="Q354" s="356">
        <v>1092539.8999999999</v>
      </c>
      <c r="R354" s="326">
        <v>1.33</v>
      </c>
      <c r="S354" s="1407">
        <v>-0.7</v>
      </c>
      <c r="T354" s="1358">
        <v>1.1220000000000001</v>
      </c>
      <c r="U354" s="306">
        <v>563125</v>
      </c>
      <c r="W354" s="389"/>
      <c r="X354" s="329">
        <v>97.5</v>
      </c>
      <c r="Y354" s="330">
        <v>221533</v>
      </c>
      <c r="Z354" s="331">
        <v>353431</v>
      </c>
      <c r="AB354" s="329">
        <v>94.7</v>
      </c>
      <c r="AC354" s="332">
        <v>21428.1</v>
      </c>
      <c r="AD354" s="331">
        <v>338929</v>
      </c>
    </row>
    <row r="355" spans="1:30">
      <c r="A355" s="49"/>
      <c r="B355" s="50" t="s">
        <v>118</v>
      </c>
      <c r="C355" s="344">
        <v>116.1</v>
      </c>
      <c r="D355" s="367">
        <v>3493052.5191225931</v>
      </c>
      <c r="E355" s="345">
        <v>358904</v>
      </c>
      <c r="F355" s="344">
        <v>120</v>
      </c>
      <c r="G355" s="314">
        <v>1102436.0360000001</v>
      </c>
      <c r="H355" s="346">
        <v>1.35</v>
      </c>
      <c r="I355" s="1923">
        <v>-1.1000000000000001</v>
      </c>
      <c r="J355" s="347">
        <v>1.1459999999999999</v>
      </c>
      <c r="K355" s="318">
        <v>594718</v>
      </c>
      <c r="M355" s="328">
        <v>116.1</v>
      </c>
      <c r="N355" s="1357">
        <v>3575.52</v>
      </c>
      <c r="O355" s="324">
        <v>359.83</v>
      </c>
      <c r="P355" s="324">
        <v>120</v>
      </c>
      <c r="Q355" s="356">
        <v>1101339.1000000001</v>
      </c>
      <c r="R355" s="326">
        <v>1.35</v>
      </c>
      <c r="S355" s="1407">
        <v>-1.1000000000000001</v>
      </c>
      <c r="T355" s="1358">
        <v>1.103</v>
      </c>
      <c r="U355" s="306">
        <v>544868</v>
      </c>
      <c r="W355" s="389"/>
      <c r="X355" s="329">
        <v>100</v>
      </c>
      <c r="Y355" s="330">
        <v>301427</v>
      </c>
      <c r="Z355" s="331">
        <v>342272</v>
      </c>
      <c r="AB355" s="329">
        <v>94.7</v>
      </c>
      <c r="AC355" s="332">
        <v>21067.8</v>
      </c>
      <c r="AD355" s="331">
        <v>352573</v>
      </c>
    </row>
    <row r="356" spans="1:30">
      <c r="A356" s="67" t="s">
        <v>174</v>
      </c>
      <c r="B356" s="68" t="s">
        <v>107</v>
      </c>
      <c r="C356" s="337">
        <v>114.7</v>
      </c>
      <c r="D356" s="366">
        <v>3378501.5366845061</v>
      </c>
      <c r="E356" s="338">
        <v>309781</v>
      </c>
      <c r="F356" s="337">
        <v>119.1</v>
      </c>
      <c r="G356" s="339">
        <v>1057248.3500000001</v>
      </c>
      <c r="H356" s="340">
        <v>1.38</v>
      </c>
      <c r="I356" s="1921">
        <v>-1.4</v>
      </c>
      <c r="J356" s="341">
        <v>1.024</v>
      </c>
      <c r="K356" s="342">
        <v>457725</v>
      </c>
      <c r="M356" s="343">
        <v>114.7</v>
      </c>
      <c r="N356" s="1398">
        <v>3487.94</v>
      </c>
      <c r="O356" s="337">
        <v>380.08</v>
      </c>
      <c r="P356" s="337">
        <v>119.1</v>
      </c>
      <c r="Q356" s="1422">
        <v>1117147.8</v>
      </c>
      <c r="R356" s="340">
        <v>1.38</v>
      </c>
      <c r="S356" s="1406">
        <v>-1.4</v>
      </c>
      <c r="T356" s="1633">
        <v>1.0980000000000001</v>
      </c>
      <c r="U356" s="342">
        <v>550646</v>
      </c>
      <c r="W356" s="389"/>
      <c r="X356" s="349">
        <v>98.4</v>
      </c>
      <c r="Y356" s="350">
        <v>224690</v>
      </c>
      <c r="Z356" s="351">
        <v>373896</v>
      </c>
      <c r="AB356" s="349">
        <v>101.6</v>
      </c>
      <c r="AC356" s="352">
        <v>21150</v>
      </c>
      <c r="AD356" s="351">
        <v>340147</v>
      </c>
    </row>
    <row r="357" spans="1:30">
      <c r="A357" s="39">
        <v>2018</v>
      </c>
      <c r="B357" s="40" t="s">
        <v>108</v>
      </c>
      <c r="C357" s="324">
        <v>115.9</v>
      </c>
      <c r="D357" s="353">
        <v>3144539.0957534057</v>
      </c>
      <c r="E357" s="325">
        <v>436401</v>
      </c>
      <c r="F357" s="324">
        <v>117.5</v>
      </c>
      <c r="G357" s="302">
        <v>1089366.1200000001</v>
      </c>
      <c r="H357" s="326">
        <v>1.38</v>
      </c>
      <c r="I357" s="1922">
        <v>-0.3</v>
      </c>
      <c r="J357" s="327">
        <v>1.06</v>
      </c>
      <c r="K357" s="306">
        <v>495320</v>
      </c>
      <c r="M357" s="328">
        <v>115.9</v>
      </c>
      <c r="N357" s="1357">
        <v>3429.26</v>
      </c>
      <c r="O357" s="324">
        <v>388.75</v>
      </c>
      <c r="P357" s="324">
        <v>117.5</v>
      </c>
      <c r="Q357" s="356">
        <v>1126888</v>
      </c>
      <c r="R357" s="326">
        <v>1.38</v>
      </c>
      <c r="S357" s="1407">
        <v>-0.3</v>
      </c>
      <c r="T357" s="1358">
        <v>1.044</v>
      </c>
      <c r="U357" s="306">
        <v>505923</v>
      </c>
      <c r="W357" s="389"/>
      <c r="X357" s="329">
        <v>103.3</v>
      </c>
      <c r="Y357" s="330">
        <v>184219</v>
      </c>
      <c r="Z357" s="331">
        <v>344069</v>
      </c>
      <c r="AB357" s="329">
        <v>105</v>
      </c>
      <c r="AC357" s="332">
        <v>21490.2</v>
      </c>
      <c r="AD357" s="331">
        <v>378362</v>
      </c>
    </row>
    <row r="358" spans="1:30">
      <c r="A358" s="39"/>
      <c r="B358" s="40" t="s">
        <v>109</v>
      </c>
      <c r="C358" s="324">
        <v>120.5</v>
      </c>
      <c r="D358" s="353">
        <v>3370186.2163191293</v>
      </c>
      <c r="E358" s="325">
        <v>772511</v>
      </c>
      <c r="F358" s="324">
        <v>127.7</v>
      </c>
      <c r="G358" s="302">
        <v>1116097.8119999999</v>
      </c>
      <c r="H358" s="326">
        <v>1.39</v>
      </c>
      <c r="I358" s="1922">
        <v>-2</v>
      </c>
      <c r="J358" s="327">
        <v>1.2809999999999999</v>
      </c>
      <c r="K358" s="306">
        <v>630594</v>
      </c>
      <c r="M358" s="328">
        <v>120.5</v>
      </c>
      <c r="N358" s="1357">
        <v>3435.4</v>
      </c>
      <c r="O358" s="324">
        <v>780.57</v>
      </c>
      <c r="P358" s="324">
        <v>127.7</v>
      </c>
      <c r="Q358" s="356">
        <v>1117952.3999999999</v>
      </c>
      <c r="R358" s="326">
        <v>1.39</v>
      </c>
      <c r="S358" s="1407">
        <v>-2</v>
      </c>
      <c r="T358" s="1358">
        <v>1.079</v>
      </c>
      <c r="U358" s="306">
        <v>541175</v>
      </c>
      <c r="W358" s="389"/>
      <c r="X358" s="329">
        <v>105.7</v>
      </c>
      <c r="Y358" s="330">
        <v>213578</v>
      </c>
      <c r="Z358" s="331">
        <v>339371</v>
      </c>
      <c r="AB358" s="329">
        <v>102.8</v>
      </c>
      <c r="AC358" s="332">
        <v>20268.3</v>
      </c>
      <c r="AD358" s="331">
        <v>333308</v>
      </c>
    </row>
    <row r="359" spans="1:30">
      <c r="A359" s="39"/>
      <c r="B359" s="40" t="s">
        <v>110</v>
      </c>
      <c r="C359" s="324">
        <v>125.4</v>
      </c>
      <c r="D359" s="353">
        <v>3307413.0720129269</v>
      </c>
      <c r="E359" s="325">
        <v>499525</v>
      </c>
      <c r="F359" s="324">
        <v>143.6</v>
      </c>
      <c r="G359" s="302">
        <v>1155137.4780000001</v>
      </c>
      <c r="H359" s="326">
        <v>1.39</v>
      </c>
      <c r="I359" s="1922">
        <v>-4.3</v>
      </c>
      <c r="J359" s="327">
        <v>1.1120000000000001</v>
      </c>
      <c r="K359" s="306">
        <v>537260</v>
      </c>
      <c r="M359" s="328">
        <v>125.4</v>
      </c>
      <c r="N359" s="1357">
        <v>3328.38</v>
      </c>
      <c r="O359" s="324">
        <v>446.02</v>
      </c>
      <c r="P359" s="324">
        <v>143.6</v>
      </c>
      <c r="Q359" s="356">
        <v>1119253.8999999999</v>
      </c>
      <c r="R359" s="326">
        <v>1.39</v>
      </c>
      <c r="S359" s="1407">
        <v>-4.3</v>
      </c>
      <c r="T359" s="1358">
        <v>1.163</v>
      </c>
      <c r="U359" s="306">
        <v>543859</v>
      </c>
      <c r="W359" s="389"/>
      <c r="X359" s="329">
        <v>109</v>
      </c>
      <c r="Y359" s="330">
        <v>185982</v>
      </c>
      <c r="Z359" s="331">
        <v>331181</v>
      </c>
      <c r="AB359" s="329">
        <v>105.6</v>
      </c>
      <c r="AC359" s="332">
        <v>20644.7</v>
      </c>
      <c r="AD359" s="331">
        <v>337596</v>
      </c>
    </row>
    <row r="360" spans="1:30">
      <c r="A360" s="39"/>
      <c r="B360" s="40" t="s">
        <v>111</v>
      </c>
      <c r="C360" s="324">
        <v>115.9</v>
      </c>
      <c r="D360" s="353">
        <v>3514754.9609541381</v>
      </c>
      <c r="E360" s="325">
        <v>326486</v>
      </c>
      <c r="F360" s="324">
        <v>118.4</v>
      </c>
      <c r="G360" s="302">
        <v>1137420.0630000001</v>
      </c>
      <c r="H360" s="326">
        <v>1.4</v>
      </c>
      <c r="I360" s="1922">
        <v>-6</v>
      </c>
      <c r="J360" s="327">
        <v>1.028</v>
      </c>
      <c r="K360" s="306">
        <v>522294</v>
      </c>
      <c r="M360" s="328">
        <v>115.9</v>
      </c>
      <c r="N360" s="1357">
        <v>3476.28</v>
      </c>
      <c r="O360" s="324">
        <v>344.83</v>
      </c>
      <c r="P360" s="324">
        <v>118.4</v>
      </c>
      <c r="Q360" s="356">
        <v>1162735.8999999999</v>
      </c>
      <c r="R360" s="326">
        <v>1.4</v>
      </c>
      <c r="S360" s="1407">
        <v>-6</v>
      </c>
      <c r="T360" s="1358">
        <v>1.115</v>
      </c>
      <c r="U360" s="306">
        <v>563546</v>
      </c>
      <c r="W360" s="389"/>
      <c r="X360" s="329">
        <v>102.5</v>
      </c>
      <c r="Y360" s="330">
        <v>182941</v>
      </c>
      <c r="Z360" s="331">
        <v>369718</v>
      </c>
      <c r="AB360" s="329">
        <v>105.7</v>
      </c>
      <c r="AC360" s="332">
        <v>20131.400000000001</v>
      </c>
      <c r="AD360" s="331">
        <v>359581</v>
      </c>
    </row>
    <row r="361" spans="1:30">
      <c r="A361" s="39"/>
      <c r="B361" s="40" t="s">
        <v>112</v>
      </c>
      <c r="C361" s="324">
        <v>117.9</v>
      </c>
      <c r="D361" s="353">
        <v>3505815.2711350657</v>
      </c>
      <c r="E361" s="325">
        <v>422683</v>
      </c>
      <c r="F361" s="324">
        <v>123.4</v>
      </c>
      <c r="G361" s="302">
        <v>1172388.07</v>
      </c>
      <c r="H361" s="326">
        <v>1.43</v>
      </c>
      <c r="I361" s="1922">
        <v>-2.2999999999999998</v>
      </c>
      <c r="J361" s="327">
        <v>1.1180000000000001</v>
      </c>
      <c r="K361" s="306">
        <v>587721</v>
      </c>
      <c r="M361" s="328">
        <v>117.9</v>
      </c>
      <c r="N361" s="1357">
        <v>3455.7</v>
      </c>
      <c r="O361" s="324">
        <v>395.68</v>
      </c>
      <c r="P361" s="324">
        <v>123.4</v>
      </c>
      <c r="Q361" s="356">
        <v>1130672.8999999999</v>
      </c>
      <c r="R361" s="326">
        <v>1.43</v>
      </c>
      <c r="S361" s="1407">
        <v>-2.2999999999999998</v>
      </c>
      <c r="T361" s="1358">
        <v>1.087</v>
      </c>
      <c r="U361" s="306">
        <v>558300</v>
      </c>
      <c r="W361" s="389"/>
      <c r="X361" s="329">
        <v>102.5</v>
      </c>
      <c r="Y361" s="330">
        <v>182724</v>
      </c>
      <c r="Z361" s="331">
        <v>352051</v>
      </c>
      <c r="AB361" s="329">
        <v>105.9</v>
      </c>
      <c r="AC361" s="332">
        <v>19690.3</v>
      </c>
      <c r="AD361" s="331">
        <v>363553</v>
      </c>
    </row>
    <row r="362" spans="1:30">
      <c r="A362" s="39"/>
      <c r="B362" s="40" t="s">
        <v>113</v>
      </c>
      <c r="C362" s="324">
        <v>115.9</v>
      </c>
      <c r="D362" s="353">
        <v>3774905.6980994917</v>
      </c>
      <c r="E362" s="325">
        <v>357316</v>
      </c>
      <c r="F362" s="324">
        <v>120.9</v>
      </c>
      <c r="G362" s="302">
        <v>1153795.7969999998</v>
      </c>
      <c r="H362" s="326">
        <v>1.46</v>
      </c>
      <c r="I362" s="1922">
        <v>-4.2</v>
      </c>
      <c r="J362" s="327">
        <v>1.0649999999999999</v>
      </c>
      <c r="K362" s="306">
        <v>532486</v>
      </c>
      <c r="M362" s="328">
        <v>115.9</v>
      </c>
      <c r="N362" s="1357">
        <v>3532.9</v>
      </c>
      <c r="O362" s="324">
        <v>402.74</v>
      </c>
      <c r="P362" s="324">
        <v>120.9</v>
      </c>
      <c r="Q362" s="356">
        <v>1128315.7</v>
      </c>
      <c r="R362" s="326">
        <v>1.46</v>
      </c>
      <c r="S362" s="1407">
        <v>-4.2</v>
      </c>
      <c r="T362" s="1358">
        <v>1.105</v>
      </c>
      <c r="U362" s="306">
        <v>535773</v>
      </c>
      <c r="W362" s="389"/>
      <c r="X362" s="329">
        <v>104.9</v>
      </c>
      <c r="Y362" s="330">
        <v>210308</v>
      </c>
      <c r="Z362" s="331">
        <v>375984</v>
      </c>
      <c r="AB362" s="329">
        <v>106.9</v>
      </c>
      <c r="AC362" s="332">
        <v>19001.400000000001</v>
      </c>
      <c r="AD362" s="331">
        <v>364352</v>
      </c>
    </row>
    <row r="363" spans="1:30">
      <c r="A363" s="39"/>
      <c r="B363" s="40" t="s">
        <v>114</v>
      </c>
      <c r="C363" s="324">
        <v>115.3</v>
      </c>
      <c r="D363" s="353">
        <v>3695293.7899113037</v>
      </c>
      <c r="E363" s="325">
        <v>342274</v>
      </c>
      <c r="F363" s="324">
        <v>117.6</v>
      </c>
      <c r="G363" s="302">
        <v>1113934.1359999999</v>
      </c>
      <c r="H363" s="326">
        <v>1.46</v>
      </c>
      <c r="I363" s="1922">
        <v>-3.1</v>
      </c>
      <c r="J363" s="327">
        <v>1.042</v>
      </c>
      <c r="K363" s="306">
        <v>562735</v>
      </c>
      <c r="M363" s="328">
        <v>115.3</v>
      </c>
      <c r="N363" s="1357">
        <v>3529.34</v>
      </c>
      <c r="O363" s="324">
        <v>402.28</v>
      </c>
      <c r="P363" s="324">
        <v>117.6</v>
      </c>
      <c r="Q363" s="356">
        <v>1134079.5</v>
      </c>
      <c r="R363" s="326">
        <v>1.46</v>
      </c>
      <c r="S363" s="1407">
        <v>-3.1</v>
      </c>
      <c r="T363" s="1358">
        <v>1.1279999999999999</v>
      </c>
      <c r="U363" s="306">
        <v>584573</v>
      </c>
      <c r="W363" s="389"/>
      <c r="X363" s="329">
        <v>100</v>
      </c>
      <c r="Y363" s="330">
        <v>175490</v>
      </c>
      <c r="Z363" s="331">
        <v>364869</v>
      </c>
      <c r="AB363" s="329">
        <v>104</v>
      </c>
      <c r="AC363" s="332">
        <v>19406.8</v>
      </c>
      <c r="AD363" s="331">
        <v>358505</v>
      </c>
    </row>
    <row r="364" spans="1:30">
      <c r="A364" s="39"/>
      <c r="B364" s="40" t="s">
        <v>115</v>
      </c>
      <c r="C364" s="324">
        <v>116.7</v>
      </c>
      <c r="D364" s="353">
        <v>3427621.80226989</v>
      </c>
      <c r="E364" s="325">
        <v>374357</v>
      </c>
      <c r="F364" s="324">
        <v>123.9</v>
      </c>
      <c r="G364" s="302">
        <v>1102655.416</v>
      </c>
      <c r="H364" s="326">
        <v>1.47</v>
      </c>
      <c r="I364" s="1922">
        <v>-2.2000000000000002</v>
      </c>
      <c r="J364" s="327">
        <v>1.1060000000000001</v>
      </c>
      <c r="K364" s="306">
        <v>482074</v>
      </c>
      <c r="M364" s="328">
        <v>116.7</v>
      </c>
      <c r="N364" s="1357">
        <v>3316.55</v>
      </c>
      <c r="O364" s="324">
        <v>362.69</v>
      </c>
      <c r="P364" s="324">
        <v>123.9</v>
      </c>
      <c r="Q364" s="356">
        <v>1109372.8999999999</v>
      </c>
      <c r="R364" s="326">
        <v>1.47</v>
      </c>
      <c r="S364" s="1407">
        <v>-2.2000000000000002</v>
      </c>
      <c r="T364" s="1358">
        <v>1.0860000000000001</v>
      </c>
      <c r="U364" s="306">
        <v>493008</v>
      </c>
      <c r="W364" s="389"/>
      <c r="X364" s="329">
        <v>104.1</v>
      </c>
      <c r="Y364" s="330">
        <v>161321</v>
      </c>
      <c r="Z364" s="331">
        <v>305369</v>
      </c>
      <c r="AB364" s="329">
        <v>105.3</v>
      </c>
      <c r="AC364" s="332">
        <v>18876.900000000001</v>
      </c>
      <c r="AD364" s="331">
        <v>330968</v>
      </c>
    </row>
    <row r="365" spans="1:30">
      <c r="A365" s="39"/>
      <c r="B365" s="40" t="s">
        <v>116</v>
      </c>
      <c r="C365" s="324">
        <v>120.6</v>
      </c>
      <c r="D365" s="353">
        <v>3541881.4122962523</v>
      </c>
      <c r="E365" s="325">
        <v>439645</v>
      </c>
      <c r="F365" s="324">
        <v>128.4</v>
      </c>
      <c r="G365" s="302">
        <v>1148494.3469999998</v>
      </c>
      <c r="H365" s="326">
        <v>1.47</v>
      </c>
      <c r="I365" s="1922">
        <v>-2.9</v>
      </c>
      <c r="J365" s="368">
        <v>1.159</v>
      </c>
      <c r="K365" s="306">
        <v>573616</v>
      </c>
      <c r="M365" s="328">
        <v>120.6</v>
      </c>
      <c r="N365" s="1357">
        <v>3439.82</v>
      </c>
      <c r="O365" s="324">
        <v>412.55</v>
      </c>
      <c r="P365" s="324">
        <v>128.4</v>
      </c>
      <c r="Q365" s="356">
        <v>1134007.8999999999</v>
      </c>
      <c r="R365" s="326">
        <v>1.47</v>
      </c>
      <c r="S365" s="1407">
        <v>-2.9</v>
      </c>
      <c r="T365" s="1358">
        <v>1.1419999999999999</v>
      </c>
      <c r="U365" s="306">
        <v>552143</v>
      </c>
      <c r="W365" s="389"/>
      <c r="X365" s="329">
        <v>109.8</v>
      </c>
      <c r="Y365" s="330">
        <v>192171</v>
      </c>
      <c r="Z365" s="331">
        <v>381969</v>
      </c>
      <c r="AB365" s="329">
        <v>106</v>
      </c>
      <c r="AC365" s="332">
        <v>20038.8</v>
      </c>
      <c r="AD365" s="331">
        <v>372457</v>
      </c>
    </row>
    <row r="366" spans="1:30">
      <c r="A366" s="39"/>
      <c r="B366" s="40" t="s">
        <v>117</v>
      </c>
      <c r="C366" s="324">
        <v>115.4</v>
      </c>
      <c r="D366" s="353">
        <v>3343949.891685361</v>
      </c>
      <c r="E366" s="325">
        <v>442845</v>
      </c>
      <c r="F366" s="324">
        <v>117.2</v>
      </c>
      <c r="G366" s="302">
        <v>1177712.28</v>
      </c>
      <c r="H366" s="326">
        <v>1.46</v>
      </c>
      <c r="I366" s="1922">
        <v>-4.5999999999999996</v>
      </c>
      <c r="J366" s="327">
        <v>1.0960000000000001</v>
      </c>
      <c r="K366" s="306">
        <v>543911</v>
      </c>
      <c r="M366" s="328">
        <v>115.4</v>
      </c>
      <c r="N366" s="1357">
        <v>3478.03</v>
      </c>
      <c r="O366" s="324">
        <v>407.69</v>
      </c>
      <c r="P366" s="324">
        <v>117.2</v>
      </c>
      <c r="Q366" s="356">
        <v>1143168.8999999999</v>
      </c>
      <c r="R366" s="326">
        <v>1.46</v>
      </c>
      <c r="S366" s="1407">
        <v>-4.5999999999999996</v>
      </c>
      <c r="T366" s="1358">
        <v>1.093</v>
      </c>
      <c r="U366" s="306">
        <v>544080</v>
      </c>
      <c r="W366" s="389"/>
      <c r="X366" s="329">
        <v>107.4</v>
      </c>
      <c r="Y366" s="330">
        <v>202726</v>
      </c>
      <c r="Z366" s="331">
        <v>377322</v>
      </c>
      <c r="AB366" s="329">
        <v>104.3</v>
      </c>
      <c r="AC366" s="332">
        <v>19726</v>
      </c>
      <c r="AD366" s="331">
        <v>356004</v>
      </c>
    </row>
    <row r="367" spans="1:30">
      <c r="A367" s="55"/>
      <c r="B367" s="56" t="s">
        <v>118</v>
      </c>
      <c r="C367" s="344">
        <v>113.9</v>
      </c>
      <c r="D367" s="367">
        <v>3431179.1072086398</v>
      </c>
      <c r="E367" s="345">
        <v>404684</v>
      </c>
      <c r="F367" s="344">
        <v>114.1</v>
      </c>
      <c r="G367" s="314">
        <v>1130973.6399999999</v>
      </c>
      <c r="H367" s="346">
        <v>1.47</v>
      </c>
      <c r="I367" s="1923">
        <v>-2.7</v>
      </c>
      <c r="J367" s="347">
        <v>1.0620000000000001</v>
      </c>
      <c r="K367" s="318">
        <v>557400</v>
      </c>
      <c r="M367" s="348">
        <v>113.9</v>
      </c>
      <c r="N367" s="1397">
        <v>3526.55</v>
      </c>
      <c r="O367" s="344">
        <v>386.75</v>
      </c>
      <c r="P367" s="344">
        <v>114.1</v>
      </c>
      <c r="Q367" s="1421">
        <v>1132884.3999999999</v>
      </c>
      <c r="R367" s="346">
        <v>1.47</v>
      </c>
      <c r="S367" s="1408">
        <v>-2.7</v>
      </c>
      <c r="T367" s="1359">
        <v>1.018</v>
      </c>
      <c r="U367" s="318">
        <v>518886</v>
      </c>
      <c r="W367" s="389"/>
      <c r="X367" s="329">
        <v>112.3</v>
      </c>
      <c r="Y367" s="330">
        <v>284931</v>
      </c>
      <c r="Z367" s="331">
        <v>334464</v>
      </c>
      <c r="AB367" s="329">
        <v>106.9</v>
      </c>
      <c r="AC367" s="332">
        <v>19526.599999999999</v>
      </c>
      <c r="AD367" s="331">
        <v>341751</v>
      </c>
    </row>
    <row r="368" spans="1:30">
      <c r="A368" s="39" t="s">
        <v>177</v>
      </c>
      <c r="B368" s="40" t="s">
        <v>107</v>
      </c>
      <c r="C368" s="324">
        <v>110.3</v>
      </c>
      <c r="D368" s="353">
        <v>3464981.5088633494</v>
      </c>
      <c r="E368" s="325">
        <v>267671</v>
      </c>
      <c r="F368" s="324">
        <v>108.6</v>
      </c>
      <c r="G368" s="302">
        <v>1034254.8239999999</v>
      </c>
      <c r="H368" s="326">
        <v>1.46</v>
      </c>
      <c r="I368" s="1922">
        <v>-4.8</v>
      </c>
      <c r="J368" s="327">
        <v>0.97899999999999998</v>
      </c>
      <c r="K368" s="306">
        <v>439203</v>
      </c>
      <c r="M368" s="328">
        <v>110.3</v>
      </c>
      <c r="N368" s="1357">
        <v>3602.07</v>
      </c>
      <c r="O368" s="324">
        <v>335.4</v>
      </c>
      <c r="P368" s="324">
        <v>108.6</v>
      </c>
      <c r="Q368" s="356">
        <v>1086703.8</v>
      </c>
      <c r="R368" s="326">
        <v>1.46</v>
      </c>
      <c r="S368" s="1407">
        <v>-4.8</v>
      </c>
      <c r="T368" s="1358">
        <v>1.05</v>
      </c>
      <c r="U368" s="306">
        <v>526598</v>
      </c>
      <c r="W368" s="389"/>
      <c r="X368" s="349">
        <v>95.1</v>
      </c>
      <c r="Y368" s="350">
        <v>202742</v>
      </c>
      <c r="Z368" s="351">
        <v>364355</v>
      </c>
      <c r="AB368" s="349">
        <v>98.1</v>
      </c>
      <c r="AC368" s="352">
        <v>19403.8</v>
      </c>
      <c r="AD368" s="351">
        <v>338823</v>
      </c>
    </row>
    <row r="369" spans="1:30">
      <c r="A369" s="39">
        <v>2019</v>
      </c>
      <c r="B369" s="40" t="s">
        <v>108</v>
      </c>
      <c r="C369" s="324">
        <v>114.3</v>
      </c>
      <c r="D369" s="353">
        <v>3315440.221861213</v>
      </c>
      <c r="E369" s="325">
        <v>436563</v>
      </c>
      <c r="F369" s="324">
        <v>114.7</v>
      </c>
      <c r="G369" s="302">
        <v>1064502.439</v>
      </c>
      <c r="H369" s="326">
        <v>1.45</v>
      </c>
      <c r="I369" s="1922">
        <v>-4.9000000000000004</v>
      </c>
      <c r="J369" s="327">
        <v>1.0549999999999999</v>
      </c>
      <c r="K369" s="306">
        <v>545246</v>
      </c>
      <c r="M369" s="328">
        <v>114.3</v>
      </c>
      <c r="N369" s="1357">
        <v>3609.14</v>
      </c>
      <c r="O369" s="324">
        <v>394.88</v>
      </c>
      <c r="P369" s="324">
        <v>114.7</v>
      </c>
      <c r="Q369" s="356">
        <v>1103951.7</v>
      </c>
      <c r="R369" s="326">
        <v>1.45</v>
      </c>
      <c r="S369" s="1407">
        <v>-4.9000000000000004</v>
      </c>
      <c r="T369" s="1358">
        <v>1.0409999999999999</v>
      </c>
      <c r="U369" s="306">
        <v>561156</v>
      </c>
      <c r="W369" s="389"/>
      <c r="X369" s="329">
        <v>98.4</v>
      </c>
      <c r="Y369" s="330">
        <v>165884</v>
      </c>
      <c r="Z369" s="331">
        <v>314476</v>
      </c>
      <c r="AB369" s="329">
        <v>99.9</v>
      </c>
      <c r="AC369" s="332">
        <v>19552.400000000001</v>
      </c>
      <c r="AD369" s="331">
        <v>347613</v>
      </c>
    </row>
    <row r="370" spans="1:30">
      <c r="A370" s="39"/>
      <c r="B370" s="40" t="s">
        <v>109</v>
      </c>
      <c r="C370" s="324">
        <v>109.4</v>
      </c>
      <c r="D370" s="353">
        <v>3564589.2490429799</v>
      </c>
      <c r="E370" s="325">
        <v>345969</v>
      </c>
      <c r="F370" s="324">
        <v>107.1</v>
      </c>
      <c r="G370" s="302">
        <v>1087599.162</v>
      </c>
      <c r="H370" s="326">
        <v>1.45</v>
      </c>
      <c r="I370" s="1922">
        <v>-1.2</v>
      </c>
      <c r="J370" s="327">
        <v>1.171</v>
      </c>
      <c r="K370" s="306">
        <v>623974</v>
      </c>
      <c r="M370" s="328">
        <v>109.4</v>
      </c>
      <c r="N370" s="1357">
        <v>3639.15</v>
      </c>
      <c r="O370" s="324">
        <v>347.41</v>
      </c>
      <c r="P370" s="324">
        <v>107.1</v>
      </c>
      <c r="Q370" s="356">
        <v>1101339.7</v>
      </c>
      <c r="R370" s="326">
        <v>1.45</v>
      </c>
      <c r="S370" s="1407">
        <v>-1.2</v>
      </c>
      <c r="T370" s="1358">
        <v>0.99199999999999999</v>
      </c>
      <c r="U370" s="306">
        <v>541184</v>
      </c>
      <c r="W370" s="389"/>
      <c r="X370" s="329">
        <v>103.3</v>
      </c>
      <c r="Y370" s="330">
        <v>202085</v>
      </c>
      <c r="Z370" s="331">
        <v>342372</v>
      </c>
      <c r="AB370" s="329">
        <v>101</v>
      </c>
      <c r="AC370" s="332">
        <v>18438.099999999999</v>
      </c>
      <c r="AD370" s="331">
        <v>351763</v>
      </c>
    </row>
    <row r="371" spans="1:30">
      <c r="A371" s="39"/>
      <c r="B371" s="40" t="s">
        <v>110</v>
      </c>
      <c r="C371" s="324">
        <v>110.5</v>
      </c>
      <c r="D371" s="353">
        <v>3645513.5177849438</v>
      </c>
      <c r="E371" s="325">
        <v>443780</v>
      </c>
      <c r="F371" s="324">
        <v>108.4</v>
      </c>
      <c r="G371" s="302">
        <v>1121815.584</v>
      </c>
      <c r="H371" s="326">
        <v>1.44</v>
      </c>
      <c r="I371" s="1922">
        <v>-1.8</v>
      </c>
      <c r="J371" s="327">
        <v>1.004</v>
      </c>
      <c r="K371" s="306">
        <v>527994</v>
      </c>
      <c r="M371" s="328">
        <v>110.5</v>
      </c>
      <c r="N371" s="1357">
        <v>3676.95</v>
      </c>
      <c r="O371" s="324">
        <v>382.13</v>
      </c>
      <c r="P371" s="324">
        <v>108.4</v>
      </c>
      <c r="Q371" s="356">
        <v>1082443.5</v>
      </c>
      <c r="R371" s="326">
        <v>1.44</v>
      </c>
      <c r="S371" s="1407">
        <v>-1.8</v>
      </c>
      <c r="T371" s="1358">
        <v>1.042</v>
      </c>
      <c r="U371" s="306">
        <v>529025</v>
      </c>
      <c r="W371" s="389"/>
      <c r="X371" s="329">
        <v>103.3</v>
      </c>
      <c r="Y371" s="330">
        <v>178776</v>
      </c>
      <c r="Z371" s="331">
        <v>355506</v>
      </c>
      <c r="AB371" s="329">
        <v>100.4</v>
      </c>
      <c r="AC371" s="332">
        <v>20903.400000000001</v>
      </c>
      <c r="AD371" s="331">
        <v>348171</v>
      </c>
    </row>
    <row r="372" spans="1:30">
      <c r="A372" s="39" t="s">
        <v>317</v>
      </c>
      <c r="B372" s="40" t="s">
        <v>111</v>
      </c>
      <c r="C372" s="324">
        <v>113.1</v>
      </c>
      <c r="D372" s="353">
        <v>3878236.9855872863</v>
      </c>
      <c r="E372" s="325">
        <v>368685</v>
      </c>
      <c r="F372" s="324">
        <v>113.9</v>
      </c>
      <c r="G372" s="302">
        <v>1099196.9910000002</v>
      </c>
      <c r="H372" s="326">
        <v>1.44</v>
      </c>
      <c r="I372" s="1922">
        <v>-0.3</v>
      </c>
      <c r="J372" s="327">
        <v>0.98099999999999998</v>
      </c>
      <c r="K372" s="306">
        <v>469507</v>
      </c>
      <c r="M372" s="328">
        <v>113.1</v>
      </c>
      <c r="N372" s="1357">
        <v>3858.01</v>
      </c>
      <c r="O372" s="324">
        <v>403.53</v>
      </c>
      <c r="P372" s="324">
        <v>113.9</v>
      </c>
      <c r="Q372" s="356">
        <v>1117958.8999999999</v>
      </c>
      <c r="R372" s="326">
        <v>1.44</v>
      </c>
      <c r="S372" s="1407">
        <v>-0.3</v>
      </c>
      <c r="T372" s="1358">
        <v>1.0720000000000001</v>
      </c>
      <c r="U372" s="306">
        <v>503702</v>
      </c>
      <c r="W372" s="389"/>
      <c r="X372" s="329">
        <v>103.3</v>
      </c>
      <c r="Y372" s="330">
        <v>179054</v>
      </c>
      <c r="Z372" s="331">
        <v>368614</v>
      </c>
      <c r="AB372" s="329">
        <v>106.4</v>
      </c>
      <c r="AC372" s="332">
        <v>20396.900000000001</v>
      </c>
      <c r="AD372" s="331">
        <v>354151</v>
      </c>
    </row>
    <row r="373" spans="1:30">
      <c r="A373" s="39"/>
      <c r="B373" s="40" t="s">
        <v>112</v>
      </c>
      <c r="C373" s="324">
        <v>113.6</v>
      </c>
      <c r="D373" s="353">
        <v>3601631.2316318736</v>
      </c>
      <c r="E373" s="325">
        <v>393074</v>
      </c>
      <c r="F373" s="324">
        <v>117.5</v>
      </c>
      <c r="G373" s="302">
        <v>1120557.24</v>
      </c>
      <c r="H373" s="326">
        <v>1.43</v>
      </c>
      <c r="I373" s="1922">
        <v>0</v>
      </c>
      <c r="J373" s="327">
        <v>1.073</v>
      </c>
      <c r="K373" s="306">
        <v>532439</v>
      </c>
      <c r="M373" s="328">
        <v>113.6</v>
      </c>
      <c r="N373" s="1357">
        <v>3539.56</v>
      </c>
      <c r="O373" s="324">
        <v>362.82</v>
      </c>
      <c r="P373" s="324">
        <v>117.5</v>
      </c>
      <c r="Q373" s="356">
        <v>1090811.2</v>
      </c>
      <c r="R373" s="326">
        <v>1.43</v>
      </c>
      <c r="S373" s="1407">
        <v>0</v>
      </c>
      <c r="T373" s="1358">
        <v>1.05</v>
      </c>
      <c r="U373" s="306">
        <v>516222</v>
      </c>
      <c r="W373" s="389"/>
      <c r="X373" s="329">
        <v>98.4</v>
      </c>
      <c r="Y373" s="330">
        <v>181695</v>
      </c>
      <c r="Z373" s="331">
        <v>308171</v>
      </c>
      <c r="AB373" s="329">
        <v>101.6</v>
      </c>
      <c r="AC373" s="332">
        <v>19184.8</v>
      </c>
      <c r="AD373" s="331">
        <v>335061</v>
      </c>
    </row>
    <row r="374" spans="1:30">
      <c r="A374" s="39"/>
      <c r="B374" s="40" t="s">
        <v>113</v>
      </c>
      <c r="C374" s="324">
        <v>119.3</v>
      </c>
      <c r="D374" s="353">
        <v>3628122.1773307533</v>
      </c>
      <c r="E374" s="325">
        <v>445875</v>
      </c>
      <c r="F374" s="324">
        <v>131.9</v>
      </c>
      <c r="G374" s="302">
        <v>1133698.929</v>
      </c>
      <c r="H374" s="326">
        <v>1.42</v>
      </c>
      <c r="I374" s="1922">
        <v>-5.4</v>
      </c>
      <c r="J374" s="327">
        <v>1.1100000000000001</v>
      </c>
      <c r="K374" s="306">
        <v>538493</v>
      </c>
      <c r="M374" s="328">
        <v>119.3</v>
      </c>
      <c r="N374" s="1357">
        <v>3414.1</v>
      </c>
      <c r="O374" s="324">
        <v>484.64</v>
      </c>
      <c r="P374" s="324">
        <v>131.9</v>
      </c>
      <c r="Q374" s="356">
        <v>1101146.3999999999</v>
      </c>
      <c r="R374" s="326">
        <v>1.42</v>
      </c>
      <c r="S374" s="1407">
        <v>-5.4</v>
      </c>
      <c r="T374" s="1358">
        <v>1.157</v>
      </c>
      <c r="U374" s="306">
        <v>529024</v>
      </c>
      <c r="W374" s="389"/>
      <c r="X374" s="329">
        <v>96.7</v>
      </c>
      <c r="Y374" s="330">
        <v>204630</v>
      </c>
      <c r="Z374" s="331">
        <v>369398</v>
      </c>
      <c r="AB374" s="329">
        <v>98.2</v>
      </c>
      <c r="AC374" s="332">
        <v>18523.8</v>
      </c>
      <c r="AD374" s="331">
        <v>344190</v>
      </c>
    </row>
    <row r="375" spans="1:30">
      <c r="A375" s="39"/>
      <c r="B375" s="40" t="s">
        <v>114</v>
      </c>
      <c r="C375" s="324">
        <v>108.7</v>
      </c>
      <c r="D375" s="353">
        <v>3483197.0874381</v>
      </c>
      <c r="E375" s="325">
        <v>278472</v>
      </c>
      <c r="F375" s="324">
        <v>112.4</v>
      </c>
      <c r="G375" s="302">
        <v>1092004.3760000002</v>
      </c>
      <c r="H375" s="326">
        <v>1.42</v>
      </c>
      <c r="I375" s="1922">
        <v>0.3</v>
      </c>
      <c r="J375" s="327">
        <v>0.93100000000000005</v>
      </c>
      <c r="K375" s="306">
        <v>470999</v>
      </c>
      <c r="M375" s="328">
        <v>108.7</v>
      </c>
      <c r="N375" s="1357">
        <v>3303.26</v>
      </c>
      <c r="O375" s="324">
        <v>334.73</v>
      </c>
      <c r="P375" s="324">
        <v>112.4</v>
      </c>
      <c r="Q375" s="356">
        <v>1113230</v>
      </c>
      <c r="R375" s="326">
        <v>1.42</v>
      </c>
      <c r="S375" s="1407">
        <v>0.3</v>
      </c>
      <c r="T375" s="1358">
        <v>1.0029999999999999</v>
      </c>
      <c r="U375" s="306">
        <v>490361</v>
      </c>
      <c r="W375" s="389"/>
      <c r="X375" s="329">
        <v>95.1</v>
      </c>
      <c r="Y375" s="330">
        <v>173392</v>
      </c>
      <c r="Z375" s="331">
        <v>331654</v>
      </c>
      <c r="AB375" s="329">
        <v>98.6</v>
      </c>
      <c r="AC375" s="332">
        <v>18560.900000000001</v>
      </c>
      <c r="AD375" s="331">
        <v>334815</v>
      </c>
    </row>
    <row r="376" spans="1:30">
      <c r="A376" s="39"/>
      <c r="B376" s="40" t="s">
        <v>115</v>
      </c>
      <c r="C376" s="324">
        <v>110.5</v>
      </c>
      <c r="D376" s="353">
        <v>3542635.1158799129</v>
      </c>
      <c r="E376" s="325">
        <v>447610</v>
      </c>
      <c r="F376" s="324">
        <v>113</v>
      </c>
      <c r="G376" s="302">
        <v>1090943.04</v>
      </c>
      <c r="H376" s="326">
        <v>1.41</v>
      </c>
      <c r="I376" s="1922">
        <v>11.8</v>
      </c>
      <c r="J376" s="327">
        <v>1.0429999999999999</v>
      </c>
      <c r="K376" s="306">
        <v>489807</v>
      </c>
      <c r="M376" s="328">
        <v>110.5</v>
      </c>
      <c r="N376" s="1357">
        <v>3393.64</v>
      </c>
      <c r="O376" s="324">
        <v>438.75</v>
      </c>
      <c r="P376" s="324">
        <v>113</v>
      </c>
      <c r="Q376" s="356">
        <v>1097203.7</v>
      </c>
      <c r="R376" s="326">
        <v>1.41</v>
      </c>
      <c r="S376" s="1407">
        <v>11.8</v>
      </c>
      <c r="T376" s="1358">
        <v>1.026</v>
      </c>
      <c r="U376" s="306">
        <v>505287</v>
      </c>
      <c r="W376" s="389"/>
      <c r="X376" s="329">
        <v>93.4</v>
      </c>
      <c r="Y376" s="330">
        <v>206398</v>
      </c>
      <c r="Z376" s="331">
        <v>330422</v>
      </c>
      <c r="AB376" s="329">
        <v>94.3</v>
      </c>
      <c r="AC376" s="332">
        <v>23550</v>
      </c>
      <c r="AD376" s="331">
        <v>338706</v>
      </c>
    </row>
    <row r="377" spans="1:30">
      <c r="A377" s="39"/>
      <c r="B377" s="40" t="s">
        <v>116</v>
      </c>
      <c r="C377" s="324">
        <v>107</v>
      </c>
      <c r="D377" s="353">
        <v>3587370.7293662969</v>
      </c>
      <c r="E377" s="325">
        <v>413707</v>
      </c>
      <c r="F377" s="324">
        <v>108.9</v>
      </c>
      <c r="G377" s="302">
        <v>1113885.227</v>
      </c>
      <c r="H377" s="326">
        <v>1.41</v>
      </c>
      <c r="I377" s="1922">
        <v>-8</v>
      </c>
      <c r="J377" s="327">
        <v>1.0229999999999999</v>
      </c>
      <c r="K377" s="306">
        <v>497193</v>
      </c>
      <c r="M377" s="328">
        <v>107</v>
      </c>
      <c r="N377" s="1357">
        <v>3468.35</v>
      </c>
      <c r="O377" s="324">
        <v>382.93</v>
      </c>
      <c r="P377" s="324">
        <v>108.9</v>
      </c>
      <c r="Q377" s="356">
        <v>1095351</v>
      </c>
      <c r="R377" s="326">
        <v>1.41</v>
      </c>
      <c r="S377" s="1407">
        <v>-8</v>
      </c>
      <c r="T377" s="1358">
        <v>0.997</v>
      </c>
      <c r="U377" s="306">
        <v>471825</v>
      </c>
      <c r="W377" s="389"/>
      <c r="X377" s="329">
        <v>98.4</v>
      </c>
      <c r="Y377" s="330">
        <v>161426</v>
      </c>
      <c r="Z377" s="331">
        <v>329991</v>
      </c>
      <c r="AB377" s="329">
        <v>95.1</v>
      </c>
      <c r="AC377" s="332">
        <v>16997.400000000001</v>
      </c>
      <c r="AD377" s="331">
        <v>324953</v>
      </c>
    </row>
    <row r="378" spans="1:30">
      <c r="A378" s="39"/>
      <c r="B378" s="40" t="s">
        <v>117</v>
      </c>
      <c r="C378" s="324">
        <v>105.3</v>
      </c>
      <c r="D378" s="353">
        <v>3085195.1806005794</v>
      </c>
      <c r="E378" s="325">
        <v>308614</v>
      </c>
      <c r="F378" s="324">
        <v>104.7</v>
      </c>
      <c r="G378" s="302">
        <v>1132280.1599999999</v>
      </c>
      <c r="H378" s="326">
        <v>1.4</v>
      </c>
      <c r="I378" s="1922">
        <v>-1.9</v>
      </c>
      <c r="J378" s="327">
        <v>0.995</v>
      </c>
      <c r="K378" s="306">
        <v>479406</v>
      </c>
      <c r="M378" s="328">
        <v>105.3</v>
      </c>
      <c r="N378" s="1357">
        <v>3209.85</v>
      </c>
      <c r="O378" s="324">
        <v>278.70999999999998</v>
      </c>
      <c r="P378" s="324">
        <v>104.7</v>
      </c>
      <c r="Q378" s="356">
        <v>1103064.5</v>
      </c>
      <c r="R378" s="326">
        <v>1.4</v>
      </c>
      <c r="S378" s="1407">
        <v>-1.9</v>
      </c>
      <c r="T378" s="1358">
        <v>0.99299999999999999</v>
      </c>
      <c r="U378" s="306">
        <v>477140</v>
      </c>
      <c r="W378" s="389"/>
      <c r="X378" s="329">
        <v>97.5</v>
      </c>
      <c r="Y378" s="330">
        <v>187053</v>
      </c>
      <c r="Z378" s="331">
        <v>336725</v>
      </c>
      <c r="AB378" s="329">
        <v>94.5</v>
      </c>
      <c r="AC378" s="332">
        <v>18423.7</v>
      </c>
      <c r="AD378" s="331">
        <v>330870</v>
      </c>
    </row>
    <row r="379" spans="1:30">
      <c r="A379" s="39"/>
      <c r="B379" s="40" t="s">
        <v>118</v>
      </c>
      <c r="C379" s="324">
        <v>108.2</v>
      </c>
      <c r="D379" s="353">
        <v>3423167.9668335253</v>
      </c>
      <c r="E379" s="325">
        <v>502904</v>
      </c>
      <c r="F379" s="324">
        <v>111.9</v>
      </c>
      <c r="G379" s="302">
        <v>1102759.74</v>
      </c>
      <c r="H379" s="326">
        <v>1.4</v>
      </c>
      <c r="I379" s="1922">
        <v>-3.5</v>
      </c>
      <c r="J379" s="327">
        <v>1.0649999999999999</v>
      </c>
      <c r="K379" s="306">
        <v>519634</v>
      </c>
      <c r="M379" s="328">
        <v>108.2</v>
      </c>
      <c r="N379" s="1357">
        <v>3534.02</v>
      </c>
      <c r="O379" s="324">
        <v>506.24</v>
      </c>
      <c r="P379" s="324">
        <v>111.9</v>
      </c>
      <c r="Q379" s="356">
        <v>1104893.3999999999</v>
      </c>
      <c r="R379" s="326">
        <v>1.4</v>
      </c>
      <c r="S379" s="1407">
        <v>-3.5</v>
      </c>
      <c r="T379" s="1358">
        <v>1.0149999999999999</v>
      </c>
      <c r="U379" s="306">
        <v>484985</v>
      </c>
      <c r="W379" s="389"/>
      <c r="X379" s="329">
        <v>96.7</v>
      </c>
      <c r="Y379" s="330">
        <v>265696</v>
      </c>
      <c r="Z379" s="331">
        <v>328852</v>
      </c>
      <c r="AB379" s="333">
        <v>92.1</v>
      </c>
      <c r="AC379" s="336">
        <v>18429.5</v>
      </c>
      <c r="AD379" s="335">
        <v>324785</v>
      </c>
    </row>
    <row r="380" spans="1:30">
      <c r="A380" s="67" t="s">
        <v>180</v>
      </c>
      <c r="B380" s="68" t="s">
        <v>107</v>
      </c>
      <c r="C380" s="337">
        <v>108.7</v>
      </c>
      <c r="D380" s="366">
        <v>2978540.0703307707</v>
      </c>
      <c r="E380" s="338">
        <v>340801</v>
      </c>
      <c r="F380" s="337">
        <v>110.4</v>
      </c>
      <c r="G380" s="339">
        <v>1061021.5990000002</v>
      </c>
      <c r="H380" s="340">
        <v>1.31</v>
      </c>
      <c r="I380" s="1921">
        <v>-2.2000000000000002</v>
      </c>
      <c r="J380" s="341">
        <v>1.0249999999999999</v>
      </c>
      <c r="K380" s="342">
        <v>393930</v>
      </c>
      <c r="M380" s="343">
        <v>108.7</v>
      </c>
      <c r="N380" s="1398">
        <v>3119.92</v>
      </c>
      <c r="O380" s="337">
        <v>437.87</v>
      </c>
      <c r="P380" s="337">
        <v>110.4</v>
      </c>
      <c r="Q380" s="1422">
        <v>1108037.3</v>
      </c>
      <c r="R380" s="340">
        <v>1.31</v>
      </c>
      <c r="S380" s="1406">
        <v>-2.2000000000000002</v>
      </c>
      <c r="T380" s="1633">
        <v>1.099</v>
      </c>
      <c r="U380" s="342">
        <v>471103</v>
      </c>
      <c r="W380" s="389"/>
      <c r="X380" s="349">
        <v>92.6</v>
      </c>
      <c r="Y380" s="350">
        <v>191530</v>
      </c>
      <c r="Z380" s="351">
        <v>351204</v>
      </c>
      <c r="AB380" s="349">
        <v>95.8</v>
      </c>
      <c r="AC380" s="352">
        <v>18309</v>
      </c>
      <c r="AD380" s="351">
        <v>324888</v>
      </c>
    </row>
    <row r="381" spans="1:30">
      <c r="A381" s="39">
        <v>2020</v>
      </c>
      <c r="B381" s="40" t="s">
        <v>108</v>
      </c>
      <c r="C381" s="324">
        <v>104.6</v>
      </c>
      <c r="D381" s="353">
        <v>3336880.1083327425</v>
      </c>
      <c r="E381" s="325">
        <v>256374</v>
      </c>
      <c r="F381" s="324">
        <v>102.5</v>
      </c>
      <c r="G381" s="302">
        <v>1067340.6939999999</v>
      </c>
      <c r="H381" s="326">
        <v>1.25</v>
      </c>
      <c r="I381" s="1922">
        <v>2.8</v>
      </c>
      <c r="J381" s="327">
        <v>1.032</v>
      </c>
      <c r="K381" s="306">
        <v>476070</v>
      </c>
      <c r="M381" s="328">
        <v>104.6</v>
      </c>
      <c r="N381" s="1357">
        <v>3525.26</v>
      </c>
      <c r="O381" s="324">
        <v>253.11</v>
      </c>
      <c r="P381" s="324">
        <v>102.5</v>
      </c>
      <c r="Q381" s="356">
        <v>1098807.3</v>
      </c>
      <c r="R381" s="326">
        <v>1.25</v>
      </c>
      <c r="S381" s="1407">
        <v>2.8</v>
      </c>
      <c r="T381" s="1358">
        <v>1.0249999999999999</v>
      </c>
      <c r="U381" s="306">
        <v>479326</v>
      </c>
      <c r="W381" s="389"/>
      <c r="X381" s="329">
        <v>98.4</v>
      </c>
      <c r="Y381" s="330">
        <v>154873</v>
      </c>
      <c r="Z381" s="331">
        <v>257435</v>
      </c>
      <c r="AB381" s="329">
        <v>98.5</v>
      </c>
      <c r="AC381" s="332">
        <v>17732.2</v>
      </c>
      <c r="AD381" s="331">
        <v>293909</v>
      </c>
    </row>
    <row r="382" spans="1:30">
      <c r="A382" s="39"/>
      <c r="B382" s="40" t="s">
        <v>109</v>
      </c>
      <c r="C382" s="324">
        <v>111.9</v>
      </c>
      <c r="D382" s="353">
        <v>3187764.6733169728</v>
      </c>
      <c r="E382" s="325">
        <v>407489</v>
      </c>
      <c r="F382" s="324">
        <v>119.6</v>
      </c>
      <c r="G382" s="302">
        <v>1073958.4510000001</v>
      </c>
      <c r="H382" s="326">
        <v>1.21</v>
      </c>
      <c r="I382" s="1922">
        <v>-6.4</v>
      </c>
      <c r="J382" s="327">
        <v>1.2629999999999999</v>
      </c>
      <c r="K382" s="306">
        <v>543150</v>
      </c>
      <c r="M382" s="328">
        <v>111.9</v>
      </c>
      <c r="N382" s="1357">
        <v>3259.57</v>
      </c>
      <c r="O382" s="324">
        <v>397.12</v>
      </c>
      <c r="P382" s="324">
        <v>119.6</v>
      </c>
      <c r="Q382" s="356">
        <v>1094280.8999999999</v>
      </c>
      <c r="R382" s="326">
        <v>1.21</v>
      </c>
      <c r="S382" s="1407">
        <v>-6.4</v>
      </c>
      <c r="T382" s="1358">
        <v>1.071</v>
      </c>
      <c r="U382" s="306">
        <v>476587</v>
      </c>
      <c r="W382" s="389"/>
      <c r="X382" s="329">
        <v>94.3</v>
      </c>
      <c r="Y382" s="330">
        <v>143008</v>
      </c>
      <c r="Z382" s="331">
        <v>317198</v>
      </c>
      <c r="AB382" s="329">
        <v>92.6</v>
      </c>
      <c r="AC382" s="332">
        <v>12249.1</v>
      </c>
      <c r="AD382" s="331">
        <v>313840</v>
      </c>
    </row>
    <row r="383" spans="1:30">
      <c r="A383" s="39"/>
      <c r="B383" s="40" t="s">
        <v>110</v>
      </c>
      <c r="C383" s="324">
        <v>92.9</v>
      </c>
      <c r="D383" s="353">
        <v>3040134.9174115364</v>
      </c>
      <c r="E383" s="325">
        <v>526160</v>
      </c>
      <c r="F383" s="324">
        <v>85</v>
      </c>
      <c r="G383" s="302">
        <v>1083369.8999999999</v>
      </c>
      <c r="H383" s="326">
        <v>1.1299999999999999</v>
      </c>
      <c r="I383" s="1922">
        <v>-18.399999999999999</v>
      </c>
      <c r="J383" s="327">
        <v>0.90800000000000003</v>
      </c>
      <c r="K383" s="306">
        <v>461902</v>
      </c>
      <c r="M383" s="328">
        <v>92.9</v>
      </c>
      <c r="N383" s="1357">
        <v>3072.92</v>
      </c>
      <c r="O383" s="324">
        <v>447.94</v>
      </c>
      <c r="P383" s="324">
        <v>85</v>
      </c>
      <c r="Q383" s="356">
        <v>1038410.9</v>
      </c>
      <c r="R383" s="326">
        <v>1.1299999999999999</v>
      </c>
      <c r="S383" s="1407">
        <v>-18.399999999999999</v>
      </c>
      <c r="T383" s="1358">
        <v>0.93799999999999994</v>
      </c>
      <c r="U383" s="306">
        <v>461234</v>
      </c>
      <c r="W383" s="389"/>
      <c r="X383" s="329">
        <v>80.3</v>
      </c>
      <c r="Y383" s="330">
        <v>51663</v>
      </c>
      <c r="Z383" s="331">
        <v>326970</v>
      </c>
      <c r="AB383" s="329">
        <v>78.2</v>
      </c>
      <c r="AC383" s="332">
        <v>6597.2</v>
      </c>
      <c r="AD383" s="331">
        <v>324762</v>
      </c>
    </row>
    <row r="384" spans="1:30">
      <c r="A384" s="39"/>
      <c r="B384" s="40" t="s">
        <v>111</v>
      </c>
      <c r="C384" s="324">
        <v>92.2</v>
      </c>
      <c r="D384" s="353">
        <v>3020965.1742357532</v>
      </c>
      <c r="E384" s="325">
        <v>512198</v>
      </c>
      <c r="F384" s="324">
        <v>89.8</v>
      </c>
      <c r="G384" s="302">
        <v>989213.86499999999</v>
      </c>
      <c r="H384" s="326">
        <v>1.04</v>
      </c>
      <c r="I384" s="1922">
        <v>-12</v>
      </c>
      <c r="J384" s="327">
        <v>0.83699999999999997</v>
      </c>
      <c r="K384" s="306">
        <v>365080</v>
      </c>
      <c r="M384" s="328">
        <v>92.2</v>
      </c>
      <c r="N384" s="1357">
        <v>3018.2</v>
      </c>
      <c r="O384" s="324">
        <v>562.83000000000004</v>
      </c>
      <c r="P384" s="324">
        <v>89.8</v>
      </c>
      <c r="Q384" s="356">
        <v>1018177.4</v>
      </c>
      <c r="R384" s="326">
        <v>1.04</v>
      </c>
      <c r="S384" s="1407">
        <v>-12</v>
      </c>
      <c r="T384" s="1358">
        <v>0.92300000000000004</v>
      </c>
      <c r="U384" s="306">
        <v>401901</v>
      </c>
      <c r="W384" s="389"/>
      <c r="X384" s="329">
        <v>68</v>
      </c>
      <c r="Y384" s="330">
        <v>73330</v>
      </c>
      <c r="Z384" s="331">
        <v>287392</v>
      </c>
      <c r="AB384" s="329">
        <v>70</v>
      </c>
      <c r="AC384" s="332">
        <v>8708</v>
      </c>
      <c r="AD384" s="331">
        <v>296403</v>
      </c>
    </row>
    <row r="385" spans="1:30">
      <c r="A385" s="39"/>
      <c r="B385" s="40" t="s">
        <v>112</v>
      </c>
      <c r="C385" s="324">
        <v>91.6</v>
      </c>
      <c r="D385" s="353">
        <v>3148234.0821614321</v>
      </c>
      <c r="E385" s="325">
        <v>407496</v>
      </c>
      <c r="F385" s="324">
        <v>90.6</v>
      </c>
      <c r="G385" s="302">
        <v>1097787.0919999999</v>
      </c>
      <c r="H385" s="326">
        <v>1.02</v>
      </c>
      <c r="I385" s="1922">
        <v>-0.9</v>
      </c>
      <c r="J385" s="327">
        <v>0.96499999999999997</v>
      </c>
      <c r="K385" s="306">
        <v>415368</v>
      </c>
      <c r="M385" s="328">
        <v>91.6</v>
      </c>
      <c r="N385" s="1357">
        <v>3075.53</v>
      </c>
      <c r="O385" s="324">
        <v>374.24</v>
      </c>
      <c r="P385" s="324">
        <v>90.6</v>
      </c>
      <c r="Q385" s="356">
        <v>1061804.3</v>
      </c>
      <c r="R385" s="326">
        <v>1.02</v>
      </c>
      <c r="S385" s="1407">
        <v>-0.9</v>
      </c>
      <c r="T385" s="1358">
        <v>0.94699999999999995</v>
      </c>
      <c r="U385" s="306">
        <v>396316</v>
      </c>
      <c r="W385" s="389"/>
      <c r="X385" s="329">
        <v>71.3</v>
      </c>
      <c r="Y385" s="330">
        <v>157873</v>
      </c>
      <c r="Z385" s="331">
        <v>303067</v>
      </c>
      <c r="AB385" s="329">
        <v>73.5</v>
      </c>
      <c r="AC385" s="332">
        <v>16252.1</v>
      </c>
      <c r="AD385" s="331">
        <v>302010</v>
      </c>
    </row>
    <row r="386" spans="1:30">
      <c r="A386" s="39"/>
      <c r="B386" s="40" t="s">
        <v>113</v>
      </c>
      <c r="C386" s="324">
        <v>94</v>
      </c>
      <c r="D386" s="353">
        <v>3210526.9422724838</v>
      </c>
      <c r="E386" s="325">
        <v>319167</v>
      </c>
      <c r="F386" s="324">
        <v>90.7</v>
      </c>
      <c r="G386" s="302">
        <v>1119381.5160000001</v>
      </c>
      <c r="H386" s="326">
        <v>0.97</v>
      </c>
      <c r="I386" s="1922">
        <v>-0.9</v>
      </c>
      <c r="J386" s="327">
        <v>0.92500000000000004</v>
      </c>
      <c r="K386" s="306">
        <v>444165</v>
      </c>
      <c r="M386" s="328">
        <v>94</v>
      </c>
      <c r="N386" s="1357">
        <v>3036.9</v>
      </c>
      <c r="O386" s="324">
        <v>368.58</v>
      </c>
      <c r="P386" s="324">
        <v>90.7</v>
      </c>
      <c r="Q386" s="356">
        <v>1075941.1000000001</v>
      </c>
      <c r="R386" s="326">
        <v>0.97</v>
      </c>
      <c r="S386" s="1407">
        <v>-0.9</v>
      </c>
      <c r="T386" s="1358">
        <v>0.96399999999999997</v>
      </c>
      <c r="U386" s="306">
        <v>432041</v>
      </c>
      <c r="W386" s="389"/>
      <c r="X386" s="329">
        <v>80.3</v>
      </c>
      <c r="Y386" s="330">
        <v>180458</v>
      </c>
      <c r="Z386" s="331">
        <v>316121</v>
      </c>
      <c r="AB386" s="329">
        <v>81.5</v>
      </c>
      <c r="AC386" s="332">
        <v>16171.5</v>
      </c>
      <c r="AD386" s="331">
        <v>294395</v>
      </c>
    </row>
    <row r="387" spans="1:30">
      <c r="A387" s="39"/>
      <c r="B387" s="40" t="s">
        <v>114</v>
      </c>
      <c r="C387" s="324">
        <v>100.9</v>
      </c>
      <c r="D387" s="353">
        <v>3362517.678669889</v>
      </c>
      <c r="E387" s="325">
        <v>293832</v>
      </c>
      <c r="F387" s="324">
        <v>111</v>
      </c>
      <c r="G387" s="302">
        <v>1051467.5760000001</v>
      </c>
      <c r="H387" s="326">
        <v>0.93</v>
      </c>
      <c r="I387" s="1922">
        <v>1.6</v>
      </c>
      <c r="J387" s="327">
        <v>0.91200000000000003</v>
      </c>
      <c r="K387" s="306">
        <v>411120</v>
      </c>
      <c r="M387" s="328">
        <v>100.9</v>
      </c>
      <c r="N387" s="1357">
        <v>3185.48</v>
      </c>
      <c r="O387" s="324">
        <v>326.04000000000002</v>
      </c>
      <c r="P387" s="324">
        <v>111</v>
      </c>
      <c r="Q387" s="356">
        <v>1087786</v>
      </c>
      <c r="R387" s="326">
        <v>0.93</v>
      </c>
      <c r="S387" s="1407">
        <v>1.6</v>
      </c>
      <c r="T387" s="1358">
        <v>0.98099999999999998</v>
      </c>
      <c r="U387" s="306">
        <v>438586</v>
      </c>
      <c r="W387" s="389"/>
      <c r="X387" s="329">
        <v>79.5</v>
      </c>
      <c r="Y387" s="330">
        <v>162566</v>
      </c>
      <c r="Z387" s="331">
        <v>284675</v>
      </c>
      <c r="AB387" s="329">
        <v>82.1</v>
      </c>
      <c r="AC387" s="332">
        <v>16790.5</v>
      </c>
      <c r="AD387" s="331">
        <v>298214</v>
      </c>
    </row>
    <row r="388" spans="1:30">
      <c r="A388" s="39"/>
      <c r="B388" s="40" t="s">
        <v>115</v>
      </c>
      <c r="C388" s="324">
        <v>96.9</v>
      </c>
      <c r="D388" s="353">
        <v>3312148.674177113</v>
      </c>
      <c r="E388" s="325">
        <v>351302</v>
      </c>
      <c r="F388" s="324">
        <v>96.1</v>
      </c>
      <c r="G388" s="302">
        <v>1093485.784</v>
      </c>
      <c r="H388" s="326">
        <v>0.93</v>
      </c>
      <c r="I388" s="1922">
        <v>-12.4</v>
      </c>
      <c r="J388" s="327">
        <v>0.996</v>
      </c>
      <c r="K388" s="306">
        <v>435006</v>
      </c>
      <c r="M388" s="328">
        <v>96.9</v>
      </c>
      <c r="N388" s="1357">
        <v>3139.91</v>
      </c>
      <c r="O388" s="324">
        <v>343.96</v>
      </c>
      <c r="P388" s="324">
        <v>96.1</v>
      </c>
      <c r="Q388" s="356">
        <v>1094782.2</v>
      </c>
      <c r="R388" s="326">
        <v>0.93</v>
      </c>
      <c r="S388" s="1407">
        <v>-12.4</v>
      </c>
      <c r="T388" s="1358">
        <v>0.97899999999999998</v>
      </c>
      <c r="U388" s="306">
        <v>432324</v>
      </c>
      <c r="W388" s="389"/>
      <c r="X388" s="329">
        <v>87.7</v>
      </c>
      <c r="Y388" s="330">
        <v>142330</v>
      </c>
      <c r="Z388" s="331">
        <v>299899</v>
      </c>
      <c r="AB388" s="329">
        <v>88.4</v>
      </c>
      <c r="AC388" s="332">
        <v>16473.400000000001</v>
      </c>
      <c r="AD388" s="331">
        <v>300530</v>
      </c>
    </row>
    <row r="389" spans="1:30">
      <c r="A389" s="39"/>
      <c r="B389" s="40" t="s">
        <v>116</v>
      </c>
      <c r="C389" s="324">
        <v>100.7</v>
      </c>
      <c r="D389" s="353">
        <v>3312692.9962649508</v>
      </c>
      <c r="E389" s="325">
        <v>412544</v>
      </c>
      <c r="F389" s="324">
        <v>99.9</v>
      </c>
      <c r="G389" s="302">
        <v>1128704.1430000002</v>
      </c>
      <c r="H389" s="326">
        <v>0.93</v>
      </c>
      <c r="I389" s="1922">
        <v>4.0999999999999996</v>
      </c>
      <c r="J389" s="327">
        <v>1.0469999999999999</v>
      </c>
      <c r="K389" s="306">
        <v>494062</v>
      </c>
      <c r="M389" s="328">
        <v>100.7</v>
      </c>
      <c r="N389" s="1357">
        <v>3182.67</v>
      </c>
      <c r="O389" s="324">
        <v>382.72</v>
      </c>
      <c r="P389" s="324">
        <v>99.9</v>
      </c>
      <c r="Q389" s="356">
        <v>1104117.8</v>
      </c>
      <c r="R389" s="326">
        <v>0.93</v>
      </c>
      <c r="S389" s="1407">
        <v>4.0999999999999996</v>
      </c>
      <c r="T389" s="1358">
        <v>1.014</v>
      </c>
      <c r="U389" s="306">
        <v>465318</v>
      </c>
      <c r="W389" s="389"/>
      <c r="X389" s="329">
        <v>83.6</v>
      </c>
      <c r="Y389" s="330">
        <v>160400</v>
      </c>
      <c r="Z389" s="331">
        <v>293836</v>
      </c>
      <c r="AB389" s="329">
        <v>81</v>
      </c>
      <c r="AC389" s="332">
        <v>16666.7</v>
      </c>
      <c r="AD389" s="331">
        <v>293308</v>
      </c>
    </row>
    <row r="390" spans="1:30">
      <c r="A390" s="39"/>
      <c r="B390" s="40" t="s">
        <v>117</v>
      </c>
      <c r="C390" s="324">
        <v>100.8</v>
      </c>
      <c r="D390" s="353">
        <v>3144260.5309202182</v>
      </c>
      <c r="E390" s="325">
        <v>386063</v>
      </c>
      <c r="F390" s="324">
        <v>98.8</v>
      </c>
      <c r="G390" s="302">
        <v>1122017.1100000001</v>
      </c>
      <c r="H390" s="326">
        <v>0.93</v>
      </c>
      <c r="I390" s="1922">
        <v>-2.7</v>
      </c>
      <c r="J390" s="327">
        <v>0.98499999999999999</v>
      </c>
      <c r="K390" s="306">
        <v>442978</v>
      </c>
      <c r="M390" s="328">
        <v>100.8</v>
      </c>
      <c r="N390" s="1357">
        <v>3273.97</v>
      </c>
      <c r="O390" s="324">
        <v>352.38</v>
      </c>
      <c r="P390" s="324">
        <v>98.8</v>
      </c>
      <c r="Q390" s="356">
        <v>1105373.3</v>
      </c>
      <c r="R390" s="326">
        <v>0.93</v>
      </c>
      <c r="S390" s="1407">
        <v>-2.7</v>
      </c>
      <c r="T390" s="1358">
        <v>0.98599999999999999</v>
      </c>
      <c r="U390" s="306">
        <v>454729</v>
      </c>
      <c r="W390" s="389"/>
      <c r="X390" s="329">
        <v>88.5</v>
      </c>
      <c r="Y390" s="330">
        <v>167517</v>
      </c>
      <c r="Z390" s="331">
        <v>283515</v>
      </c>
      <c r="AB390" s="329">
        <v>85.7</v>
      </c>
      <c r="AC390" s="332">
        <v>16487.900000000001</v>
      </c>
      <c r="AD390" s="331">
        <v>280181</v>
      </c>
    </row>
    <row r="391" spans="1:30">
      <c r="A391" s="55"/>
      <c r="B391" s="56" t="s">
        <v>118</v>
      </c>
      <c r="C391" s="344">
        <v>102.9</v>
      </c>
      <c r="D391" s="367">
        <v>3081785.1628150092</v>
      </c>
      <c r="E391" s="345">
        <v>419595</v>
      </c>
      <c r="F391" s="344">
        <v>101.4</v>
      </c>
      <c r="G391" s="314">
        <v>1100446.8020000001</v>
      </c>
      <c r="H391" s="346">
        <v>0.93</v>
      </c>
      <c r="I391" s="1923">
        <v>-3.5</v>
      </c>
      <c r="J391" s="369">
        <v>1.095</v>
      </c>
      <c r="K391" s="318">
        <v>540090</v>
      </c>
      <c r="M391" s="348">
        <v>102.9</v>
      </c>
      <c r="N391" s="1397">
        <v>3197.57</v>
      </c>
      <c r="O391" s="344">
        <v>430.09</v>
      </c>
      <c r="P391" s="344">
        <v>101.4</v>
      </c>
      <c r="Q391" s="1421">
        <v>1090391.6000000001</v>
      </c>
      <c r="R391" s="346">
        <v>0.93</v>
      </c>
      <c r="S391" s="1408">
        <v>-3.5</v>
      </c>
      <c r="T391" s="1359">
        <v>1.036</v>
      </c>
      <c r="U391" s="318">
        <v>489425</v>
      </c>
      <c r="W391" s="389"/>
      <c r="X391" s="333">
        <v>89.3</v>
      </c>
      <c r="Y391" s="334">
        <v>236065</v>
      </c>
      <c r="Z391" s="335">
        <v>301579</v>
      </c>
      <c r="AB391" s="333">
        <v>85.1</v>
      </c>
      <c r="AC391" s="336">
        <v>16848.5</v>
      </c>
      <c r="AD391" s="335">
        <v>291268</v>
      </c>
    </row>
    <row r="392" spans="1:30">
      <c r="A392" s="39" t="s">
        <v>182</v>
      </c>
      <c r="B392" s="40" t="s">
        <v>107</v>
      </c>
      <c r="C392" s="324">
        <v>103.9</v>
      </c>
      <c r="D392" s="353">
        <v>3017305.4086687043</v>
      </c>
      <c r="E392" s="325">
        <v>304172</v>
      </c>
      <c r="F392" s="324">
        <v>101.9</v>
      </c>
      <c r="G392" s="302">
        <v>1041546.0880000001</v>
      </c>
      <c r="H392" s="326">
        <v>0.94</v>
      </c>
      <c r="I392" s="1922">
        <v>-4.2</v>
      </c>
      <c r="J392" s="327">
        <v>0.97399999999999998</v>
      </c>
      <c r="K392" s="306">
        <v>418528</v>
      </c>
      <c r="M392" s="328">
        <v>103.9</v>
      </c>
      <c r="N392" s="1357">
        <v>3173.58</v>
      </c>
      <c r="O392" s="324">
        <v>384.87</v>
      </c>
      <c r="P392" s="324">
        <v>101.9</v>
      </c>
      <c r="Q392" s="356">
        <v>1100511.3999999999</v>
      </c>
      <c r="R392" s="326">
        <v>0.94</v>
      </c>
      <c r="S392" s="1407">
        <v>-4.2</v>
      </c>
      <c r="T392" s="1358">
        <v>1.0449999999999999</v>
      </c>
      <c r="U392" s="306">
        <v>514106</v>
      </c>
      <c r="W392" s="389"/>
      <c r="X392" s="349">
        <v>86.9</v>
      </c>
      <c r="Y392" s="350">
        <v>143873</v>
      </c>
      <c r="Z392" s="351">
        <v>330467</v>
      </c>
      <c r="AB392" s="349">
        <v>89.9</v>
      </c>
      <c r="AC392" s="352">
        <v>13753.3</v>
      </c>
      <c r="AD392" s="351">
        <v>305705</v>
      </c>
    </row>
    <row r="393" spans="1:30">
      <c r="A393" s="39">
        <v>2021</v>
      </c>
      <c r="B393" s="40" t="s">
        <v>108</v>
      </c>
      <c r="C393" s="324">
        <v>103</v>
      </c>
      <c r="D393" s="353">
        <v>3064430.8938968955</v>
      </c>
      <c r="E393" s="325">
        <v>328513</v>
      </c>
      <c r="F393" s="324">
        <v>99.9</v>
      </c>
      <c r="G393" s="302">
        <v>1038792.7439999999</v>
      </c>
      <c r="H393" s="326">
        <v>0.93</v>
      </c>
      <c r="I393" s="1922">
        <v>-4.4000000000000004</v>
      </c>
      <c r="J393" s="327">
        <v>1.0529999999999999</v>
      </c>
      <c r="K393" s="306">
        <v>464610</v>
      </c>
      <c r="M393" s="328">
        <v>103</v>
      </c>
      <c r="N393" s="1357">
        <v>3336.94</v>
      </c>
      <c r="O393" s="324">
        <v>305.54000000000002</v>
      </c>
      <c r="P393" s="324">
        <v>99.9</v>
      </c>
      <c r="Q393" s="356">
        <v>1079040.5</v>
      </c>
      <c r="R393" s="326">
        <v>0.93</v>
      </c>
      <c r="S393" s="1407">
        <v>-4.4000000000000004</v>
      </c>
      <c r="T393" s="1358">
        <v>1.0509999999999999</v>
      </c>
      <c r="U393" s="306">
        <v>486594</v>
      </c>
      <c r="W393" s="389"/>
      <c r="X393" s="329">
        <v>88.5</v>
      </c>
      <c r="Y393" s="330">
        <v>140147</v>
      </c>
      <c r="Z393" s="331">
        <v>298488</v>
      </c>
      <c r="AB393" s="329">
        <v>88.6</v>
      </c>
      <c r="AC393" s="332">
        <v>16046.1</v>
      </c>
      <c r="AD393" s="331">
        <v>340779</v>
      </c>
    </row>
    <row r="394" spans="1:30">
      <c r="A394" s="39"/>
      <c r="B394" s="40" t="s">
        <v>109</v>
      </c>
      <c r="C394" s="324">
        <v>104.3</v>
      </c>
      <c r="D394" s="353">
        <v>3248959.2835684465</v>
      </c>
      <c r="E394" s="325">
        <v>414781</v>
      </c>
      <c r="F394" s="324">
        <v>100.9</v>
      </c>
      <c r="G394" s="302">
        <v>1083689.7120000001</v>
      </c>
      <c r="H394" s="326">
        <v>0.94</v>
      </c>
      <c r="I394" s="1922">
        <v>1.6</v>
      </c>
      <c r="J394" s="327">
        <v>1.2889999999999999</v>
      </c>
      <c r="K394" s="306">
        <v>603135</v>
      </c>
      <c r="M394" s="328">
        <v>104.3</v>
      </c>
      <c r="N394" s="1357">
        <v>3330.59</v>
      </c>
      <c r="O394" s="324">
        <v>384.81</v>
      </c>
      <c r="P394" s="324">
        <v>100.9</v>
      </c>
      <c r="Q394" s="356">
        <v>1096484.5</v>
      </c>
      <c r="R394" s="326">
        <v>0.94</v>
      </c>
      <c r="S394" s="1407">
        <v>1.6</v>
      </c>
      <c r="T394" s="1358">
        <v>1.0920000000000001</v>
      </c>
      <c r="U394" s="306">
        <v>517594</v>
      </c>
      <c r="W394" s="389"/>
      <c r="X394" s="329">
        <v>89.3</v>
      </c>
      <c r="Y394" s="330">
        <v>171069</v>
      </c>
      <c r="Z394" s="331">
        <v>350193</v>
      </c>
      <c r="AB394" s="329">
        <v>87.7</v>
      </c>
      <c r="AC394" s="332">
        <v>14652.6</v>
      </c>
      <c r="AD394" s="331">
        <v>346486</v>
      </c>
    </row>
    <row r="395" spans="1:30">
      <c r="A395" s="39"/>
      <c r="B395" s="40" t="s">
        <v>110</v>
      </c>
      <c r="C395" s="324">
        <v>104.1</v>
      </c>
      <c r="D395" s="353">
        <v>3484746.8044411195</v>
      </c>
      <c r="E395" s="325">
        <v>361612</v>
      </c>
      <c r="F395" s="324">
        <v>101.2</v>
      </c>
      <c r="G395" s="302">
        <v>1155299.1000000001</v>
      </c>
      <c r="H395" s="326">
        <v>0.94</v>
      </c>
      <c r="I395" s="1922">
        <v>15</v>
      </c>
      <c r="J395" s="327">
        <v>1.075</v>
      </c>
      <c r="K395" s="306">
        <v>571833</v>
      </c>
      <c r="M395" s="328">
        <v>104.1</v>
      </c>
      <c r="N395" s="1357">
        <v>3539.91</v>
      </c>
      <c r="O395" s="324">
        <v>327.52999999999997</v>
      </c>
      <c r="P395" s="324">
        <v>101.2</v>
      </c>
      <c r="Q395" s="356">
        <v>1102864.6000000001</v>
      </c>
      <c r="R395" s="326">
        <v>0.94</v>
      </c>
      <c r="S395" s="1407">
        <v>15</v>
      </c>
      <c r="T395" s="1358">
        <v>1.1100000000000001</v>
      </c>
      <c r="U395" s="306">
        <v>574891</v>
      </c>
      <c r="W395" s="389"/>
      <c r="X395" s="329">
        <v>89.3</v>
      </c>
      <c r="Y395" s="330">
        <v>125827</v>
      </c>
      <c r="Z395" s="331">
        <v>341994</v>
      </c>
      <c r="AB395" s="329">
        <v>87</v>
      </c>
      <c r="AC395" s="332">
        <v>16067.8</v>
      </c>
      <c r="AD395" s="331">
        <v>339684</v>
      </c>
    </row>
    <row r="396" spans="1:30">
      <c r="A396" s="39"/>
      <c r="B396" s="40" t="s">
        <v>111</v>
      </c>
      <c r="C396" s="324">
        <v>103.7</v>
      </c>
      <c r="D396" s="353">
        <v>3357292.186626649</v>
      </c>
      <c r="E396" s="325">
        <v>451835</v>
      </c>
      <c r="F396" s="324">
        <v>98.7</v>
      </c>
      <c r="G396" s="302">
        <v>1045390.71</v>
      </c>
      <c r="H396" s="326">
        <v>0.94</v>
      </c>
      <c r="I396" s="1922">
        <v>3</v>
      </c>
      <c r="J396" s="327">
        <v>0.97499999999999998</v>
      </c>
      <c r="K396" s="306">
        <v>470255</v>
      </c>
      <c r="M396" s="328">
        <v>103.7</v>
      </c>
      <c r="N396" s="1357">
        <v>3362.46</v>
      </c>
      <c r="O396" s="324">
        <v>475.36</v>
      </c>
      <c r="P396" s="324">
        <v>98.7</v>
      </c>
      <c r="Q396" s="356">
        <v>1080282.8999999999</v>
      </c>
      <c r="R396" s="326">
        <v>0.94</v>
      </c>
      <c r="S396" s="1407">
        <v>3</v>
      </c>
      <c r="T396" s="1358">
        <v>1.083</v>
      </c>
      <c r="U396" s="306">
        <v>524216</v>
      </c>
      <c r="W396" s="389"/>
      <c r="X396" s="329">
        <v>84.4</v>
      </c>
      <c r="Y396" s="330">
        <v>90941</v>
      </c>
      <c r="Z396" s="331">
        <v>341759</v>
      </c>
      <c r="AB396" s="329">
        <v>86.9</v>
      </c>
      <c r="AC396" s="332">
        <v>10799.3</v>
      </c>
      <c r="AD396" s="331">
        <v>352474</v>
      </c>
    </row>
    <row r="397" spans="1:30">
      <c r="A397" s="39"/>
      <c r="B397" s="40" t="s">
        <v>112</v>
      </c>
      <c r="C397" s="324">
        <v>102.8</v>
      </c>
      <c r="D397" s="353">
        <v>3530460.2541355677</v>
      </c>
      <c r="E397" s="325">
        <v>406988</v>
      </c>
      <c r="F397" s="324">
        <v>99.4</v>
      </c>
      <c r="G397" s="302">
        <v>1136519.1189999999</v>
      </c>
      <c r="H397" s="326">
        <v>0.95</v>
      </c>
      <c r="I397" s="1922">
        <v>-3.3</v>
      </c>
      <c r="J397" s="327">
        <v>1.1180000000000001</v>
      </c>
      <c r="K397" s="306">
        <v>591995</v>
      </c>
      <c r="M397" s="328">
        <v>102.8</v>
      </c>
      <c r="N397" s="1357">
        <v>3421.65</v>
      </c>
      <c r="O397" s="324">
        <v>372.91</v>
      </c>
      <c r="P397" s="324">
        <v>99.4</v>
      </c>
      <c r="Q397" s="356">
        <v>1096577</v>
      </c>
      <c r="R397" s="326">
        <v>0.95</v>
      </c>
      <c r="S397" s="1407">
        <v>-3.3</v>
      </c>
      <c r="T397" s="1358">
        <v>1.099</v>
      </c>
      <c r="U397" s="306">
        <v>555589</v>
      </c>
      <c r="W397" s="389"/>
      <c r="X397" s="329">
        <v>88.5</v>
      </c>
      <c r="Y397" s="330">
        <v>142094</v>
      </c>
      <c r="Z397" s="331">
        <v>376962</v>
      </c>
      <c r="AB397" s="329">
        <v>91.2</v>
      </c>
      <c r="AC397" s="332">
        <v>14627.8</v>
      </c>
      <c r="AD397" s="331">
        <v>375647</v>
      </c>
    </row>
    <row r="398" spans="1:30">
      <c r="A398" s="39"/>
      <c r="B398" s="40" t="s">
        <v>113</v>
      </c>
      <c r="C398" s="324">
        <v>103.3</v>
      </c>
      <c r="D398" s="353">
        <v>3678291.7294029673</v>
      </c>
      <c r="E398" s="325">
        <v>305708</v>
      </c>
      <c r="F398" s="324">
        <v>99.8</v>
      </c>
      <c r="G398" s="302">
        <v>1136423.1780000001</v>
      </c>
      <c r="H398" s="326">
        <v>0.96</v>
      </c>
      <c r="I398" s="1922">
        <v>0.4</v>
      </c>
      <c r="J398" s="275">
        <v>1.0449999999999999</v>
      </c>
      <c r="K398" s="306">
        <v>539954</v>
      </c>
      <c r="M398" s="328">
        <v>103.3</v>
      </c>
      <c r="N398" s="1357">
        <v>3480.71</v>
      </c>
      <c r="O398" s="324">
        <v>352.15</v>
      </c>
      <c r="P398" s="324">
        <v>99.8</v>
      </c>
      <c r="Q398" s="356">
        <v>1092629.3</v>
      </c>
      <c r="R398" s="326">
        <v>0.96</v>
      </c>
      <c r="S398" s="1407">
        <v>0.4</v>
      </c>
      <c r="T398" s="1358">
        <v>1.089</v>
      </c>
      <c r="U398" s="306">
        <v>527213</v>
      </c>
      <c r="W398" s="389"/>
      <c r="X398" s="329">
        <v>91</v>
      </c>
      <c r="Y398" s="330">
        <v>178105</v>
      </c>
      <c r="Z398" s="331">
        <v>359029</v>
      </c>
      <c r="AB398" s="329">
        <v>92.3</v>
      </c>
      <c r="AC398" s="332">
        <v>15960.7</v>
      </c>
      <c r="AD398" s="331">
        <v>334354</v>
      </c>
    </row>
    <row r="399" spans="1:30">
      <c r="A399" s="39"/>
      <c r="B399" s="40" t="s">
        <v>114</v>
      </c>
      <c r="C399" s="324">
        <v>101.1</v>
      </c>
      <c r="D399" s="353">
        <v>3217548.6972055878</v>
      </c>
      <c r="E399" s="325">
        <v>321419</v>
      </c>
      <c r="F399" s="324">
        <v>94.6</v>
      </c>
      <c r="G399" s="302">
        <v>1011633.325</v>
      </c>
      <c r="H399" s="326">
        <v>0.94</v>
      </c>
      <c r="I399" s="1922">
        <v>-5.8</v>
      </c>
      <c r="J399" s="275">
        <v>1.03</v>
      </c>
      <c r="K399" s="306">
        <v>525659</v>
      </c>
      <c r="M399" s="328">
        <v>101.1</v>
      </c>
      <c r="N399" s="1357">
        <v>3056.16</v>
      </c>
      <c r="O399" s="324">
        <v>346.95</v>
      </c>
      <c r="P399" s="324">
        <v>94.6</v>
      </c>
      <c r="Q399" s="356">
        <v>1051400.3</v>
      </c>
      <c r="R399" s="326">
        <v>0.94</v>
      </c>
      <c r="S399" s="1407">
        <v>-5.8</v>
      </c>
      <c r="T399" s="1358">
        <v>1.1080000000000001</v>
      </c>
      <c r="U399" s="306">
        <v>557977</v>
      </c>
      <c r="W399" s="389"/>
      <c r="X399" s="329">
        <v>79.5</v>
      </c>
      <c r="Y399" s="330">
        <v>129279</v>
      </c>
      <c r="Z399" s="331">
        <v>375229</v>
      </c>
      <c r="AB399" s="329">
        <v>82.1</v>
      </c>
      <c r="AC399" s="332">
        <v>13352.5</v>
      </c>
      <c r="AD399" s="331">
        <v>393075</v>
      </c>
    </row>
    <row r="400" spans="1:30">
      <c r="A400" s="39"/>
      <c r="B400" s="40" t="s">
        <v>115</v>
      </c>
      <c r="C400" s="324">
        <v>98.5</v>
      </c>
      <c r="D400" s="353">
        <v>3913621.3793429299</v>
      </c>
      <c r="E400" s="325">
        <v>365554</v>
      </c>
      <c r="F400" s="324">
        <v>92.6</v>
      </c>
      <c r="G400" s="302">
        <v>1100066.4920000001</v>
      </c>
      <c r="H400" s="326">
        <v>0.93</v>
      </c>
      <c r="I400" s="1922">
        <v>-1.3</v>
      </c>
      <c r="J400" s="275">
        <v>1.129</v>
      </c>
      <c r="K400" s="306">
        <v>559620</v>
      </c>
      <c r="M400" s="328">
        <v>98.5</v>
      </c>
      <c r="N400" s="1357">
        <v>3683.35</v>
      </c>
      <c r="O400" s="324">
        <v>358.9</v>
      </c>
      <c r="P400" s="324">
        <v>92.6</v>
      </c>
      <c r="Q400" s="356">
        <v>1095392.2</v>
      </c>
      <c r="R400" s="326">
        <v>0.93</v>
      </c>
      <c r="S400" s="1407">
        <v>-1.3</v>
      </c>
      <c r="T400" s="1358">
        <v>1.1040000000000001</v>
      </c>
      <c r="U400" s="306">
        <v>556272</v>
      </c>
      <c r="W400" s="389"/>
      <c r="X400" s="329">
        <v>93.4</v>
      </c>
      <c r="Y400" s="330">
        <v>134311</v>
      </c>
      <c r="Z400" s="331">
        <v>398981</v>
      </c>
      <c r="AB400" s="329">
        <v>94.2</v>
      </c>
      <c r="AC400" s="332">
        <v>15545.3</v>
      </c>
      <c r="AD400" s="331">
        <v>399821</v>
      </c>
    </row>
    <row r="401" spans="1:30">
      <c r="A401" s="39"/>
      <c r="B401" s="40" t="s">
        <v>116</v>
      </c>
      <c r="C401" s="324">
        <v>101.1</v>
      </c>
      <c r="D401" s="353">
        <v>3720569.5461547705</v>
      </c>
      <c r="E401" s="325">
        <v>453303</v>
      </c>
      <c r="F401" s="324">
        <v>101.9</v>
      </c>
      <c r="G401" s="302">
        <v>1096512.8060000001</v>
      </c>
      <c r="H401" s="326">
        <v>0.9</v>
      </c>
      <c r="I401" s="1922">
        <v>1.3</v>
      </c>
      <c r="J401" s="275">
        <v>1.198</v>
      </c>
      <c r="K401" s="306">
        <v>601322</v>
      </c>
      <c r="M401" s="328">
        <v>101.1</v>
      </c>
      <c r="N401" s="1357">
        <v>3558.56</v>
      </c>
      <c r="O401" s="324">
        <v>424.15</v>
      </c>
      <c r="P401" s="324">
        <v>101.9</v>
      </c>
      <c r="Q401" s="356">
        <v>1082822.3</v>
      </c>
      <c r="R401" s="326">
        <v>0.9</v>
      </c>
      <c r="S401" s="1407">
        <v>1.3</v>
      </c>
      <c r="T401" s="1358">
        <v>1.1579999999999999</v>
      </c>
      <c r="U401" s="306">
        <v>572176</v>
      </c>
      <c r="W401" s="389"/>
      <c r="X401" s="329">
        <v>91</v>
      </c>
      <c r="Y401" s="330">
        <v>162267</v>
      </c>
      <c r="Z401" s="331">
        <v>377551</v>
      </c>
      <c r="AB401" s="329">
        <v>88.1</v>
      </c>
      <c r="AC401" s="332">
        <v>16860.7</v>
      </c>
      <c r="AD401" s="331">
        <v>376873</v>
      </c>
    </row>
    <row r="402" spans="1:30">
      <c r="A402" s="39"/>
      <c r="B402" s="40" t="s">
        <v>117</v>
      </c>
      <c r="C402" s="324">
        <v>100.8</v>
      </c>
      <c r="D402" s="353">
        <v>3342854.8437204175</v>
      </c>
      <c r="E402" s="325">
        <v>408248</v>
      </c>
      <c r="F402" s="324">
        <v>98.1</v>
      </c>
      <c r="G402" s="302">
        <v>1089661.4550000001</v>
      </c>
      <c r="H402" s="326">
        <v>0.91</v>
      </c>
      <c r="I402" s="1922">
        <v>1.9</v>
      </c>
      <c r="J402" s="275">
        <v>1.1739999999999999</v>
      </c>
      <c r="K402" s="306">
        <v>577671</v>
      </c>
      <c r="M402" s="328">
        <v>100.8</v>
      </c>
      <c r="N402" s="1357">
        <v>3484.58</v>
      </c>
      <c r="O402" s="324">
        <v>381.54</v>
      </c>
      <c r="P402" s="324">
        <v>98.1</v>
      </c>
      <c r="Q402" s="356">
        <v>1069673.3999999999</v>
      </c>
      <c r="R402" s="326">
        <v>0.91</v>
      </c>
      <c r="S402" s="1407">
        <v>1.9</v>
      </c>
      <c r="T402" s="1358">
        <v>1.179</v>
      </c>
      <c r="U402" s="306">
        <v>580261</v>
      </c>
      <c r="W402" s="389"/>
      <c r="X402" s="329">
        <v>88.5</v>
      </c>
      <c r="Y402" s="330">
        <v>175981</v>
      </c>
      <c r="Z402" s="331">
        <v>438603</v>
      </c>
      <c r="AB402" s="329">
        <v>85.7</v>
      </c>
      <c r="AC402" s="332">
        <v>17321</v>
      </c>
      <c r="AD402" s="331">
        <v>433445</v>
      </c>
    </row>
    <row r="403" spans="1:30">
      <c r="A403" s="39"/>
      <c r="B403" s="40" t="s">
        <v>118</v>
      </c>
      <c r="C403" s="324">
        <v>98.5</v>
      </c>
      <c r="D403" s="353">
        <v>3344378.9455663627</v>
      </c>
      <c r="E403" s="325">
        <v>331001</v>
      </c>
      <c r="F403" s="324">
        <v>93.8</v>
      </c>
      <c r="G403" s="302">
        <v>1081832.69</v>
      </c>
      <c r="H403" s="326">
        <v>0.91</v>
      </c>
      <c r="I403" s="1922">
        <v>0.9</v>
      </c>
      <c r="J403" s="275">
        <v>1.2090000000000001</v>
      </c>
      <c r="K403" s="306">
        <v>646362</v>
      </c>
      <c r="M403" s="328">
        <v>98.5</v>
      </c>
      <c r="N403" s="1357">
        <v>3486.26</v>
      </c>
      <c r="O403" s="324">
        <v>350.37</v>
      </c>
      <c r="P403" s="324">
        <v>93.8</v>
      </c>
      <c r="Q403" s="356">
        <v>1064435.8</v>
      </c>
      <c r="R403" s="326">
        <v>0.91</v>
      </c>
      <c r="S403" s="1407">
        <v>0.9</v>
      </c>
      <c r="T403" s="1358">
        <v>1.137</v>
      </c>
      <c r="U403" s="306">
        <v>582243</v>
      </c>
      <c r="W403" s="389"/>
      <c r="X403" s="333">
        <v>95.9</v>
      </c>
      <c r="Y403" s="334">
        <v>246284</v>
      </c>
      <c r="Z403" s="335">
        <v>436812</v>
      </c>
      <c r="AB403" s="333">
        <v>91.4</v>
      </c>
      <c r="AC403" s="336">
        <v>17577.900000000001</v>
      </c>
      <c r="AD403" s="335">
        <v>421878</v>
      </c>
    </row>
    <row r="404" spans="1:30">
      <c r="A404" s="67" t="s">
        <v>185</v>
      </c>
      <c r="B404" s="68" t="s">
        <v>107</v>
      </c>
      <c r="C404" s="337">
        <v>100.1</v>
      </c>
      <c r="D404" s="366">
        <v>3339921.9082353637</v>
      </c>
      <c r="E404" s="338">
        <v>282114</v>
      </c>
      <c r="F404" s="337">
        <v>96.8</v>
      </c>
      <c r="G404" s="339">
        <v>1062806.398</v>
      </c>
      <c r="H404" s="340">
        <v>0.93</v>
      </c>
      <c r="I404" s="1921">
        <v>1.7</v>
      </c>
      <c r="J404" s="370">
        <v>1.0489999999999999</v>
      </c>
      <c r="K404" s="342">
        <v>476153.38699999999</v>
      </c>
      <c r="M404" s="343">
        <v>100.1</v>
      </c>
      <c r="N404" s="1398">
        <v>3517.12</v>
      </c>
      <c r="O404" s="337">
        <v>329.12</v>
      </c>
      <c r="P404" s="337">
        <v>96.8</v>
      </c>
      <c r="Q404" s="1422">
        <v>1129981.2</v>
      </c>
      <c r="R404" s="340">
        <v>0.93</v>
      </c>
      <c r="S404" s="1406">
        <v>1.7</v>
      </c>
      <c r="T404" s="1633">
        <v>1.127</v>
      </c>
      <c r="U404" s="342">
        <v>595888</v>
      </c>
      <c r="W404" s="389"/>
      <c r="X404" s="349"/>
      <c r="Y404" s="350"/>
      <c r="Z404" s="351"/>
      <c r="AB404" s="349"/>
      <c r="AC404" s="352"/>
      <c r="AD404" s="351"/>
    </row>
    <row r="405" spans="1:30">
      <c r="A405" s="39">
        <v>2022</v>
      </c>
      <c r="B405" s="40" t="s">
        <v>108</v>
      </c>
      <c r="C405" s="324">
        <v>103.3</v>
      </c>
      <c r="D405" s="353">
        <v>3131936.43847265</v>
      </c>
      <c r="E405" s="325">
        <v>435425</v>
      </c>
      <c r="F405" s="324">
        <v>102.1</v>
      </c>
      <c r="G405" s="302">
        <v>1062987.5619999999</v>
      </c>
      <c r="H405" s="326">
        <v>0.95</v>
      </c>
      <c r="I405" s="1922">
        <v>-0.8</v>
      </c>
      <c r="J405" s="275">
        <v>1.1140000000000001</v>
      </c>
      <c r="K405" s="306">
        <v>567027.06200000003</v>
      </c>
      <c r="M405" s="328">
        <v>103.3</v>
      </c>
      <c r="N405" s="1357">
        <v>3418.12</v>
      </c>
      <c r="O405" s="324">
        <v>408.14</v>
      </c>
      <c r="P405" s="324">
        <v>102.1</v>
      </c>
      <c r="Q405" s="356">
        <v>1103206.7</v>
      </c>
      <c r="R405" s="326">
        <v>0.95</v>
      </c>
      <c r="S405" s="1407">
        <v>-0.8</v>
      </c>
      <c r="T405" s="1358">
        <v>1.117</v>
      </c>
      <c r="U405" s="306">
        <v>598393</v>
      </c>
      <c r="W405" s="389"/>
      <c r="X405" s="329"/>
      <c r="Y405" s="330"/>
      <c r="Z405" s="331"/>
      <c r="AB405" s="329"/>
      <c r="AC405" s="332"/>
      <c r="AD405" s="331"/>
    </row>
    <row r="406" spans="1:30">
      <c r="A406" s="39"/>
      <c r="B406" s="40" t="s">
        <v>109</v>
      </c>
      <c r="C406" s="324">
        <v>100.5</v>
      </c>
      <c r="D406" s="353">
        <v>3364637.3329178211</v>
      </c>
      <c r="E406" s="325">
        <v>477682</v>
      </c>
      <c r="F406" s="324">
        <v>97</v>
      </c>
      <c r="G406" s="302">
        <v>1106042.1000000001</v>
      </c>
      <c r="H406" s="326">
        <v>0.96</v>
      </c>
      <c r="I406" s="1922">
        <v>0.4</v>
      </c>
      <c r="J406" s="275">
        <v>1.319</v>
      </c>
      <c r="K406" s="306">
        <v>720846.24400000006</v>
      </c>
      <c r="M406" s="328">
        <v>100.5</v>
      </c>
      <c r="N406" s="1357">
        <v>3457.9</v>
      </c>
      <c r="O406" s="324">
        <v>459.33</v>
      </c>
      <c r="P406" s="324">
        <v>97</v>
      </c>
      <c r="Q406" s="356">
        <v>1115556.2</v>
      </c>
      <c r="R406" s="326">
        <v>0.96</v>
      </c>
      <c r="S406" s="1410">
        <v>0.4</v>
      </c>
      <c r="T406" s="1358">
        <v>1.1140000000000001</v>
      </c>
      <c r="U406" s="306">
        <v>619367</v>
      </c>
      <c r="W406" s="389"/>
      <c r="X406" s="329"/>
      <c r="Y406" s="330"/>
      <c r="Z406" s="331"/>
      <c r="AB406" s="329"/>
      <c r="AC406" s="332"/>
      <c r="AD406" s="331"/>
    </row>
    <row r="407" spans="1:30">
      <c r="A407" s="39"/>
      <c r="B407" s="40" t="s">
        <v>110</v>
      </c>
      <c r="C407" s="324">
        <v>102.1</v>
      </c>
      <c r="D407" s="353">
        <v>3277600.2310726028</v>
      </c>
      <c r="E407" s="325">
        <v>441361</v>
      </c>
      <c r="F407" s="324">
        <v>98.6</v>
      </c>
      <c r="G407" s="302">
        <v>1151057.5900000001</v>
      </c>
      <c r="H407" s="326">
        <v>0.98</v>
      </c>
      <c r="I407" s="1922">
        <v>3.4</v>
      </c>
      <c r="J407" s="275">
        <v>1.1339999999999999</v>
      </c>
      <c r="K407" s="306">
        <v>627012.41399999999</v>
      </c>
      <c r="M407" s="328">
        <v>102.1</v>
      </c>
      <c r="N407" s="1357">
        <v>3337.11</v>
      </c>
      <c r="O407" s="324">
        <v>395.05</v>
      </c>
      <c r="P407" s="324">
        <v>98.6</v>
      </c>
      <c r="Q407" s="356">
        <v>1102954.8999999999</v>
      </c>
      <c r="R407" s="326">
        <v>0.98</v>
      </c>
      <c r="S407" s="1410">
        <v>3.4</v>
      </c>
      <c r="T407" s="1358">
        <v>1.175</v>
      </c>
      <c r="U407" s="306">
        <v>629370</v>
      </c>
      <c r="W407" s="389"/>
      <c r="X407" s="329"/>
      <c r="Y407" s="330"/>
      <c r="Z407" s="331"/>
      <c r="AB407" s="329"/>
      <c r="AC407" s="332"/>
      <c r="AD407" s="331"/>
    </row>
    <row r="408" spans="1:30">
      <c r="A408" s="39"/>
      <c r="B408" s="40" t="s">
        <v>111</v>
      </c>
      <c r="C408" s="324">
        <v>99.5</v>
      </c>
      <c r="D408" s="353">
        <v>3475912.7771449802</v>
      </c>
      <c r="E408" s="325">
        <v>313748</v>
      </c>
      <c r="F408" s="324">
        <v>94.3</v>
      </c>
      <c r="G408" s="302">
        <v>1068604.497</v>
      </c>
      <c r="H408" s="326">
        <v>0.99</v>
      </c>
      <c r="I408" s="1922">
        <v>8.9</v>
      </c>
      <c r="J408" s="275">
        <v>1.036</v>
      </c>
      <c r="K408" s="306">
        <v>619192.054</v>
      </c>
      <c r="M408" s="328">
        <v>99.5</v>
      </c>
      <c r="N408" s="1357">
        <v>3479.05</v>
      </c>
      <c r="O408" s="324">
        <v>348.84</v>
      </c>
      <c r="P408" s="324">
        <v>94.3</v>
      </c>
      <c r="Q408" s="356">
        <v>1105045.5</v>
      </c>
      <c r="R408" s="326">
        <v>0.99</v>
      </c>
      <c r="S408" s="1410">
        <v>8.9</v>
      </c>
      <c r="T408" s="1358">
        <v>1.155</v>
      </c>
      <c r="U408" s="306">
        <v>690899</v>
      </c>
      <c r="W408" s="389"/>
      <c r="X408" s="329"/>
      <c r="Y408" s="330"/>
      <c r="Z408" s="331"/>
      <c r="AB408" s="329"/>
      <c r="AC408" s="332"/>
      <c r="AD408" s="331"/>
    </row>
    <row r="409" spans="1:30">
      <c r="A409" s="39"/>
      <c r="B409" s="40" t="s">
        <v>112</v>
      </c>
      <c r="C409" s="324">
        <v>101.9</v>
      </c>
      <c r="D409" s="353">
        <v>3594277.2160925646</v>
      </c>
      <c r="E409" s="325">
        <v>427006</v>
      </c>
      <c r="F409" s="324">
        <v>96.1</v>
      </c>
      <c r="G409" s="302">
        <v>1156237.632</v>
      </c>
      <c r="H409" s="326">
        <v>1.02</v>
      </c>
      <c r="I409" s="1922">
        <v>-0.1</v>
      </c>
      <c r="J409" s="275">
        <v>1.1879999999999999</v>
      </c>
      <c r="K409" s="306">
        <v>712590.43900000001</v>
      </c>
      <c r="M409" s="328">
        <v>101.9</v>
      </c>
      <c r="N409" s="1357">
        <v>3461.56</v>
      </c>
      <c r="O409" s="324">
        <v>386.74</v>
      </c>
      <c r="P409" s="324">
        <v>96.1</v>
      </c>
      <c r="Q409" s="356">
        <v>1106908.8999999999</v>
      </c>
      <c r="R409" s="326">
        <v>1.02</v>
      </c>
      <c r="S409" s="1410">
        <v>-0.1</v>
      </c>
      <c r="T409" s="1358">
        <v>1.163</v>
      </c>
      <c r="U409" s="306">
        <v>670482</v>
      </c>
      <c r="W409" s="389"/>
      <c r="X409" s="329"/>
      <c r="Y409" s="330"/>
      <c r="Z409" s="331"/>
      <c r="AB409" s="329"/>
      <c r="AC409" s="332"/>
      <c r="AD409" s="331"/>
    </row>
    <row r="410" spans="1:30">
      <c r="A410" s="39"/>
      <c r="B410" s="40" t="s">
        <v>113</v>
      </c>
      <c r="C410" s="324">
        <v>102.6</v>
      </c>
      <c r="D410" s="353">
        <v>3727338.3514117617</v>
      </c>
      <c r="E410" s="325">
        <v>299387</v>
      </c>
      <c r="F410" s="324">
        <v>103.3</v>
      </c>
      <c r="G410" s="302">
        <v>1132973.1000000001</v>
      </c>
      <c r="H410" s="326">
        <v>1.03</v>
      </c>
      <c r="I410" s="1922">
        <v>0.6</v>
      </c>
      <c r="J410" s="275">
        <v>1.143</v>
      </c>
      <c r="K410" s="306">
        <v>664569.65399999998</v>
      </c>
      <c r="M410" s="328">
        <v>102.6</v>
      </c>
      <c r="N410" s="1357">
        <v>3520.64</v>
      </c>
      <c r="O410" s="324">
        <v>344.57</v>
      </c>
      <c r="P410" s="324">
        <v>103.3</v>
      </c>
      <c r="Q410" s="356">
        <v>1098130.6000000001</v>
      </c>
      <c r="R410" s="326">
        <v>1.03</v>
      </c>
      <c r="S410" s="1410">
        <v>0.6</v>
      </c>
      <c r="T410" s="1358">
        <v>1.1919999999999999</v>
      </c>
      <c r="U410" s="306">
        <v>655959</v>
      </c>
      <c r="W410" s="389"/>
      <c r="X410" s="329"/>
      <c r="Y410" s="330"/>
      <c r="Z410" s="331"/>
      <c r="AB410" s="329"/>
      <c r="AC410" s="332"/>
      <c r="AD410" s="331"/>
    </row>
    <row r="411" spans="1:30">
      <c r="A411" s="39"/>
      <c r="B411" s="40" t="s">
        <v>114</v>
      </c>
      <c r="C411" s="324">
        <v>102.9</v>
      </c>
      <c r="D411" s="353">
        <v>3715741.0890461882</v>
      </c>
      <c r="E411" s="325">
        <v>399487</v>
      </c>
      <c r="F411" s="324">
        <v>103.9</v>
      </c>
      <c r="G411" s="302">
        <v>1064742.8</v>
      </c>
      <c r="H411" s="326">
        <v>1.05</v>
      </c>
      <c r="I411" s="1922">
        <v>0.3</v>
      </c>
      <c r="J411" s="275">
        <v>1.107</v>
      </c>
      <c r="K411" s="306">
        <v>672129.25199999998</v>
      </c>
      <c r="M411" s="328">
        <v>102.9</v>
      </c>
      <c r="N411" s="1357">
        <v>3553.78</v>
      </c>
      <c r="O411" s="324">
        <v>384.27</v>
      </c>
      <c r="P411" s="324">
        <v>103.9</v>
      </c>
      <c r="Q411" s="1418">
        <v>1102721.2</v>
      </c>
      <c r="R411" s="326">
        <v>1.05</v>
      </c>
      <c r="S411" s="1410">
        <v>0.3</v>
      </c>
      <c r="T411" s="1358">
        <v>1.1930000000000001</v>
      </c>
      <c r="U411" s="306">
        <v>693327</v>
      </c>
      <c r="W411" s="389"/>
      <c r="X411" s="329"/>
      <c r="Y411" s="330"/>
      <c r="Z411" s="331"/>
      <c r="AB411" s="329"/>
      <c r="AC411" s="332"/>
      <c r="AD411" s="331"/>
    </row>
    <row r="412" spans="1:30">
      <c r="A412" s="39"/>
      <c r="B412" s="40" t="s">
        <v>115</v>
      </c>
      <c r="C412" s="324">
        <v>104.9</v>
      </c>
      <c r="D412" s="353">
        <v>3512606.2591180829</v>
      </c>
      <c r="E412" s="325">
        <v>375351</v>
      </c>
      <c r="F412" s="324">
        <v>106.5</v>
      </c>
      <c r="G412" s="302">
        <v>1098949.3700000001</v>
      </c>
      <c r="H412" s="326">
        <v>1.05</v>
      </c>
      <c r="I412" s="1922">
        <v>1.7</v>
      </c>
      <c r="J412" s="275">
        <v>1.2350000000000001</v>
      </c>
      <c r="K412" s="306">
        <v>694891.076</v>
      </c>
      <c r="M412" s="328">
        <v>104.9</v>
      </c>
      <c r="N412" s="1357">
        <v>3291.95</v>
      </c>
      <c r="O412" s="324">
        <v>394.24</v>
      </c>
      <c r="P412" s="324">
        <v>106.5</v>
      </c>
      <c r="Q412" s="1418">
        <v>1091354.8</v>
      </c>
      <c r="R412" s="326">
        <v>1.05</v>
      </c>
      <c r="S412" s="1400">
        <v>1.7</v>
      </c>
      <c r="T412" s="1358">
        <v>1.204</v>
      </c>
      <c r="U412" s="306">
        <v>686721</v>
      </c>
      <c r="W412" s="389"/>
      <c r="X412" s="329"/>
      <c r="Y412" s="330"/>
      <c r="Z412" s="331"/>
      <c r="AB412" s="329"/>
      <c r="AC412" s="332"/>
      <c r="AD412" s="331"/>
    </row>
    <row r="413" spans="1:30">
      <c r="A413" s="39"/>
      <c r="B413" s="40" t="s">
        <v>116</v>
      </c>
      <c r="C413" s="324">
        <v>103.3</v>
      </c>
      <c r="D413" s="353">
        <v>3599215.4629662638</v>
      </c>
      <c r="E413" s="325">
        <v>370837</v>
      </c>
      <c r="F413" s="324">
        <v>103.6</v>
      </c>
      <c r="G413" s="302">
        <v>1105563.27</v>
      </c>
      <c r="H413" s="326">
        <v>1.06</v>
      </c>
      <c r="I413" s="1922">
        <v>2.4</v>
      </c>
      <c r="J413" s="275">
        <v>1.2010000000000001</v>
      </c>
      <c r="K413" s="306">
        <v>742625.23900000006</v>
      </c>
      <c r="M413" s="328">
        <v>103.3</v>
      </c>
      <c r="N413" s="1357">
        <v>3428.33</v>
      </c>
      <c r="O413" s="324">
        <v>330.59</v>
      </c>
      <c r="P413" s="324">
        <v>103.6</v>
      </c>
      <c r="Q413" s="1418">
        <v>1095028.3</v>
      </c>
      <c r="R413" s="326">
        <v>1.06</v>
      </c>
      <c r="S413" s="1400">
        <v>2.4</v>
      </c>
      <c r="T413" s="1358">
        <v>1.1619999999999999</v>
      </c>
      <c r="U413" s="306">
        <v>717613</v>
      </c>
      <c r="W413" s="389"/>
      <c r="X413" s="329"/>
      <c r="Y413" s="330"/>
      <c r="Z413" s="331"/>
      <c r="AB413" s="329"/>
      <c r="AC413" s="332"/>
      <c r="AD413" s="331"/>
    </row>
    <row r="414" spans="1:30">
      <c r="A414" s="39"/>
      <c r="B414" s="40" t="s">
        <v>117</v>
      </c>
      <c r="C414" s="324">
        <v>103.6</v>
      </c>
      <c r="D414" s="353">
        <v>3338232.742317229</v>
      </c>
      <c r="E414" s="325">
        <v>354435</v>
      </c>
      <c r="F414" s="324">
        <v>105</v>
      </c>
      <c r="G414" s="302">
        <v>1126491.3</v>
      </c>
      <c r="H414" s="326">
        <v>1.06</v>
      </c>
      <c r="I414" s="1922">
        <v>0.1</v>
      </c>
      <c r="J414" s="275">
        <v>1.1890000000000001</v>
      </c>
      <c r="K414" s="306">
        <v>738226.44700000004</v>
      </c>
      <c r="M414" s="328">
        <v>103.6</v>
      </c>
      <c r="N414" s="1357">
        <v>3490.79</v>
      </c>
      <c r="O414" s="324">
        <v>339.43</v>
      </c>
      <c r="P414" s="324">
        <v>105</v>
      </c>
      <c r="Q414" s="1418">
        <v>1107214.1000000001</v>
      </c>
      <c r="R414" s="326">
        <v>1.06</v>
      </c>
      <c r="S414" s="1400">
        <v>0.1</v>
      </c>
      <c r="T414" s="1358">
        <v>1.1970000000000001</v>
      </c>
      <c r="U414" s="306">
        <v>728231</v>
      </c>
      <c r="W414" s="389"/>
      <c r="X414" s="329"/>
      <c r="Y414" s="330"/>
      <c r="Z414" s="331"/>
      <c r="AB414" s="329"/>
      <c r="AC414" s="332"/>
      <c r="AD414" s="331"/>
    </row>
    <row r="415" spans="1:30">
      <c r="A415" s="39"/>
      <c r="B415" s="40" t="s">
        <v>118</v>
      </c>
      <c r="C415" s="324">
        <v>103.6</v>
      </c>
      <c r="D415" s="353">
        <v>3409242.7253494258</v>
      </c>
      <c r="E415" s="325">
        <v>290348</v>
      </c>
      <c r="F415" s="324">
        <v>106.3</v>
      </c>
      <c r="G415" s="302">
        <v>1121808.175</v>
      </c>
      <c r="H415" s="326">
        <v>1.06</v>
      </c>
      <c r="I415" s="1922">
        <v>3.6</v>
      </c>
      <c r="J415" s="275">
        <v>1.2589999999999999</v>
      </c>
      <c r="K415" s="306">
        <v>747465.76699999999</v>
      </c>
      <c r="M415" s="328">
        <v>103.6</v>
      </c>
      <c r="N415" s="1357">
        <v>3565.84</v>
      </c>
      <c r="O415" s="324">
        <v>306.33</v>
      </c>
      <c r="P415" s="324">
        <v>106.3</v>
      </c>
      <c r="Q415" s="356">
        <v>1105141</v>
      </c>
      <c r="R415" s="326">
        <v>1.06</v>
      </c>
      <c r="S415" s="1400">
        <v>3.6</v>
      </c>
      <c r="T415" s="1358">
        <v>1.18</v>
      </c>
      <c r="U415" s="306">
        <v>677315</v>
      </c>
      <c r="W415" s="389"/>
      <c r="X415" s="333"/>
      <c r="Y415" s="334"/>
      <c r="Z415" s="335"/>
      <c r="AB415" s="333"/>
      <c r="AC415" s="336"/>
      <c r="AD415" s="335"/>
    </row>
    <row r="416" spans="1:30">
      <c r="A416" s="146" t="s">
        <v>189</v>
      </c>
      <c r="B416" s="68" t="s">
        <v>107</v>
      </c>
      <c r="C416" s="337">
        <v>99</v>
      </c>
      <c r="D416" s="366">
        <v>3277926.6130002597</v>
      </c>
      <c r="E416" s="338">
        <v>302261</v>
      </c>
      <c r="F416" s="337">
        <v>96.1</v>
      </c>
      <c r="G416" s="339">
        <v>1013815.62</v>
      </c>
      <c r="H416" s="340">
        <v>1.05</v>
      </c>
      <c r="I416" s="1921">
        <v>2</v>
      </c>
      <c r="J416" s="370">
        <v>1.0569999999999999</v>
      </c>
      <c r="K416" s="372">
        <v>532587.89500000002</v>
      </c>
      <c r="M416" s="373">
        <v>99</v>
      </c>
      <c r="N416" s="371">
        <v>3440.77</v>
      </c>
      <c r="O416" s="337">
        <v>364.29</v>
      </c>
      <c r="P416" s="337">
        <v>96.1</v>
      </c>
      <c r="Q416" s="1422">
        <v>1081620.2</v>
      </c>
      <c r="R416" s="340">
        <v>1.05</v>
      </c>
      <c r="S416" s="1411">
        <v>2</v>
      </c>
      <c r="T416" s="1633">
        <v>1.135</v>
      </c>
      <c r="U416" s="342">
        <v>670454</v>
      </c>
      <c r="W416" s="389"/>
      <c r="X416" s="332"/>
      <c r="Y416" s="330"/>
      <c r="Z416" s="330"/>
      <c r="AB416" s="332"/>
      <c r="AC416" s="332"/>
      <c r="AD416" s="330"/>
    </row>
    <row r="417" spans="1:30">
      <c r="A417" s="148">
        <v>2023</v>
      </c>
      <c r="B417" s="40" t="s">
        <v>108</v>
      </c>
      <c r="C417" s="324">
        <v>99.6</v>
      </c>
      <c r="D417" s="353">
        <v>3134213.059201241</v>
      </c>
      <c r="E417" s="325">
        <v>418978</v>
      </c>
      <c r="F417" s="324">
        <v>96.5</v>
      </c>
      <c r="G417" s="302">
        <v>1059494.949</v>
      </c>
      <c r="H417" s="326">
        <v>1.01</v>
      </c>
      <c r="I417" s="1922">
        <v>2.5</v>
      </c>
      <c r="J417" s="275">
        <v>1.1359999999999999</v>
      </c>
      <c r="K417" s="375">
        <v>656434.91300000006</v>
      </c>
      <c r="M417" s="376">
        <v>99.6</v>
      </c>
      <c r="N417" s="265">
        <v>3429.37</v>
      </c>
      <c r="O417" s="324">
        <v>393.68</v>
      </c>
      <c r="P417" s="324">
        <v>96.5</v>
      </c>
      <c r="Q417" s="356">
        <v>1097290.3</v>
      </c>
      <c r="R417" s="326">
        <v>1.01</v>
      </c>
      <c r="S417" s="1400">
        <v>2.5</v>
      </c>
      <c r="T417" s="1358">
        <v>1.143</v>
      </c>
      <c r="U417" s="306">
        <v>695814</v>
      </c>
      <c r="W417" s="389"/>
      <c r="X417" s="332"/>
      <c r="Y417" s="330"/>
      <c r="Z417" s="330"/>
      <c r="AB417" s="332"/>
      <c r="AC417" s="332"/>
      <c r="AD417" s="330"/>
    </row>
    <row r="418" spans="1:30">
      <c r="A418" s="148"/>
      <c r="B418" s="40" t="s">
        <v>109</v>
      </c>
      <c r="C418" s="324">
        <v>100.7</v>
      </c>
      <c r="D418" s="353">
        <v>3331381.5074847718</v>
      </c>
      <c r="E418" s="325">
        <v>312279</v>
      </c>
      <c r="F418" s="324">
        <v>101.9</v>
      </c>
      <c r="G418" s="302">
        <v>1072917.0959999999</v>
      </c>
      <c r="H418" s="326">
        <v>1.01</v>
      </c>
      <c r="I418" s="1922">
        <v>2.7</v>
      </c>
      <c r="J418" s="275">
        <v>1.373</v>
      </c>
      <c r="K418" s="375">
        <v>772936.495</v>
      </c>
      <c r="M418" s="376">
        <v>100.7</v>
      </c>
      <c r="N418" s="265">
        <v>3425.76</v>
      </c>
      <c r="O418" s="324">
        <v>311.67</v>
      </c>
      <c r="P418" s="324">
        <v>101.9</v>
      </c>
      <c r="Q418" s="356">
        <v>1075339.3999999999</v>
      </c>
      <c r="R418" s="326">
        <v>1.01</v>
      </c>
      <c r="S418" s="1400">
        <v>2.7</v>
      </c>
      <c r="T418" s="1358">
        <v>1.1579999999999999</v>
      </c>
      <c r="U418" s="306">
        <v>664260</v>
      </c>
      <c r="W418" s="389"/>
      <c r="X418" s="332"/>
      <c r="Y418" s="330"/>
      <c r="Z418" s="330"/>
      <c r="AB418" s="332"/>
      <c r="AC418" s="332"/>
      <c r="AD418" s="330"/>
    </row>
    <row r="419" spans="1:30">
      <c r="A419" s="148"/>
      <c r="B419" s="40" t="s">
        <v>110</v>
      </c>
      <c r="C419" s="324">
        <v>95.8</v>
      </c>
      <c r="D419" s="353">
        <v>2769539.9745906438</v>
      </c>
      <c r="E419" s="325">
        <v>717232</v>
      </c>
      <c r="F419" s="324">
        <v>93.6</v>
      </c>
      <c r="G419" s="302">
        <v>1115520.378</v>
      </c>
      <c r="H419" s="326">
        <v>1.03</v>
      </c>
      <c r="I419" s="1922">
        <v>3.4</v>
      </c>
      <c r="J419" s="275">
        <v>1.0900000000000001</v>
      </c>
      <c r="K419" s="375">
        <v>703317.17800000007</v>
      </c>
      <c r="M419" s="376">
        <v>95.8</v>
      </c>
      <c r="N419" s="265">
        <v>2832.21</v>
      </c>
      <c r="O419" s="324">
        <v>628.58000000000004</v>
      </c>
      <c r="P419" s="324">
        <v>93.6</v>
      </c>
      <c r="Q419" s="356">
        <v>1081119.8999999999</v>
      </c>
      <c r="R419" s="326">
        <v>1.03</v>
      </c>
      <c r="S419" s="1400">
        <v>3.4</v>
      </c>
      <c r="T419" s="1358">
        <v>1.1359999999999999</v>
      </c>
      <c r="U419" s="306">
        <v>724319</v>
      </c>
      <c r="W419" s="389"/>
      <c r="X419" s="332"/>
      <c r="Y419" s="330"/>
      <c r="Z419" s="330"/>
      <c r="AB419" s="332"/>
      <c r="AC419" s="332"/>
      <c r="AD419" s="330"/>
    </row>
    <row r="420" spans="1:30">
      <c r="A420" s="148"/>
      <c r="B420" s="40" t="s">
        <v>111</v>
      </c>
      <c r="C420" s="324">
        <v>96.9</v>
      </c>
      <c r="D420" s="353">
        <v>3576647.9652613592</v>
      </c>
      <c r="E420" s="325">
        <v>320382</v>
      </c>
      <c r="F420" s="324">
        <v>94.9</v>
      </c>
      <c r="G420" s="302">
        <v>1055170.1639999999</v>
      </c>
      <c r="H420" s="326">
        <v>1.02</v>
      </c>
      <c r="I420" s="1922">
        <v>3.3</v>
      </c>
      <c r="J420" s="275">
        <v>1.014</v>
      </c>
      <c r="K420" s="375">
        <v>611169.70299999998</v>
      </c>
      <c r="M420" s="376">
        <v>96.9</v>
      </c>
      <c r="N420" s="265">
        <v>3572.31</v>
      </c>
      <c r="O420" s="324">
        <v>354.66</v>
      </c>
      <c r="P420" s="324">
        <v>94.9</v>
      </c>
      <c r="Q420" s="356">
        <v>1080765.3</v>
      </c>
      <c r="R420" s="326">
        <v>1.02</v>
      </c>
      <c r="S420" s="1400">
        <v>3.3</v>
      </c>
      <c r="T420" s="1358">
        <v>1.129</v>
      </c>
      <c r="U420" s="306">
        <v>661717</v>
      </c>
      <c r="W420" s="389"/>
      <c r="X420" s="332"/>
      <c r="Y420" s="330"/>
      <c r="Z420" s="330"/>
      <c r="AB420" s="332"/>
      <c r="AC420" s="332"/>
      <c r="AD420" s="330"/>
    </row>
    <row r="421" spans="1:30">
      <c r="A421" s="148"/>
      <c r="B421" s="40" t="s">
        <v>112</v>
      </c>
      <c r="C421" s="324">
        <v>104.9</v>
      </c>
      <c r="D421" s="353">
        <v>3674740.5945151774</v>
      </c>
      <c r="E421" s="325">
        <v>263242</v>
      </c>
      <c r="F421" s="324">
        <v>112.3</v>
      </c>
      <c r="G421" s="302">
        <v>1136340.3149999999</v>
      </c>
      <c r="H421" s="326">
        <v>1.02</v>
      </c>
      <c r="I421" s="1922">
        <v>3.9</v>
      </c>
      <c r="J421" s="275">
        <v>1.25</v>
      </c>
      <c r="K421" s="375">
        <v>715542.598</v>
      </c>
      <c r="M421" s="376">
        <v>104.9</v>
      </c>
      <c r="N421" s="265">
        <v>3523.89</v>
      </c>
      <c r="O421" s="324">
        <v>253.68</v>
      </c>
      <c r="P421" s="324">
        <v>112.3</v>
      </c>
      <c r="Q421" s="356">
        <v>1083356.7</v>
      </c>
      <c r="R421" s="326">
        <v>1.02</v>
      </c>
      <c r="S421" s="1400">
        <v>3.9</v>
      </c>
      <c r="T421" s="1358">
        <v>1.2190000000000001</v>
      </c>
      <c r="U421" s="306">
        <v>674334</v>
      </c>
      <c r="W421" s="389"/>
      <c r="X421" s="332"/>
      <c r="Y421" s="330"/>
      <c r="Z421" s="330"/>
      <c r="AB421" s="332"/>
      <c r="AC421" s="332"/>
      <c r="AD421" s="330"/>
    </row>
    <row r="422" spans="1:30">
      <c r="A422" s="148"/>
      <c r="B422" s="40" t="s">
        <v>113</v>
      </c>
      <c r="C422" s="324">
        <v>96.5</v>
      </c>
      <c r="D422" s="353">
        <v>3600962.3910636017</v>
      </c>
      <c r="E422" s="325">
        <v>559351</v>
      </c>
      <c r="F422" s="324">
        <v>92.7</v>
      </c>
      <c r="G422" s="302">
        <v>1108823.9129999999</v>
      </c>
      <c r="H422" s="326">
        <v>1.01</v>
      </c>
      <c r="I422" s="1922">
        <v>4.3</v>
      </c>
      <c r="J422" s="275">
        <v>1.08</v>
      </c>
      <c r="K422" s="375">
        <v>700216.10499999998</v>
      </c>
      <c r="M422" s="376">
        <v>96.5</v>
      </c>
      <c r="N422" s="265">
        <v>3382.09</v>
      </c>
      <c r="O422" s="324">
        <v>596.66</v>
      </c>
      <c r="P422" s="324">
        <v>92.7</v>
      </c>
      <c r="Q422" s="356">
        <v>1077091.8999999999</v>
      </c>
      <c r="R422" s="326">
        <v>1.01</v>
      </c>
      <c r="S422" s="1400">
        <v>4.3</v>
      </c>
      <c r="T422" s="1358">
        <v>1.1240000000000001</v>
      </c>
      <c r="U422" s="306">
        <v>696488</v>
      </c>
      <c r="W422" s="389"/>
      <c r="X422" s="332"/>
      <c r="Y422" s="330"/>
      <c r="Z422" s="330"/>
      <c r="AB422" s="332"/>
      <c r="AC422" s="332"/>
      <c r="AD422" s="330"/>
    </row>
    <row r="423" spans="1:30">
      <c r="A423" s="148"/>
      <c r="B423" s="40" t="s">
        <v>114</v>
      </c>
      <c r="C423" s="324">
        <v>96.4</v>
      </c>
      <c r="D423" s="353">
        <v>3516406.7191372598</v>
      </c>
      <c r="E423" s="325">
        <v>424490</v>
      </c>
      <c r="F423" s="324">
        <v>93.4</v>
      </c>
      <c r="G423" s="302">
        <v>1037897.622</v>
      </c>
      <c r="H423" s="326">
        <v>1.01</v>
      </c>
      <c r="I423" s="1922">
        <v>5</v>
      </c>
      <c r="J423" s="275">
        <v>1.0580000000000001</v>
      </c>
      <c r="K423" s="375">
        <v>668940.38399999996</v>
      </c>
      <c r="M423" s="376">
        <v>96.4</v>
      </c>
      <c r="N423" s="265">
        <v>3381.62</v>
      </c>
      <c r="O423" s="324">
        <v>394.46</v>
      </c>
      <c r="P423" s="324">
        <v>93.4</v>
      </c>
      <c r="Q423" s="356">
        <v>1074223.2</v>
      </c>
      <c r="R423" s="326">
        <v>1.01</v>
      </c>
      <c r="S423" s="1400">
        <v>5</v>
      </c>
      <c r="T423" s="1358">
        <v>1.141</v>
      </c>
      <c r="U423" s="306">
        <v>687096</v>
      </c>
      <c r="W423" s="389"/>
      <c r="X423" s="332"/>
      <c r="Y423" s="330"/>
      <c r="Z423" s="330"/>
      <c r="AB423" s="332"/>
      <c r="AC423" s="332"/>
      <c r="AD423" s="330"/>
    </row>
    <row r="424" spans="1:30">
      <c r="A424" s="148"/>
      <c r="B424" s="40" t="s">
        <v>115</v>
      </c>
      <c r="C424" s="324">
        <v>95.8</v>
      </c>
      <c r="D424" s="353">
        <v>3798045.6465365961</v>
      </c>
      <c r="E424" s="325">
        <v>291243</v>
      </c>
      <c r="F424" s="324">
        <v>92</v>
      </c>
      <c r="G424" s="302">
        <v>1094157.8640000001</v>
      </c>
      <c r="H424" s="326">
        <v>1.01</v>
      </c>
      <c r="I424" s="1922">
        <v>4</v>
      </c>
      <c r="J424" s="275">
        <v>1.1519999999999999</v>
      </c>
      <c r="K424" s="375">
        <v>739614.73699999996</v>
      </c>
      <c r="M424" s="376">
        <v>95.8</v>
      </c>
      <c r="N424" s="265">
        <v>3561.88</v>
      </c>
      <c r="O424" s="324">
        <v>295.39999999999998</v>
      </c>
      <c r="P424" s="324">
        <v>92</v>
      </c>
      <c r="Q424" s="356">
        <v>1093405.2</v>
      </c>
      <c r="R424" s="326">
        <v>1.01</v>
      </c>
      <c r="S424" s="1400">
        <v>4</v>
      </c>
      <c r="T424" s="1358">
        <v>1.119</v>
      </c>
      <c r="U424" s="306">
        <v>724817</v>
      </c>
      <c r="W424" s="389"/>
      <c r="X424" s="332"/>
      <c r="Y424" s="330"/>
      <c r="Z424" s="330"/>
      <c r="AB424" s="332"/>
      <c r="AC424" s="332"/>
      <c r="AD424" s="330"/>
    </row>
    <row r="425" spans="1:30">
      <c r="A425" s="148"/>
      <c r="B425" s="40" t="s">
        <v>116</v>
      </c>
      <c r="C425" s="324">
        <v>95</v>
      </c>
      <c r="D425" s="353">
        <v>3363753.2225694926</v>
      </c>
      <c r="E425" s="325">
        <v>787027</v>
      </c>
      <c r="F425" s="324">
        <v>91.1</v>
      </c>
      <c r="G425" s="302">
        <v>1093094.96</v>
      </c>
      <c r="H425" s="326">
        <v>1.02</v>
      </c>
      <c r="I425" s="1922">
        <v>2.9</v>
      </c>
      <c r="J425" s="275">
        <v>1.127</v>
      </c>
      <c r="K425" s="375">
        <v>710822.73400000005</v>
      </c>
      <c r="M425" s="376">
        <v>95</v>
      </c>
      <c r="N425" s="265">
        <v>3204.32</v>
      </c>
      <c r="O425" s="324">
        <v>744.98</v>
      </c>
      <c r="P425" s="324">
        <v>91.1</v>
      </c>
      <c r="Q425" s="356">
        <v>1083612.3999999999</v>
      </c>
      <c r="R425" s="326">
        <v>1.02</v>
      </c>
      <c r="S425" s="1400">
        <v>2.9</v>
      </c>
      <c r="T425" s="1358">
        <v>1.0920000000000001</v>
      </c>
      <c r="U425" s="306">
        <v>690353</v>
      </c>
      <c r="W425" s="389"/>
      <c r="X425" s="332"/>
      <c r="Y425" s="330"/>
      <c r="Z425" s="330"/>
      <c r="AB425" s="332"/>
      <c r="AC425" s="332"/>
      <c r="AD425" s="330"/>
    </row>
    <row r="426" spans="1:30">
      <c r="A426" s="148"/>
      <c r="B426" s="40" t="s">
        <v>117</v>
      </c>
      <c r="C426" s="324">
        <v>94.5</v>
      </c>
      <c r="D426" s="353">
        <v>2999860.3980566538</v>
      </c>
      <c r="E426" s="325">
        <v>343958</v>
      </c>
      <c r="F426" s="324">
        <v>92</v>
      </c>
      <c r="G426" s="302">
        <v>1106690.754</v>
      </c>
      <c r="H426" s="326">
        <v>1.02</v>
      </c>
      <c r="I426" s="1922">
        <v>4.0999999999999996</v>
      </c>
      <c r="J426" s="275">
        <v>1.0900000000000001</v>
      </c>
      <c r="K426" s="375">
        <v>694921.53599999996</v>
      </c>
      <c r="M426" s="376">
        <v>94.5</v>
      </c>
      <c r="N426" s="265">
        <v>3146.25</v>
      </c>
      <c r="O426" s="324">
        <v>334.31</v>
      </c>
      <c r="P426" s="324">
        <v>92</v>
      </c>
      <c r="Q426" s="356">
        <v>1080628</v>
      </c>
      <c r="R426" s="326">
        <v>1.02</v>
      </c>
      <c r="S426" s="1400">
        <v>4.0999999999999996</v>
      </c>
      <c r="T426" s="1358">
        <v>1.099</v>
      </c>
      <c r="U426" s="306">
        <v>686471</v>
      </c>
      <c r="W426" s="389"/>
      <c r="X426" s="332"/>
      <c r="Y426" s="330"/>
      <c r="Z426" s="330"/>
      <c r="AB426" s="332"/>
      <c r="AC426" s="332"/>
      <c r="AD426" s="330"/>
    </row>
    <row r="427" spans="1:30">
      <c r="A427" s="150"/>
      <c r="B427" s="56" t="s">
        <v>118</v>
      </c>
      <c r="C427" s="344">
        <v>97.7</v>
      </c>
      <c r="D427" s="367">
        <v>3173782.9568153131</v>
      </c>
      <c r="E427" s="345">
        <v>264578</v>
      </c>
      <c r="F427" s="344">
        <v>97.6</v>
      </c>
      <c r="G427" s="314">
        <v>1093381.398</v>
      </c>
      <c r="H427" s="346">
        <v>1.02</v>
      </c>
      <c r="I427" s="1923">
        <v>1.5</v>
      </c>
      <c r="J427" s="369">
        <v>1.194</v>
      </c>
      <c r="K427" s="379">
        <v>751409.97700000007</v>
      </c>
      <c r="M427" s="380">
        <v>97.7</v>
      </c>
      <c r="N427" s="378">
        <v>3324.49</v>
      </c>
      <c r="O427" s="344">
        <v>277.23</v>
      </c>
      <c r="P427" s="344">
        <v>97.6</v>
      </c>
      <c r="Q427" s="1421">
        <v>1087450.1000000001</v>
      </c>
      <c r="R427" s="346">
        <v>1.02</v>
      </c>
      <c r="S427" s="1412">
        <v>1.5</v>
      </c>
      <c r="T427" s="1359">
        <v>1.119</v>
      </c>
      <c r="U427" s="318">
        <v>693291</v>
      </c>
      <c r="W427" s="389"/>
      <c r="X427" s="332"/>
      <c r="Y427" s="330"/>
      <c r="Z427" s="330"/>
      <c r="AB427" s="332"/>
      <c r="AC427" s="332"/>
      <c r="AD427" s="330"/>
    </row>
    <row r="428" spans="1:30">
      <c r="A428" s="146" t="s">
        <v>191</v>
      </c>
      <c r="B428" s="68" t="s">
        <v>107</v>
      </c>
      <c r="C428" s="337">
        <v>93.5</v>
      </c>
      <c r="D428" s="366">
        <v>3344268.2432612749</v>
      </c>
      <c r="E428" s="338">
        <v>317253</v>
      </c>
      <c r="F428" s="337">
        <v>89.6</v>
      </c>
      <c r="G428" s="338">
        <v>1060891.2450000001</v>
      </c>
      <c r="H428" s="340">
        <v>1.02</v>
      </c>
      <c r="I428" s="1925">
        <v>2.8</v>
      </c>
      <c r="J428" s="383">
        <v>1.0640000000000001</v>
      </c>
      <c r="K428" s="384">
        <v>551467.94400000002</v>
      </c>
      <c r="M428" s="373">
        <v>93.5</v>
      </c>
      <c r="N428" s="371">
        <v>3500.14</v>
      </c>
      <c r="O428" s="337">
        <v>369.7</v>
      </c>
      <c r="P428" s="337">
        <v>89.6</v>
      </c>
      <c r="Q428" s="1422">
        <v>1125397.3</v>
      </c>
      <c r="R428" s="340">
        <v>1.02</v>
      </c>
      <c r="S428" s="1413">
        <v>2.8</v>
      </c>
      <c r="T428" s="1633">
        <v>1.1419999999999999</v>
      </c>
      <c r="U428" s="1349">
        <v>680041</v>
      </c>
      <c r="W428" s="389"/>
      <c r="X428" s="332"/>
      <c r="Y428" s="330"/>
      <c r="Z428" s="330"/>
      <c r="AB428" s="332"/>
      <c r="AC428" s="332"/>
      <c r="AD428" s="330"/>
    </row>
    <row r="429" spans="1:30">
      <c r="A429" s="148">
        <v>2024</v>
      </c>
      <c r="B429" s="40" t="s">
        <v>108</v>
      </c>
      <c r="C429" s="324">
        <v>97</v>
      </c>
      <c r="D429" s="353">
        <v>3283870.671035443</v>
      </c>
      <c r="E429" s="325">
        <v>280780</v>
      </c>
      <c r="F429" s="324">
        <v>95.9</v>
      </c>
      <c r="G429" s="325">
        <v>1089406.692</v>
      </c>
      <c r="H429" s="326">
        <v>1.01</v>
      </c>
      <c r="I429" s="1926">
        <v>6.4</v>
      </c>
      <c r="J429" s="368">
        <v>1.2170000000000001</v>
      </c>
      <c r="K429" s="385">
        <v>641642.68900000001</v>
      </c>
      <c r="M429" s="376">
        <v>97</v>
      </c>
      <c r="N429" s="265">
        <v>3492.96</v>
      </c>
      <c r="O429" s="324">
        <v>291.11</v>
      </c>
      <c r="P429" s="324">
        <v>95.9</v>
      </c>
      <c r="Q429" s="356">
        <v>1112202.2</v>
      </c>
      <c r="R429" s="326">
        <v>1.01</v>
      </c>
      <c r="S429" s="1414">
        <v>6.4</v>
      </c>
      <c r="T429" s="1358">
        <v>1.228</v>
      </c>
      <c r="U429" s="1350">
        <v>660577</v>
      </c>
      <c r="W429" s="389"/>
      <c r="X429" s="332"/>
      <c r="Y429" s="330"/>
      <c r="Z429" s="330"/>
      <c r="AB429" s="332"/>
      <c r="AC429" s="332"/>
      <c r="AD429" s="330"/>
    </row>
    <row r="430" spans="1:30">
      <c r="A430" s="148"/>
      <c r="B430" s="40" t="s">
        <v>109</v>
      </c>
      <c r="C430" s="324">
        <v>98.4</v>
      </c>
      <c r="D430" s="353">
        <v>3407615.4776697303</v>
      </c>
      <c r="E430" s="324">
        <v>291786</v>
      </c>
      <c r="F430" s="324">
        <v>99</v>
      </c>
      <c r="G430" s="325">
        <v>1097761.4339999999</v>
      </c>
      <c r="H430" s="326">
        <v>1.02</v>
      </c>
      <c r="I430" s="1926">
        <v>4.3</v>
      </c>
      <c r="J430" s="368">
        <v>1.377</v>
      </c>
      <c r="K430" s="385">
        <v>768382.85600000003</v>
      </c>
      <c r="M430" s="376">
        <v>98.4</v>
      </c>
      <c r="N430" s="265">
        <v>3501.42</v>
      </c>
      <c r="O430" s="324">
        <v>301.01</v>
      </c>
      <c r="P430" s="324">
        <v>99</v>
      </c>
      <c r="Q430" s="356">
        <v>1113958.3999999999</v>
      </c>
      <c r="R430" s="326">
        <v>1.02</v>
      </c>
      <c r="S430" s="1414">
        <v>4.3</v>
      </c>
      <c r="T430" s="1358">
        <v>1.161</v>
      </c>
      <c r="U430" s="1350">
        <v>677342</v>
      </c>
      <c r="W430" s="389"/>
      <c r="X430" s="332"/>
      <c r="Y430" s="330"/>
      <c r="Z430" s="330"/>
      <c r="AB430" s="332"/>
      <c r="AC430" s="332"/>
      <c r="AD430" s="330"/>
    </row>
    <row r="431" spans="1:30">
      <c r="A431" s="148"/>
      <c r="B431" s="40" t="s">
        <v>110</v>
      </c>
      <c r="C431" s="324">
        <v>92.2</v>
      </c>
      <c r="D431" s="353">
        <v>2991688.0102677541</v>
      </c>
      <c r="E431" s="324">
        <v>439512</v>
      </c>
      <c r="F431" s="324">
        <v>89.3</v>
      </c>
      <c r="G431" s="325">
        <v>1146883.8860000002</v>
      </c>
      <c r="H431" s="326">
        <v>1.01</v>
      </c>
      <c r="I431" s="1926">
        <v>0.9</v>
      </c>
      <c r="J431" s="368">
        <v>1.08</v>
      </c>
      <c r="K431" s="385">
        <v>666221.91300000006</v>
      </c>
      <c r="M431" s="376">
        <v>92.2</v>
      </c>
      <c r="N431" s="265">
        <v>3059.71</v>
      </c>
      <c r="O431" s="324">
        <v>387.06</v>
      </c>
      <c r="P431" s="324">
        <v>89.3</v>
      </c>
      <c r="Q431" s="356">
        <v>1108344.7</v>
      </c>
      <c r="R431" s="326">
        <v>1.01</v>
      </c>
      <c r="S431" s="1414">
        <v>0.9</v>
      </c>
      <c r="T431" s="1358">
        <v>1.1319999999999999</v>
      </c>
      <c r="U431" s="1350">
        <v>675518</v>
      </c>
      <c r="W431" s="389"/>
      <c r="X431" s="332"/>
      <c r="Y431" s="330"/>
      <c r="Z431" s="330"/>
      <c r="AB431" s="332"/>
      <c r="AC431" s="332"/>
      <c r="AD431" s="330"/>
    </row>
    <row r="432" spans="1:30">
      <c r="A432" s="148"/>
      <c r="B432" s="40" t="s">
        <v>111</v>
      </c>
      <c r="C432" s="324">
        <v>96.1</v>
      </c>
      <c r="D432" s="353">
        <v>3477422.6305598025</v>
      </c>
      <c r="E432" s="324">
        <v>223184</v>
      </c>
      <c r="F432" s="324">
        <v>90.6</v>
      </c>
      <c r="G432" s="325">
        <v>1131867.8539999998</v>
      </c>
      <c r="H432" s="326">
        <v>0.99</v>
      </c>
      <c r="I432" s="1926">
        <v>1.6</v>
      </c>
      <c r="J432" s="368">
        <v>1.0429999999999999</v>
      </c>
      <c r="K432" s="385">
        <v>639881.56700000004</v>
      </c>
      <c r="M432" s="376">
        <v>96.1</v>
      </c>
      <c r="N432" s="265">
        <v>3463.33</v>
      </c>
      <c r="O432" s="324">
        <v>264.93</v>
      </c>
      <c r="P432" s="324">
        <v>90.6</v>
      </c>
      <c r="Q432" s="356">
        <v>1144497.8999999999</v>
      </c>
      <c r="R432" s="326">
        <v>0.99</v>
      </c>
      <c r="S432" s="1414">
        <v>1.6</v>
      </c>
      <c r="T432" s="1358">
        <v>1.157</v>
      </c>
      <c r="U432" s="1350">
        <v>685828</v>
      </c>
      <c r="W432" s="389"/>
      <c r="X432" s="332"/>
      <c r="Y432" s="330"/>
      <c r="Z432" s="330"/>
      <c r="AB432" s="332"/>
      <c r="AC432" s="332"/>
      <c r="AD432" s="330"/>
    </row>
    <row r="433" spans="1:30">
      <c r="A433" s="148"/>
      <c r="B433" s="40" t="s">
        <v>112</v>
      </c>
      <c r="C433" s="324">
        <v>95.5</v>
      </c>
      <c r="D433" s="353">
        <v>3684830.6386252129</v>
      </c>
      <c r="E433" s="324">
        <v>334827</v>
      </c>
      <c r="F433" s="324">
        <v>91.2</v>
      </c>
      <c r="G433" s="325">
        <v>1149938.4280000001</v>
      </c>
      <c r="H433" s="326">
        <v>0.98</v>
      </c>
      <c r="I433" s="1926">
        <v>5</v>
      </c>
      <c r="J433" s="368">
        <v>1.117</v>
      </c>
      <c r="K433" s="385">
        <v>706887.31299999997</v>
      </c>
      <c r="M433" s="376">
        <v>95.5</v>
      </c>
      <c r="N433" s="265">
        <v>3525.3</v>
      </c>
      <c r="O433" s="324">
        <v>305.92</v>
      </c>
      <c r="P433" s="324">
        <v>91.2</v>
      </c>
      <c r="Q433" s="356">
        <v>1112318.6000000001</v>
      </c>
      <c r="R433" s="326">
        <v>0.98</v>
      </c>
      <c r="S433" s="1414">
        <v>5</v>
      </c>
      <c r="T433" s="1358">
        <v>1.0840000000000001</v>
      </c>
      <c r="U433" s="1350">
        <v>681941</v>
      </c>
      <c r="W433" s="389"/>
      <c r="X433" s="332"/>
      <c r="Y433" s="330"/>
      <c r="Z433" s="330"/>
      <c r="AB433" s="332"/>
      <c r="AC433" s="332"/>
      <c r="AD433" s="330"/>
    </row>
    <row r="434" spans="1:30">
      <c r="A434" s="148"/>
      <c r="B434" s="40" t="s">
        <v>113</v>
      </c>
      <c r="C434" s="324">
        <v>100.1</v>
      </c>
      <c r="D434" s="353">
        <v>3801282.9060971704</v>
      </c>
      <c r="E434" s="324">
        <v>325266</v>
      </c>
      <c r="F434" s="324">
        <v>97.7</v>
      </c>
      <c r="G434" s="325">
        <v>1156092.46</v>
      </c>
      <c r="H434" s="326">
        <v>1.01</v>
      </c>
      <c r="I434" s="1926">
        <v>0.5</v>
      </c>
      <c r="J434" s="368">
        <v>1.17</v>
      </c>
      <c r="K434" s="385">
        <v>714937.696</v>
      </c>
      <c r="M434" s="376">
        <v>100.1</v>
      </c>
      <c r="N434" s="1357">
        <v>3559.69</v>
      </c>
      <c r="O434" s="324">
        <v>339.54</v>
      </c>
      <c r="P434" s="324">
        <v>97.7</v>
      </c>
      <c r="Q434" s="356">
        <v>1115535</v>
      </c>
      <c r="R434" s="326">
        <v>1.01</v>
      </c>
      <c r="S434" s="1414">
        <v>0.5</v>
      </c>
      <c r="T434" s="1358">
        <v>1.216</v>
      </c>
      <c r="U434" s="1350">
        <v>687078</v>
      </c>
      <c r="W434" s="389"/>
      <c r="X434" s="332"/>
      <c r="Y434" s="330"/>
      <c r="Z434" s="330"/>
      <c r="AB434" s="332"/>
      <c r="AC434" s="332"/>
      <c r="AD434" s="330"/>
    </row>
    <row r="435" spans="1:30">
      <c r="A435" s="148"/>
      <c r="B435" s="40" t="s">
        <v>114</v>
      </c>
      <c r="C435" s="324">
        <v>96.4</v>
      </c>
      <c r="D435" s="353">
        <v>3496145.5493393643</v>
      </c>
      <c r="E435" s="324">
        <v>244499</v>
      </c>
      <c r="F435" s="324">
        <v>91.7</v>
      </c>
      <c r="G435" s="325">
        <v>1081961.4180000001</v>
      </c>
      <c r="H435" s="326">
        <v>1.02</v>
      </c>
      <c r="I435" s="1926">
        <v>4.7</v>
      </c>
      <c r="J435" s="368">
        <v>1.0329999999999999</v>
      </c>
      <c r="K435" s="385">
        <v>658371.99699999997</v>
      </c>
      <c r="M435" s="376">
        <v>96.4</v>
      </c>
      <c r="N435" s="1357">
        <v>3382.54</v>
      </c>
      <c r="O435" s="324">
        <v>223.77</v>
      </c>
      <c r="P435" s="324">
        <v>91.7</v>
      </c>
      <c r="Q435" s="356">
        <v>1115012.1000000001</v>
      </c>
      <c r="R435" s="326">
        <v>1.02</v>
      </c>
      <c r="S435" s="1414">
        <v>4.7</v>
      </c>
      <c r="T435" s="1358">
        <v>1.115</v>
      </c>
      <c r="U435" s="1350">
        <v>679606</v>
      </c>
      <c r="W435" s="389"/>
      <c r="X435" s="332"/>
      <c r="Y435" s="330"/>
      <c r="Z435" s="330"/>
      <c r="AB435" s="332"/>
      <c r="AC435" s="332"/>
      <c r="AD435" s="330"/>
    </row>
    <row r="436" spans="1:30">
      <c r="A436" s="148"/>
      <c r="B436" s="40" t="s">
        <v>115</v>
      </c>
      <c r="C436" s="324">
        <v>97.7</v>
      </c>
      <c r="D436" s="353">
        <v>3668686.013481006</v>
      </c>
      <c r="E436" s="324">
        <v>497845</v>
      </c>
      <c r="F436" s="324">
        <v>96.5</v>
      </c>
      <c r="G436" s="325">
        <v>1099634.8700000001</v>
      </c>
      <c r="H436" s="326">
        <v>1.02</v>
      </c>
      <c r="I436" s="1926">
        <v>0.8</v>
      </c>
      <c r="J436" s="368">
        <v>1.19</v>
      </c>
      <c r="K436" s="385">
        <v>677303.44099999999</v>
      </c>
      <c r="M436" s="376">
        <v>97.7</v>
      </c>
      <c r="N436" s="1357">
        <v>3446.15</v>
      </c>
      <c r="O436" s="324">
        <v>495.46</v>
      </c>
      <c r="P436" s="324">
        <v>96.5</v>
      </c>
      <c r="Q436" s="356">
        <v>1111291.3999999999</v>
      </c>
      <c r="R436" s="326">
        <v>1.02</v>
      </c>
      <c r="S436" s="1414">
        <v>0.8</v>
      </c>
      <c r="T436" s="1358">
        <v>1.153</v>
      </c>
      <c r="U436" s="1350">
        <v>682856</v>
      </c>
      <c r="W436" s="389"/>
      <c r="X436" s="332"/>
      <c r="Y436" s="330"/>
      <c r="Z436" s="330"/>
      <c r="AB436" s="332"/>
      <c r="AC436" s="332"/>
      <c r="AD436" s="330"/>
    </row>
    <row r="437" spans="1:30">
      <c r="A437" s="148"/>
      <c r="B437" s="40" t="s">
        <v>116</v>
      </c>
      <c r="C437" s="324">
        <v>98</v>
      </c>
      <c r="D437" s="353">
        <v>3564273.2220425708</v>
      </c>
      <c r="E437" s="324">
        <v>350234</v>
      </c>
      <c r="F437" s="324">
        <v>95</v>
      </c>
      <c r="G437" s="325">
        <v>1144828.0260000001</v>
      </c>
      <c r="H437" s="326">
        <v>1.02</v>
      </c>
      <c r="I437" s="1926">
        <v>-0.9</v>
      </c>
      <c r="J437" s="368">
        <v>1.204</v>
      </c>
      <c r="K437" s="385">
        <v>703934.20900000003</v>
      </c>
      <c r="M437" s="376">
        <v>98</v>
      </c>
      <c r="N437" s="1357">
        <v>3395.56</v>
      </c>
      <c r="O437" s="324">
        <v>335.15</v>
      </c>
      <c r="P437" s="324">
        <v>95</v>
      </c>
      <c r="Q437" s="356">
        <v>1122307.6000000001</v>
      </c>
      <c r="R437" s="326">
        <v>1.02</v>
      </c>
      <c r="S437" s="1414">
        <v>-0.9</v>
      </c>
      <c r="T437" s="1358">
        <v>1.17</v>
      </c>
      <c r="U437" s="1350">
        <v>669812</v>
      </c>
      <c r="W437" s="389"/>
      <c r="X437" s="332"/>
      <c r="Y437" s="330"/>
      <c r="Z437" s="330"/>
      <c r="AB437" s="332"/>
      <c r="AC437" s="332"/>
      <c r="AD437" s="330"/>
    </row>
    <row r="438" spans="1:30">
      <c r="A438" s="148"/>
      <c r="B438" s="40" t="s">
        <v>117</v>
      </c>
      <c r="C438" s="324">
        <v>96.6</v>
      </c>
      <c r="D438" s="353">
        <v>3208213.445323389</v>
      </c>
      <c r="E438" s="324">
        <v>317625</v>
      </c>
      <c r="F438" s="324">
        <v>90.9</v>
      </c>
      <c r="G438" s="325">
        <v>1151910.395</v>
      </c>
      <c r="H438" s="326">
        <v>1.01</v>
      </c>
      <c r="I438" s="1926">
        <v>3.4</v>
      </c>
      <c r="J438" s="368">
        <v>1.141</v>
      </c>
      <c r="K438" s="385">
        <v>637957.66800000006</v>
      </c>
      <c r="M438" s="376">
        <v>96.6</v>
      </c>
      <c r="N438" s="1357">
        <v>3376.08</v>
      </c>
      <c r="O438" s="324">
        <v>324.04000000000002</v>
      </c>
      <c r="P438" s="324">
        <v>90.9</v>
      </c>
      <c r="Q438" s="356">
        <v>1125401</v>
      </c>
      <c r="R438" s="326">
        <v>1.01</v>
      </c>
      <c r="S438" s="1414">
        <v>3.4</v>
      </c>
      <c r="T438" s="1358">
        <v>1.155</v>
      </c>
      <c r="U438" s="1350">
        <v>629590</v>
      </c>
      <c r="W438" s="389"/>
      <c r="X438" s="332"/>
      <c r="Y438" s="330"/>
      <c r="Z438" s="330"/>
      <c r="AB438" s="332"/>
      <c r="AC438" s="332"/>
      <c r="AD438" s="330"/>
    </row>
    <row r="439" spans="1:30">
      <c r="A439" s="150"/>
      <c r="B439" s="56" t="s">
        <v>118</v>
      </c>
      <c r="C439" s="344">
        <v>96.7</v>
      </c>
      <c r="D439" s="367">
        <v>3142565.7040523705</v>
      </c>
      <c r="E439" s="344">
        <v>372586</v>
      </c>
      <c r="F439" s="344">
        <v>91.9</v>
      </c>
      <c r="G439" s="345">
        <v>1121366.2</v>
      </c>
      <c r="H439" s="346">
        <v>1</v>
      </c>
      <c r="I439" s="1927">
        <v>2.2000000000000002</v>
      </c>
      <c r="J439" s="387">
        <v>1.224</v>
      </c>
      <c r="K439" s="388">
        <v>768089.28300000005</v>
      </c>
      <c r="M439" s="380">
        <v>96.7</v>
      </c>
      <c r="N439" s="1397">
        <v>3296.31</v>
      </c>
      <c r="O439" s="344">
        <v>376.25</v>
      </c>
      <c r="P439" s="344">
        <v>91.9</v>
      </c>
      <c r="Q439" s="1421">
        <v>1122544.6000000001</v>
      </c>
      <c r="R439" s="346">
        <v>1</v>
      </c>
      <c r="S439" s="1415">
        <v>2.2000000000000002</v>
      </c>
      <c r="T439" s="1359">
        <v>1.147</v>
      </c>
      <c r="U439" s="1351">
        <v>717736</v>
      </c>
      <c r="W439" s="389"/>
      <c r="X439" s="332"/>
      <c r="Y439" s="330"/>
      <c r="Z439" s="330"/>
      <c r="AB439" s="332"/>
      <c r="AC439" s="332"/>
      <c r="AD439" s="330"/>
    </row>
    <row r="440" spans="1:30">
      <c r="A440" s="1379" t="s">
        <v>832</v>
      </c>
      <c r="B440" s="68" t="s">
        <v>107</v>
      </c>
      <c r="C440" s="337">
        <v>99.1</v>
      </c>
      <c r="D440" s="366">
        <v>3118212.2215393786</v>
      </c>
      <c r="E440" s="338">
        <v>221771</v>
      </c>
      <c r="F440" s="337">
        <v>96.1</v>
      </c>
      <c r="G440" s="338">
        <v>1051705.575</v>
      </c>
      <c r="H440" s="340">
        <v>0.99</v>
      </c>
      <c r="I440" s="1925">
        <v>0.2</v>
      </c>
      <c r="J440" s="383">
        <v>1.0960000000000001</v>
      </c>
      <c r="K440" s="384">
        <v>558140.65300000005</v>
      </c>
      <c r="M440" s="373">
        <v>99.1</v>
      </c>
      <c r="N440" s="1398">
        <v>3252.2</v>
      </c>
      <c r="O440" s="337">
        <v>271.95999999999998</v>
      </c>
      <c r="P440" s="337">
        <v>96.1</v>
      </c>
      <c r="Q440" s="1422">
        <v>1103995.7</v>
      </c>
      <c r="R440" s="340">
        <v>0.99</v>
      </c>
      <c r="S440" s="1413">
        <v>0.2</v>
      </c>
      <c r="T440" s="1633">
        <v>1.1759999999999999</v>
      </c>
      <c r="U440" s="1349">
        <v>683773</v>
      </c>
      <c r="W440" s="389"/>
      <c r="X440" s="332"/>
      <c r="Y440" s="330"/>
      <c r="Z440" s="330"/>
      <c r="AB440" s="332"/>
      <c r="AC440" s="332"/>
      <c r="AD440" s="330"/>
    </row>
    <row r="441" spans="1:30">
      <c r="A441" s="148">
        <v>2025</v>
      </c>
      <c r="B441" s="40" t="s">
        <v>108</v>
      </c>
      <c r="C441" s="324">
        <v>97.3</v>
      </c>
      <c r="D441" s="353">
        <v>3056114.4528683973</v>
      </c>
      <c r="E441" s="325">
        <v>315986</v>
      </c>
      <c r="F441" s="324">
        <v>91.3</v>
      </c>
      <c r="G441" s="325">
        <v>1067022.24</v>
      </c>
      <c r="H441" s="326">
        <v>0.99</v>
      </c>
      <c r="I441" s="1926">
        <v>-2.4</v>
      </c>
      <c r="J441" s="368">
        <v>1.1379999999999999</v>
      </c>
      <c r="K441" s="385">
        <v>693205.49</v>
      </c>
      <c r="M441" s="376">
        <v>97.3</v>
      </c>
      <c r="N441" s="1357">
        <v>3344.4</v>
      </c>
      <c r="O441" s="324">
        <v>293.29000000000002</v>
      </c>
      <c r="P441" s="324">
        <v>91.3</v>
      </c>
      <c r="Q441" s="356">
        <v>1103275.1000000001</v>
      </c>
      <c r="R441" s="326">
        <v>0.99</v>
      </c>
      <c r="S441" s="1414">
        <v>-2.4</v>
      </c>
      <c r="T441" s="1358">
        <v>1.147</v>
      </c>
      <c r="U441" s="1350">
        <v>729280</v>
      </c>
      <c r="X441" s="332"/>
      <c r="Y441" s="330"/>
      <c r="Z441" s="330"/>
      <c r="AB441" s="332"/>
      <c r="AC441" s="332"/>
      <c r="AD441" s="330"/>
    </row>
    <row r="442" spans="1:30">
      <c r="A442" s="148"/>
      <c r="B442" s="40" t="s">
        <v>109</v>
      </c>
      <c r="C442" s="324">
        <v>91.8</v>
      </c>
      <c r="D442" s="353">
        <v>2997854.5391440261</v>
      </c>
      <c r="E442" s="324">
        <v>298906</v>
      </c>
      <c r="F442" s="324">
        <v>87.5</v>
      </c>
      <c r="G442" s="325">
        <v>1062048.192</v>
      </c>
      <c r="H442" s="326">
        <v>1</v>
      </c>
      <c r="I442" s="1926">
        <v>-1.4</v>
      </c>
      <c r="J442" s="368">
        <v>1.27</v>
      </c>
      <c r="K442" s="385">
        <v>785043.049</v>
      </c>
      <c r="M442" s="376">
        <v>91.8</v>
      </c>
      <c r="N442" s="1357">
        <v>3073.15</v>
      </c>
      <c r="O442" s="324">
        <v>295.85000000000002</v>
      </c>
      <c r="P442" s="324">
        <v>87.5</v>
      </c>
      <c r="Q442" s="356">
        <v>1083356.7</v>
      </c>
      <c r="R442" s="326">
        <v>1</v>
      </c>
      <c r="S442" s="1414">
        <v>-1.4</v>
      </c>
      <c r="T442" s="1358">
        <v>1.07</v>
      </c>
      <c r="U442" s="1350">
        <v>700891</v>
      </c>
      <c r="X442" s="332"/>
      <c r="Y442" s="330"/>
      <c r="Z442" s="330"/>
      <c r="AB442" s="332"/>
      <c r="AC442" s="332"/>
      <c r="AD442" s="330"/>
    </row>
    <row r="443" spans="1:30">
      <c r="A443" s="148"/>
      <c r="B443" s="40" t="s">
        <v>110</v>
      </c>
      <c r="C443" s="324">
        <v>93.6</v>
      </c>
      <c r="D443" s="353">
        <v>3101449.7267875834</v>
      </c>
      <c r="E443" s="324">
        <v>346944</v>
      </c>
      <c r="F443" s="324">
        <v>87.2</v>
      </c>
      <c r="G443" s="325">
        <v>1147441.318</v>
      </c>
      <c r="H443" s="326">
        <v>0.99</v>
      </c>
      <c r="I443" s="1926">
        <v>-2</v>
      </c>
      <c r="J443" s="368">
        <v>1.0569999999999999</v>
      </c>
      <c r="K443" s="385">
        <v>689407.60699999996</v>
      </c>
      <c r="M443" s="376">
        <v>93.6</v>
      </c>
      <c r="N443" s="1357">
        <v>3169.92</v>
      </c>
      <c r="O443" s="324">
        <v>303.38</v>
      </c>
      <c r="P443" s="324">
        <v>87.2</v>
      </c>
      <c r="Q443" s="325">
        <v>1109659.6000000001</v>
      </c>
      <c r="R443" s="326">
        <v>0.99</v>
      </c>
      <c r="S443" s="1414">
        <v>-2</v>
      </c>
      <c r="T443" s="1358">
        <v>1.113</v>
      </c>
      <c r="U443" s="1350">
        <v>686247</v>
      </c>
      <c r="X443" s="332"/>
      <c r="Y443" s="330"/>
      <c r="Z443" s="330"/>
      <c r="AB443" s="332"/>
      <c r="AC443" s="332"/>
      <c r="AD443" s="330"/>
    </row>
    <row r="444" spans="1:30">
      <c r="A444" s="148"/>
      <c r="B444" s="40" t="s">
        <v>111</v>
      </c>
      <c r="C444" s="324">
        <v>98.8</v>
      </c>
      <c r="D444" s="353">
        <v>3462968.5737635801</v>
      </c>
      <c r="E444" s="324">
        <v>673325</v>
      </c>
      <c r="F444" s="324">
        <v>101.2</v>
      </c>
      <c r="G444" s="325">
        <v>1107304.5870000001</v>
      </c>
      <c r="H444" s="326">
        <v>0.99</v>
      </c>
      <c r="I444" s="1926">
        <v>-1.7</v>
      </c>
      <c r="J444" s="368">
        <v>1.0329999999999999</v>
      </c>
      <c r="K444" s="385">
        <v>644633.42300000007</v>
      </c>
      <c r="M444" s="376">
        <v>98.8</v>
      </c>
      <c r="N444" s="1357">
        <v>3447.46</v>
      </c>
      <c r="O444" s="324">
        <v>808.54</v>
      </c>
      <c r="P444" s="324">
        <v>101.2</v>
      </c>
      <c r="Q444" s="325">
        <v>1118203.7</v>
      </c>
      <c r="R444" s="326">
        <v>0.99</v>
      </c>
      <c r="S444" s="1414">
        <v>-1.7</v>
      </c>
      <c r="T444" s="1358">
        <v>1.1439999999999999</v>
      </c>
      <c r="U444" s="1350">
        <v>692655</v>
      </c>
      <c r="X444" s="332"/>
      <c r="Y444" s="330"/>
      <c r="Z444" s="330"/>
      <c r="AB444" s="332"/>
      <c r="AC444" s="332"/>
      <c r="AD444" s="330"/>
    </row>
    <row r="445" spans="1:30">
      <c r="A445" s="148"/>
      <c r="B445" s="40" t="s">
        <v>112</v>
      </c>
      <c r="C445" s="324">
        <v>103.4</v>
      </c>
      <c r="D445" s="353">
        <v>3825468.6093313233</v>
      </c>
      <c r="E445" s="324">
        <v>308353</v>
      </c>
      <c r="F445" s="324">
        <v>107.1</v>
      </c>
      <c r="G445" s="325">
        <v>1151527</v>
      </c>
      <c r="H445" s="326">
        <v>0.98</v>
      </c>
      <c r="I445" s="1926">
        <v>-3.2</v>
      </c>
      <c r="J445" s="368">
        <v>1.19</v>
      </c>
      <c r="K445" s="385">
        <v>697657.81799999997</v>
      </c>
      <c r="M445" s="376">
        <v>103.4</v>
      </c>
      <c r="N445" s="1357">
        <v>3660.39</v>
      </c>
      <c r="O445" s="324">
        <v>284.27999999999997</v>
      </c>
      <c r="P445" s="324">
        <v>107.1</v>
      </c>
      <c r="Q445" s="325">
        <v>1114161.7</v>
      </c>
      <c r="R445" s="326">
        <v>0.98</v>
      </c>
      <c r="S445" s="1414">
        <v>-3.2</v>
      </c>
      <c r="T445" s="1358">
        <v>1.1519999999999999</v>
      </c>
      <c r="U445" s="1350">
        <v>680635</v>
      </c>
      <c r="X445" s="332"/>
      <c r="Y445" s="330"/>
      <c r="Z445" s="330"/>
      <c r="AB445" s="332"/>
      <c r="AC445" s="332"/>
      <c r="AD445" s="330"/>
    </row>
    <row r="446" spans="1:30">
      <c r="A446" s="148"/>
      <c r="B446" s="40" t="s">
        <v>113</v>
      </c>
      <c r="C446" s="324">
        <v>102.1</v>
      </c>
      <c r="D446" s="353">
        <v>3909323.3801184185</v>
      </c>
      <c r="E446" s="324">
        <v>269370</v>
      </c>
      <c r="F446" s="324">
        <v>101.6</v>
      </c>
      <c r="G446" s="325">
        <v>1174338.298</v>
      </c>
      <c r="H446" s="326">
        <v>0.97</v>
      </c>
      <c r="I446" s="1926">
        <v>-2.9</v>
      </c>
      <c r="J446" s="368">
        <v>1.175</v>
      </c>
      <c r="K446" s="385">
        <v>729835.36400000006</v>
      </c>
      <c r="M446" s="376">
        <v>102.1</v>
      </c>
      <c r="N446" s="1357">
        <v>3650.84</v>
      </c>
      <c r="O446" s="324">
        <v>285.14999999999998</v>
      </c>
      <c r="P446" s="324">
        <v>101.6</v>
      </c>
      <c r="Q446" s="325">
        <v>1128490.8</v>
      </c>
      <c r="R446" s="326">
        <v>0.97</v>
      </c>
      <c r="S446" s="1414">
        <v>-2.9</v>
      </c>
      <c r="T446" s="1358">
        <v>1.22</v>
      </c>
      <c r="U446" s="1350">
        <v>695287</v>
      </c>
      <c r="X446" s="332"/>
      <c r="Y446" s="330"/>
      <c r="Z446" s="330"/>
      <c r="AB446" s="332"/>
      <c r="AC446" s="332"/>
      <c r="AD446" s="330"/>
    </row>
    <row r="447" spans="1:30">
      <c r="A447" s="148"/>
      <c r="B447" s="40" t="s">
        <v>114</v>
      </c>
      <c r="C447" s="324">
        <v>93.7</v>
      </c>
      <c r="D447" s="353">
        <v>3484620.2335462244</v>
      </c>
      <c r="E447" s="324">
        <v>295447</v>
      </c>
      <c r="F447" s="324">
        <v>90</v>
      </c>
      <c r="G447" s="325">
        <v>1074118.344</v>
      </c>
      <c r="H447" s="326">
        <v>0.96</v>
      </c>
      <c r="I447" s="1926">
        <v>-1.8</v>
      </c>
      <c r="J447" s="368">
        <v>0.97099999999999997</v>
      </c>
      <c r="K447" s="385">
        <v>638614.70700000005</v>
      </c>
      <c r="M447" s="376">
        <v>93.7</v>
      </c>
      <c r="N447" s="1357">
        <v>3377.55</v>
      </c>
      <c r="O447" s="324">
        <v>268.41000000000003</v>
      </c>
      <c r="P447" s="324">
        <v>90</v>
      </c>
      <c r="Q447" s="325">
        <v>1118057.2</v>
      </c>
      <c r="R447" s="326">
        <v>0.96</v>
      </c>
      <c r="S447" s="1414">
        <v>-1.8</v>
      </c>
      <c r="T447" s="1358">
        <v>1.0489999999999999</v>
      </c>
      <c r="U447" s="1350">
        <v>671767</v>
      </c>
      <c r="X447" s="332"/>
      <c r="Y447" s="330"/>
      <c r="Z447" s="330"/>
      <c r="AB447" s="332"/>
      <c r="AC447" s="332"/>
      <c r="AD447" s="330"/>
    </row>
    <row r="448" spans="1:30">
      <c r="A448" s="148"/>
      <c r="B448" s="40" t="s">
        <v>115</v>
      </c>
      <c r="C448" s="324">
        <v>95.1</v>
      </c>
      <c r="D448" s="353">
        <v>3553951.9787266739</v>
      </c>
      <c r="E448" s="324">
        <v>281037</v>
      </c>
      <c r="F448" s="324">
        <v>87.1</v>
      </c>
      <c r="G448" s="325">
        <v>1098498.3639999998</v>
      </c>
      <c r="H448" s="326">
        <v>0.95</v>
      </c>
      <c r="I448" s="1926">
        <v>-0.7</v>
      </c>
      <c r="J448" s="368">
        <v>1.145</v>
      </c>
      <c r="K448" s="385">
        <v>686442.98</v>
      </c>
      <c r="M448" s="376">
        <v>95.1</v>
      </c>
      <c r="N448" s="1357">
        <v>3352.15</v>
      </c>
      <c r="O448" s="324">
        <v>278.77</v>
      </c>
      <c r="P448" s="324">
        <v>87.1</v>
      </c>
      <c r="Q448" s="325">
        <v>1107408.2</v>
      </c>
      <c r="R448" s="326">
        <v>0.95</v>
      </c>
      <c r="S448" s="1414">
        <v>-0.7</v>
      </c>
      <c r="T448" s="1358">
        <v>1.1080000000000001</v>
      </c>
      <c r="U448" s="1350">
        <v>679053</v>
      </c>
      <c r="X448" s="332"/>
      <c r="Y448" s="330"/>
      <c r="Z448" s="330"/>
      <c r="AB448" s="332"/>
      <c r="AC448" s="332"/>
      <c r="AD448" s="330"/>
    </row>
    <row r="449" spans="1:30">
      <c r="A449" s="148"/>
      <c r="B449" s="40" t="s">
        <v>116</v>
      </c>
      <c r="C449" s="324">
        <v>95.3</v>
      </c>
      <c r="D449" s="353">
        <v>3218845.464532495</v>
      </c>
      <c r="E449" s="324">
        <v>255718</v>
      </c>
      <c r="F449" s="324">
        <v>92.7</v>
      </c>
      <c r="G449" s="325">
        <v>1165904.202</v>
      </c>
      <c r="H449" s="326">
        <v>0.95</v>
      </c>
      <c r="I449" s="1926">
        <v>0.7</v>
      </c>
      <c r="J449" s="368">
        <v>1.1399999999999999</v>
      </c>
      <c r="K449" s="385">
        <v>698406.22900000005</v>
      </c>
      <c r="M449" s="376">
        <v>95.3</v>
      </c>
      <c r="N449" s="1357">
        <v>3070.83</v>
      </c>
      <c r="O449" s="324">
        <v>255.06</v>
      </c>
      <c r="P449" s="324">
        <v>92.7</v>
      </c>
      <c r="Q449" s="325">
        <v>1134197.1000000001</v>
      </c>
      <c r="R449" s="326">
        <v>0.95</v>
      </c>
      <c r="S449" s="1414">
        <v>0.7</v>
      </c>
      <c r="T449" s="1358">
        <v>1.109</v>
      </c>
      <c r="U449" s="1350">
        <v>666281</v>
      </c>
      <c r="X449" s="332"/>
      <c r="Y449" s="330"/>
      <c r="Z449" s="330"/>
      <c r="AB449" s="332"/>
      <c r="AC449" s="332"/>
      <c r="AD449" s="330"/>
    </row>
    <row r="450" spans="1:30">
      <c r="A450" s="148"/>
      <c r="B450" s="40" t="s">
        <v>117</v>
      </c>
      <c r="C450" s="324">
        <v>94.8</v>
      </c>
      <c r="D450" s="353">
        <v>3137344.7266805647</v>
      </c>
      <c r="E450" s="324">
        <v>243217</v>
      </c>
      <c r="F450" s="324">
        <v>92.5</v>
      </c>
      <c r="G450" s="325">
        <v>1129149.825</v>
      </c>
      <c r="H450" s="326">
        <v>0.95</v>
      </c>
      <c r="I450" s="1926">
        <v>0.7</v>
      </c>
      <c r="J450" s="368">
        <v>1.0640000000000001</v>
      </c>
      <c r="K450" s="385">
        <v>674525.804</v>
      </c>
      <c r="M450" s="376">
        <v>94.8</v>
      </c>
      <c r="N450" s="1357">
        <v>3303.16</v>
      </c>
      <c r="O450" s="324">
        <v>244.42</v>
      </c>
      <c r="P450" s="324">
        <v>92.5</v>
      </c>
      <c r="Q450" s="325">
        <v>1113529.1000000001</v>
      </c>
      <c r="R450" s="326">
        <v>0.95</v>
      </c>
      <c r="S450" s="1414">
        <v>0.7</v>
      </c>
      <c r="T450" s="1358">
        <v>1.0840000000000001</v>
      </c>
      <c r="U450" s="1350">
        <v>686040</v>
      </c>
      <c r="X450" s="332"/>
      <c r="Y450" s="330"/>
      <c r="Z450" s="330"/>
      <c r="AB450" s="332"/>
      <c r="AC450" s="332"/>
      <c r="AD450" s="330"/>
    </row>
    <row r="451" spans="1:30">
      <c r="A451" s="150"/>
      <c r="B451" s="56" t="s">
        <v>118</v>
      </c>
      <c r="C451" s="344">
        <v>92.6</v>
      </c>
      <c r="D451" s="1397"/>
      <c r="E451" s="344">
        <v>302620</v>
      </c>
      <c r="F451" s="344">
        <v>83.1</v>
      </c>
      <c r="G451" s="345">
        <v>1118431.497</v>
      </c>
      <c r="H451" s="346">
        <v>0.95</v>
      </c>
      <c r="I451" s="1927">
        <v>-2</v>
      </c>
      <c r="J451" s="387">
        <v>1.1559999999999999</v>
      </c>
      <c r="K451" s="388">
        <v>747510.25100000005</v>
      </c>
      <c r="M451" s="380">
        <v>92.6</v>
      </c>
      <c r="N451" s="1397"/>
      <c r="O451" s="344">
        <v>288.75</v>
      </c>
      <c r="P451" s="344">
        <v>83.1</v>
      </c>
      <c r="Q451" s="345">
        <v>1112633.6000000001</v>
      </c>
      <c r="R451" s="346">
        <v>0.95</v>
      </c>
      <c r="S451" s="1415">
        <v>-2</v>
      </c>
      <c r="T451" s="1359">
        <v>1.0880000000000001</v>
      </c>
      <c r="U451" s="1351">
        <v>679552</v>
      </c>
      <c r="X451" s="332"/>
      <c r="Y451" s="330"/>
      <c r="Z451" s="330"/>
      <c r="AB451" s="332"/>
      <c r="AC451" s="332"/>
      <c r="AD451" s="330"/>
    </row>
    <row r="452" spans="1:30">
      <c r="A452" s="1379" t="s">
        <v>953</v>
      </c>
      <c r="B452" s="68" t="s">
        <v>107</v>
      </c>
      <c r="C452" s="337">
        <v>102.3</v>
      </c>
      <c r="D452" s="1398"/>
      <c r="E452" s="338">
        <v>200468</v>
      </c>
      <c r="F452" s="337">
        <v>99.7</v>
      </c>
      <c r="G452" s="338">
        <v>1113173.6540000001</v>
      </c>
      <c r="H452" s="340">
        <v>0.94</v>
      </c>
      <c r="I452" s="1925">
        <v>2.8</v>
      </c>
      <c r="J452" s="383">
        <v>1.048</v>
      </c>
      <c r="K452" s="384">
        <v>595752.56500000006</v>
      </c>
      <c r="M452" s="373">
        <v>102.3</v>
      </c>
      <c r="N452" s="1398"/>
      <c r="O452" s="337">
        <v>244.74</v>
      </c>
      <c r="P452" s="337">
        <v>99.7</v>
      </c>
      <c r="Q452" s="1422">
        <v>1168440.8999999999</v>
      </c>
      <c r="R452" s="340">
        <v>0.94</v>
      </c>
      <c r="S452" s="1413">
        <v>2.8</v>
      </c>
      <c r="T452" s="1633">
        <v>1.1240000000000001</v>
      </c>
      <c r="U452" s="1349">
        <v>733324</v>
      </c>
      <c r="W452" s="389"/>
      <c r="X452" s="332"/>
      <c r="Y452" s="330"/>
      <c r="Z452" s="330"/>
      <c r="AB452" s="332"/>
      <c r="AC452" s="332"/>
      <c r="AD452" s="330"/>
    </row>
    <row r="453" spans="1:30">
      <c r="A453" s="148">
        <v>2026</v>
      </c>
      <c r="B453" s="40" t="s">
        <v>108</v>
      </c>
      <c r="C453" s="324"/>
      <c r="D453" s="1357"/>
      <c r="E453" s="325"/>
      <c r="F453" s="324"/>
      <c r="G453" s="325"/>
      <c r="H453" s="326"/>
      <c r="I453" s="1926"/>
      <c r="J453" s="368"/>
      <c r="K453" s="385"/>
      <c r="M453" s="1911"/>
      <c r="N453" s="1357"/>
      <c r="O453" s="1828"/>
      <c r="P453" s="1828"/>
      <c r="Q453" s="1417"/>
      <c r="R453" s="1912"/>
      <c r="S453" s="1913"/>
      <c r="T453" s="1358"/>
      <c r="U453" s="1914"/>
      <c r="X453" s="332"/>
      <c r="Y453" s="330"/>
      <c r="Z453" s="330"/>
      <c r="AB453" s="332"/>
      <c r="AC453" s="332"/>
      <c r="AD453" s="330"/>
    </row>
    <row r="454" spans="1:30">
      <c r="A454" s="148"/>
      <c r="B454" s="40" t="s">
        <v>109</v>
      </c>
      <c r="C454" s="324"/>
      <c r="D454" s="1357"/>
      <c r="E454" s="324"/>
      <c r="F454" s="324"/>
      <c r="G454" s="325"/>
      <c r="H454" s="326"/>
      <c r="I454" s="1926"/>
      <c r="J454" s="368"/>
      <c r="K454" s="385"/>
      <c r="M454" s="1911"/>
      <c r="N454" s="1357"/>
      <c r="O454" s="1828"/>
      <c r="P454" s="1828"/>
      <c r="Q454" s="1417"/>
      <c r="R454" s="1912"/>
      <c r="S454" s="1913"/>
      <c r="T454" s="1358"/>
      <c r="U454" s="1914"/>
      <c r="X454" s="332"/>
      <c r="Y454" s="330"/>
      <c r="Z454" s="330"/>
      <c r="AB454" s="332"/>
      <c r="AC454" s="332"/>
      <c r="AD454" s="330"/>
    </row>
    <row r="455" spans="1:30">
      <c r="A455" s="148"/>
      <c r="B455" s="40" t="s">
        <v>110</v>
      </c>
      <c r="C455" s="324"/>
      <c r="D455" s="1357"/>
      <c r="E455" s="324"/>
      <c r="F455" s="324"/>
      <c r="G455" s="325"/>
      <c r="H455" s="326"/>
      <c r="I455" s="1926"/>
      <c r="J455" s="368"/>
      <c r="K455" s="385"/>
      <c r="M455" s="1911"/>
      <c r="N455" s="1357"/>
      <c r="O455" s="1828"/>
      <c r="P455" s="1828"/>
      <c r="Q455" s="1357"/>
      <c r="R455" s="1912"/>
      <c r="S455" s="1913"/>
      <c r="T455" s="1358"/>
      <c r="U455" s="1914"/>
      <c r="X455" s="332"/>
      <c r="Y455" s="330"/>
      <c r="Z455" s="330"/>
      <c r="AB455" s="332"/>
      <c r="AC455" s="332"/>
      <c r="AD455" s="330"/>
    </row>
    <row r="456" spans="1:30">
      <c r="A456" s="148"/>
      <c r="B456" s="40" t="s">
        <v>111</v>
      </c>
      <c r="C456" s="324"/>
      <c r="D456" s="1357"/>
      <c r="E456" s="324"/>
      <c r="F456" s="324"/>
      <c r="G456" s="325"/>
      <c r="H456" s="326"/>
      <c r="I456" s="1926"/>
      <c r="J456" s="368"/>
      <c r="K456" s="385"/>
      <c r="M456" s="1911"/>
      <c r="N456" s="1357"/>
      <c r="O456" s="1828"/>
      <c r="P456" s="1828"/>
      <c r="Q456" s="1357"/>
      <c r="R456" s="1912"/>
      <c r="S456" s="1913"/>
      <c r="T456" s="1358"/>
      <c r="U456" s="1914"/>
      <c r="X456" s="332"/>
      <c r="Y456" s="330"/>
      <c r="Z456" s="330"/>
      <c r="AB456" s="332"/>
      <c r="AC456" s="332"/>
      <c r="AD456" s="330"/>
    </row>
    <row r="457" spans="1:30">
      <c r="A457" s="148"/>
      <c r="B457" s="40" t="s">
        <v>112</v>
      </c>
      <c r="C457" s="324"/>
      <c r="D457" s="1357"/>
      <c r="E457" s="324"/>
      <c r="F457" s="324"/>
      <c r="G457" s="325"/>
      <c r="H457" s="326"/>
      <c r="I457" s="1926"/>
      <c r="J457" s="368"/>
      <c r="K457" s="385"/>
      <c r="M457" s="1911"/>
      <c r="N457" s="1357"/>
      <c r="O457" s="1828"/>
      <c r="P457" s="1828"/>
      <c r="Q457" s="1357"/>
      <c r="R457" s="1912"/>
      <c r="S457" s="1913"/>
      <c r="T457" s="1358"/>
      <c r="U457" s="1914"/>
      <c r="X457" s="332"/>
      <c r="Y457" s="330"/>
      <c r="Z457" s="330"/>
      <c r="AB457" s="332"/>
      <c r="AC457" s="332"/>
      <c r="AD457" s="330"/>
    </row>
    <row r="458" spans="1:30">
      <c r="A458" s="148"/>
      <c r="B458" s="40" t="s">
        <v>113</v>
      </c>
      <c r="C458" s="324"/>
      <c r="D458" s="1357"/>
      <c r="E458" s="324"/>
      <c r="F458" s="324"/>
      <c r="G458" s="325"/>
      <c r="H458" s="326"/>
      <c r="I458" s="1926"/>
      <c r="J458" s="368"/>
      <c r="K458" s="385"/>
      <c r="M458" s="1911"/>
      <c r="N458" s="1357"/>
      <c r="O458" s="1828"/>
      <c r="P458" s="1828"/>
      <c r="Q458" s="1357"/>
      <c r="R458" s="1912"/>
      <c r="S458" s="1913"/>
      <c r="T458" s="1358"/>
      <c r="U458" s="1914"/>
      <c r="X458" s="332"/>
      <c r="Y458" s="330"/>
      <c r="Z458" s="330"/>
      <c r="AB458" s="332"/>
      <c r="AC458" s="332"/>
      <c r="AD458" s="330"/>
    </row>
    <row r="459" spans="1:30">
      <c r="A459" s="148"/>
      <c r="B459" s="40" t="s">
        <v>114</v>
      </c>
      <c r="C459" s="324"/>
      <c r="D459" s="1357"/>
      <c r="E459" s="324"/>
      <c r="F459" s="324"/>
      <c r="G459" s="325"/>
      <c r="H459" s="326"/>
      <c r="I459" s="1926"/>
      <c r="J459" s="368"/>
      <c r="K459" s="385"/>
      <c r="M459" s="1911"/>
      <c r="N459" s="1357"/>
      <c r="O459" s="1828"/>
      <c r="P459" s="1828"/>
      <c r="Q459" s="1357"/>
      <c r="R459" s="1912"/>
      <c r="S459" s="1913"/>
      <c r="T459" s="1358"/>
      <c r="U459" s="1914"/>
      <c r="X459" s="332"/>
      <c r="Y459" s="330"/>
      <c r="Z459" s="330"/>
      <c r="AB459" s="332"/>
      <c r="AC459" s="332"/>
      <c r="AD459" s="330"/>
    </row>
    <row r="460" spans="1:30">
      <c r="A460" s="148"/>
      <c r="B460" s="40" t="s">
        <v>115</v>
      </c>
      <c r="C460" s="324"/>
      <c r="D460" s="1357"/>
      <c r="E460" s="324"/>
      <c r="F460" s="324"/>
      <c r="G460" s="325"/>
      <c r="H460" s="326"/>
      <c r="I460" s="1926"/>
      <c r="J460" s="368"/>
      <c r="K460" s="385"/>
      <c r="M460" s="1911"/>
      <c r="N460" s="1357"/>
      <c r="O460" s="1828"/>
      <c r="P460" s="1828"/>
      <c r="Q460" s="1357"/>
      <c r="R460" s="1828"/>
      <c r="S460" s="1913"/>
      <c r="T460" s="1358"/>
      <c r="U460" s="1914"/>
      <c r="X460" s="332"/>
      <c r="Y460" s="330"/>
      <c r="Z460" s="330"/>
      <c r="AB460" s="332"/>
      <c r="AC460" s="332"/>
      <c r="AD460" s="330"/>
    </row>
    <row r="461" spans="1:30">
      <c r="A461" s="148"/>
      <c r="B461" s="40" t="s">
        <v>116</v>
      </c>
      <c r="C461" s="324"/>
      <c r="D461" s="1357"/>
      <c r="E461" s="324"/>
      <c r="F461" s="324"/>
      <c r="G461" s="325"/>
      <c r="H461" s="326"/>
      <c r="I461" s="1926"/>
      <c r="J461" s="368"/>
      <c r="K461" s="385"/>
      <c r="M461" s="1911"/>
      <c r="N461" s="1357"/>
      <c r="O461" s="1828"/>
      <c r="P461" s="1828"/>
      <c r="Q461" s="1357"/>
      <c r="R461" s="1828"/>
      <c r="S461" s="1913"/>
      <c r="T461" s="1358"/>
      <c r="U461" s="1914"/>
      <c r="X461" s="332"/>
      <c r="Y461" s="330"/>
      <c r="Z461" s="330"/>
      <c r="AB461" s="332"/>
      <c r="AC461" s="332"/>
      <c r="AD461" s="330"/>
    </row>
    <row r="462" spans="1:30">
      <c r="A462" s="148"/>
      <c r="B462" s="40" t="s">
        <v>117</v>
      </c>
      <c r="C462" s="324"/>
      <c r="D462" s="1357"/>
      <c r="E462" s="324"/>
      <c r="F462" s="324"/>
      <c r="G462" s="325"/>
      <c r="H462" s="326"/>
      <c r="I462" s="1926"/>
      <c r="J462" s="368"/>
      <c r="K462" s="385"/>
      <c r="M462" s="1911"/>
      <c r="N462" s="1357"/>
      <c r="O462" s="1828"/>
      <c r="P462" s="1828"/>
      <c r="Q462" s="1357"/>
      <c r="R462" s="1828"/>
      <c r="S462" s="1913"/>
      <c r="T462" s="1358"/>
      <c r="U462" s="1914"/>
      <c r="X462" s="332"/>
      <c r="Y462" s="330"/>
      <c r="Z462" s="330"/>
      <c r="AB462" s="332"/>
      <c r="AC462" s="332"/>
      <c r="AD462" s="330"/>
    </row>
    <row r="463" spans="1:30">
      <c r="A463" s="150"/>
      <c r="B463" s="56" t="s">
        <v>118</v>
      </c>
      <c r="C463" s="344"/>
      <c r="D463" s="1397"/>
      <c r="E463" s="344"/>
      <c r="F463" s="344"/>
      <c r="G463" s="345"/>
      <c r="H463" s="346"/>
      <c r="I463" s="1927"/>
      <c r="J463" s="387"/>
      <c r="K463" s="388"/>
      <c r="M463" s="1915"/>
      <c r="N463" s="1397"/>
      <c r="O463" s="1829"/>
      <c r="P463" s="1829"/>
      <c r="Q463" s="1397"/>
      <c r="R463" s="1829"/>
      <c r="S463" s="1916"/>
      <c r="T463" s="1359"/>
      <c r="U463" s="1917"/>
      <c r="X463" s="332"/>
      <c r="Y463" s="330"/>
      <c r="Z463" s="330"/>
      <c r="AB463" s="332"/>
      <c r="AC463" s="332"/>
      <c r="AD463" s="330"/>
    </row>
    <row r="464" spans="1:30">
      <c r="D464" s="389"/>
      <c r="E464" s="389"/>
      <c r="H464" s="390"/>
      <c r="N464" s="1399"/>
      <c r="Y464" s="389"/>
      <c r="Z464" s="389"/>
    </row>
    <row r="465" spans="1:26">
      <c r="A465" s="153" t="s">
        <v>318</v>
      </c>
      <c r="B465" s="16"/>
      <c r="C465" s="273"/>
      <c r="D465" s="273"/>
      <c r="E465" s="273" t="s">
        <v>228</v>
      </c>
      <c r="F465" s="273"/>
      <c r="H465" s="273"/>
      <c r="J465" s="273"/>
      <c r="N465" s="1399"/>
      <c r="X465" s="273"/>
      <c r="Y465" s="273" t="s">
        <v>228</v>
      </c>
      <c r="Z465" s="391" t="s">
        <v>228</v>
      </c>
    </row>
    <row r="466" spans="1:26">
      <c r="A466" s="230" t="s">
        <v>97</v>
      </c>
      <c r="B466" s="232"/>
      <c r="C466" s="392" t="s">
        <v>277</v>
      </c>
      <c r="D466" s="393" t="s">
        <v>278</v>
      </c>
      <c r="E466" s="393" t="s">
        <v>279</v>
      </c>
      <c r="F466" s="393" t="s">
        <v>280</v>
      </c>
      <c r="G466" s="112" t="s">
        <v>281</v>
      </c>
      <c r="H466" s="393" t="s">
        <v>282</v>
      </c>
      <c r="I466" s="112" t="s">
        <v>283</v>
      </c>
      <c r="J466" s="393" t="s">
        <v>284</v>
      </c>
      <c r="K466" s="147" t="s">
        <v>285</v>
      </c>
      <c r="N466" s="1399"/>
      <c r="X466" s="392" t="s">
        <v>286</v>
      </c>
      <c r="Y466" s="393" t="s">
        <v>287</v>
      </c>
      <c r="Z466" s="394" t="s">
        <v>288</v>
      </c>
    </row>
    <row r="467" spans="1:26">
      <c r="A467" s="234" t="s">
        <v>229</v>
      </c>
      <c r="B467" s="161"/>
      <c r="C467" s="395" t="s">
        <v>289</v>
      </c>
      <c r="D467" s="273" t="s">
        <v>290</v>
      </c>
      <c r="E467" s="273" t="s">
        <v>291</v>
      </c>
      <c r="F467" s="273" t="s">
        <v>289</v>
      </c>
      <c r="G467" s="17" t="s">
        <v>292</v>
      </c>
      <c r="H467" s="273" t="s">
        <v>293</v>
      </c>
      <c r="I467" s="17" t="s">
        <v>294</v>
      </c>
      <c r="J467" s="273" t="s">
        <v>295</v>
      </c>
      <c r="K467" s="149" t="s">
        <v>296</v>
      </c>
      <c r="N467" s="1399"/>
      <c r="X467" s="395" t="s">
        <v>297</v>
      </c>
      <c r="Y467" s="273" t="s">
        <v>294</v>
      </c>
      <c r="Z467" s="396" t="s">
        <v>296</v>
      </c>
    </row>
    <row r="468" spans="1:26">
      <c r="A468" s="236"/>
      <c r="B468" s="161"/>
      <c r="C468" s="395" t="s">
        <v>319</v>
      </c>
      <c r="D468" s="273"/>
      <c r="E468" s="273" t="s">
        <v>299</v>
      </c>
      <c r="F468" s="273" t="s">
        <v>300</v>
      </c>
      <c r="G468" s="17" t="s">
        <v>301</v>
      </c>
      <c r="H468" s="273" t="s">
        <v>300</v>
      </c>
      <c r="I468" s="17" t="s">
        <v>302</v>
      </c>
      <c r="J468" s="273" t="s">
        <v>303</v>
      </c>
      <c r="K468" s="149"/>
      <c r="N468" s="1399"/>
      <c r="X468" s="395" t="s">
        <v>304</v>
      </c>
      <c r="Y468" s="273"/>
      <c r="Z468" s="396"/>
    </row>
    <row r="469" spans="1:26">
      <c r="A469" s="236"/>
      <c r="B469" s="161"/>
      <c r="C469" s="397" t="s">
        <v>305</v>
      </c>
      <c r="D469" s="273"/>
      <c r="E469" s="273"/>
      <c r="F469" s="398" t="s">
        <v>319</v>
      </c>
      <c r="G469" s="17" t="s">
        <v>319</v>
      </c>
      <c r="H469" s="273"/>
      <c r="J469" s="273"/>
      <c r="K469" s="149" t="s">
        <v>306</v>
      </c>
      <c r="N469" s="1399"/>
      <c r="X469" s="397" t="s">
        <v>320</v>
      </c>
      <c r="Y469" s="273"/>
      <c r="Z469" s="396" t="s">
        <v>306</v>
      </c>
    </row>
    <row r="470" spans="1:26">
      <c r="A470" s="239"/>
      <c r="B470" s="166"/>
      <c r="C470" s="399" t="s">
        <v>308</v>
      </c>
      <c r="D470" s="400" t="s">
        <v>309</v>
      </c>
      <c r="E470" s="400" t="s">
        <v>310</v>
      </c>
      <c r="F470" s="400" t="s">
        <v>311</v>
      </c>
      <c r="G470" s="114" t="s">
        <v>312</v>
      </c>
      <c r="H470" s="400" t="s">
        <v>313</v>
      </c>
      <c r="I470" s="114" t="s">
        <v>314</v>
      </c>
      <c r="J470" s="400" t="s">
        <v>315</v>
      </c>
      <c r="K470" s="151" t="s">
        <v>316</v>
      </c>
      <c r="X470" s="399" t="s">
        <v>312</v>
      </c>
      <c r="Y470" s="400" t="s">
        <v>314</v>
      </c>
      <c r="Z470" s="401" t="s">
        <v>316</v>
      </c>
    </row>
    <row r="471" spans="1:26">
      <c r="A471" s="146" t="s">
        <v>231</v>
      </c>
      <c r="B471" s="382"/>
      <c r="C471" s="402">
        <f>AVERAGE(C20:C31)</f>
        <v>125.88333333333333</v>
      </c>
      <c r="D471" s="249">
        <f t="shared" ref="D471:H471" si="0">AVERAGE(D20:D31)</f>
        <v>1291115.0833333333</v>
      </c>
      <c r="E471" s="249">
        <f>SUM(E20:E31)</f>
        <v>12031970</v>
      </c>
      <c r="F471" s="248">
        <f t="shared" si="0"/>
        <v>93.25</v>
      </c>
      <c r="G471" s="403">
        <f t="shared" si="0"/>
        <v>1028248.301</v>
      </c>
      <c r="H471" s="404">
        <f t="shared" si="0"/>
        <v>1.0916666666666666</v>
      </c>
      <c r="I471" s="405"/>
      <c r="J471" s="406">
        <f>AVERAGE(J20:J31)</f>
        <v>1.0861666666666667</v>
      </c>
      <c r="K471" s="407">
        <f>SUM(K20:K31)</f>
        <v>5706713</v>
      </c>
      <c r="X471" s="408">
        <f>AVERAGE(X20:X31)</f>
        <v>150.375</v>
      </c>
      <c r="Y471" s="246">
        <f>SUM(Y21:Y32)</f>
        <v>4800384</v>
      </c>
      <c r="Z471" s="409">
        <f>SUM(Z21:Z32)</f>
        <v>3199698</v>
      </c>
    </row>
    <row r="472" spans="1:26">
      <c r="A472" s="148" t="s">
        <v>232</v>
      </c>
      <c r="B472" s="152" t="s">
        <v>233</v>
      </c>
      <c r="C472" s="402">
        <f>AVERAGE(C32:C43)</f>
        <v>126.44166666666666</v>
      </c>
      <c r="D472" s="249">
        <f t="shared" ref="D472:I472" si="1">AVERAGE(D32:D43)</f>
        <v>1307541.3333333333</v>
      </c>
      <c r="E472" s="249">
        <f>SUM(E32:E43)</f>
        <v>10398592</v>
      </c>
      <c r="F472" s="248">
        <f t="shared" si="1"/>
        <v>94.5</v>
      </c>
      <c r="G472" s="403">
        <f t="shared" si="1"/>
        <v>1026875.068</v>
      </c>
      <c r="H472" s="404">
        <f t="shared" si="1"/>
        <v>1.0641666666666667</v>
      </c>
      <c r="I472" s="410">
        <f t="shared" si="1"/>
        <v>4.5583333333333327</v>
      </c>
      <c r="J472" s="406">
        <f>AVERAGE(J32:J43)</f>
        <v>1.0580000000000001</v>
      </c>
      <c r="K472" s="407">
        <f>SUM(K32:K43)</f>
        <v>5789971</v>
      </c>
      <c r="X472" s="402">
        <f>AVERAGE(X32:X43)</f>
        <v>142.66666666666669</v>
      </c>
      <c r="Y472" s="249">
        <f>SUM(Y33:Y44)</f>
        <v>4939673</v>
      </c>
      <c r="Z472" s="407">
        <f>SUM(Z33:Z44)</f>
        <v>3092482</v>
      </c>
    </row>
    <row r="473" spans="1:26">
      <c r="A473" s="148" t="s">
        <v>234</v>
      </c>
      <c r="B473" s="152"/>
      <c r="C473" s="402">
        <f>AVERAGE(C44:C55)</f>
        <v>116.53333333333332</v>
      </c>
      <c r="D473" s="249">
        <f t="shared" ref="D473:I473" si="2">AVERAGE(D44:D55)</f>
        <v>1273495</v>
      </c>
      <c r="E473" s="249">
        <f>SUM(E44:E55)</f>
        <v>10406827</v>
      </c>
      <c r="F473" s="248">
        <f t="shared" si="2"/>
        <v>82.466666666666654</v>
      </c>
      <c r="G473" s="403">
        <f t="shared" si="2"/>
        <v>991695.23850000009</v>
      </c>
      <c r="H473" s="404">
        <f t="shared" si="2"/>
        <v>0.78083333333333327</v>
      </c>
      <c r="I473" s="410">
        <f t="shared" si="2"/>
        <v>-0.19166666666666662</v>
      </c>
      <c r="J473" s="406">
        <f>AVERAGE(J44:J55)</f>
        <v>0.94508333333333339</v>
      </c>
      <c r="K473" s="407">
        <f>SUM(K44:K55)</f>
        <v>5912048</v>
      </c>
      <c r="X473" s="402">
        <f>AVERAGE(X44:X55)</f>
        <v>124.28333333333335</v>
      </c>
      <c r="Y473" s="249">
        <f>SUM(Y45:Y56)</f>
        <v>4829407</v>
      </c>
      <c r="Z473" s="407">
        <f>SUM(Z45:Z56)</f>
        <v>2913395</v>
      </c>
    </row>
    <row r="474" spans="1:26">
      <c r="A474" s="148" t="s">
        <v>235</v>
      </c>
      <c r="B474" s="152" t="s">
        <v>236</v>
      </c>
      <c r="C474" s="402">
        <f>AVERAGE(C56:C67)</f>
        <v>110.13333333333333</v>
      </c>
      <c r="D474" s="249">
        <f t="shared" ref="D474:I474" si="3">AVERAGE(D56:D67)</f>
        <v>1263955.1666666667</v>
      </c>
      <c r="E474" s="249">
        <f>SUM(E56:E67)</f>
        <v>9584339</v>
      </c>
      <c r="F474" s="248">
        <f t="shared" si="3"/>
        <v>77.808333333333351</v>
      </c>
      <c r="G474" s="403">
        <f t="shared" si="3"/>
        <v>1012182.9236666668</v>
      </c>
      <c r="H474" s="404">
        <f t="shared" si="3"/>
        <v>0.54249999999999987</v>
      </c>
      <c r="I474" s="410">
        <f t="shared" si="3"/>
        <v>-0.11666666666666665</v>
      </c>
      <c r="J474" s="406">
        <f>AVERAGE(J56:J67)</f>
        <v>0.89525000000000021</v>
      </c>
      <c r="K474" s="407">
        <f>SUM(K56:K67)</f>
        <v>5200920</v>
      </c>
      <c r="M474" s="275" t="s">
        <v>178</v>
      </c>
      <c r="X474" s="402">
        <f>AVERAGE(X56:X67)</f>
        <v>103.38333333333333</v>
      </c>
      <c r="Y474" s="249">
        <f>SUM(Y57:Y68)</f>
        <v>4733488</v>
      </c>
      <c r="Z474" s="407">
        <f>SUM(Z57:Z68)</f>
        <v>2624564</v>
      </c>
    </row>
    <row r="475" spans="1:26">
      <c r="A475" s="148" t="s">
        <v>237</v>
      </c>
      <c r="B475" s="152"/>
      <c r="C475" s="402">
        <f>AVERAGE(C68:C79)</f>
        <v>111.40833333333335</v>
      </c>
      <c r="D475" s="249">
        <f t="shared" ref="D475:I475" si="4">AVERAGE(D68:D79)</f>
        <v>1279009</v>
      </c>
      <c r="E475" s="249">
        <f>SUM(E68:E70)</f>
        <v>2037059</v>
      </c>
      <c r="F475" s="248">
        <f t="shared" si="4"/>
        <v>79.908333333333346</v>
      </c>
      <c r="G475" s="403">
        <f t="shared" si="4"/>
        <v>986071.17824999988</v>
      </c>
      <c r="H475" s="404">
        <f t="shared" si="4"/>
        <v>0.45250000000000007</v>
      </c>
      <c r="I475" s="410">
        <f t="shared" si="4"/>
        <v>1.5666666666666667</v>
      </c>
      <c r="J475" s="406">
        <f>AVERAGE(J68:J79)</f>
        <v>0.89900000000000002</v>
      </c>
      <c r="K475" s="407">
        <f>SUM(K68:K70)</f>
        <v>1217398</v>
      </c>
      <c r="M475" s="275" t="s">
        <v>178</v>
      </c>
      <c r="X475" s="402">
        <f>AVERAGE(X68:X79)</f>
        <v>99.574999999999989</v>
      </c>
      <c r="Y475" s="249">
        <f>SUM(Y69:Y80)</f>
        <v>4639056</v>
      </c>
      <c r="Z475" s="407">
        <f>SUM(Z69:Z80)</f>
        <v>2725630</v>
      </c>
    </row>
    <row r="476" spans="1:26">
      <c r="A476" s="148" t="s">
        <v>238</v>
      </c>
      <c r="B476" s="152"/>
      <c r="C476" s="402">
        <f>AVERAGE(C80:C91)</f>
        <v>109.31666666666666</v>
      </c>
      <c r="D476" s="249">
        <f t="shared" ref="D476:I476" si="5">AVERAGE(D80:D91)</f>
        <v>1277848.8333333333</v>
      </c>
      <c r="E476" s="249">
        <f>SUM(E80:E91)</f>
        <v>12824833</v>
      </c>
      <c r="F476" s="248">
        <f t="shared" si="5"/>
        <v>87.691666666666663</v>
      </c>
      <c r="G476" s="403">
        <f t="shared" si="5"/>
        <v>957594.54458333354</v>
      </c>
      <c r="H476" s="404">
        <f t="shared" si="5"/>
        <v>0.48166666666666663</v>
      </c>
      <c r="I476" s="410">
        <f t="shared" si="5"/>
        <v>-8.3583333333333343</v>
      </c>
      <c r="J476" s="406">
        <f>AVERAGE(J80:J91)</f>
        <v>0.8783333333333333</v>
      </c>
      <c r="K476" s="407">
        <f>SUM(K80:K91)</f>
        <v>3311376</v>
      </c>
      <c r="M476" s="275" t="s">
        <v>178</v>
      </c>
      <c r="X476" s="402">
        <f>AVERAGE(X80:X91)</f>
        <v>100.90833333333335</v>
      </c>
      <c r="Y476" s="249">
        <f>SUM(Y81:Y92)</f>
        <v>3807483</v>
      </c>
      <c r="Z476" s="407">
        <f>SUM(Z81:Z92)</f>
        <v>1878281</v>
      </c>
    </row>
    <row r="477" spans="1:26">
      <c r="A477" s="148" t="s">
        <v>239</v>
      </c>
      <c r="B477" s="152"/>
      <c r="C477" s="402">
        <f>AVERAGE(C92:C103)</f>
        <v>115.825</v>
      </c>
      <c r="D477" s="249">
        <f t="shared" ref="D477:I477" si="6">AVERAGE(D92:D103)</f>
        <v>1272997.5833333333</v>
      </c>
      <c r="E477" s="249">
        <f>SUM(E92:E103)</f>
        <v>16310371</v>
      </c>
      <c r="F477" s="248">
        <f t="shared" si="6"/>
        <v>93.25</v>
      </c>
      <c r="G477" s="403">
        <f t="shared" si="6"/>
        <v>948902.37750000006</v>
      </c>
      <c r="H477" s="404">
        <f t="shared" si="6"/>
        <v>0.60499999999999998</v>
      </c>
      <c r="I477" s="410">
        <f t="shared" si="6"/>
        <v>8.2416666666666671</v>
      </c>
      <c r="J477" s="406">
        <f>AVERAGE(J92:J103)</f>
        <v>0.92416666666666669</v>
      </c>
      <c r="K477" s="407">
        <f>SUM(K92:K103)</f>
        <v>4533832</v>
      </c>
      <c r="X477" s="402">
        <f>AVERAGE(X92:X103)</f>
        <v>111.19166666666666</v>
      </c>
      <c r="Y477" s="249">
        <f>SUM(Y93:Y104)</f>
        <v>4188078</v>
      </c>
      <c r="Z477" s="407">
        <f>SUM(Z93:Z104)</f>
        <v>2863335</v>
      </c>
    </row>
    <row r="478" spans="1:26">
      <c r="A478" s="148" t="s">
        <v>240</v>
      </c>
      <c r="B478" s="152" t="s">
        <v>233</v>
      </c>
      <c r="C478" s="402">
        <f>AVERAGE(C104:C115)</f>
        <v>124.93333333333334</v>
      </c>
      <c r="D478" s="249">
        <f t="shared" ref="D478:I478" si="7">AVERAGE(D104:D115)</f>
        <v>1285656.75</v>
      </c>
      <c r="E478" s="249">
        <f>SUM(E104:E115)</f>
        <v>13118252</v>
      </c>
      <c r="F478" s="248">
        <f t="shared" si="7"/>
        <v>110.72499999999998</v>
      </c>
      <c r="G478" s="403">
        <f t="shared" si="7"/>
        <v>934814.24533333315</v>
      </c>
      <c r="H478" s="404">
        <f t="shared" si="7"/>
        <v>0.57833333333333348</v>
      </c>
      <c r="I478" s="410">
        <f t="shared" si="7"/>
        <v>5.8500000000000005</v>
      </c>
      <c r="J478" s="406">
        <f>AVERAGE(J104:J115)</f>
        <v>1.0061666666666667</v>
      </c>
      <c r="K478" s="407">
        <f>SUM(K104:K115)</f>
        <v>5172974</v>
      </c>
      <c r="X478" s="402">
        <f>AVERAGE(X104:X115)</f>
        <v>112.91666666666669</v>
      </c>
      <c r="Y478" s="249">
        <f>SUM(Y105:Y116)</f>
        <v>4292840</v>
      </c>
      <c r="Z478" s="407">
        <f>SUM(Z105:Z116)</f>
        <v>2979866</v>
      </c>
    </row>
    <row r="479" spans="1:26">
      <c r="A479" s="148" t="s">
        <v>241</v>
      </c>
      <c r="B479" s="152"/>
      <c r="C479" s="402">
        <f>AVERAGE(C116:C127)</f>
        <v>118.02500000000002</v>
      </c>
      <c r="D479" s="249">
        <f t="shared" ref="D479:I479" si="8">AVERAGE(D116:D127)</f>
        <v>1228703.75</v>
      </c>
      <c r="E479" s="249">
        <f>SUM(E116:E127)</f>
        <v>8877354</v>
      </c>
      <c r="F479" s="248">
        <f t="shared" si="8"/>
        <v>115.10000000000001</v>
      </c>
      <c r="G479" s="403">
        <f t="shared" si="8"/>
        <v>913882.21666666667</v>
      </c>
      <c r="H479" s="404">
        <f t="shared" si="8"/>
        <v>0.39416666666666661</v>
      </c>
      <c r="I479" s="410">
        <f t="shared" si="8"/>
        <v>0.46666666666666673</v>
      </c>
      <c r="J479" s="406">
        <f>AVERAGE(J116:J127)</f>
        <v>0.95533333333333337</v>
      </c>
      <c r="K479" s="407">
        <f>SUM(K116:K127)</f>
        <v>4984539</v>
      </c>
      <c r="X479" s="402">
        <f>AVERAGE(X116:X127)</f>
        <v>100.60833333333333</v>
      </c>
      <c r="Y479" s="249">
        <f>SUM(Y117:Y128)</f>
        <v>4086318</v>
      </c>
      <c r="Z479" s="407">
        <f>SUM(Z117:Z128)</f>
        <v>2596650</v>
      </c>
    </row>
    <row r="480" spans="1:26">
      <c r="A480" s="148" t="s">
        <v>242</v>
      </c>
      <c r="B480" s="152" t="s">
        <v>236</v>
      </c>
      <c r="C480" s="402">
        <f>AVERAGE(C128:C139)</f>
        <v>116.09166666666665</v>
      </c>
      <c r="D480" s="249">
        <f t="shared" ref="D480:I480" si="9">AVERAGE(D128:D139)</f>
        <v>3712361.5833333335</v>
      </c>
      <c r="E480" s="249">
        <f>SUM(E128:E139)</f>
        <v>8257050</v>
      </c>
      <c r="F480" s="248">
        <f t="shared" si="9"/>
        <v>112.38333333333333</v>
      </c>
      <c r="G480" s="403">
        <f t="shared" si="9"/>
        <v>1086509.1475</v>
      </c>
      <c r="H480" s="404">
        <f t="shared" si="9"/>
        <v>0.35250000000000004</v>
      </c>
      <c r="I480" s="410">
        <f t="shared" si="9"/>
        <v>-4.041666666666667</v>
      </c>
      <c r="J480" s="406">
        <f>AVERAGE(J128:J139)</f>
        <v>0.94416666666666671</v>
      </c>
      <c r="K480" s="407">
        <f>SUM(K128:K139)</f>
        <v>4406402</v>
      </c>
      <c r="X480" s="402">
        <f>AVERAGE(X128:X139)</f>
        <v>98.858333333333334</v>
      </c>
      <c r="Y480" s="249">
        <f>SUM(Y129:Y140)</f>
        <v>4005898</v>
      </c>
      <c r="Z480" s="407">
        <f>SUM(Z129:Z140)</f>
        <v>2335751</v>
      </c>
    </row>
    <row r="481" spans="1:26">
      <c r="A481" s="148" t="s">
        <v>243</v>
      </c>
      <c r="B481" s="152" t="s">
        <v>233</v>
      </c>
      <c r="C481" s="402">
        <f>AVERAGE(C140:C151)</f>
        <v>119.05833333333334</v>
      </c>
      <c r="D481" s="249">
        <f t="shared" ref="D481:I481" si="10">AVERAGE(D140:D151)</f>
        <v>3792531.6666666665</v>
      </c>
      <c r="E481" s="249">
        <f>SUM(E140:E151)</f>
        <v>8333467</v>
      </c>
      <c r="F481" s="248">
        <f t="shared" si="10"/>
        <v>111.80000000000001</v>
      </c>
      <c r="G481" s="403">
        <f t="shared" si="10"/>
        <v>1110609.4522500003</v>
      </c>
      <c r="H481" s="404">
        <f t="shared" si="10"/>
        <v>0.43416666666666676</v>
      </c>
      <c r="I481" s="410">
        <f t="shared" si="10"/>
        <v>-4.125</v>
      </c>
      <c r="J481" s="406">
        <f>AVERAGE(J140:J151)</f>
        <v>0.98483333333333345</v>
      </c>
      <c r="K481" s="407">
        <f>SUM(K140:K151)</f>
        <v>4487486</v>
      </c>
      <c r="X481" s="402">
        <f>AVERAGE(X140:X151)</f>
        <v>98.216666666666654</v>
      </c>
      <c r="Y481" s="249">
        <f>SUM(Y141:Y152)</f>
        <v>3929680</v>
      </c>
      <c r="Z481" s="407">
        <f>SUM(Z141:Z152)</f>
        <v>2424345</v>
      </c>
    </row>
    <row r="482" spans="1:26">
      <c r="A482" s="146" t="s">
        <v>244</v>
      </c>
      <c r="B482" s="382" t="s">
        <v>236</v>
      </c>
      <c r="C482" s="408">
        <f>AVERAGE(C152:C163)</f>
        <v>109.79166666666667</v>
      </c>
      <c r="D482" s="246">
        <f t="shared" ref="D482:I482" si="11">AVERAGE(D152:D163)</f>
        <v>3640370</v>
      </c>
      <c r="E482" s="246">
        <f>SUM(E152:E163)</f>
        <v>7641193</v>
      </c>
      <c r="F482" s="245">
        <f t="shared" si="11"/>
        <v>95.933333333333337</v>
      </c>
      <c r="G482" s="246">
        <f t="shared" si="11"/>
        <v>1069643.2153333332</v>
      </c>
      <c r="H482" s="411">
        <f t="shared" si="11"/>
        <v>0.45416666666666666</v>
      </c>
      <c r="I482" s="412">
        <f t="shared" si="11"/>
        <v>-4.208333333333333</v>
      </c>
      <c r="J482" s="413">
        <f>AVERAGE(J152:J163)</f>
        <v>0.91591666666666682</v>
      </c>
      <c r="K482" s="409">
        <f>SUM(K152:K163)</f>
        <v>4350662</v>
      </c>
      <c r="X482" s="408">
        <f>AVERAGE(X152:X163)</f>
        <v>97.683333333333337</v>
      </c>
      <c r="Y482" s="246">
        <f>SUM(Y153:Y164)</f>
        <v>3835408</v>
      </c>
      <c r="Z482" s="409">
        <f>SUM(Z153:Z164)</f>
        <v>2425057</v>
      </c>
    </row>
    <row r="483" spans="1:26">
      <c r="A483" s="148" t="s">
        <v>245</v>
      </c>
      <c r="B483" s="152"/>
      <c r="C483" s="402">
        <f>AVERAGE(C164:C175)</f>
        <v>110.73333333333333</v>
      </c>
      <c r="D483" s="249">
        <f t="shared" ref="D483:I483" si="12">AVERAGE(D164:D175)</f>
        <v>3576634.0833333335</v>
      </c>
      <c r="E483" s="249">
        <f>SUM(E164:E175)</f>
        <v>6959622</v>
      </c>
      <c r="F483" s="248">
        <f t="shared" si="12"/>
        <v>94.924999999999997</v>
      </c>
      <c r="G483" s="403">
        <f t="shared" si="12"/>
        <v>967100.89574999979</v>
      </c>
      <c r="H483" s="404">
        <f t="shared" si="12"/>
        <v>0.41833333333333345</v>
      </c>
      <c r="I483" s="410">
        <f t="shared" si="12"/>
        <v>-4.6249999999999991</v>
      </c>
      <c r="J483" s="406">
        <f>AVERAGE(J164:J175)</f>
        <v>0.9920000000000001</v>
      </c>
      <c r="K483" s="407">
        <f>SUM(K164:K175)</f>
        <v>4657128</v>
      </c>
      <c r="X483" s="402">
        <f>AVERAGE(X164:X175)</f>
        <v>86.274999999999991</v>
      </c>
      <c r="Y483" s="249">
        <f>SUM(Y165:Y176)</f>
        <v>3811152</v>
      </c>
      <c r="Z483" s="407">
        <f>SUM(Z165:Z176)</f>
        <v>2439469</v>
      </c>
    </row>
    <row r="484" spans="1:26">
      <c r="A484" s="148" t="s">
        <v>246</v>
      </c>
      <c r="B484" s="152"/>
      <c r="C484" s="402">
        <f>AVERAGE(C176:C187)</f>
        <v>119.625</v>
      </c>
      <c r="D484" s="249">
        <f t="shared" ref="D484:I484" si="13">AVERAGE(D176:D187)</f>
        <v>3545586.4166666665</v>
      </c>
      <c r="E484" s="249">
        <f>SUM(E176:E187)</f>
        <v>6959838</v>
      </c>
      <c r="F484" s="248">
        <f t="shared" si="13"/>
        <v>108.425</v>
      </c>
      <c r="G484" s="403">
        <f t="shared" si="13"/>
        <v>919869.68516666675</v>
      </c>
      <c r="H484" s="404">
        <f t="shared" si="13"/>
        <v>0.51750000000000007</v>
      </c>
      <c r="I484" s="410">
        <f t="shared" si="13"/>
        <v>-3.8749999999999996</v>
      </c>
      <c r="J484" s="406">
        <f>AVERAGE(J176:J187)</f>
        <v>1.13975</v>
      </c>
      <c r="K484" s="407">
        <f>SUM(K176:K187)</f>
        <v>4731385</v>
      </c>
      <c r="X484" s="402">
        <f>AVERAGE(X176:X187)</f>
        <v>90.341666666666654</v>
      </c>
      <c r="Y484" s="249">
        <f>SUM(Y177:Y188)</f>
        <v>3705882</v>
      </c>
      <c r="Z484" s="407">
        <f>SUM(Z177:Z188)</f>
        <v>2388458</v>
      </c>
    </row>
    <row r="485" spans="1:26">
      <c r="A485" s="148" t="s">
        <v>247</v>
      </c>
      <c r="B485" s="152"/>
      <c r="C485" s="402">
        <f>AVERAGE(C188:C199)</f>
        <v>123.78333333333332</v>
      </c>
      <c r="D485" s="249">
        <f t="shared" ref="D485:I485" si="14">AVERAGE(D188:D199)</f>
        <v>3650300.5833333335</v>
      </c>
      <c r="E485" s="249">
        <f>SUM(E188:E199)</f>
        <v>7876438</v>
      </c>
      <c r="F485" s="248">
        <f t="shared" si="14"/>
        <v>116.32499999999999</v>
      </c>
      <c r="G485" s="403">
        <f t="shared" si="14"/>
        <v>1025501.6138333334</v>
      </c>
      <c r="H485" s="404">
        <f t="shared" si="14"/>
        <v>0.68833333333333335</v>
      </c>
      <c r="I485" s="410">
        <f t="shared" si="14"/>
        <v>-2.5416666666666665</v>
      </c>
      <c r="J485" s="406">
        <f>AVERAGE(J188:J199)</f>
        <v>1.1237499999999998</v>
      </c>
      <c r="K485" s="407">
        <f>SUM(K188:K199)</f>
        <v>5402118</v>
      </c>
      <c r="X485" s="402">
        <f>AVERAGE(X188:X199)</f>
        <v>97.308333333333323</v>
      </c>
      <c r="Y485" s="249">
        <f>SUM(Y189:Y200)</f>
        <v>3571676</v>
      </c>
      <c r="Z485" s="407">
        <f>SUM(Z189:Z200)</f>
        <v>2618428</v>
      </c>
    </row>
    <row r="486" spans="1:26">
      <c r="A486" s="148" t="s">
        <v>248</v>
      </c>
      <c r="B486" s="152"/>
      <c r="C486" s="402">
        <f>AVERAGE(C200:C211)</f>
        <v>126.61666666666669</v>
      </c>
      <c r="D486" s="249">
        <f t="shared" ref="D486:I486" si="15">AVERAGE(D200:D211)</f>
        <v>3656376.6666666665</v>
      </c>
      <c r="E486" s="249">
        <f>SUM(E200:E211)</f>
        <v>7629299</v>
      </c>
      <c r="F486" s="248">
        <f t="shared" si="15"/>
        <v>127.11666666666667</v>
      </c>
      <c r="G486" s="403">
        <f t="shared" si="15"/>
        <v>1023977.5619166667</v>
      </c>
      <c r="H486" s="404">
        <f t="shared" si="15"/>
        <v>0.8341666666666665</v>
      </c>
      <c r="I486" s="410">
        <f t="shared" si="15"/>
        <v>-2.5833333333333335</v>
      </c>
      <c r="J486" s="406">
        <f>AVERAGE(J200:J211)</f>
        <v>1.16825</v>
      </c>
      <c r="K486" s="407">
        <f>SUM(K200:K211)</f>
        <v>5782834</v>
      </c>
      <c r="X486" s="402">
        <f>AVERAGE(X200:X211)</f>
        <v>101.21666666666668</v>
      </c>
      <c r="Y486" s="249">
        <f>SUM(Y201:Y212)</f>
        <v>3506178</v>
      </c>
      <c r="Z486" s="407">
        <f>SUM(Z201:Z212)</f>
        <v>2947324</v>
      </c>
    </row>
    <row r="487" spans="1:26">
      <c r="A487" s="148" t="s">
        <v>249</v>
      </c>
      <c r="B487" s="152"/>
      <c r="C487" s="402">
        <f>AVERAGE(C212:C223)</f>
        <v>138.05833333333331</v>
      </c>
      <c r="D487" s="249">
        <f t="shared" ref="D487:I487" si="16">AVERAGE(D212:D223)</f>
        <v>3786668</v>
      </c>
      <c r="E487" s="249">
        <f>SUM(E212:E223)</f>
        <v>8149081</v>
      </c>
      <c r="F487" s="248">
        <f t="shared" si="16"/>
        <v>149.30833333333331</v>
      </c>
      <c r="G487" s="403">
        <f t="shared" si="16"/>
        <v>1028883.0442500002</v>
      </c>
      <c r="H487" s="404">
        <f t="shared" si="16"/>
        <v>0.93833333333333313</v>
      </c>
      <c r="I487" s="410">
        <f t="shared" si="16"/>
        <v>-0.94999999999999984</v>
      </c>
      <c r="J487" s="406">
        <f>AVERAGE(J212:J223)</f>
        <v>1.3180833333333333</v>
      </c>
      <c r="K487" s="407">
        <f>SUM(K212:K223)</f>
        <v>6409114</v>
      </c>
      <c r="X487" s="402">
        <f>AVERAGE(X212:X223)</f>
        <v>104.99166666666663</v>
      </c>
      <c r="Y487" s="249">
        <f>SUM(Y213:Y224)</f>
        <v>3472166</v>
      </c>
      <c r="Z487" s="407">
        <f>SUM(Z213:Z224)</f>
        <v>3282684</v>
      </c>
    </row>
    <row r="488" spans="1:26">
      <c r="A488" s="148" t="s">
        <v>250</v>
      </c>
      <c r="B488" s="152" t="s">
        <v>233</v>
      </c>
      <c r="C488" s="402">
        <f>AVERAGE(C224:C235)</f>
        <v>137.27500000000001</v>
      </c>
      <c r="D488" s="249">
        <f t="shared" ref="D488:I488" si="17">AVERAGE(D224:D235)</f>
        <v>3860475.75</v>
      </c>
      <c r="E488" s="249">
        <f>SUM(E224:E235)</f>
        <v>7345286</v>
      </c>
      <c r="F488" s="248">
        <f t="shared" si="17"/>
        <v>147.35833333333332</v>
      </c>
      <c r="G488" s="403">
        <f t="shared" si="17"/>
        <v>1040253.3859166669</v>
      </c>
      <c r="H488" s="404">
        <f t="shared" si="17"/>
        <v>0.94166666666666676</v>
      </c>
      <c r="I488" s="410">
        <f t="shared" si="17"/>
        <v>1.8083333333333336</v>
      </c>
      <c r="J488" s="406">
        <f>AVERAGE(J224:J235)</f>
        <v>1.2791666666666668</v>
      </c>
      <c r="K488" s="407">
        <f>SUM(K224:K235)</f>
        <v>6988706</v>
      </c>
      <c r="X488" s="402">
        <f>AVERAGE(X224:X235)</f>
        <v>109.375</v>
      </c>
      <c r="Y488" s="249">
        <f>SUM(Y225:Y236)</f>
        <v>3263115</v>
      </c>
      <c r="Z488" s="407">
        <f>SUM(Z225:Z236)</f>
        <v>3651619</v>
      </c>
    </row>
    <row r="489" spans="1:26">
      <c r="A489" s="148" t="s">
        <v>251</v>
      </c>
      <c r="B489" s="152"/>
      <c r="C489" s="402">
        <f>AVERAGE(C236:C247)</f>
        <v>126.99166666666667</v>
      </c>
      <c r="D489" s="249">
        <f t="shared" ref="D489:I489" si="18">AVERAGE(D236:D247)</f>
        <v>3940679.0833333335</v>
      </c>
      <c r="E489" s="249">
        <f>SUM(E236:E247)</f>
        <v>6706975</v>
      </c>
      <c r="F489" s="248">
        <f t="shared" si="18"/>
        <v>127.7</v>
      </c>
      <c r="G489" s="403">
        <f t="shared" si="18"/>
        <v>1036981.3789166667</v>
      </c>
      <c r="H489" s="404">
        <f t="shared" si="18"/>
        <v>0.77916666666666667</v>
      </c>
      <c r="I489" s="410">
        <f t="shared" si="18"/>
        <v>-0.44166666666666649</v>
      </c>
      <c r="J489" s="406">
        <f>AVERAGE(J236:J247)</f>
        <v>1.2615833333333333</v>
      </c>
      <c r="K489" s="407">
        <f>SUM(K236:K247)</f>
        <v>6918936</v>
      </c>
      <c r="X489" s="402">
        <f>AVERAGE(X236:X247)</f>
        <v>109.03333333333335</v>
      </c>
      <c r="Y489" s="249">
        <f>SUM(Y237:Y248)</f>
        <v>3126600</v>
      </c>
      <c r="Z489" s="407">
        <f>SUM(Z237:Z248)</f>
        <v>3908638</v>
      </c>
    </row>
    <row r="490" spans="1:26">
      <c r="A490" s="148" t="s">
        <v>252</v>
      </c>
      <c r="B490" s="152" t="s">
        <v>236</v>
      </c>
      <c r="C490" s="402">
        <f>AVERAGE(C248:C259)</f>
        <v>104.06666666666665</v>
      </c>
      <c r="D490" s="249">
        <f t="shared" ref="D490:I490" si="19">AVERAGE(D248:D259)</f>
        <v>3443980.9166666665</v>
      </c>
      <c r="E490" s="249">
        <f>SUM(E248:E259)</f>
        <v>4559452</v>
      </c>
      <c r="F490" s="248">
        <f t="shared" si="19"/>
        <v>99.958333333333329</v>
      </c>
      <c r="G490" s="403">
        <f t="shared" si="19"/>
        <v>1048383.1500833334</v>
      </c>
      <c r="H490" s="404">
        <f t="shared" si="19"/>
        <v>0.47000000000000003</v>
      </c>
      <c r="I490" s="410">
        <f t="shared" si="19"/>
        <v>-4.0666666666666673</v>
      </c>
      <c r="J490" s="406">
        <f>AVERAGE(J248:J259)</f>
        <v>1.0499166666666666</v>
      </c>
      <c r="K490" s="407">
        <f>SUM(K248:K259)</f>
        <v>4832087</v>
      </c>
      <c r="X490" s="402">
        <f>AVERAGE(X248:X259)</f>
        <v>93.533333333333346</v>
      </c>
      <c r="Y490" s="249">
        <f>SUM(Y249:Y260)</f>
        <v>2992082</v>
      </c>
      <c r="Z490" s="407">
        <f>SUM(Z249:Z260)</f>
        <v>2739493</v>
      </c>
    </row>
    <row r="491" spans="1:26">
      <c r="A491" s="150" t="s">
        <v>253</v>
      </c>
      <c r="B491" s="386"/>
      <c r="C491" s="414">
        <f>AVERAGE(C260:C271)</f>
        <v>116.06666666666668</v>
      </c>
      <c r="D491" s="262">
        <f t="shared" ref="D491:I491" si="20">AVERAGE(D260:D271)</f>
        <v>3886937.0833333335</v>
      </c>
      <c r="E491" s="262">
        <f>SUM(E260:E271)</f>
        <v>4834563</v>
      </c>
      <c r="F491" s="261">
        <f t="shared" si="20"/>
        <v>114.71666666666668</v>
      </c>
      <c r="G491" s="262">
        <f t="shared" si="20"/>
        <v>1076570.4206666667</v>
      </c>
      <c r="H491" s="415">
        <f t="shared" si="20"/>
        <v>0.49499999999999994</v>
      </c>
      <c r="I491" s="416">
        <f t="shared" si="20"/>
        <v>-2.2000000000000006</v>
      </c>
      <c r="J491" s="417">
        <f>AVERAGE(J260:J271)</f>
        <v>1.181</v>
      </c>
      <c r="K491" s="418">
        <f>SUM(K260:K271)</f>
        <v>5843303</v>
      </c>
      <c r="X491" s="402">
        <f>AVERAGE(X260:X271)</f>
        <v>99.02500000000002</v>
      </c>
      <c r="Y491" s="249">
        <f>SUM(Y261:Y272)</f>
        <v>2965869</v>
      </c>
      <c r="Z491" s="407">
        <f>SUM(Z261:Z272)</f>
        <v>3081719</v>
      </c>
    </row>
    <row r="492" spans="1:26">
      <c r="A492" s="148" t="s">
        <v>254</v>
      </c>
      <c r="B492" s="152" t="s">
        <v>233</v>
      </c>
      <c r="C492" s="402">
        <f>AVERAGE(C272:C283)</f>
        <v>122.10000000000002</v>
      </c>
      <c r="D492" s="249">
        <f t="shared" ref="D492:I492" si="21">AVERAGE(D272:D283)</f>
        <v>3935270.5</v>
      </c>
      <c r="E492" s="249">
        <f>SUM(E272:E283)</f>
        <v>4950404</v>
      </c>
      <c r="F492" s="248">
        <f t="shared" si="21"/>
        <v>126.04166666666667</v>
      </c>
      <c r="G492" s="403">
        <f t="shared" si="21"/>
        <v>1088115.4820833334</v>
      </c>
      <c r="H492" s="404">
        <f t="shared" si="21"/>
        <v>0.59499999999999997</v>
      </c>
      <c r="I492" s="410">
        <f t="shared" si="21"/>
        <v>-1.7916666666666667</v>
      </c>
      <c r="J492" s="406">
        <f>AVERAGE(J272:J283)</f>
        <v>1.2267500000000002</v>
      </c>
      <c r="K492" s="407">
        <f>SUM(K272:K283)</f>
        <v>6132418</v>
      </c>
      <c r="X492" s="408">
        <f>AVERAGE(X272:X283)</f>
        <v>97.533333333333317</v>
      </c>
      <c r="Y492" s="246">
        <f>SUM(Y273:Y284)</f>
        <v>2915291</v>
      </c>
      <c r="Z492" s="409">
        <f>SUM(Z273:Z284)</f>
        <v>3562742</v>
      </c>
    </row>
    <row r="493" spans="1:26">
      <c r="A493" s="148" t="s">
        <v>255</v>
      </c>
      <c r="B493" s="152"/>
      <c r="C493" s="402">
        <f>AVERAGE(C284:C295)</f>
        <v>115.65000000000002</v>
      </c>
      <c r="D493" s="249">
        <f t="shared" ref="D493:I493" si="22">AVERAGE(D284:D295)</f>
        <v>3736374.5</v>
      </c>
      <c r="E493" s="249">
        <f>SUM(E284:E295)</f>
        <v>5253596</v>
      </c>
      <c r="F493" s="248">
        <f t="shared" si="22"/>
        <v>118.65833333333332</v>
      </c>
      <c r="G493" s="403">
        <f t="shared" si="22"/>
        <v>1133199.1916666667</v>
      </c>
      <c r="H493" s="404">
        <f t="shared" si="22"/>
        <v>0.67833333333333312</v>
      </c>
      <c r="I493" s="410">
        <f t="shared" si="22"/>
        <v>-1.6583333333333332</v>
      </c>
      <c r="J493" s="406">
        <f>AVERAGE(J284:J295)</f>
        <v>1.1472499999999999</v>
      </c>
      <c r="K493" s="407">
        <f>SUM(K284:K295)</f>
        <v>5728351</v>
      </c>
      <c r="X493" s="402">
        <f>AVERAGE(X284:X295)</f>
        <v>93.966666666666654</v>
      </c>
      <c r="Y493" s="249">
        <f>SUM(Y285:Y296)</f>
        <v>2861390</v>
      </c>
      <c r="Z493" s="407">
        <f>SUM(Z285:Z296)</f>
        <v>3464583</v>
      </c>
    </row>
    <row r="494" spans="1:26">
      <c r="A494" s="148" t="s">
        <v>256</v>
      </c>
      <c r="B494" s="152" t="s">
        <v>236</v>
      </c>
      <c r="C494" s="402">
        <f>AVERAGE(C296:C307)</f>
        <v>112.33333333333333</v>
      </c>
      <c r="D494" s="249">
        <f t="shared" ref="D494:I494" si="23">AVERAGE(D296:D307)</f>
        <v>3638469.75</v>
      </c>
      <c r="E494" s="249">
        <f>SUM(E296:E307)</f>
        <v>5282416</v>
      </c>
      <c r="F494" s="248">
        <f t="shared" si="23"/>
        <v>110.375</v>
      </c>
      <c r="G494" s="403">
        <f t="shared" si="23"/>
        <v>1116942.0360000003</v>
      </c>
      <c r="H494" s="404">
        <f t="shared" si="23"/>
        <v>0.75583333333333336</v>
      </c>
      <c r="I494" s="410">
        <f t="shared" si="23"/>
        <v>-0.75833333333333341</v>
      </c>
      <c r="J494" s="406">
        <f>AVERAGE(J296:J307)</f>
        <v>1.113</v>
      </c>
      <c r="K494" s="407">
        <f>SUM(K296:K307)</f>
        <v>5924226</v>
      </c>
      <c r="X494" s="402">
        <f>AVERAGE(X296:X307)</f>
        <v>96.475000000000009</v>
      </c>
      <c r="Y494" s="249">
        <f>SUM(Y297:Y308)</f>
        <v>2832011</v>
      </c>
      <c r="Z494" s="407">
        <f>SUM(Z297:Z308)</f>
        <v>3987460</v>
      </c>
    </row>
    <row r="495" spans="1:26">
      <c r="A495" s="148" t="s">
        <v>257</v>
      </c>
      <c r="B495" s="152"/>
      <c r="C495" s="402">
        <f>AVERAGE(C308:C319)</f>
        <v>113.58333333333333</v>
      </c>
      <c r="D495" s="249">
        <f t="shared" ref="D495:I495" si="24">AVERAGE(D308:D319)</f>
        <v>3581176.1666666665</v>
      </c>
      <c r="E495" s="249">
        <f>SUM(E308:E319)</f>
        <v>5383301</v>
      </c>
      <c r="F495" s="248">
        <f t="shared" si="24"/>
        <v>114.38333333333334</v>
      </c>
      <c r="G495" s="403">
        <f t="shared" si="24"/>
        <v>1119436.9991666668</v>
      </c>
      <c r="H495" s="404">
        <f t="shared" si="24"/>
        <v>0.88583333333333325</v>
      </c>
      <c r="I495" s="410">
        <f t="shared" si="24"/>
        <v>0.52500000000000013</v>
      </c>
      <c r="J495" s="406">
        <f>AVERAGE(J308:J319)</f>
        <v>1.1514166666666668</v>
      </c>
      <c r="K495" s="407">
        <f>SUM(K308:K319)</f>
        <v>6171309</v>
      </c>
      <c r="X495" s="402">
        <f>AVERAGE(X308:X319)</f>
        <v>102.27499999999999</v>
      </c>
      <c r="Y495" s="249">
        <f>SUM(Y309:Y320)</f>
        <v>2808662</v>
      </c>
      <c r="Z495" s="407">
        <f>SUM(Z309:Z320)</f>
        <v>4231194</v>
      </c>
    </row>
    <row r="496" spans="1:26">
      <c r="A496" s="148" t="s">
        <v>258</v>
      </c>
      <c r="B496" s="152"/>
      <c r="C496" s="402">
        <f>AVERAGE(C320:C331)</f>
        <v>112.24166666666667</v>
      </c>
      <c r="D496" s="249">
        <f t="shared" ref="D496:I496" si="25">AVERAGE(D320:D331)</f>
        <v>3420036.6666666665</v>
      </c>
      <c r="E496" s="249">
        <f>SUM(E320:E331)</f>
        <v>4872257</v>
      </c>
      <c r="F496" s="248">
        <f t="shared" si="25"/>
        <v>111.62500000000001</v>
      </c>
      <c r="G496" s="403">
        <f t="shared" si="25"/>
        <v>1098499.1291666667</v>
      </c>
      <c r="H496" s="404">
        <f t="shared" si="25"/>
        <v>0.98583333333333323</v>
      </c>
      <c r="I496" s="410">
        <f t="shared" si="25"/>
        <v>0.61638570412680649</v>
      </c>
      <c r="J496" s="406">
        <f>AVERAGE(J320:J331)</f>
        <v>1.1236666666666666</v>
      </c>
      <c r="K496" s="407">
        <f>SUM(K320:K331)</f>
        <v>6220371</v>
      </c>
      <c r="X496" s="402">
        <f>AVERAGE(X320:X331)</f>
        <v>100.00833333333333</v>
      </c>
      <c r="Y496" s="249">
        <f>SUM(Y321:Y332)</f>
        <v>2770061</v>
      </c>
      <c r="Z496" s="407">
        <f>SUM(Z321:Z332)</f>
        <v>4058091</v>
      </c>
    </row>
    <row r="497" spans="1:26">
      <c r="A497" s="148" t="s">
        <v>259</v>
      </c>
      <c r="B497" s="152"/>
      <c r="C497" s="419">
        <f>AVERAGE(C332:C343)</f>
        <v>111.31666666666666</v>
      </c>
      <c r="D497" s="249">
        <f t="shared" ref="D497:I497" si="26">AVERAGE(D332:D343)</f>
        <v>3494967.3344518975</v>
      </c>
      <c r="E497" s="249">
        <f>SUM(E332:E343)</f>
        <v>5203666</v>
      </c>
      <c r="F497" s="98">
        <f t="shared" si="26"/>
        <v>110.25833333333333</v>
      </c>
      <c r="G497" s="249">
        <f t="shared" si="26"/>
        <v>1098327.0233333332</v>
      </c>
      <c r="H497" s="420">
        <f t="shared" si="26"/>
        <v>1.1316666666666666</v>
      </c>
      <c r="I497" s="421">
        <f t="shared" si="26"/>
        <v>-1.4971097443643069</v>
      </c>
      <c r="J497" s="422">
        <f>AVERAGE(J332:J343)</f>
        <v>1.0684166666666666</v>
      </c>
      <c r="K497" s="407">
        <f>SUM(K332:K343)</f>
        <v>5655748</v>
      </c>
      <c r="X497" s="419">
        <f>AVERAGE(X332:X343)</f>
        <v>96.316666666666663</v>
      </c>
      <c r="Y497" s="249">
        <f>SUM(Y333:Y344)</f>
        <v>2673913</v>
      </c>
      <c r="Z497" s="407">
        <f>SUM(Z333:Z344)</f>
        <v>3564689</v>
      </c>
    </row>
    <row r="498" spans="1:26">
      <c r="A498" s="257" t="s">
        <v>260</v>
      </c>
      <c r="B498" s="423" t="s">
        <v>178</v>
      </c>
      <c r="C498" s="402">
        <f>AVERAGE(C344:C355)</f>
        <v>114.11666666666666</v>
      </c>
      <c r="D498" s="424">
        <f>AVERAGE(D344:D355)</f>
        <v>3571259.5960399653</v>
      </c>
      <c r="E498" s="249">
        <f>SUM(E344:E355)</f>
        <v>4968261</v>
      </c>
      <c r="F498" s="248">
        <f>AVERAGE(F344:F355)</f>
        <v>115.35833333333335</v>
      </c>
      <c r="G498" s="403">
        <f>AVERAGE(G344:G355)</f>
        <v>1093173.93025</v>
      </c>
      <c r="H498" s="404">
        <f>AVERAGE(H344:H355)</f>
        <v>1.2833333333333334</v>
      </c>
      <c r="I498" s="410">
        <f>AVERAGE(I344:I355)</f>
        <v>-1.9750000000000005</v>
      </c>
      <c r="J498" s="406">
        <f>AVERAGE(J344:J355)</f>
        <v>1.0928333333333333</v>
      </c>
      <c r="K498" s="407">
        <f>SUM(K344:K355)</f>
        <v>6239690</v>
      </c>
      <c r="X498" s="402">
        <f>AVERAGE(X344:X355)</f>
        <v>94.391666666666652</v>
      </c>
      <c r="Y498" s="249">
        <f>SUM(Y344:Y355)</f>
        <v>2607696</v>
      </c>
      <c r="Z498" s="407">
        <f>SUM(Z344:Z355)</f>
        <v>4006727</v>
      </c>
    </row>
    <row r="499" spans="1:26">
      <c r="A499" s="257" t="s">
        <v>261</v>
      </c>
      <c r="B499" s="423" t="s">
        <v>178</v>
      </c>
      <c r="C499" s="402">
        <f>AVERAGE(C356:C367)</f>
        <v>117.34166666666665</v>
      </c>
      <c r="D499" s="424">
        <f>AVERAGE(D356:D367)</f>
        <v>3453003.4878608421</v>
      </c>
      <c r="E499" s="249">
        <f>SUM(E356:E367)</f>
        <v>5128508</v>
      </c>
      <c r="F499" s="248">
        <f>AVERAGE(F356:F367)</f>
        <v>122.64999999999999</v>
      </c>
      <c r="G499" s="403">
        <f>AVERAGE(G356:G367)</f>
        <v>1129601.9590833331</v>
      </c>
      <c r="H499" s="404">
        <f>AVERAGE(H356:H367)</f>
        <v>1.43</v>
      </c>
      <c r="I499" s="410">
        <f>AVERAGE(I356:I367)</f>
        <v>-3</v>
      </c>
      <c r="J499" s="406">
        <f>AVERAGE(J356:J367)</f>
        <v>1.0960833333333333</v>
      </c>
      <c r="K499" s="407">
        <f>SUM(K356:K367)</f>
        <v>6483136</v>
      </c>
      <c r="X499" s="402">
        <f>AVERAGE(X356:X367)</f>
        <v>104.99166666666667</v>
      </c>
      <c r="Y499" s="249">
        <f>SUM(Y356:Y367)</f>
        <v>2401081</v>
      </c>
      <c r="Z499" s="407">
        <f>SUM(Z356:Z367)</f>
        <v>4250263</v>
      </c>
    </row>
    <row r="500" spans="1:26">
      <c r="A500" s="257" t="s">
        <v>262</v>
      </c>
      <c r="B500" s="162" t="s">
        <v>233</v>
      </c>
      <c r="C500" s="402">
        <f>AVERAGE(C368:C379)</f>
        <v>110.85000000000001</v>
      </c>
      <c r="D500" s="424">
        <f>AVERAGE(D368:D379)</f>
        <v>3518340.0810184008</v>
      </c>
      <c r="E500" s="259">
        <f>SUM(E368:E379)</f>
        <v>4652924</v>
      </c>
      <c r="F500" s="248">
        <f>AVERAGE(F368:F379)</f>
        <v>112.75000000000001</v>
      </c>
      <c r="G500" s="403">
        <f>AVERAGE(G368:G379)</f>
        <v>1099458.1426666668</v>
      </c>
      <c r="H500" s="404">
        <f>AVERAGE(H368:H379)</f>
        <v>1.4275</v>
      </c>
      <c r="I500" s="410">
        <f>AVERAGE(I368:I379)</f>
        <v>-1.6416666666666664</v>
      </c>
      <c r="J500" s="406">
        <f>AVERAGE(J368:J379)</f>
        <v>1.0358333333333332</v>
      </c>
      <c r="K500" s="425">
        <f>SUM(K368:K379)</f>
        <v>6133895</v>
      </c>
      <c r="X500" s="402">
        <f>AVERAGE(X368:X379)</f>
        <v>98.300000000000011</v>
      </c>
      <c r="Y500" s="259">
        <f>SUM(Y368:Y379)</f>
        <v>2308831</v>
      </c>
      <c r="Z500" s="425">
        <f>SUM(Z368:Z379)</f>
        <v>4080536</v>
      </c>
    </row>
    <row r="501" spans="1:26">
      <c r="A501" s="260" t="s">
        <v>263</v>
      </c>
      <c r="B501" s="243" t="s">
        <v>236</v>
      </c>
      <c r="C501" s="261">
        <f>AVERAGE(C380:C391)</f>
        <v>99.841666666666683</v>
      </c>
      <c r="D501" s="262">
        <f>AVERAGE(D380:D391)</f>
        <v>3178037.5842424058</v>
      </c>
      <c r="E501" s="262">
        <f>SUM(E380:E391)</f>
        <v>4633021</v>
      </c>
      <c r="F501" s="261">
        <f t="shared" ref="F501:J501" si="27">AVERAGE(F380:F391)</f>
        <v>99.65000000000002</v>
      </c>
      <c r="G501" s="262">
        <f t="shared" si="27"/>
        <v>1082349.5443333334</v>
      </c>
      <c r="H501" s="430">
        <f t="shared" si="27"/>
        <v>1.0483333333333333</v>
      </c>
      <c r="I501" s="431">
        <f t="shared" si="27"/>
        <v>-4.2416666666666663</v>
      </c>
      <c r="J501" s="417">
        <f t="shared" si="27"/>
        <v>0.99916666666666665</v>
      </c>
      <c r="K501" s="418">
        <f>SUM(K380:K391)</f>
        <v>5422921</v>
      </c>
      <c r="X501" s="426">
        <f>AVERAGE(X380:X391)</f>
        <v>84.483333333333334</v>
      </c>
      <c r="Y501" s="427">
        <f>AVERAGE(Y380:Y391)</f>
        <v>151801.08333333334</v>
      </c>
      <c r="Z501" s="428">
        <f>AVERAGE(Z380:Z391)</f>
        <v>301907.58333333331</v>
      </c>
    </row>
    <row r="502" spans="1:26">
      <c r="A502" s="257" t="s">
        <v>264</v>
      </c>
      <c r="B502" s="258"/>
      <c r="C502" s="248">
        <f>AVERAGE(C392:C403)</f>
        <v>102.09166666666665</v>
      </c>
      <c r="D502" s="249">
        <f>AVERAGE(D392:D403)</f>
        <v>3410038.3310608682</v>
      </c>
      <c r="E502" s="249">
        <f>SUM(E392:E403)</f>
        <v>4453134</v>
      </c>
      <c r="F502" s="248">
        <f t="shared" ref="F502:J502" si="28">AVERAGE(F392:F403)</f>
        <v>98.566666666666663</v>
      </c>
      <c r="G502" s="249">
        <f t="shared" si="28"/>
        <v>1084780.6182500001</v>
      </c>
      <c r="H502" s="420">
        <f t="shared" si="28"/>
        <v>0.9325</v>
      </c>
      <c r="I502" s="421">
        <f t="shared" si="28"/>
        <v>0.42499999999999982</v>
      </c>
      <c r="J502" s="406">
        <f t="shared" si="28"/>
        <v>1.1057499999999998</v>
      </c>
      <c r="K502" s="407">
        <f>SUM(K392:K403)</f>
        <v>6570944</v>
      </c>
      <c r="X502" s="426">
        <f>AVERAGE(X392:X403)</f>
        <v>88.850000000000009</v>
      </c>
      <c r="Y502" s="427">
        <f>AVERAGE(Y392:Y403)</f>
        <v>153348.16666666666</v>
      </c>
      <c r="Z502" s="428">
        <f>AVERAGE(Z392:Z403)</f>
        <v>368839</v>
      </c>
    </row>
    <row r="503" spans="1:26">
      <c r="A503" s="257" t="s">
        <v>265</v>
      </c>
      <c r="B503" s="258"/>
      <c r="C503" s="248">
        <f>AVERAGE(C404:C415)</f>
        <v>102.35833333333331</v>
      </c>
      <c r="D503" s="249">
        <f>AVERAGE(D404:D415)</f>
        <v>3457221.8778454117</v>
      </c>
      <c r="E503" s="249">
        <f>SUM(E404:E415)</f>
        <v>4467181</v>
      </c>
      <c r="F503" s="248">
        <f>AVERAGE(F404:F415)</f>
        <v>101.12499999999999</v>
      </c>
      <c r="G503" s="249">
        <f>AVERAGE(G404:G415)</f>
        <v>1104855.316166667</v>
      </c>
      <c r="H503" s="420">
        <f>AVERAGE(H404:H415)</f>
        <v>1.0116666666666669</v>
      </c>
      <c r="I503" s="421">
        <f>AVERAGE(I404:I415)</f>
        <v>1.8500000000000003</v>
      </c>
      <c r="J503" s="406">
        <f>AVERAGE(J404:J415)</f>
        <v>1.1644999999999999</v>
      </c>
      <c r="K503" s="407">
        <f>SUM(K404:K415)</f>
        <v>7982729.0350000001</v>
      </c>
      <c r="X503" s="429"/>
      <c r="Y503" s="429"/>
      <c r="Z503" s="429"/>
    </row>
    <row r="504" spans="1:26">
      <c r="A504" s="257" t="s">
        <v>266</v>
      </c>
      <c r="B504" s="258"/>
      <c r="C504" s="1905">
        <f>AVERAGE(C416:C427)</f>
        <v>97.733333333333334</v>
      </c>
      <c r="D504" s="249">
        <f t="shared" ref="D504:J504" si="29">AVERAGE(D416:D427)</f>
        <v>3351438.4206860308</v>
      </c>
      <c r="E504" s="249">
        <f>SUM(E416:E427)</f>
        <v>5005021</v>
      </c>
      <c r="F504" s="1905">
        <f t="shared" si="29"/>
        <v>96.174999999999997</v>
      </c>
      <c r="G504" s="249">
        <f t="shared" si="29"/>
        <v>1082275.4194166667</v>
      </c>
      <c r="H504" s="420">
        <f t="shared" si="29"/>
        <v>1.0191666666666666</v>
      </c>
      <c r="I504" s="421">
        <f t="shared" si="29"/>
        <v>3.3000000000000003</v>
      </c>
      <c r="J504" s="1918">
        <f t="shared" si="29"/>
        <v>1.1350833333333332</v>
      </c>
      <c r="K504" s="407">
        <f>SUM(K416:K427)</f>
        <v>8257914.2549999999</v>
      </c>
      <c r="X504" s="429"/>
      <c r="Y504" s="429"/>
      <c r="Z504" s="429"/>
    </row>
    <row r="505" spans="1:26">
      <c r="A505" s="1906" t="s">
        <v>954</v>
      </c>
      <c r="B505" s="258"/>
      <c r="C505" s="1905">
        <f>AVERAGE(C428:C439)</f>
        <v>96.516666666666666</v>
      </c>
      <c r="D505" s="249">
        <f t="shared" ref="D505:J505" si="30">AVERAGE(D428:D439)</f>
        <v>3422571.8759795912</v>
      </c>
      <c r="E505" s="249">
        <f>SUM(E428:E439)</f>
        <v>3995397</v>
      </c>
      <c r="F505" s="1905">
        <f t="shared" si="30"/>
        <v>93.27500000000002</v>
      </c>
      <c r="G505" s="249">
        <f t="shared" si="30"/>
        <v>1119378.5756666667</v>
      </c>
      <c r="H505" s="420">
        <f t="shared" si="30"/>
        <v>1.0091666666666665</v>
      </c>
      <c r="I505" s="421">
        <f t="shared" si="30"/>
        <v>2.6416666666666666</v>
      </c>
      <c r="J505" s="1918">
        <f t="shared" si="30"/>
        <v>1.155</v>
      </c>
      <c r="K505" s="407">
        <f>SUM(K428:K439)</f>
        <v>8135078.5759999994</v>
      </c>
      <c r="X505" s="429"/>
      <c r="Y505" s="429"/>
      <c r="Z505" s="429"/>
    </row>
    <row r="506" spans="1:26">
      <c r="A506" s="1907" t="s">
        <v>955</v>
      </c>
      <c r="B506" s="243"/>
      <c r="C506" s="261">
        <f>AVERAGE(C440:C451)</f>
        <v>96.466666666666654</v>
      </c>
      <c r="D506" s="262">
        <f t="shared" ref="D506:J506" si="31">AVERAGE(D440:D451)</f>
        <v>3351468.5370035153</v>
      </c>
      <c r="E506" s="262">
        <f>SUM(E440:E451)</f>
        <v>3812694</v>
      </c>
      <c r="F506" s="261">
        <f t="shared" si="31"/>
        <v>93.116666666666674</v>
      </c>
      <c r="G506" s="262">
        <f t="shared" si="31"/>
        <v>1112290.7868333333</v>
      </c>
      <c r="H506" s="430">
        <f t="shared" si="31"/>
        <v>0.9724999999999997</v>
      </c>
      <c r="I506" s="431">
        <f t="shared" si="31"/>
        <v>-1.375</v>
      </c>
      <c r="J506" s="417">
        <f t="shared" si="31"/>
        <v>1.1195833333333332</v>
      </c>
      <c r="K506" s="418">
        <f>SUM(K440:K451)</f>
        <v>8243423.375</v>
      </c>
      <c r="X506" s="429"/>
      <c r="Y506" s="429"/>
      <c r="Z506" s="429"/>
    </row>
    <row r="507" spans="1:26">
      <c r="A507" s="264"/>
      <c r="B507" s="162"/>
      <c r="C507" s="248"/>
      <c r="D507" s="249"/>
      <c r="E507" s="249"/>
      <c r="F507" s="248"/>
      <c r="G507" s="8"/>
      <c r="H507" s="420"/>
      <c r="I507" s="8"/>
      <c r="J507" s="406"/>
      <c r="K507" s="249"/>
      <c r="X507" s="429"/>
      <c r="Y507" s="429"/>
      <c r="Z507" s="429"/>
    </row>
    <row r="508" spans="1:26">
      <c r="A508" s="269"/>
      <c r="C508" s="269"/>
      <c r="D508" s="15"/>
      <c r="E508" s="266" t="s">
        <v>267</v>
      </c>
      <c r="F508" s="266"/>
      <c r="H508" s="266"/>
      <c r="J508" s="273"/>
      <c r="X508" s="266"/>
      <c r="Y508" s="266" t="s">
        <v>267</v>
      </c>
      <c r="Z508" s="266" t="s">
        <v>267</v>
      </c>
    </row>
    <row r="509" spans="1:26">
      <c r="A509" s="146" t="s">
        <v>268</v>
      </c>
      <c r="B509" s="251"/>
      <c r="C509" s="245" t="s">
        <v>178</v>
      </c>
      <c r="D509" s="246">
        <f>SUM(D323:D334)</f>
        <v>40520505</v>
      </c>
      <c r="E509" s="246">
        <f>SUM(E323:E334)</f>
        <v>5077588</v>
      </c>
      <c r="F509" s="246"/>
      <c r="G509" s="112"/>
      <c r="H509" s="246"/>
      <c r="I509" s="112"/>
      <c r="J509" s="393"/>
      <c r="K509" s="409">
        <f>SUM(K323:K334)</f>
        <v>6096356</v>
      </c>
      <c r="X509" s="432"/>
      <c r="Y509" s="246">
        <f>SUM(Y323:Y334)</f>
        <v>2751578</v>
      </c>
      <c r="Z509" s="409">
        <f>SUM(Z323:Z334)</f>
        <v>3938415</v>
      </c>
    </row>
    <row r="510" spans="1:26">
      <c r="A510" s="148" t="s">
        <v>269</v>
      </c>
      <c r="B510" s="244"/>
      <c r="C510" s="98" t="s">
        <v>178</v>
      </c>
      <c r="D510" s="249">
        <f>SUM(D335:D346)</f>
        <v>42629319.095784932</v>
      </c>
      <c r="E510" s="249">
        <f>SUM(E335:E346)</f>
        <v>5383201</v>
      </c>
      <c r="F510" s="249"/>
      <c r="H510" s="249"/>
      <c r="J510" s="273"/>
      <c r="K510" s="407">
        <f>SUM(K335:K346)</f>
        <v>5730459</v>
      </c>
      <c r="X510" s="433"/>
      <c r="Y510" s="249">
        <f>SUM(Y335:Y346)</f>
        <v>2662721</v>
      </c>
      <c r="Z510" s="407">
        <f>SUM(Z335:Z346)</f>
        <v>3592259</v>
      </c>
    </row>
    <row r="511" spans="1:26">
      <c r="A511" s="148" t="s">
        <v>270</v>
      </c>
      <c r="B511" s="434"/>
      <c r="C511" s="248" t="s">
        <v>178</v>
      </c>
      <c r="D511" s="186">
        <f>SUM(D347:D358)</f>
        <v>42379159.918874465</v>
      </c>
      <c r="E511" s="186">
        <f>SUM(E347:E358)</f>
        <v>5071492</v>
      </c>
      <c r="F511" s="249"/>
      <c r="H511" s="249"/>
      <c r="J511" s="273"/>
      <c r="K511" s="435">
        <f>SUM(K347:K358)</f>
        <v>6321137</v>
      </c>
      <c r="X511" s="433"/>
      <c r="Y511" s="249">
        <f>SUM(Y347:Y358)</f>
        <v>2580078</v>
      </c>
      <c r="Z511" s="435">
        <f>SUM(Z347:Z358)</f>
        <v>4091089</v>
      </c>
    </row>
    <row r="512" spans="1:26">
      <c r="A512" s="148" t="s">
        <v>271</v>
      </c>
      <c r="B512" s="436"/>
      <c r="C512" s="273"/>
      <c r="D512" s="268">
        <f>SUM(D359:D370)</f>
        <v>41887825.98534061</v>
      </c>
      <c r="E512" s="268">
        <f>SUM(E359:E370)</f>
        <v>4660018</v>
      </c>
      <c r="F512" s="273"/>
      <c r="H512" s="273"/>
      <c r="K512" s="437">
        <f>SUM(K359:K370)</f>
        <v>6507920</v>
      </c>
      <c r="X512" s="438"/>
      <c r="Y512" s="439">
        <f>SUM(Y359:Y370)</f>
        <v>2349305</v>
      </c>
      <c r="Z512" s="440">
        <f>SUM(Z359:Z370)</f>
        <v>4214130</v>
      </c>
    </row>
    <row r="513" spans="1:26">
      <c r="A513" s="269" t="s">
        <v>272</v>
      </c>
      <c r="B513" s="267"/>
      <c r="D513" s="268">
        <f>SUM(D371:D382)</f>
        <v>41378254.844433755</v>
      </c>
      <c r="E513" s="268">
        <f>SUM(E371:E382)</f>
        <v>4607385</v>
      </c>
      <c r="K513" s="437">
        <f>SUM(K371:K382)</f>
        <v>5938622</v>
      </c>
      <c r="X513" s="441"/>
      <c r="Y513" s="272">
        <f>SUM(Y371:Y382)</f>
        <v>2227531</v>
      </c>
      <c r="Z513" s="440">
        <f>SUM(Z371:Z382)</f>
        <v>3985170</v>
      </c>
    </row>
    <row r="514" spans="1:26">
      <c r="A514" s="269" t="s">
        <v>273</v>
      </c>
      <c r="B514" s="267"/>
      <c r="D514" s="268">
        <f>SUM(D383:D394)</f>
        <v>37963961.745062433</v>
      </c>
      <c r="E514" s="268">
        <f>SUM(E383:E394)</f>
        <v>4675823</v>
      </c>
      <c r="K514" s="437">
        <f>SUM(K383:K394)</f>
        <v>5496044</v>
      </c>
      <c r="X514" s="441"/>
      <c r="Y514" s="442">
        <f>SUM(Y383:Y394)</f>
        <v>1787291</v>
      </c>
      <c r="Z514" s="443">
        <f>SUM(Z383:Z394)</f>
        <v>3676202</v>
      </c>
    </row>
    <row r="515" spans="1:26">
      <c r="A515" s="269" t="s">
        <v>274</v>
      </c>
      <c r="B515" s="267"/>
      <c r="D515" s="268">
        <f>SUM(D395:D406)</f>
        <v>41426260.066222213</v>
      </c>
      <c r="E515" s="268">
        <f>SUM(E395:E406)</f>
        <v>4600889</v>
      </c>
      <c r="K515" s="437">
        <f>SUM(K395:K406)</f>
        <v>6848697.693</v>
      </c>
    </row>
    <row r="516" spans="1:26">
      <c r="A516" s="269" t="s">
        <v>321</v>
      </c>
      <c r="B516" s="267"/>
      <c r="C516" s="1919"/>
      <c r="D516" s="1908">
        <f>SUM(D407:D418)</f>
        <v>41393688.03420537</v>
      </c>
      <c r="E516" s="1908">
        <f>SUM(E407:E418)</f>
        <v>4305478</v>
      </c>
      <c r="F516" s="1919"/>
      <c r="G516" s="1920"/>
      <c r="H516" s="1919"/>
      <c r="I516" s="1920"/>
      <c r="J516" s="1919"/>
      <c r="K516" s="437">
        <f>SUM(K407:K418)</f>
        <v>8180661.6449999996</v>
      </c>
    </row>
    <row r="517" spans="1:26">
      <c r="A517" s="1909" t="s">
        <v>958</v>
      </c>
      <c r="B517" s="267"/>
      <c r="C517" s="1919"/>
      <c r="D517" s="1908">
        <f>SUM(D419:D430)</f>
        <v>40509494.260512546</v>
      </c>
      <c r="E517" s="1908">
        <f>SUM(E419:E430)</f>
        <v>4861322</v>
      </c>
      <c r="F517" s="1919"/>
      <c r="G517" s="1920"/>
      <c r="H517" s="1919"/>
      <c r="I517" s="1920"/>
      <c r="J517" s="1919"/>
      <c r="K517" s="437">
        <f>SUM(K419:K430)</f>
        <v>8257448.4410000006</v>
      </c>
    </row>
    <row r="518" spans="1:26">
      <c r="A518" s="1910" t="s">
        <v>959</v>
      </c>
      <c r="B518" s="270"/>
      <c r="C518" s="369"/>
      <c r="D518" s="272">
        <f>SUM(D431:D442)</f>
        <v>40207289.333340444</v>
      </c>
      <c r="E518" s="272">
        <f>SUM(E431:E442)</f>
        <v>3942241</v>
      </c>
      <c r="F518" s="369"/>
      <c r="G518" s="114"/>
      <c r="H518" s="369"/>
      <c r="I518" s="114"/>
      <c r="J518" s="369"/>
      <c r="K518" s="440">
        <f>SUM(K431:K442)</f>
        <v>8209974.2789999992</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18"/>
  <sheetViews>
    <sheetView showGridLines="0" workbookViewId="0">
      <pane xSplit="2" ySplit="7" topLeftCell="C431" activePane="bottomRight" state="frozen"/>
      <selection pane="topRight" activeCell="C1" sqref="C1"/>
      <selection pane="bottomLeft" activeCell="A8" sqref="A8"/>
      <selection pane="bottomRight" activeCell="M453" sqref="M453"/>
    </sheetView>
  </sheetViews>
  <sheetFormatPr defaultColWidth="9" defaultRowHeight="13"/>
  <cols>
    <col min="1" max="1" width="8.36328125" style="15" customWidth="1"/>
    <col min="2" max="2" width="6.90625" style="15" customWidth="1"/>
    <col min="3" max="8" width="10.6328125" style="275" hidden="1" customWidth="1"/>
    <col min="9" max="9" width="12.1796875" style="275" hidden="1" customWidth="1"/>
    <col min="10" max="11" width="10.6328125" style="275" hidden="1" customWidth="1"/>
    <col min="12" max="12" width="9" style="275" hidden="1" customWidth="1"/>
    <col min="13" max="13" width="10.6328125" style="275" customWidth="1"/>
    <col min="14" max="14" width="10.6328125" style="389" customWidth="1"/>
    <col min="15" max="21" width="10.6328125" style="275" customWidth="1"/>
    <col min="22" max="16384" width="9" style="275"/>
  </cols>
  <sheetData>
    <row r="1" spans="1:22">
      <c r="A1" s="153" t="s">
        <v>322</v>
      </c>
      <c r="B1" s="16"/>
      <c r="C1" s="273"/>
      <c r="D1" s="273"/>
      <c r="E1" s="273"/>
      <c r="F1" s="273"/>
      <c r="G1" s="273"/>
      <c r="H1" s="273"/>
      <c r="I1" s="273"/>
      <c r="J1" s="273"/>
      <c r="K1" s="273"/>
      <c r="M1" s="273"/>
      <c r="N1" s="391"/>
      <c r="O1" s="273"/>
      <c r="P1" s="273"/>
      <c r="Q1" s="273"/>
      <c r="R1" s="273"/>
      <c r="S1" s="273"/>
      <c r="T1" s="273"/>
      <c r="U1" s="273"/>
    </row>
    <row r="2" spans="1:22" ht="13.5" thickBot="1">
      <c r="A2" s="154" t="s">
        <v>197</v>
      </c>
      <c r="B2" s="16"/>
      <c r="C2" s="154" t="s">
        <v>198</v>
      </c>
      <c r="D2" s="273"/>
      <c r="E2" s="273"/>
      <c r="F2" s="273"/>
      <c r="G2" s="273"/>
      <c r="H2" s="273"/>
      <c r="I2" s="273"/>
      <c r="J2" s="273"/>
      <c r="K2" s="273"/>
      <c r="M2" s="154" t="s">
        <v>199</v>
      </c>
      <c r="N2" s="391"/>
      <c r="O2" s="273"/>
      <c r="P2" s="273"/>
      <c r="Q2" s="273"/>
      <c r="R2" s="273"/>
      <c r="S2" s="273"/>
      <c r="T2" s="273"/>
      <c r="U2" s="273"/>
    </row>
    <row r="3" spans="1:22">
      <c r="A3" s="155" t="s">
        <v>97</v>
      </c>
      <c r="B3" s="156"/>
      <c r="C3" s="276" t="s">
        <v>277</v>
      </c>
      <c r="D3" s="276" t="s">
        <v>323</v>
      </c>
      <c r="E3" s="276" t="s">
        <v>324</v>
      </c>
      <c r="F3" s="276" t="s">
        <v>325</v>
      </c>
      <c r="G3" s="276" t="s">
        <v>326</v>
      </c>
      <c r="H3" s="276" t="s">
        <v>327</v>
      </c>
      <c r="I3" s="444" t="s">
        <v>328</v>
      </c>
      <c r="J3" s="276" t="s">
        <v>329</v>
      </c>
      <c r="K3" s="445" t="s">
        <v>330</v>
      </c>
      <c r="M3" s="279" t="s">
        <v>277</v>
      </c>
      <c r="N3" s="1352" t="s">
        <v>323</v>
      </c>
      <c r="O3" s="276" t="s">
        <v>324</v>
      </c>
      <c r="P3" s="276" t="s">
        <v>325</v>
      </c>
      <c r="Q3" s="276" t="s">
        <v>326</v>
      </c>
      <c r="R3" s="276" t="s">
        <v>327</v>
      </c>
      <c r="S3" s="276" t="s">
        <v>328</v>
      </c>
      <c r="T3" s="276" t="s">
        <v>329</v>
      </c>
      <c r="U3" s="445" t="s">
        <v>330</v>
      </c>
    </row>
    <row r="4" spans="1:22">
      <c r="A4" s="22" t="s">
        <v>207</v>
      </c>
      <c r="B4" s="160"/>
      <c r="C4" s="1928" t="s">
        <v>331</v>
      </c>
      <c r="D4" s="1928" t="s">
        <v>332</v>
      </c>
      <c r="E4" s="1928" t="s">
        <v>333</v>
      </c>
      <c r="F4" s="1928" t="s">
        <v>334</v>
      </c>
      <c r="G4" s="1928" t="s">
        <v>335</v>
      </c>
      <c r="H4" s="1928" t="s">
        <v>336</v>
      </c>
      <c r="I4" s="1933" t="s">
        <v>337</v>
      </c>
      <c r="J4" s="1928" t="s">
        <v>338</v>
      </c>
      <c r="K4" s="446" t="s">
        <v>339</v>
      </c>
      <c r="M4" s="283" t="s">
        <v>331</v>
      </c>
      <c r="N4" s="265" t="s">
        <v>332</v>
      </c>
      <c r="O4" s="1928" t="s">
        <v>333</v>
      </c>
      <c r="P4" s="1928" t="s">
        <v>334</v>
      </c>
      <c r="Q4" s="1928" t="s">
        <v>335</v>
      </c>
      <c r="R4" s="1928" t="s">
        <v>336</v>
      </c>
      <c r="S4" s="1928" t="s">
        <v>337</v>
      </c>
      <c r="T4" s="1928" t="s">
        <v>338</v>
      </c>
      <c r="U4" s="446" t="s">
        <v>339</v>
      </c>
    </row>
    <row r="5" spans="1:22">
      <c r="A5" s="164"/>
      <c r="B5" s="160"/>
      <c r="C5" s="1929" t="s">
        <v>298</v>
      </c>
      <c r="D5" s="1928"/>
      <c r="E5" s="1929" t="s">
        <v>298</v>
      </c>
      <c r="F5" s="1928" t="s">
        <v>340</v>
      </c>
      <c r="G5" s="1928" t="s">
        <v>341</v>
      </c>
      <c r="H5" s="1928"/>
      <c r="I5" s="1933" t="s">
        <v>342</v>
      </c>
      <c r="J5" s="1928" t="s">
        <v>343</v>
      </c>
      <c r="K5" s="446" t="s">
        <v>344</v>
      </c>
      <c r="L5" s="273" t="s">
        <v>178</v>
      </c>
      <c r="M5" s="288" t="s">
        <v>298</v>
      </c>
      <c r="N5" s="265"/>
      <c r="O5" s="1929" t="s">
        <v>298</v>
      </c>
      <c r="P5" s="1928" t="s">
        <v>340</v>
      </c>
      <c r="Q5" s="1928" t="s">
        <v>341</v>
      </c>
      <c r="R5" s="1930" t="s">
        <v>449</v>
      </c>
      <c r="S5" s="1928" t="s">
        <v>342</v>
      </c>
      <c r="T5" s="1928" t="s">
        <v>343</v>
      </c>
      <c r="U5" s="1420" t="s">
        <v>449</v>
      </c>
    </row>
    <row r="6" spans="1:22">
      <c r="A6" s="164"/>
      <c r="B6" s="160"/>
      <c r="C6" s="447" t="s">
        <v>345</v>
      </c>
      <c r="D6" s="447"/>
      <c r="E6" s="447" t="s">
        <v>305</v>
      </c>
      <c r="F6" s="448" t="s">
        <v>298</v>
      </c>
      <c r="G6" s="447"/>
      <c r="H6" s="447"/>
      <c r="I6" s="447"/>
      <c r="J6" s="447"/>
      <c r="K6" s="449"/>
      <c r="M6" s="450" t="s">
        <v>345</v>
      </c>
      <c r="N6" s="378"/>
      <c r="O6" s="447" t="s">
        <v>305</v>
      </c>
      <c r="P6" s="448" t="s">
        <v>298</v>
      </c>
      <c r="Q6" s="447"/>
      <c r="R6" s="447"/>
      <c r="S6" s="447"/>
      <c r="T6" s="447"/>
      <c r="U6" s="449"/>
    </row>
    <row r="7" spans="1:22" ht="13.5" thickBot="1">
      <c r="A7" s="170"/>
      <c r="B7" s="171"/>
      <c r="C7" s="451" t="s">
        <v>346</v>
      </c>
      <c r="D7" s="451" t="s">
        <v>347</v>
      </c>
      <c r="E7" s="451" t="s">
        <v>348</v>
      </c>
      <c r="F7" s="451" t="s">
        <v>349</v>
      </c>
      <c r="G7" s="451" t="s">
        <v>350</v>
      </c>
      <c r="H7" s="451" t="s">
        <v>351</v>
      </c>
      <c r="I7" s="451" t="s">
        <v>352</v>
      </c>
      <c r="J7" s="451" t="s">
        <v>353</v>
      </c>
      <c r="K7" s="452" t="s">
        <v>354</v>
      </c>
      <c r="M7" s="453" t="s">
        <v>346</v>
      </c>
      <c r="N7" s="1354" t="s">
        <v>347</v>
      </c>
      <c r="O7" s="451" t="s">
        <v>348</v>
      </c>
      <c r="P7" s="451" t="s">
        <v>349</v>
      </c>
      <c r="Q7" s="451" t="s">
        <v>350</v>
      </c>
      <c r="R7" s="451" t="s">
        <v>351</v>
      </c>
      <c r="S7" s="451" t="s">
        <v>352</v>
      </c>
      <c r="T7" s="451" t="s">
        <v>353</v>
      </c>
      <c r="U7" s="452" t="s">
        <v>354</v>
      </c>
    </row>
    <row r="8" spans="1:22">
      <c r="A8" s="33" t="s">
        <v>225</v>
      </c>
      <c r="B8" s="34" t="s">
        <v>107</v>
      </c>
      <c r="C8" s="454">
        <v>85.7</v>
      </c>
      <c r="D8" s="455">
        <v>1586.8</v>
      </c>
      <c r="E8" s="455">
        <v>137.4</v>
      </c>
      <c r="F8" s="455">
        <v>93.1</v>
      </c>
      <c r="G8" s="456">
        <v>28778</v>
      </c>
      <c r="H8" s="455">
        <v>108.235</v>
      </c>
      <c r="I8" s="456">
        <v>5695900</v>
      </c>
      <c r="J8" s="457">
        <v>5.3789999999999996</v>
      </c>
      <c r="K8" s="458">
        <v>100.586</v>
      </c>
      <c r="M8" s="307">
        <v>85.7</v>
      </c>
      <c r="N8" s="301">
        <v>1603.3</v>
      </c>
      <c r="O8" s="300">
        <v>137.4</v>
      </c>
      <c r="P8" s="300">
        <v>93.9</v>
      </c>
      <c r="Q8" s="301">
        <v>29578</v>
      </c>
      <c r="R8" s="300">
        <v>108.235</v>
      </c>
      <c r="S8" s="301">
        <v>17243</v>
      </c>
      <c r="T8" s="305">
        <v>5.3789999999999996</v>
      </c>
      <c r="U8" s="459">
        <v>100.586</v>
      </c>
    </row>
    <row r="9" spans="1:22">
      <c r="A9" s="33">
        <v>1989</v>
      </c>
      <c r="B9" s="34" t="s">
        <v>108</v>
      </c>
      <c r="C9" s="307">
        <v>86.2</v>
      </c>
      <c r="D9" s="300">
        <v>1618.2</v>
      </c>
      <c r="E9" s="300">
        <v>139.9</v>
      </c>
      <c r="F9" s="300">
        <v>92.8</v>
      </c>
      <c r="G9" s="301">
        <v>28205</v>
      </c>
      <c r="H9" s="300">
        <v>99.494</v>
      </c>
      <c r="I9" s="301">
        <v>15268951</v>
      </c>
      <c r="J9" s="305">
        <v>5.3840000000000003</v>
      </c>
      <c r="K9" s="459">
        <v>100.70399999999999</v>
      </c>
      <c r="M9" s="307">
        <v>86.2</v>
      </c>
      <c r="N9" s="301">
        <v>1605.2</v>
      </c>
      <c r="O9" s="300">
        <v>139.9</v>
      </c>
      <c r="P9" s="300">
        <v>93.7</v>
      </c>
      <c r="Q9" s="301">
        <v>29292</v>
      </c>
      <c r="R9" s="300">
        <v>99.494</v>
      </c>
      <c r="S9" s="301">
        <v>18474</v>
      </c>
      <c r="T9" s="305">
        <v>5.3840000000000003</v>
      </c>
      <c r="U9" s="459">
        <v>100.70399999999999</v>
      </c>
    </row>
    <row r="10" spans="1:22">
      <c r="A10" s="33"/>
      <c r="B10" s="34" t="s">
        <v>109</v>
      </c>
      <c r="C10" s="307">
        <v>85</v>
      </c>
      <c r="D10" s="300">
        <v>1538.5</v>
      </c>
      <c r="E10" s="300">
        <v>145.19999999999999</v>
      </c>
      <c r="F10" s="300">
        <v>93.1</v>
      </c>
      <c r="G10" s="301">
        <v>26958</v>
      </c>
      <c r="H10" s="300">
        <v>91.183999999999997</v>
      </c>
      <c r="I10" s="301">
        <v>4712568</v>
      </c>
      <c r="J10" s="305">
        <v>5.4240000000000004</v>
      </c>
      <c r="K10" s="459">
        <v>101.053</v>
      </c>
      <c r="M10" s="307">
        <v>85</v>
      </c>
      <c r="N10" s="301">
        <v>1576.2</v>
      </c>
      <c r="O10" s="300">
        <v>145.19999999999999</v>
      </c>
      <c r="P10" s="300">
        <v>94.3</v>
      </c>
      <c r="Q10" s="301">
        <v>28821</v>
      </c>
      <c r="R10" s="300">
        <v>91.183999999999997</v>
      </c>
      <c r="S10" s="301">
        <v>17520</v>
      </c>
      <c r="T10" s="305">
        <v>5.4240000000000004</v>
      </c>
      <c r="U10" s="459">
        <v>101.053</v>
      </c>
    </row>
    <row r="11" spans="1:22">
      <c r="A11" s="33"/>
      <c r="B11" s="34" t="s">
        <v>110</v>
      </c>
      <c r="C11" s="307">
        <v>86.2</v>
      </c>
      <c r="D11" s="300">
        <v>1597.6</v>
      </c>
      <c r="E11" s="300">
        <v>144.5</v>
      </c>
      <c r="F11" s="300">
        <v>96.3</v>
      </c>
      <c r="G11" s="301">
        <v>26155</v>
      </c>
      <c r="H11" s="300">
        <v>101.571</v>
      </c>
      <c r="I11" s="301">
        <v>8035358</v>
      </c>
      <c r="J11" s="305">
        <v>5.4279999999999999</v>
      </c>
      <c r="K11" s="459">
        <v>102.331</v>
      </c>
      <c r="M11" s="307">
        <v>86.2</v>
      </c>
      <c r="N11" s="301">
        <v>1594.3</v>
      </c>
      <c r="O11" s="300">
        <v>144.5</v>
      </c>
      <c r="P11" s="300">
        <v>95.3</v>
      </c>
      <c r="Q11" s="301">
        <v>28979</v>
      </c>
      <c r="R11" s="300">
        <v>101.571</v>
      </c>
      <c r="S11" s="301">
        <v>16670</v>
      </c>
      <c r="T11" s="305">
        <v>5.4279999999999999</v>
      </c>
      <c r="U11" s="459">
        <v>102.331</v>
      </c>
    </row>
    <row r="12" spans="1:22">
      <c r="A12" s="33"/>
      <c r="B12" s="34" t="s">
        <v>111</v>
      </c>
      <c r="C12" s="307">
        <v>87.5</v>
      </c>
      <c r="D12" s="300">
        <v>1621.9</v>
      </c>
      <c r="E12" s="300">
        <v>143</v>
      </c>
      <c r="F12" s="300">
        <v>96</v>
      </c>
      <c r="G12" s="301">
        <v>27291</v>
      </c>
      <c r="H12" s="300">
        <v>92.343999999999994</v>
      </c>
      <c r="I12" s="301">
        <v>100473073</v>
      </c>
      <c r="J12" s="305">
        <v>5.4720000000000004</v>
      </c>
      <c r="K12" s="459">
        <v>102.791</v>
      </c>
      <c r="M12" s="307">
        <v>87.5</v>
      </c>
      <c r="N12" s="301">
        <v>1596.3</v>
      </c>
      <c r="O12" s="300">
        <v>143</v>
      </c>
      <c r="P12" s="300">
        <v>95.1</v>
      </c>
      <c r="Q12" s="301">
        <v>27477</v>
      </c>
      <c r="R12" s="300">
        <v>92.343999999999994</v>
      </c>
      <c r="S12" s="301">
        <v>22663</v>
      </c>
      <c r="T12" s="305">
        <v>5.4720000000000004</v>
      </c>
      <c r="U12" s="459">
        <v>102.791</v>
      </c>
      <c r="V12" s="275" t="s">
        <v>178</v>
      </c>
    </row>
    <row r="13" spans="1:22">
      <c r="A13" s="33"/>
      <c r="B13" s="34" t="s">
        <v>112</v>
      </c>
      <c r="C13" s="307">
        <v>87.7</v>
      </c>
      <c r="D13" s="300">
        <v>1657</v>
      </c>
      <c r="E13" s="300">
        <v>151.6</v>
      </c>
      <c r="F13" s="300">
        <v>96</v>
      </c>
      <c r="G13" s="301">
        <v>28513</v>
      </c>
      <c r="H13" s="300">
        <v>105.35599999999999</v>
      </c>
      <c r="I13" s="301">
        <v>6896353</v>
      </c>
      <c r="J13" s="305">
        <v>5.5270000000000001</v>
      </c>
      <c r="K13" s="459">
        <v>102.67400000000001</v>
      </c>
      <c r="M13" s="307">
        <v>87.7</v>
      </c>
      <c r="N13" s="301">
        <v>1625.5</v>
      </c>
      <c r="O13" s="300">
        <v>151.6</v>
      </c>
      <c r="P13" s="300">
        <v>95.2</v>
      </c>
      <c r="Q13" s="301">
        <v>28083</v>
      </c>
      <c r="R13" s="300">
        <v>105.35599999999999</v>
      </c>
      <c r="S13" s="301">
        <v>16565</v>
      </c>
      <c r="T13" s="305">
        <v>5.5270000000000001</v>
      </c>
      <c r="U13" s="459">
        <v>102.67400000000001</v>
      </c>
    </row>
    <row r="14" spans="1:22">
      <c r="A14" s="33"/>
      <c r="B14" s="34" t="s">
        <v>113</v>
      </c>
      <c r="C14" s="307">
        <v>89.2</v>
      </c>
      <c r="D14" s="300">
        <v>1610.9</v>
      </c>
      <c r="E14" s="300">
        <v>146.4</v>
      </c>
      <c r="F14" s="300">
        <v>95.9</v>
      </c>
      <c r="G14" s="301">
        <v>28986</v>
      </c>
      <c r="H14" s="300">
        <v>95.430999999999997</v>
      </c>
      <c r="I14" s="301">
        <v>6230171</v>
      </c>
      <c r="J14" s="305">
        <v>5.6189999999999998</v>
      </c>
      <c r="K14" s="459">
        <v>102.56100000000001</v>
      </c>
      <c r="M14" s="307">
        <v>89.2</v>
      </c>
      <c r="N14" s="301">
        <v>1612.6</v>
      </c>
      <c r="O14" s="300">
        <v>146.4</v>
      </c>
      <c r="P14" s="300">
        <v>95.3</v>
      </c>
      <c r="Q14" s="301">
        <v>27997</v>
      </c>
      <c r="R14" s="300">
        <v>95.430999999999997</v>
      </c>
      <c r="S14" s="301">
        <v>18215</v>
      </c>
      <c r="T14" s="305">
        <v>5.6189999999999998</v>
      </c>
      <c r="U14" s="459">
        <v>102.56100000000001</v>
      </c>
    </row>
    <row r="15" spans="1:22">
      <c r="A15" s="33"/>
      <c r="B15" s="34" t="s">
        <v>114</v>
      </c>
      <c r="C15" s="307">
        <v>89.3</v>
      </c>
      <c r="D15" s="300">
        <v>1592.3</v>
      </c>
      <c r="E15" s="300">
        <v>154.4</v>
      </c>
      <c r="F15" s="300">
        <v>95.6</v>
      </c>
      <c r="G15" s="301">
        <v>30363</v>
      </c>
      <c r="H15" s="300">
        <v>91.528999999999996</v>
      </c>
      <c r="I15" s="301">
        <v>12503708</v>
      </c>
      <c r="J15" s="305">
        <v>5.742</v>
      </c>
      <c r="K15" s="459">
        <v>102.55800000000001</v>
      </c>
      <c r="M15" s="307">
        <v>89.3</v>
      </c>
      <c r="N15" s="301">
        <v>1556.9</v>
      </c>
      <c r="O15" s="300">
        <v>154.4</v>
      </c>
      <c r="P15" s="300">
        <v>95.4</v>
      </c>
      <c r="Q15" s="301">
        <v>27776</v>
      </c>
      <c r="R15" s="300">
        <v>91.528999999999996</v>
      </c>
      <c r="S15" s="301">
        <v>18742</v>
      </c>
      <c r="T15" s="305">
        <v>5.742</v>
      </c>
      <c r="U15" s="459">
        <v>102.55800000000001</v>
      </c>
    </row>
    <row r="16" spans="1:22">
      <c r="A16" s="33"/>
      <c r="B16" s="34" t="s">
        <v>115</v>
      </c>
      <c r="C16" s="307">
        <v>88.7</v>
      </c>
      <c r="D16" s="300">
        <v>1604.2</v>
      </c>
      <c r="E16" s="300">
        <v>152.19999999999999</v>
      </c>
      <c r="F16" s="300">
        <v>95.5</v>
      </c>
      <c r="G16" s="301">
        <v>29097</v>
      </c>
      <c r="H16" s="300">
        <v>79.031999999999996</v>
      </c>
      <c r="I16" s="301">
        <v>5303007</v>
      </c>
      <c r="J16" s="305">
        <v>5.8109999999999999</v>
      </c>
      <c r="K16" s="459">
        <v>103.006</v>
      </c>
      <c r="M16" s="307">
        <v>88.7</v>
      </c>
      <c r="N16" s="301">
        <v>1600.5</v>
      </c>
      <c r="O16" s="300">
        <v>152.19999999999999</v>
      </c>
      <c r="P16" s="300">
        <v>95.6</v>
      </c>
      <c r="Q16" s="301">
        <v>27774</v>
      </c>
      <c r="R16" s="300">
        <v>79.031999999999996</v>
      </c>
      <c r="S16" s="301">
        <v>19376</v>
      </c>
      <c r="T16" s="305">
        <v>5.8109999999999999</v>
      </c>
      <c r="U16" s="459">
        <v>103.006</v>
      </c>
    </row>
    <row r="17" spans="1:21">
      <c r="A17" s="33"/>
      <c r="B17" s="34" t="s">
        <v>116</v>
      </c>
      <c r="C17" s="307">
        <v>88.3</v>
      </c>
      <c r="D17" s="300">
        <v>1705.6</v>
      </c>
      <c r="E17" s="300">
        <v>141.69999999999999</v>
      </c>
      <c r="F17" s="300">
        <v>95.6</v>
      </c>
      <c r="G17" s="301">
        <v>28972</v>
      </c>
      <c r="H17" s="300">
        <v>95.364999999999995</v>
      </c>
      <c r="I17" s="301">
        <v>8517845</v>
      </c>
      <c r="J17" s="305">
        <v>5.8739999999999997</v>
      </c>
      <c r="K17" s="459">
        <v>103.337</v>
      </c>
      <c r="M17" s="307">
        <v>88.3</v>
      </c>
      <c r="N17" s="301">
        <v>1678.7</v>
      </c>
      <c r="O17" s="300">
        <v>141.69999999999999</v>
      </c>
      <c r="P17" s="300">
        <v>95.7</v>
      </c>
      <c r="Q17" s="301">
        <v>27610</v>
      </c>
      <c r="R17" s="300">
        <v>95.364999999999995</v>
      </c>
      <c r="S17" s="301">
        <v>19383</v>
      </c>
      <c r="T17" s="305">
        <v>5.8739999999999997</v>
      </c>
      <c r="U17" s="459">
        <v>103.337</v>
      </c>
    </row>
    <row r="18" spans="1:21">
      <c r="A18" s="33"/>
      <c r="B18" s="34" t="s">
        <v>117</v>
      </c>
      <c r="C18" s="307">
        <v>89.1</v>
      </c>
      <c r="D18" s="300">
        <v>1726.5</v>
      </c>
      <c r="E18" s="300">
        <v>147.6</v>
      </c>
      <c r="F18" s="300">
        <v>95.8</v>
      </c>
      <c r="G18" s="301">
        <v>28164</v>
      </c>
      <c r="H18" s="300">
        <v>93.933000000000007</v>
      </c>
      <c r="I18" s="301">
        <v>70043599</v>
      </c>
      <c r="J18" s="305">
        <v>5.97</v>
      </c>
      <c r="K18" s="459">
        <v>102.54300000000001</v>
      </c>
      <c r="M18" s="307">
        <v>89.1</v>
      </c>
      <c r="N18" s="301">
        <v>1777.3</v>
      </c>
      <c r="O18" s="300">
        <v>147.6</v>
      </c>
      <c r="P18" s="300">
        <v>95.8</v>
      </c>
      <c r="Q18" s="301">
        <v>27648</v>
      </c>
      <c r="R18" s="300">
        <v>93.933000000000007</v>
      </c>
      <c r="S18" s="301">
        <v>21265</v>
      </c>
      <c r="T18" s="305">
        <v>5.97</v>
      </c>
      <c r="U18" s="459">
        <v>102.54300000000001</v>
      </c>
    </row>
    <row r="19" spans="1:21">
      <c r="A19" s="49"/>
      <c r="B19" s="50" t="s">
        <v>118</v>
      </c>
      <c r="C19" s="319">
        <v>89.5</v>
      </c>
      <c r="D19" s="312">
        <v>1714.3</v>
      </c>
      <c r="E19" s="312">
        <v>150.5</v>
      </c>
      <c r="F19" s="312">
        <v>95.8</v>
      </c>
      <c r="G19" s="313">
        <v>26735</v>
      </c>
      <c r="H19" s="312">
        <v>108.79600000000001</v>
      </c>
      <c r="I19" s="313">
        <v>5575274</v>
      </c>
      <c r="J19" s="317">
        <v>6.149</v>
      </c>
      <c r="K19" s="460">
        <v>102.78100000000001</v>
      </c>
      <c r="M19" s="319">
        <v>89.5</v>
      </c>
      <c r="N19" s="313">
        <v>1749.2</v>
      </c>
      <c r="O19" s="312">
        <v>150.5</v>
      </c>
      <c r="P19" s="312">
        <v>96.1</v>
      </c>
      <c r="Q19" s="313">
        <v>27712</v>
      </c>
      <c r="R19" s="312">
        <v>108.79600000000001</v>
      </c>
      <c r="S19" s="313">
        <v>20402</v>
      </c>
      <c r="T19" s="317">
        <v>6.149</v>
      </c>
      <c r="U19" s="460">
        <v>102.78100000000001</v>
      </c>
    </row>
    <row r="20" spans="1:21">
      <c r="A20" s="33" t="s">
        <v>106</v>
      </c>
      <c r="B20" s="34" t="s">
        <v>107</v>
      </c>
      <c r="C20" s="328">
        <v>89.5</v>
      </c>
      <c r="D20" s="324">
        <v>1678.9</v>
      </c>
      <c r="E20" s="324">
        <v>143.80000000000001</v>
      </c>
      <c r="F20" s="324">
        <v>95.3</v>
      </c>
      <c r="G20" s="325">
        <v>26732</v>
      </c>
      <c r="H20" s="324">
        <v>103.246</v>
      </c>
      <c r="I20" s="325">
        <v>6951731</v>
      </c>
      <c r="J20" s="327">
        <v>6.3819999999999997</v>
      </c>
      <c r="K20" s="461">
        <v>104.196</v>
      </c>
      <c r="M20" s="328">
        <v>89.5</v>
      </c>
      <c r="N20" s="325">
        <v>1695.7</v>
      </c>
      <c r="O20" s="324">
        <v>143.80000000000001</v>
      </c>
      <c r="P20" s="324">
        <v>96.1</v>
      </c>
      <c r="Q20" s="325">
        <v>27021</v>
      </c>
      <c r="R20" s="324">
        <v>103.246</v>
      </c>
      <c r="S20" s="325">
        <v>20981</v>
      </c>
      <c r="T20" s="327">
        <v>6.3819999999999997</v>
      </c>
      <c r="U20" s="461">
        <v>104.196</v>
      </c>
    </row>
    <row r="21" spans="1:21">
      <c r="A21" s="33">
        <v>1990</v>
      </c>
      <c r="B21" s="34" t="s">
        <v>108</v>
      </c>
      <c r="C21" s="328">
        <v>87.2</v>
      </c>
      <c r="D21" s="324">
        <v>1713.5</v>
      </c>
      <c r="E21" s="324">
        <v>151.9</v>
      </c>
      <c r="F21" s="324">
        <v>95.1</v>
      </c>
      <c r="G21" s="325">
        <v>25749</v>
      </c>
      <c r="H21" s="324">
        <v>107.399</v>
      </c>
      <c r="I21" s="325">
        <v>16278200</v>
      </c>
      <c r="J21" s="327">
        <v>6.6120000000000001</v>
      </c>
      <c r="K21" s="461">
        <v>104.312</v>
      </c>
      <c r="M21" s="328">
        <v>87.2</v>
      </c>
      <c r="N21" s="325">
        <v>1701.4</v>
      </c>
      <c r="O21" s="324">
        <v>151.9</v>
      </c>
      <c r="P21" s="324">
        <v>96.1</v>
      </c>
      <c r="Q21" s="325">
        <v>26748</v>
      </c>
      <c r="R21" s="324">
        <v>107.399</v>
      </c>
      <c r="S21" s="325">
        <v>20262</v>
      </c>
      <c r="T21" s="327">
        <v>6.6120000000000001</v>
      </c>
      <c r="U21" s="461">
        <v>104.312</v>
      </c>
    </row>
    <row r="22" spans="1:21">
      <c r="A22" s="33"/>
      <c r="B22" s="34" t="s">
        <v>109</v>
      </c>
      <c r="C22" s="328">
        <v>89.4</v>
      </c>
      <c r="D22" s="324">
        <v>1673.2</v>
      </c>
      <c r="E22" s="324">
        <v>151.1</v>
      </c>
      <c r="F22" s="324">
        <v>94.9</v>
      </c>
      <c r="G22" s="325">
        <v>24646</v>
      </c>
      <c r="H22" s="324">
        <v>102.809</v>
      </c>
      <c r="I22" s="325">
        <v>4666935</v>
      </c>
      <c r="J22" s="327">
        <v>6.9009999999999998</v>
      </c>
      <c r="K22" s="461">
        <v>104.167</v>
      </c>
      <c r="M22" s="328">
        <v>89.4</v>
      </c>
      <c r="N22" s="325">
        <v>1707.9</v>
      </c>
      <c r="O22" s="324">
        <v>151.1</v>
      </c>
      <c r="P22" s="324">
        <v>96.2</v>
      </c>
      <c r="Q22" s="325">
        <v>26669</v>
      </c>
      <c r="R22" s="324">
        <v>102.809</v>
      </c>
      <c r="S22" s="325">
        <v>17781</v>
      </c>
      <c r="T22" s="327">
        <v>6.9009999999999998</v>
      </c>
      <c r="U22" s="461">
        <v>104.167</v>
      </c>
    </row>
    <row r="23" spans="1:21">
      <c r="A23" s="33"/>
      <c r="B23" s="34" t="s">
        <v>110</v>
      </c>
      <c r="C23" s="328">
        <v>88.6</v>
      </c>
      <c r="D23" s="324">
        <v>1764.9</v>
      </c>
      <c r="E23" s="324">
        <v>153.6</v>
      </c>
      <c r="F23" s="324">
        <v>97.3</v>
      </c>
      <c r="G23" s="325">
        <v>24092</v>
      </c>
      <c r="H23" s="324">
        <v>96.968000000000004</v>
      </c>
      <c r="I23" s="325">
        <v>10106997</v>
      </c>
      <c r="J23" s="327">
        <v>7.1130000000000004</v>
      </c>
      <c r="K23" s="461">
        <v>103.18899999999999</v>
      </c>
      <c r="M23" s="328">
        <v>88.6</v>
      </c>
      <c r="N23" s="325">
        <v>1760.4</v>
      </c>
      <c r="O23" s="324">
        <v>153.6</v>
      </c>
      <c r="P23" s="324">
        <v>96.2</v>
      </c>
      <c r="Q23" s="325">
        <v>26442</v>
      </c>
      <c r="R23" s="324">
        <v>96.968000000000004</v>
      </c>
      <c r="S23" s="325">
        <v>20569</v>
      </c>
      <c r="T23" s="327">
        <v>7.1130000000000004</v>
      </c>
      <c r="U23" s="461">
        <v>103.18899999999999</v>
      </c>
    </row>
    <row r="24" spans="1:21">
      <c r="A24" s="33"/>
      <c r="B24" s="34" t="s">
        <v>111</v>
      </c>
      <c r="C24" s="328">
        <v>88.3</v>
      </c>
      <c r="D24" s="324">
        <v>1881.8</v>
      </c>
      <c r="E24" s="324">
        <v>181.7</v>
      </c>
      <c r="F24" s="324">
        <v>96.9</v>
      </c>
      <c r="G24" s="325">
        <v>26662</v>
      </c>
      <c r="H24" s="324">
        <v>98.978999999999999</v>
      </c>
      <c r="I24" s="325">
        <v>84100634</v>
      </c>
      <c r="J24" s="327">
        <v>7.3239999999999998</v>
      </c>
      <c r="K24" s="461">
        <v>102.941</v>
      </c>
      <c r="M24" s="328">
        <v>88.3</v>
      </c>
      <c r="N24" s="325">
        <v>1864.9</v>
      </c>
      <c r="O24" s="324">
        <v>181.7</v>
      </c>
      <c r="P24" s="324">
        <v>95.9</v>
      </c>
      <c r="Q24" s="325">
        <v>26707</v>
      </c>
      <c r="R24" s="324">
        <v>98.978999999999999</v>
      </c>
      <c r="S24" s="325">
        <v>19400</v>
      </c>
      <c r="T24" s="327">
        <v>7.3239999999999998</v>
      </c>
      <c r="U24" s="461">
        <v>102.941</v>
      </c>
    </row>
    <row r="25" spans="1:21">
      <c r="A25" s="33"/>
      <c r="B25" s="34" t="s">
        <v>112</v>
      </c>
      <c r="C25" s="328">
        <v>88.3</v>
      </c>
      <c r="D25" s="324">
        <v>1850.5</v>
      </c>
      <c r="E25" s="324">
        <v>157.5</v>
      </c>
      <c r="F25" s="324">
        <v>96.9</v>
      </c>
      <c r="G25" s="325">
        <v>26570</v>
      </c>
      <c r="H25" s="324">
        <v>91.271000000000001</v>
      </c>
      <c r="I25" s="325">
        <v>15827526</v>
      </c>
      <c r="J25" s="327">
        <v>7.3490000000000002</v>
      </c>
      <c r="K25" s="461">
        <v>102.492</v>
      </c>
      <c r="M25" s="328">
        <v>88.3</v>
      </c>
      <c r="N25" s="325">
        <v>1818.2</v>
      </c>
      <c r="O25" s="324">
        <v>157.5</v>
      </c>
      <c r="P25" s="324">
        <v>96.1</v>
      </c>
      <c r="Q25" s="325">
        <v>26596</v>
      </c>
      <c r="R25" s="324">
        <v>91.271000000000001</v>
      </c>
      <c r="S25" s="325">
        <v>33915</v>
      </c>
      <c r="T25" s="327">
        <v>7.3490000000000002</v>
      </c>
      <c r="U25" s="461">
        <v>102.492</v>
      </c>
    </row>
    <row r="26" spans="1:21">
      <c r="A26" s="33"/>
      <c r="B26" s="34" t="s">
        <v>113</v>
      </c>
      <c r="C26" s="328">
        <v>87.7</v>
      </c>
      <c r="D26" s="324">
        <v>1698.5</v>
      </c>
      <c r="E26" s="324">
        <v>168</v>
      </c>
      <c r="F26" s="324">
        <v>97</v>
      </c>
      <c r="G26" s="325">
        <v>28057</v>
      </c>
      <c r="H26" s="324">
        <v>98.444000000000003</v>
      </c>
      <c r="I26" s="325">
        <v>7568048</v>
      </c>
      <c r="J26" s="327">
        <v>7.3739999999999997</v>
      </c>
      <c r="K26" s="461">
        <v>102.724</v>
      </c>
      <c r="M26" s="328">
        <v>87.7</v>
      </c>
      <c r="N26" s="325">
        <v>1697.1</v>
      </c>
      <c r="O26" s="324">
        <v>168</v>
      </c>
      <c r="P26" s="324">
        <v>96.4</v>
      </c>
      <c r="Q26" s="325">
        <v>26693</v>
      </c>
      <c r="R26" s="324">
        <v>98.444000000000003</v>
      </c>
      <c r="S26" s="325">
        <v>21232</v>
      </c>
      <c r="T26" s="327">
        <v>7.3739999999999997</v>
      </c>
      <c r="U26" s="461">
        <v>102.724</v>
      </c>
    </row>
    <row r="27" spans="1:21">
      <c r="A27" s="33"/>
      <c r="B27" s="34" t="s">
        <v>114</v>
      </c>
      <c r="C27" s="328">
        <v>87.8</v>
      </c>
      <c r="D27" s="324">
        <v>1796.8</v>
      </c>
      <c r="E27" s="324">
        <v>164</v>
      </c>
      <c r="F27" s="324">
        <v>96.5</v>
      </c>
      <c r="G27" s="325">
        <v>28530</v>
      </c>
      <c r="H27" s="324">
        <v>89.209000000000003</v>
      </c>
      <c r="I27" s="325">
        <v>13599925</v>
      </c>
      <c r="J27" s="327">
        <v>7.4480000000000004</v>
      </c>
      <c r="K27" s="461">
        <v>103.06100000000001</v>
      </c>
      <c r="M27" s="328">
        <v>87.8</v>
      </c>
      <c r="N27" s="325">
        <v>1756.2</v>
      </c>
      <c r="O27" s="324">
        <v>164</v>
      </c>
      <c r="P27" s="324">
        <v>96.4</v>
      </c>
      <c r="Q27" s="325">
        <v>26356</v>
      </c>
      <c r="R27" s="324">
        <v>89.209000000000003</v>
      </c>
      <c r="S27" s="325">
        <v>20149</v>
      </c>
      <c r="T27" s="327">
        <v>7.4480000000000004</v>
      </c>
      <c r="U27" s="461">
        <v>103.06100000000001</v>
      </c>
    </row>
    <row r="28" spans="1:21">
      <c r="A28" s="33"/>
      <c r="B28" s="34" t="s">
        <v>115</v>
      </c>
      <c r="C28" s="328">
        <v>87.6</v>
      </c>
      <c r="D28" s="324">
        <v>1744.3</v>
      </c>
      <c r="E28" s="324">
        <v>152.9</v>
      </c>
      <c r="F28" s="324">
        <v>96.2</v>
      </c>
      <c r="G28" s="325">
        <v>27671</v>
      </c>
      <c r="H28" s="324">
        <v>99.956999999999994</v>
      </c>
      <c r="I28" s="325">
        <v>5430433</v>
      </c>
      <c r="J28" s="327">
        <v>7.665</v>
      </c>
      <c r="K28" s="461">
        <v>102.91800000000001</v>
      </c>
      <c r="M28" s="328">
        <v>87.6</v>
      </c>
      <c r="N28" s="325">
        <v>1736.8</v>
      </c>
      <c r="O28" s="324">
        <v>152.9</v>
      </c>
      <c r="P28" s="324">
        <v>96.3</v>
      </c>
      <c r="Q28" s="325">
        <v>26650</v>
      </c>
      <c r="R28" s="324">
        <v>99.956999999999994</v>
      </c>
      <c r="S28" s="325">
        <v>19641</v>
      </c>
      <c r="T28" s="327">
        <v>7.665</v>
      </c>
      <c r="U28" s="461">
        <v>102.91800000000001</v>
      </c>
    </row>
    <row r="29" spans="1:21">
      <c r="A29" s="33"/>
      <c r="B29" s="34" t="s">
        <v>116</v>
      </c>
      <c r="C29" s="328">
        <v>87.8</v>
      </c>
      <c r="D29" s="324">
        <v>1780.4</v>
      </c>
      <c r="E29" s="324">
        <v>167.2</v>
      </c>
      <c r="F29" s="324">
        <v>96.4</v>
      </c>
      <c r="G29" s="325">
        <v>28060</v>
      </c>
      <c r="H29" s="324">
        <v>90.436999999999998</v>
      </c>
      <c r="I29" s="325">
        <v>9747550</v>
      </c>
      <c r="J29" s="327">
        <v>8.0359999999999996</v>
      </c>
      <c r="K29" s="461">
        <v>103.452</v>
      </c>
      <c r="M29" s="328">
        <v>87.8</v>
      </c>
      <c r="N29" s="325">
        <v>1751</v>
      </c>
      <c r="O29" s="324">
        <v>167.2</v>
      </c>
      <c r="P29" s="324">
        <v>96.6</v>
      </c>
      <c r="Q29" s="325">
        <v>26341</v>
      </c>
      <c r="R29" s="324">
        <v>90.436999999999998</v>
      </c>
      <c r="S29" s="325">
        <v>21372</v>
      </c>
      <c r="T29" s="327">
        <v>8.0359999999999996</v>
      </c>
      <c r="U29" s="461">
        <v>103.452</v>
      </c>
    </row>
    <row r="30" spans="1:21">
      <c r="A30" s="33"/>
      <c r="B30" s="34" t="s">
        <v>117</v>
      </c>
      <c r="C30" s="328">
        <v>87.6</v>
      </c>
      <c r="D30" s="324">
        <v>1718.5</v>
      </c>
      <c r="E30" s="324">
        <v>168.7</v>
      </c>
      <c r="F30" s="324">
        <v>96.3</v>
      </c>
      <c r="G30" s="325">
        <v>26991</v>
      </c>
      <c r="H30" s="324">
        <v>86.525000000000006</v>
      </c>
      <c r="I30" s="325">
        <v>65000006</v>
      </c>
      <c r="J30" s="327">
        <v>8.1739999999999995</v>
      </c>
      <c r="K30" s="461">
        <v>104.17100000000001</v>
      </c>
      <c r="M30" s="328">
        <v>87.6</v>
      </c>
      <c r="N30" s="325">
        <v>1769</v>
      </c>
      <c r="O30" s="324">
        <v>168.7</v>
      </c>
      <c r="P30" s="324">
        <v>96.4</v>
      </c>
      <c r="Q30" s="325">
        <v>26633</v>
      </c>
      <c r="R30" s="324">
        <v>86.525000000000006</v>
      </c>
      <c r="S30" s="325">
        <v>19825</v>
      </c>
      <c r="T30" s="327">
        <v>8.1739999999999995</v>
      </c>
      <c r="U30" s="461">
        <v>104.17100000000001</v>
      </c>
    </row>
    <row r="31" spans="1:21">
      <c r="A31" s="49"/>
      <c r="B31" s="50" t="s">
        <v>118</v>
      </c>
      <c r="C31" s="348">
        <v>87.7</v>
      </c>
      <c r="D31" s="344">
        <v>1708</v>
      </c>
      <c r="E31" s="344">
        <v>161.80000000000001</v>
      </c>
      <c r="F31" s="344">
        <v>96.3</v>
      </c>
      <c r="G31" s="345">
        <v>26168</v>
      </c>
      <c r="H31" s="344">
        <v>104.95099999999999</v>
      </c>
      <c r="I31" s="345">
        <v>5761682</v>
      </c>
      <c r="J31" s="347">
        <v>8.2970000000000006</v>
      </c>
      <c r="K31" s="462">
        <v>103.72</v>
      </c>
      <c r="M31" s="348">
        <v>87.7</v>
      </c>
      <c r="N31" s="345">
        <v>1744</v>
      </c>
      <c r="O31" s="344">
        <v>161.80000000000001</v>
      </c>
      <c r="P31" s="344">
        <v>96.6</v>
      </c>
      <c r="Q31" s="345">
        <v>26985</v>
      </c>
      <c r="R31" s="344">
        <v>104.95099999999999</v>
      </c>
      <c r="S31" s="345">
        <v>20746</v>
      </c>
      <c r="T31" s="347">
        <v>8.2970000000000006</v>
      </c>
      <c r="U31" s="462">
        <v>103.72</v>
      </c>
    </row>
    <row r="32" spans="1:21">
      <c r="A32" s="61" t="s">
        <v>119</v>
      </c>
      <c r="B32" s="62" t="s">
        <v>107</v>
      </c>
      <c r="C32" s="343">
        <v>88.3</v>
      </c>
      <c r="D32" s="337">
        <v>1740.7</v>
      </c>
      <c r="E32" s="337">
        <v>167.1</v>
      </c>
      <c r="F32" s="337">
        <v>96.6</v>
      </c>
      <c r="G32" s="338">
        <v>26430</v>
      </c>
      <c r="H32" s="337">
        <v>116.289</v>
      </c>
      <c r="I32" s="338">
        <v>6698160</v>
      </c>
      <c r="J32" s="341">
        <v>8.3059999999999992</v>
      </c>
      <c r="K32" s="463">
        <v>103.691</v>
      </c>
      <c r="M32" s="343">
        <v>88.3</v>
      </c>
      <c r="N32" s="338">
        <v>1756.1</v>
      </c>
      <c r="O32" s="337">
        <v>167.1</v>
      </c>
      <c r="P32" s="337">
        <v>97.4</v>
      </c>
      <c r="Q32" s="338">
        <v>26620</v>
      </c>
      <c r="R32" s="337">
        <v>116.289</v>
      </c>
      <c r="S32" s="338">
        <v>20497</v>
      </c>
      <c r="T32" s="341">
        <v>8.3059999999999992</v>
      </c>
      <c r="U32" s="463">
        <v>103.691</v>
      </c>
    </row>
    <row r="33" spans="1:21">
      <c r="A33" s="33">
        <v>1991</v>
      </c>
      <c r="B33" s="34" t="s">
        <v>108</v>
      </c>
      <c r="C33" s="328">
        <v>89.8</v>
      </c>
      <c r="D33" s="324">
        <v>1774.4</v>
      </c>
      <c r="E33" s="324">
        <v>160.30000000000001</v>
      </c>
      <c r="F33" s="324">
        <v>96.9</v>
      </c>
      <c r="G33" s="325">
        <v>25799</v>
      </c>
      <c r="H33" s="324">
        <v>109.97799999999999</v>
      </c>
      <c r="I33" s="325">
        <v>15893912</v>
      </c>
      <c r="J33" s="327">
        <v>8.2710000000000008</v>
      </c>
      <c r="K33" s="461">
        <v>103.24</v>
      </c>
      <c r="M33" s="328">
        <v>89.8</v>
      </c>
      <c r="N33" s="325">
        <v>1762.5</v>
      </c>
      <c r="O33" s="324">
        <v>160.30000000000001</v>
      </c>
      <c r="P33" s="324">
        <v>97.9</v>
      </c>
      <c r="Q33" s="325">
        <v>26856</v>
      </c>
      <c r="R33" s="324">
        <v>109.97799999999999</v>
      </c>
      <c r="S33" s="325">
        <v>20672</v>
      </c>
      <c r="T33" s="327">
        <v>8.2710000000000008</v>
      </c>
      <c r="U33" s="461">
        <v>103.24</v>
      </c>
    </row>
    <row r="34" spans="1:21">
      <c r="A34" s="33"/>
      <c r="B34" s="34" t="s">
        <v>109</v>
      </c>
      <c r="C34" s="328">
        <v>90.6</v>
      </c>
      <c r="D34" s="324">
        <v>1762.5</v>
      </c>
      <c r="E34" s="324">
        <v>156.1</v>
      </c>
      <c r="F34" s="324">
        <v>96.8</v>
      </c>
      <c r="G34" s="325">
        <v>24319</v>
      </c>
      <c r="H34" s="324">
        <v>106.51900000000001</v>
      </c>
      <c r="I34" s="325">
        <v>5434707</v>
      </c>
      <c r="J34" s="327">
        <v>8.2710000000000008</v>
      </c>
      <c r="K34" s="461">
        <v>103.111</v>
      </c>
      <c r="M34" s="328">
        <v>90.6</v>
      </c>
      <c r="N34" s="325">
        <v>1789.3</v>
      </c>
      <c r="O34" s="324">
        <v>156.1</v>
      </c>
      <c r="P34" s="324">
        <v>98.1</v>
      </c>
      <c r="Q34" s="325">
        <v>26782</v>
      </c>
      <c r="R34" s="324">
        <v>106.51900000000001</v>
      </c>
      <c r="S34" s="325">
        <v>20993</v>
      </c>
      <c r="T34" s="327">
        <v>8.2710000000000008</v>
      </c>
      <c r="U34" s="461">
        <v>103.111</v>
      </c>
    </row>
    <row r="35" spans="1:21">
      <c r="A35" s="33"/>
      <c r="B35" s="34" t="s">
        <v>110</v>
      </c>
      <c r="C35" s="328">
        <v>92.6</v>
      </c>
      <c r="D35" s="324">
        <v>1770.6</v>
      </c>
      <c r="E35" s="324">
        <v>157.30000000000001</v>
      </c>
      <c r="F35" s="324">
        <v>99.7</v>
      </c>
      <c r="G35" s="325">
        <v>24425</v>
      </c>
      <c r="H35" s="324">
        <v>109.47199999999999</v>
      </c>
      <c r="I35" s="325">
        <v>10864201</v>
      </c>
      <c r="J35" s="327">
        <v>8.2270000000000003</v>
      </c>
      <c r="K35" s="461">
        <v>102.98</v>
      </c>
      <c r="M35" s="328">
        <v>92.6</v>
      </c>
      <c r="N35" s="325">
        <v>1768.2</v>
      </c>
      <c r="O35" s="324">
        <v>157.30000000000001</v>
      </c>
      <c r="P35" s="324">
        <v>98.6</v>
      </c>
      <c r="Q35" s="325">
        <v>26380</v>
      </c>
      <c r="R35" s="324">
        <v>109.47199999999999</v>
      </c>
      <c r="S35" s="325">
        <v>21917</v>
      </c>
      <c r="T35" s="327">
        <v>8.2270000000000003</v>
      </c>
      <c r="U35" s="461">
        <v>102.98</v>
      </c>
    </row>
    <row r="36" spans="1:21">
      <c r="A36" s="33"/>
      <c r="B36" s="34" t="s">
        <v>111</v>
      </c>
      <c r="C36" s="328">
        <v>93.1</v>
      </c>
      <c r="D36" s="324">
        <v>1760.5</v>
      </c>
      <c r="E36" s="324">
        <v>151</v>
      </c>
      <c r="F36" s="324">
        <v>99.8</v>
      </c>
      <c r="G36" s="325">
        <v>26354</v>
      </c>
      <c r="H36" s="324">
        <v>107.29600000000001</v>
      </c>
      <c r="I36" s="325">
        <v>93257922</v>
      </c>
      <c r="J36" s="327">
        <v>8.2420000000000009</v>
      </c>
      <c r="K36" s="461">
        <v>103.077</v>
      </c>
      <c r="M36" s="328">
        <v>93.1</v>
      </c>
      <c r="N36" s="325">
        <v>1754.5</v>
      </c>
      <c r="O36" s="324">
        <v>151</v>
      </c>
      <c r="P36" s="324">
        <v>98.8</v>
      </c>
      <c r="Q36" s="325">
        <v>26544</v>
      </c>
      <c r="R36" s="324">
        <v>107.29600000000001</v>
      </c>
      <c r="S36" s="325">
        <v>21593</v>
      </c>
      <c r="T36" s="327">
        <v>8.2420000000000009</v>
      </c>
      <c r="U36" s="461">
        <v>103.077</v>
      </c>
    </row>
    <row r="37" spans="1:21">
      <c r="A37" s="33"/>
      <c r="B37" s="34" t="s">
        <v>112</v>
      </c>
      <c r="C37" s="328">
        <v>95</v>
      </c>
      <c r="D37" s="324">
        <v>1785.1</v>
      </c>
      <c r="E37" s="324">
        <v>148.6</v>
      </c>
      <c r="F37" s="324">
        <v>99.6</v>
      </c>
      <c r="G37" s="325">
        <v>26370</v>
      </c>
      <c r="H37" s="324">
        <v>112.23099999999999</v>
      </c>
      <c r="I37" s="325">
        <v>13479131</v>
      </c>
      <c r="J37" s="327">
        <v>8.2469999999999999</v>
      </c>
      <c r="K37" s="461">
        <v>103.20399999999999</v>
      </c>
      <c r="M37" s="328">
        <v>95</v>
      </c>
      <c r="N37" s="325">
        <v>1759.8</v>
      </c>
      <c r="O37" s="324">
        <v>148.6</v>
      </c>
      <c r="P37" s="324">
        <v>98.8</v>
      </c>
      <c r="Q37" s="325">
        <v>26602</v>
      </c>
      <c r="R37" s="324">
        <v>112.23099999999999</v>
      </c>
      <c r="S37" s="325">
        <v>26097</v>
      </c>
      <c r="T37" s="327">
        <v>8.2469999999999999</v>
      </c>
      <c r="U37" s="461">
        <v>103.20399999999999</v>
      </c>
    </row>
    <row r="38" spans="1:21">
      <c r="A38" s="33"/>
      <c r="B38" s="34" t="s">
        <v>113</v>
      </c>
      <c r="C38" s="328">
        <v>96.2</v>
      </c>
      <c r="D38" s="324">
        <v>1774.8</v>
      </c>
      <c r="E38" s="324">
        <v>145.19999999999999</v>
      </c>
      <c r="F38" s="324">
        <v>99.6</v>
      </c>
      <c r="G38" s="325">
        <v>28510</v>
      </c>
      <c r="H38" s="324">
        <v>100.72</v>
      </c>
      <c r="I38" s="325">
        <v>7539827</v>
      </c>
      <c r="J38" s="327">
        <v>8.2569999999999997</v>
      </c>
      <c r="K38" s="461">
        <v>103.425</v>
      </c>
      <c r="M38" s="328">
        <v>96.2</v>
      </c>
      <c r="N38" s="325">
        <v>1772.1</v>
      </c>
      <c r="O38" s="324">
        <v>145.19999999999999</v>
      </c>
      <c r="P38" s="324">
        <v>99</v>
      </c>
      <c r="Q38" s="325">
        <v>26692</v>
      </c>
      <c r="R38" s="324">
        <v>100.72</v>
      </c>
      <c r="S38" s="325">
        <v>20504</v>
      </c>
      <c r="T38" s="327">
        <v>8.2569999999999997</v>
      </c>
      <c r="U38" s="461">
        <v>103.425</v>
      </c>
    </row>
    <row r="39" spans="1:21">
      <c r="A39" s="33"/>
      <c r="B39" s="34" t="s">
        <v>114</v>
      </c>
      <c r="C39" s="328">
        <v>98</v>
      </c>
      <c r="D39" s="324">
        <v>2572.5</v>
      </c>
      <c r="E39" s="324">
        <v>143.6</v>
      </c>
      <c r="F39" s="324">
        <v>99.4</v>
      </c>
      <c r="G39" s="325">
        <v>28418</v>
      </c>
      <c r="H39" s="324">
        <v>126.76600000000001</v>
      </c>
      <c r="I39" s="325">
        <v>14245236</v>
      </c>
      <c r="J39" s="327">
        <v>8.2469999999999999</v>
      </c>
      <c r="K39" s="461">
        <v>102.97</v>
      </c>
      <c r="M39" s="328">
        <v>98</v>
      </c>
      <c r="N39" s="325">
        <v>2512.6999999999998</v>
      </c>
      <c r="O39" s="324">
        <v>143.6</v>
      </c>
      <c r="P39" s="324">
        <v>99.3</v>
      </c>
      <c r="Q39" s="325">
        <v>26542</v>
      </c>
      <c r="R39" s="324">
        <v>126.76600000000001</v>
      </c>
      <c r="S39" s="325">
        <v>20571</v>
      </c>
      <c r="T39" s="327">
        <v>8.2469999999999999</v>
      </c>
      <c r="U39" s="461">
        <v>102.97</v>
      </c>
    </row>
    <row r="40" spans="1:21">
      <c r="A40" s="33"/>
      <c r="B40" s="34" t="s">
        <v>115</v>
      </c>
      <c r="C40" s="328">
        <v>98.9</v>
      </c>
      <c r="D40" s="324">
        <v>1797.9</v>
      </c>
      <c r="E40" s="324">
        <v>162.9</v>
      </c>
      <c r="F40" s="324">
        <v>99.5</v>
      </c>
      <c r="G40" s="325">
        <v>28343</v>
      </c>
      <c r="H40" s="324">
        <v>108.639</v>
      </c>
      <c r="I40" s="325">
        <v>6064650</v>
      </c>
      <c r="J40" s="327">
        <v>8.17</v>
      </c>
      <c r="K40" s="461">
        <v>102.399</v>
      </c>
      <c r="M40" s="328">
        <v>98.9</v>
      </c>
      <c r="N40" s="325">
        <v>1784</v>
      </c>
      <c r="O40" s="324">
        <v>162.9</v>
      </c>
      <c r="P40" s="324">
        <v>99.6</v>
      </c>
      <c r="Q40" s="325">
        <v>27006</v>
      </c>
      <c r="R40" s="324">
        <v>108.639</v>
      </c>
      <c r="S40" s="325">
        <v>21591</v>
      </c>
      <c r="T40" s="327">
        <v>8.17</v>
      </c>
      <c r="U40" s="461">
        <v>102.399</v>
      </c>
    </row>
    <row r="41" spans="1:21">
      <c r="A41" s="33"/>
      <c r="B41" s="34" t="s">
        <v>116</v>
      </c>
      <c r="C41" s="328">
        <v>101.4</v>
      </c>
      <c r="D41" s="324">
        <v>1787.6</v>
      </c>
      <c r="E41" s="324">
        <v>136.80000000000001</v>
      </c>
      <c r="F41" s="324">
        <v>99.4</v>
      </c>
      <c r="G41" s="325">
        <v>28791</v>
      </c>
      <c r="H41" s="324">
        <v>132.53399999999999</v>
      </c>
      <c r="I41" s="325">
        <v>9495834</v>
      </c>
      <c r="J41" s="327">
        <v>8.048</v>
      </c>
      <c r="K41" s="461">
        <v>102.045</v>
      </c>
      <c r="M41" s="328">
        <v>101.4</v>
      </c>
      <c r="N41" s="325">
        <v>1761.5</v>
      </c>
      <c r="O41" s="324">
        <v>136.80000000000001</v>
      </c>
      <c r="P41" s="324">
        <v>99.6</v>
      </c>
      <c r="Q41" s="325">
        <v>26962</v>
      </c>
      <c r="R41" s="324">
        <v>132.53399999999999</v>
      </c>
      <c r="S41" s="325">
        <v>20654</v>
      </c>
      <c r="T41" s="327">
        <v>8.048</v>
      </c>
      <c r="U41" s="461">
        <v>102.045</v>
      </c>
    </row>
    <row r="42" spans="1:21">
      <c r="A42" s="33"/>
      <c r="B42" s="34" t="s">
        <v>117</v>
      </c>
      <c r="C42" s="328">
        <v>101.1</v>
      </c>
      <c r="D42" s="324">
        <v>1706.6</v>
      </c>
      <c r="E42" s="324">
        <v>131.1</v>
      </c>
      <c r="F42" s="324">
        <v>99.6</v>
      </c>
      <c r="G42" s="325">
        <v>26764</v>
      </c>
      <c r="H42" s="324">
        <v>113.13500000000001</v>
      </c>
      <c r="I42" s="325">
        <v>66470810</v>
      </c>
      <c r="J42" s="327">
        <v>7.8730000000000002</v>
      </c>
      <c r="K42" s="461">
        <v>103.03</v>
      </c>
      <c r="M42" s="328">
        <v>101.1</v>
      </c>
      <c r="N42" s="325">
        <v>1753.4</v>
      </c>
      <c r="O42" s="324">
        <v>131.1</v>
      </c>
      <c r="P42" s="324">
        <v>99.8</v>
      </c>
      <c r="Q42" s="325">
        <v>26838</v>
      </c>
      <c r="R42" s="324">
        <v>113.13500000000001</v>
      </c>
      <c r="S42" s="325">
        <v>20518</v>
      </c>
      <c r="T42" s="327">
        <v>7.8730000000000002</v>
      </c>
      <c r="U42" s="461">
        <v>103.03</v>
      </c>
    </row>
    <row r="43" spans="1:21">
      <c r="A43" s="49"/>
      <c r="B43" s="50" t="s">
        <v>118</v>
      </c>
      <c r="C43" s="348">
        <v>102.1</v>
      </c>
      <c r="D43" s="344">
        <v>1696.7</v>
      </c>
      <c r="E43" s="344">
        <v>128.80000000000001</v>
      </c>
      <c r="F43" s="344">
        <v>99.6</v>
      </c>
      <c r="G43" s="345">
        <v>26777</v>
      </c>
      <c r="H43" s="344">
        <v>100.63</v>
      </c>
      <c r="I43" s="345">
        <v>5094927</v>
      </c>
      <c r="J43" s="347">
        <v>7.5620000000000003</v>
      </c>
      <c r="K43" s="462">
        <v>103.04300000000001</v>
      </c>
      <c r="M43" s="348">
        <v>102.1</v>
      </c>
      <c r="N43" s="345">
        <v>1735.7</v>
      </c>
      <c r="O43" s="344">
        <v>128.80000000000001</v>
      </c>
      <c r="P43" s="344">
        <v>99.9</v>
      </c>
      <c r="Q43" s="345">
        <v>27201</v>
      </c>
      <c r="R43" s="344">
        <v>100.63</v>
      </c>
      <c r="S43" s="345">
        <v>18234</v>
      </c>
      <c r="T43" s="347">
        <v>7.5620000000000003</v>
      </c>
      <c r="U43" s="462">
        <v>103.04300000000001</v>
      </c>
    </row>
    <row r="44" spans="1:21">
      <c r="A44" s="33" t="s">
        <v>121</v>
      </c>
      <c r="B44" s="34" t="s">
        <v>107</v>
      </c>
      <c r="C44" s="328">
        <v>100.7</v>
      </c>
      <c r="D44" s="324">
        <v>1790.5</v>
      </c>
      <c r="E44" s="324">
        <v>132.1</v>
      </c>
      <c r="F44" s="324">
        <v>99.2</v>
      </c>
      <c r="G44" s="325">
        <v>26992</v>
      </c>
      <c r="H44" s="324">
        <v>89.456000000000003</v>
      </c>
      <c r="I44" s="325">
        <v>6935500</v>
      </c>
      <c r="J44" s="327">
        <v>7.3529999999999998</v>
      </c>
      <c r="K44" s="461">
        <v>101.726</v>
      </c>
      <c r="M44" s="328">
        <v>100.7</v>
      </c>
      <c r="N44" s="325">
        <v>1803.9</v>
      </c>
      <c r="O44" s="324">
        <v>132.1</v>
      </c>
      <c r="P44" s="324">
        <v>100</v>
      </c>
      <c r="Q44" s="325">
        <v>27504</v>
      </c>
      <c r="R44" s="324">
        <v>89.456000000000003</v>
      </c>
      <c r="S44" s="325">
        <v>21575</v>
      </c>
      <c r="T44" s="327">
        <v>7.3529999999999998</v>
      </c>
      <c r="U44" s="461">
        <v>101.726</v>
      </c>
    </row>
    <row r="45" spans="1:21">
      <c r="A45" s="33">
        <v>1992</v>
      </c>
      <c r="B45" s="34" t="s">
        <v>108</v>
      </c>
      <c r="C45" s="328">
        <v>100.6</v>
      </c>
      <c r="D45" s="324">
        <v>1779.3</v>
      </c>
      <c r="E45" s="324">
        <v>128.69999999999999</v>
      </c>
      <c r="F45" s="324">
        <v>98.9</v>
      </c>
      <c r="G45" s="325">
        <v>26610</v>
      </c>
      <c r="H45" s="324">
        <v>102.065</v>
      </c>
      <c r="I45" s="325">
        <v>14006517</v>
      </c>
      <c r="J45" s="327">
        <v>7.173</v>
      </c>
      <c r="K45" s="461">
        <v>102.381</v>
      </c>
      <c r="M45" s="328">
        <v>100.6</v>
      </c>
      <c r="N45" s="325">
        <v>1781.5</v>
      </c>
      <c r="O45" s="324">
        <v>128.69999999999999</v>
      </c>
      <c r="P45" s="324">
        <v>99.9</v>
      </c>
      <c r="Q45" s="325">
        <v>28036</v>
      </c>
      <c r="R45" s="324">
        <v>102.065</v>
      </c>
      <c r="S45" s="325">
        <v>19173</v>
      </c>
      <c r="T45" s="327">
        <v>7.173</v>
      </c>
      <c r="U45" s="461">
        <v>102.381</v>
      </c>
    </row>
    <row r="46" spans="1:21">
      <c r="A46" s="33"/>
      <c r="B46" s="34" t="s">
        <v>109</v>
      </c>
      <c r="C46" s="328">
        <v>100.1</v>
      </c>
      <c r="D46" s="324">
        <v>1752.2</v>
      </c>
      <c r="E46" s="324">
        <v>147</v>
      </c>
      <c r="F46" s="324">
        <v>98.5</v>
      </c>
      <c r="G46" s="325">
        <v>25849</v>
      </c>
      <c r="H46" s="324">
        <v>104.47</v>
      </c>
      <c r="I46" s="325">
        <v>5053414</v>
      </c>
      <c r="J46" s="327">
        <v>6.9619999999999997</v>
      </c>
      <c r="K46" s="461">
        <v>102.26300000000001</v>
      </c>
      <c r="M46" s="328">
        <v>100.1</v>
      </c>
      <c r="N46" s="325">
        <v>1764.6</v>
      </c>
      <c r="O46" s="324">
        <v>147</v>
      </c>
      <c r="P46" s="324">
        <v>99.7</v>
      </c>
      <c r="Q46" s="325">
        <v>27833</v>
      </c>
      <c r="R46" s="324">
        <v>104.47</v>
      </c>
      <c r="S46" s="325">
        <v>19561</v>
      </c>
      <c r="T46" s="327">
        <v>6.9619999999999997</v>
      </c>
      <c r="U46" s="461">
        <v>102.26300000000001</v>
      </c>
    </row>
    <row r="47" spans="1:21">
      <c r="A47" s="33"/>
      <c r="B47" s="34" t="s">
        <v>110</v>
      </c>
      <c r="C47" s="328">
        <v>98.8</v>
      </c>
      <c r="D47" s="324">
        <v>1782.5</v>
      </c>
      <c r="E47" s="324">
        <v>121.9</v>
      </c>
      <c r="F47" s="324">
        <v>101.4</v>
      </c>
      <c r="G47" s="325">
        <v>25759</v>
      </c>
      <c r="H47" s="324">
        <v>119.13500000000001</v>
      </c>
      <c r="I47" s="325">
        <v>9821402</v>
      </c>
      <c r="J47" s="327">
        <v>6.8529999999999998</v>
      </c>
      <c r="K47" s="461">
        <v>103.001</v>
      </c>
      <c r="M47" s="328">
        <v>98.8</v>
      </c>
      <c r="N47" s="325">
        <v>1788.6</v>
      </c>
      <c r="O47" s="324">
        <v>121.9</v>
      </c>
      <c r="P47" s="324">
        <v>100.3</v>
      </c>
      <c r="Q47" s="325">
        <v>27830</v>
      </c>
      <c r="R47" s="324">
        <v>119.13500000000001</v>
      </c>
      <c r="S47" s="325">
        <v>19939</v>
      </c>
      <c r="T47" s="327">
        <v>6.8529999999999998</v>
      </c>
      <c r="U47" s="461">
        <v>103.001</v>
      </c>
    </row>
    <row r="48" spans="1:21">
      <c r="A48" s="33"/>
      <c r="B48" s="34" t="s">
        <v>111</v>
      </c>
      <c r="C48" s="328">
        <v>98.8</v>
      </c>
      <c r="D48" s="324">
        <v>1764.2</v>
      </c>
      <c r="E48" s="324">
        <v>123.5</v>
      </c>
      <c r="F48" s="324">
        <v>101.5</v>
      </c>
      <c r="G48" s="325">
        <v>27619</v>
      </c>
      <c r="H48" s="324">
        <v>97.382000000000005</v>
      </c>
      <c r="I48" s="325">
        <v>78432189</v>
      </c>
      <c r="J48" s="327">
        <v>6.7380000000000004</v>
      </c>
      <c r="K48" s="461">
        <v>102.239</v>
      </c>
      <c r="M48" s="328">
        <v>98.8</v>
      </c>
      <c r="N48" s="325">
        <v>1767</v>
      </c>
      <c r="O48" s="324">
        <v>123.5</v>
      </c>
      <c r="P48" s="324">
        <v>100.5</v>
      </c>
      <c r="Q48" s="325">
        <v>28603</v>
      </c>
      <c r="R48" s="324">
        <v>97.382000000000005</v>
      </c>
      <c r="S48" s="325">
        <v>18135</v>
      </c>
      <c r="T48" s="327">
        <v>6.7380000000000004</v>
      </c>
      <c r="U48" s="461">
        <v>102.239</v>
      </c>
    </row>
    <row r="49" spans="1:21">
      <c r="A49" s="33"/>
      <c r="B49" s="34" t="s">
        <v>112</v>
      </c>
      <c r="C49" s="328">
        <v>97.6</v>
      </c>
      <c r="D49" s="324">
        <v>1769.7</v>
      </c>
      <c r="E49" s="324">
        <v>126.2</v>
      </c>
      <c r="F49" s="324">
        <v>101.7</v>
      </c>
      <c r="G49" s="325">
        <v>29378</v>
      </c>
      <c r="H49" s="324">
        <v>90.932000000000002</v>
      </c>
      <c r="I49" s="325">
        <v>10099147</v>
      </c>
      <c r="J49" s="327">
        <v>6.6219999999999999</v>
      </c>
      <c r="K49" s="461">
        <v>102.67700000000001</v>
      </c>
      <c r="M49" s="328">
        <v>97.6</v>
      </c>
      <c r="N49" s="325">
        <v>1753.7</v>
      </c>
      <c r="O49" s="324">
        <v>126.2</v>
      </c>
      <c r="P49" s="324">
        <v>100.8</v>
      </c>
      <c r="Q49" s="325">
        <v>28627</v>
      </c>
      <c r="R49" s="324">
        <v>90.932000000000002</v>
      </c>
      <c r="S49" s="325">
        <v>17865</v>
      </c>
      <c r="T49" s="327">
        <v>6.6219999999999999</v>
      </c>
      <c r="U49" s="461">
        <v>102.67700000000001</v>
      </c>
    </row>
    <row r="50" spans="1:21">
      <c r="A50" s="33"/>
      <c r="B50" s="34" t="s">
        <v>113</v>
      </c>
      <c r="C50" s="328">
        <v>97.5</v>
      </c>
      <c r="D50" s="324">
        <v>1804.8</v>
      </c>
      <c r="E50" s="324">
        <v>123.8</v>
      </c>
      <c r="F50" s="324">
        <v>101.4</v>
      </c>
      <c r="G50" s="325">
        <v>30956</v>
      </c>
      <c r="H50" s="324">
        <v>114.812</v>
      </c>
      <c r="I50" s="325">
        <v>6996237</v>
      </c>
      <c r="J50" s="327">
        <v>6.5650000000000004</v>
      </c>
      <c r="K50" s="461">
        <v>101.709</v>
      </c>
      <c r="M50" s="328">
        <v>97.5</v>
      </c>
      <c r="N50" s="325">
        <v>1800.4</v>
      </c>
      <c r="O50" s="324">
        <v>123.8</v>
      </c>
      <c r="P50" s="324">
        <v>100.8</v>
      </c>
      <c r="Q50" s="325">
        <v>29083</v>
      </c>
      <c r="R50" s="324">
        <v>114.812</v>
      </c>
      <c r="S50" s="325">
        <v>18552</v>
      </c>
      <c r="T50" s="327">
        <v>6.5650000000000004</v>
      </c>
      <c r="U50" s="461">
        <v>101.709</v>
      </c>
    </row>
    <row r="51" spans="1:21">
      <c r="A51" s="33"/>
      <c r="B51" s="34" t="s">
        <v>114</v>
      </c>
      <c r="C51" s="328">
        <v>96.2</v>
      </c>
      <c r="D51" s="324">
        <v>1860.1</v>
      </c>
      <c r="E51" s="324">
        <v>123.7</v>
      </c>
      <c r="F51" s="324">
        <v>100.7</v>
      </c>
      <c r="G51" s="325">
        <v>31663</v>
      </c>
      <c r="H51" s="324">
        <v>90.457999999999998</v>
      </c>
      <c r="I51" s="325">
        <v>12616412</v>
      </c>
      <c r="J51" s="327">
        <v>6.5060000000000002</v>
      </c>
      <c r="K51" s="461">
        <v>102.137</v>
      </c>
      <c r="M51" s="328">
        <v>96.2</v>
      </c>
      <c r="N51" s="325">
        <v>1814.4</v>
      </c>
      <c r="O51" s="324">
        <v>123.7</v>
      </c>
      <c r="P51" s="324">
        <v>100.6</v>
      </c>
      <c r="Q51" s="325">
        <v>29895</v>
      </c>
      <c r="R51" s="324">
        <v>90.457999999999998</v>
      </c>
      <c r="S51" s="325">
        <v>17553</v>
      </c>
      <c r="T51" s="327">
        <v>6.5060000000000002</v>
      </c>
      <c r="U51" s="461">
        <v>102.137</v>
      </c>
    </row>
    <row r="52" spans="1:21">
      <c r="A52" s="33"/>
      <c r="B52" s="34" t="s">
        <v>115</v>
      </c>
      <c r="C52" s="328">
        <v>96.5</v>
      </c>
      <c r="D52" s="324">
        <v>1867.9</v>
      </c>
      <c r="E52" s="324">
        <v>128.69999999999999</v>
      </c>
      <c r="F52" s="324">
        <v>100.7</v>
      </c>
      <c r="G52" s="325">
        <v>32257</v>
      </c>
      <c r="H52" s="324">
        <v>80.372</v>
      </c>
      <c r="I52" s="325">
        <v>4924335</v>
      </c>
      <c r="J52" s="327">
        <v>6.39</v>
      </c>
      <c r="K52" s="461">
        <v>101.917</v>
      </c>
      <c r="M52" s="328">
        <v>96.5</v>
      </c>
      <c r="N52" s="325">
        <v>1843.9</v>
      </c>
      <c r="O52" s="324">
        <v>128.69999999999999</v>
      </c>
      <c r="P52" s="324">
        <v>100.8</v>
      </c>
      <c r="Q52" s="325">
        <v>30222</v>
      </c>
      <c r="R52" s="324">
        <v>80.372</v>
      </c>
      <c r="S52" s="325">
        <v>17392</v>
      </c>
      <c r="T52" s="327">
        <v>6.39</v>
      </c>
      <c r="U52" s="461">
        <v>101.917</v>
      </c>
    </row>
    <row r="53" spans="1:21">
      <c r="A53" s="33"/>
      <c r="B53" s="34" t="s">
        <v>116</v>
      </c>
      <c r="C53" s="328">
        <v>95.7</v>
      </c>
      <c r="D53" s="324">
        <v>1854.6</v>
      </c>
      <c r="E53" s="324">
        <v>125.5</v>
      </c>
      <c r="F53" s="324">
        <v>100.6</v>
      </c>
      <c r="G53" s="325">
        <v>31830</v>
      </c>
      <c r="H53" s="324">
        <v>77.66</v>
      </c>
      <c r="I53" s="325">
        <v>7802928</v>
      </c>
      <c r="J53" s="327">
        <v>6.319</v>
      </c>
      <c r="K53" s="461">
        <v>100.949</v>
      </c>
      <c r="M53" s="328">
        <v>95.7</v>
      </c>
      <c r="N53" s="325">
        <v>1830.3</v>
      </c>
      <c r="O53" s="324">
        <v>125.5</v>
      </c>
      <c r="P53" s="324">
        <v>100.8</v>
      </c>
      <c r="Q53" s="325">
        <v>30479</v>
      </c>
      <c r="R53" s="324">
        <v>77.66</v>
      </c>
      <c r="S53" s="325">
        <v>16942</v>
      </c>
      <c r="T53" s="327">
        <v>6.319</v>
      </c>
      <c r="U53" s="461">
        <v>100.949</v>
      </c>
    </row>
    <row r="54" spans="1:21">
      <c r="A54" s="33"/>
      <c r="B54" s="34" t="s">
        <v>117</v>
      </c>
      <c r="C54" s="328">
        <v>96.2</v>
      </c>
      <c r="D54" s="324">
        <v>1759.1</v>
      </c>
      <c r="E54" s="324">
        <v>123.1</v>
      </c>
      <c r="F54" s="324">
        <v>100.6</v>
      </c>
      <c r="G54" s="325">
        <v>30869</v>
      </c>
      <c r="H54" s="324">
        <v>103.985</v>
      </c>
      <c r="I54" s="325">
        <v>52922641</v>
      </c>
      <c r="J54" s="327">
        <v>6.2089999999999996</v>
      </c>
      <c r="K54" s="461">
        <v>100.42</v>
      </c>
      <c r="M54" s="328">
        <v>96.2</v>
      </c>
      <c r="N54" s="325">
        <v>1803.3</v>
      </c>
      <c r="O54" s="324">
        <v>123.1</v>
      </c>
      <c r="P54" s="324">
        <v>100.8</v>
      </c>
      <c r="Q54" s="325">
        <v>30939</v>
      </c>
      <c r="R54" s="324">
        <v>103.985</v>
      </c>
      <c r="S54" s="325">
        <v>16629</v>
      </c>
      <c r="T54" s="327">
        <v>6.2089999999999996</v>
      </c>
      <c r="U54" s="461">
        <v>100.42</v>
      </c>
    </row>
    <row r="55" spans="1:21">
      <c r="A55" s="33"/>
      <c r="B55" s="34" t="s">
        <v>118</v>
      </c>
      <c r="C55" s="328">
        <v>95.9</v>
      </c>
      <c r="D55" s="324">
        <v>1784.5</v>
      </c>
      <c r="E55" s="324">
        <v>126</v>
      </c>
      <c r="F55" s="324">
        <v>100.6</v>
      </c>
      <c r="G55" s="325">
        <v>31205</v>
      </c>
      <c r="H55" s="324">
        <v>97.286000000000001</v>
      </c>
      <c r="I55" s="325">
        <v>4780075</v>
      </c>
      <c r="J55" s="327">
        <v>6.05</v>
      </c>
      <c r="K55" s="461">
        <v>100.84399999999999</v>
      </c>
      <c r="M55" s="328">
        <v>95.9</v>
      </c>
      <c r="N55" s="325">
        <v>1831.4</v>
      </c>
      <c r="O55" s="324">
        <v>126</v>
      </c>
      <c r="P55" s="324">
        <v>100.8</v>
      </c>
      <c r="Q55" s="325">
        <v>31138</v>
      </c>
      <c r="R55" s="324">
        <v>97.286000000000001</v>
      </c>
      <c r="S55" s="325">
        <v>16790</v>
      </c>
      <c r="T55" s="327">
        <v>6.05</v>
      </c>
      <c r="U55" s="461">
        <v>100.84399999999999</v>
      </c>
    </row>
    <row r="56" spans="1:21">
      <c r="A56" s="61" t="s">
        <v>122</v>
      </c>
      <c r="B56" s="62" t="s">
        <v>107</v>
      </c>
      <c r="C56" s="343">
        <v>99.4</v>
      </c>
      <c r="D56" s="337">
        <v>1801.4</v>
      </c>
      <c r="E56" s="337">
        <v>128.6</v>
      </c>
      <c r="F56" s="337">
        <v>99.7</v>
      </c>
      <c r="G56" s="338">
        <v>30225</v>
      </c>
      <c r="H56" s="337">
        <v>105.279</v>
      </c>
      <c r="I56" s="338">
        <v>4858345</v>
      </c>
      <c r="J56" s="341">
        <v>5.9690000000000003</v>
      </c>
      <c r="K56" s="463">
        <v>101.166</v>
      </c>
      <c r="M56" s="343">
        <v>99.4</v>
      </c>
      <c r="N56" s="338">
        <v>1811.4</v>
      </c>
      <c r="O56" s="337">
        <v>128.6</v>
      </c>
      <c r="P56" s="337">
        <v>100.4</v>
      </c>
      <c r="Q56" s="338">
        <v>31896</v>
      </c>
      <c r="R56" s="337">
        <v>105.279</v>
      </c>
      <c r="S56" s="338">
        <v>15799</v>
      </c>
      <c r="T56" s="341">
        <v>5.9690000000000003</v>
      </c>
      <c r="U56" s="463">
        <v>101.166</v>
      </c>
    </row>
    <row r="57" spans="1:21">
      <c r="A57" s="33">
        <v>1993</v>
      </c>
      <c r="B57" s="34" t="s">
        <v>108</v>
      </c>
      <c r="C57" s="328">
        <v>98</v>
      </c>
      <c r="D57" s="324">
        <v>1842.2</v>
      </c>
      <c r="E57" s="324">
        <v>130.19999999999999</v>
      </c>
      <c r="F57" s="324">
        <v>99.2</v>
      </c>
      <c r="G57" s="325">
        <v>30652</v>
      </c>
      <c r="H57" s="324">
        <v>88.093000000000004</v>
      </c>
      <c r="I57" s="325">
        <v>12437393</v>
      </c>
      <c r="J57" s="327">
        <v>5.87</v>
      </c>
      <c r="K57" s="461">
        <v>101.268</v>
      </c>
      <c r="M57" s="328">
        <v>98</v>
      </c>
      <c r="N57" s="325">
        <v>1828</v>
      </c>
      <c r="O57" s="324">
        <v>130.19999999999999</v>
      </c>
      <c r="P57" s="324">
        <v>100.2</v>
      </c>
      <c r="Q57" s="325">
        <v>32137</v>
      </c>
      <c r="R57" s="324">
        <v>88.093000000000004</v>
      </c>
      <c r="S57" s="325">
        <v>17780</v>
      </c>
      <c r="T57" s="327">
        <v>5.87</v>
      </c>
      <c r="U57" s="461">
        <v>101.268</v>
      </c>
    </row>
    <row r="58" spans="1:21">
      <c r="A58" s="33"/>
      <c r="B58" s="34" t="s">
        <v>109</v>
      </c>
      <c r="C58" s="328">
        <v>97.3</v>
      </c>
      <c r="D58" s="324">
        <v>1838.4</v>
      </c>
      <c r="E58" s="324">
        <v>126.8</v>
      </c>
      <c r="F58" s="324">
        <v>99.3</v>
      </c>
      <c r="G58" s="325">
        <v>31122</v>
      </c>
      <c r="H58" s="324">
        <v>98.218000000000004</v>
      </c>
      <c r="I58" s="325">
        <v>4134388</v>
      </c>
      <c r="J58" s="327">
        <v>5.6760000000000002</v>
      </c>
      <c r="K58" s="461">
        <v>101.054</v>
      </c>
      <c r="M58" s="328">
        <v>97.3</v>
      </c>
      <c r="N58" s="325">
        <v>1843.7</v>
      </c>
      <c r="O58" s="324">
        <v>126.8</v>
      </c>
      <c r="P58" s="324">
        <v>100.5</v>
      </c>
      <c r="Q58" s="325">
        <v>32985</v>
      </c>
      <c r="R58" s="324">
        <v>98.218000000000004</v>
      </c>
      <c r="S58" s="325">
        <v>16081</v>
      </c>
      <c r="T58" s="327">
        <v>5.6760000000000002</v>
      </c>
      <c r="U58" s="461">
        <v>101.054</v>
      </c>
    </row>
    <row r="59" spans="1:21">
      <c r="A59" s="33"/>
      <c r="B59" s="34" t="s">
        <v>110</v>
      </c>
      <c r="C59" s="328">
        <v>95.3</v>
      </c>
      <c r="D59" s="324">
        <v>1817</v>
      </c>
      <c r="E59" s="324">
        <v>129.30000000000001</v>
      </c>
      <c r="F59" s="324">
        <v>101.7</v>
      </c>
      <c r="G59" s="325">
        <v>30316</v>
      </c>
      <c r="H59" s="324">
        <v>88.114000000000004</v>
      </c>
      <c r="I59" s="325">
        <v>7191026</v>
      </c>
      <c r="J59" s="327">
        <v>5.5910000000000002</v>
      </c>
      <c r="K59" s="461">
        <v>100.416</v>
      </c>
      <c r="M59" s="328">
        <v>95.3</v>
      </c>
      <c r="N59" s="325">
        <v>1834</v>
      </c>
      <c r="O59" s="324">
        <v>129.30000000000001</v>
      </c>
      <c r="P59" s="324">
        <v>100.6</v>
      </c>
      <c r="Q59" s="325">
        <v>32977</v>
      </c>
      <c r="R59" s="324">
        <v>88.114000000000004</v>
      </c>
      <c r="S59" s="325">
        <v>15324</v>
      </c>
      <c r="T59" s="327">
        <v>5.5910000000000002</v>
      </c>
      <c r="U59" s="461">
        <v>100.416</v>
      </c>
    </row>
    <row r="60" spans="1:21">
      <c r="A60" s="33"/>
      <c r="B60" s="34" t="s">
        <v>111</v>
      </c>
      <c r="C60" s="328">
        <v>93.9</v>
      </c>
      <c r="D60" s="324">
        <v>1813</v>
      </c>
      <c r="E60" s="324">
        <v>128.80000000000001</v>
      </c>
      <c r="F60" s="324">
        <v>101.6</v>
      </c>
      <c r="G60" s="325">
        <v>32263</v>
      </c>
      <c r="H60" s="324">
        <v>110.163</v>
      </c>
      <c r="I60" s="325">
        <v>70673008</v>
      </c>
      <c r="J60" s="327">
        <v>5.5469999999999997</v>
      </c>
      <c r="K60" s="461">
        <v>100.834</v>
      </c>
      <c r="M60" s="328">
        <v>93.9</v>
      </c>
      <c r="N60" s="325">
        <v>1818.7</v>
      </c>
      <c r="O60" s="324">
        <v>128.80000000000001</v>
      </c>
      <c r="P60" s="324">
        <v>100.6</v>
      </c>
      <c r="Q60" s="325">
        <v>33065</v>
      </c>
      <c r="R60" s="324">
        <v>110.163</v>
      </c>
      <c r="S60" s="325">
        <v>16173</v>
      </c>
      <c r="T60" s="327">
        <v>5.5469999999999997</v>
      </c>
      <c r="U60" s="461">
        <v>100.834</v>
      </c>
    </row>
    <row r="61" spans="1:21">
      <c r="A61" s="33"/>
      <c r="B61" s="34" t="s">
        <v>112</v>
      </c>
      <c r="C61" s="328">
        <v>92.5</v>
      </c>
      <c r="D61" s="324">
        <v>1783</v>
      </c>
      <c r="E61" s="324">
        <v>129.1</v>
      </c>
      <c r="F61" s="324">
        <v>101.3</v>
      </c>
      <c r="G61" s="325">
        <v>34935</v>
      </c>
      <c r="H61" s="324">
        <v>111.53</v>
      </c>
      <c r="I61" s="325">
        <v>9258947</v>
      </c>
      <c r="J61" s="327">
        <v>5.5069999999999997</v>
      </c>
      <c r="K61" s="461">
        <v>100.73</v>
      </c>
      <c r="M61" s="328">
        <v>92.5</v>
      </c>
      <c r="N61" s="325">
        <v>1770.2</v>
      </c>
      <c r="O61" s="324">
        <v>129.1</v>
      </c>
      <c r="P61" s="324">
        <v>100.4</v>
      </c>
      <c r="Q61" s="325">
        <v>33863</v>
      </c>
      <c r="R61" s="324">
        <v>111.53</v>
      </c>
      <c r="S61" s="325">
        <v>15174</v>
      </c>
      <c r="T61" s="327">
        <v>5.5069999999999997</v>
      </c>
      <c r="U61" s="461">
        <v>100.73</v>
      </c>
    </row>
    <row r="62" spans="1:21">
      <c r="A62" s="33"/>
      <c r="B62" s="34" t="s">
        <v>113</v>
      </c>
      <c r="C62" s="328">
        <v>93.9</v>
      </c>
      <c r="D62" s="324">
        <v>1751</v>
      </c>
      <c r="E62" s="324">
        <v>129</v>
      </c>
      <c r="F62" s="324">
        <v>100.6</v>
      </c>
      <c r="G62" s="325">
        <v>35656</v>
      </c>
      <c r="H62" s="324">
        <v>99.304000000000002</v>
      </c>
      <c r="I62" s="325">
        <v>5593662</v>
      </c>
      <c r="J62" s="327">
        <v>5.4850000000000003</v>
      </c>
      <c r="K62" s="461">
        <v>101.786</v>
      </c>
      <c r="M62" s="328">
        <v>93.9</v>
      </c>
      <c r="N62" s="325">
        <v>1742.2</v>
      </c>
      <c r="O62" s="324">
        <v>129</v>
      </c>
      <c r="P62" s="324">
        <v>100.1</v>
      </c>
      <c r="Q62" s="325">
        <v>33836</v>
      </c>
      <c r="R62" s="324">
        <v>99.304000000000002</v>
      </c>
      <c r="S62" s="325">
        <v>14878</v>
      </c>
      <c r="T62" s="327">
        <v>5.4850000000000003</v>
      </c>
      <c r="U62" s="461">
        <v>101.786</v>
      </c>
    </row>
    <row r="63" spans="1:21">
      <c r="A63" s="33"/>
      <c r="B63" s="34" t="s">
        <v>114</v>
      </c>
      <c r="C63" s="328">
        <v>93.9</v>
      </c>
      <c r="D63" s="324">
        <v>1821</v>
      </c>
      <c r="E63" s="324">
        <v>120.4</v>
      </c>
      <c r="F63" s="324">
        <v>99.8</v>
      </c>
      <c r="G63" s="325">
        <v>36961</v>
      </c>
      <c r="H63" s="324">
        <v>104.05500000000001</v>
      </c>
      <c r="I63" s="325">
        <v>10950907</v>
      </c>
      <c r="J63" s="327">
        <v>5.4619999999999997</v>
      </c>
      <c r="K63" s="461">
        <v>101.67400000000001</v>
      </c>
      <c r="M63" s="328">
        <v>93.9</v>
      </c>
      <c r="N63" s="325">
        <v>1774.5</v>
      </c>
      <c r="O63" s="324">
        <v>120.4</v>
      </c>
      <c r="P63" s="324">
        <v>99.8</v>
      </c>
      <c r="Q63" s="325">
        <v>34280</v>
      </c>
      <c r="R63" s="324">
        <v>104.05500000000001</v>
      </c>
      <c r="S63" s="325">
        <v>14655</v>
      </c>
      <c r="T63" s="327">
        <v>5.4619999999999997</v>
      </c>
      <c r="U63" s="461">
        <v>101.67400000000001</v>
      </c>
    </row>
    <row r="64" spans="1:21">
      <c r="A64" s="33"/>
      <c r="B64" s="34" t="s">
        <v>115</v>
      </c>
      <c r="C64" s="328">
        <v>92.7</v>
      </c>
      <c r="D64" s="324">
        <v>1820</v>
      </c>
      <c r="E64" s="324">
        <v>122.4</v>
      </c>
      <c r="F64" s="324">
        <v>99.6</v>
      </c>
      <c r="G64" s="325">
        <v>36301</v>
      </c>
      <c r="H64" s="324">
        <v>132.63399999999999</v>
      </c>
      <c r="I64" s="325">
        <v>3839268</v>
      </c>
      <c r="J64" s="327">
        <v>5.36</v>
      </c>
      <c r="K64" s="461">
        <v>101.56699999999999</v>
      </c>
      <c r="M64" s="328">
        <v>92.7</v>
      </c>
      <c r="N64" s="325">
        <v>1789.7</v>
      </c>
      <c r="O64" s="324">
        <v>122.4</v>
      </c>
      <c r="P64" s="324">
        <v>99.7</v>
      </c>
      <c r="Q64" s="325">
        <v>34095</v>
      </c>
      <c r="R64" s="324">
        <v>132.63399999999999</v>
      </c>
      <c r="S64" s="325">
        <v>13781</v>
      </c>
      <c r="T64" s="327">
        <v>5.36</v>
      </c>
      <c r="U64" s="461">
        <v>101.56699999999999</v>
      </c>
    </row>
    <row r="65" spans="1:21">
      <c r="A65" s="33"/>
      <c r="B65" s="34" t="s">
        <v>116</v>
      </c>
      <c r="C65" s="328">
        <v>92.4</v>
      </c>
      <c r="D65" s="324">
        <v>1831</v>
      </c>
      <c r="E65" s="324">
        <v>122.2</v>
      </c>
      <c r="F65" s="324">
        <v>99.4</v>
      </c>
      <c r="G65" s="325">
        <v>35644</v>
      </c>
      <c r="H65" s="324">
        <v>117.804</v>
      </c>
      <c r="I65" s="325">
        <v>6159909</v>
      </c>
      <c r="J65" s="327">
        <v>5.2359999999999998</v>
      </c>
      <c r="K65" s="461">
        <v>101.56699999999999</v>
      </c>
      <c r="M65" s="328">
        <v>92.4</v>
      </c>
      <c r="N65" s="325">
        <v>1808.9</v>
      </c>
      <c r="O65" s="324">
        <v>122.2</v>
      </c>
      <c r="P65" s="324">
        <v>99.6</v>
      </c>
      <c r="Q65" s="325">
        <v>34809</v>
      </c>
      <c r="R65" s="324">
        <v>117.804</v>
      </c>
      <c r="S65" s="325">
        <v>13656</v>
      </c>
      <c r="T65" s="327">
        <v>5.2359999999999998</v>
      </c>
      <c r="U65" s="461">
        <v>101.56699999999999</v>
      </c>
    </row>
    <row r="66" spans="1:21">
      <c r="A66" s="33"/>
      <c r="B66" s="34" t="s">
        <v>117</v>
      </c>
      <c r="C66" s="328">
        <v>93.4</v>
      </c>
      <c r="D66" s="324">
        <v>1786</v>
      </c>
      <c r="E66" s="324">
        <v>119.5</v>
      </c>
      <c r="F66" s="324">
        <v>98.8</v>
      </c>
      <c r="G66" s="325">
        <v>35847</v>
      </c>
      <c r="H66" s="324">
        <v>94.460999999999999</v>
      </c>
      <c r="I66" s="325">
        <v>43254254</v>
      </c>
      <c r="J66" s="327">
        <v>5.1159999999999997</v>
      </c>
      <c r="K66" s="461">
        <v>100.837</v>
      </c>
      <c r="M66" s="328">
        <v>93.4</v>
      </c>
      <c r="N66" s="325">
        <v>1828.2</v>
      </c>
      <c r="O66" s="324">
        <v>119.5</v>
      </c>
      <c r="P66" s="324">
        <v>98.9</v>
      </c>
      <c r="Q66" s="325">
        <v>35317</v>
      </c>
      <c r="R66" s="324">
        <v>94.460999999999999</v>
      </c>
      <c r="S66" s="325">
        <v>13662</v>
      </c>
      <c r="T66" s="327">
        <v>5.1159999999999997</v>
      </c>
      <c r="U66" s="461">
        <v>100.837</v>
      </c>
    </row>
    <row r="67" spans="1:21">
      <c r="A67" s="49"/>
      <c r="B67" s="50" t="s">
        <v>118</v>
      </c>
      <c r="C67" s="348">
        <v>93.3</v>
      </c>
      <c r="D67" s="344">
        <v>1780</v>
      </c>
      <c r="E67" s="344">
        <v>120.4</v>
      </c>
      <c r="F67" s="344">
        <v>98.3</v>
      </c>
      <c r="G67" s="345">
        <v>35528</v>
      </c>
      <c r="H67" s="344">
        <v>100.694</v>
      </c>
      <c r="I67" s="345">
        <v>3771895</v>
      </c>
      <c r="J67" s="347">
        <v>4.891</v>
      </c>
      <c r="K67" s="462">
        <v>101.04600000000001</v>
      </c>
      <c r="M67" s="348">
        <v>93.3</v>
      </c>
      <c r="N67" s="345">
        <v>1833.3</v>
      </c>
      <c r="O67" s="344">
        <v>120.4</v>
      </c>
      <c r="P67" s="344">
        <v>98.5</v>
      </c>
      <c r="Q67" s="345">
        <v>35803</v>
      </c>
      <c r="R67" s="344">
        <v>100.694</v>
      </c>
      <c r="S67" s="345">
        <v>12989</v>
      </c>
      <c r="T67" s="347">
        <v>4.891</v>
      </c>
      <c r="U67" s="462">
        <v>101.04600000000001</v>
      </c>
    </row>
    <row r="68" spans="1:21">
      <c r="A68" s="33" t="s">
        <v>125</v>
      </c>
      <c r="B68" s="34" t="s">
        <v>107</v>
      </c>
      <c r="C68" s="328">
        <v>99.4</v>
      </c>
      <c r="D68" s="324">
        <v>1850</v>
      </c>
      <c r="E68" s="324">
        <v>114.1</v>
      </c>
      <c r="F68" s="324">
        <v>97.7</v>
      </c>
      <c r="G68" s="325">
        <v>35210</v>
      </c>
      <c r="H68" s="324">
        <v>99.35</v>
      </c>
      <c r="I68" s="325">
        <v>4280160</v>
      </c>
      <c r="J68" s="327">
        <v>4.76</v>
      </c>
      <c r="K68" s="461">
        <v>101.258</v>
      </c>
      <c r="M68" s="328">
        <v>99.4</v>
      </c>
      <c r="N68" s="325">
        <v>1861.6</v>
      </c>
      <c r="O68" s="324">
        <v>114.1</v>
      </c>
      <c r="P68" s="324">
        <v>98.3</v>
      </c>
      <c r="Q68" s="325">
        <v>37174</v>
      </c>
      <c r="R68" s="324">
        <v>99.35</v>
      </c>
      <c r="S68" s="325">
        <v>14590</v>
      </c>
      <c r="T68" s="327">
        <v>4.76</v>
      </c>
      <c r="U68" s="461">
        <v>101.258</v>
      </c>
    </row>
    <row r="69" spans="1:21">
      <c r="A69" s="33">
        <v>1994</v>
      </c>
      <c r="B69" s="34" t="s">
        <v>108</v>
      </c>
      <c r="C69" s="328">
        <v>98.2</v>
      </c>
      <c r="D69" s="324">
        <v>1862</v>
      </c>
      <c r="E69" s="324">
        <v>121.5</v>
      </c>
      <c r="F69" s="324">
        <v>97.1</v>
      </c>
      <c r="G69" s="325">
        <v>35637</v>
      </c>
      <c r="H69" s="324">
        <v>105.03700000000001</v>
      </c>
      <c r="I69" s="325">
        <v>8433038</v>
      </c>
      <c r="J69" s="327">
        <v>4.6909999999999998</v>
      </c>
      <c r="K69" s="461">
        <v>100.93899999999999</v>
      </c>
      <c r="M69" s="328">
        <v>98.2</v>
      </c>
      <c r="N69" s="325">
        <v>1850.4</v>
      </c>
      <c r="O69" s="324">
        <v>121.5</v>
      </c>
      <c r="P69" s="324">
        <v>98</v>
      </c>
      <c r="Q69" s="325">
        <v>37494</v>
      </c>
      <c r="R69" s="324">
        <v>105.03700000000001</v>
      </c>
      <c r="S69" s="325">
        <v>12630</v>
      </c>
      <c r="T69" s="327">
        <v>4.6909999999999998</v>
      </c>
      <c r="U69" s="461">
        <v>100.93899999999999</v>
      </c>
    </row>
    <row r="70" spans="1:21">
      <c r="A70" s="33"/>
      <c r="B70" s="34" t="s">
        <v>109</v>
      </c>
      <c r="C70" s="328">
        <v>95.8</v>
      </c>
      <c r="D70" s="324">
        <v>1868</v>
      </c>
      <c r="E70" s="324">
        <v>122.2</v>
      </c>
      <c r="F70" s="324">
        <v>96.9</v>
      </c>
      <c r="G70" s="325">
        <v>35753</v>
      </c>
      <c r="H70" s="324">
        <v>109.605</v>
      </c>
      <c r="I70" s="325">
        <v>3456982</v>
      </c>
      <c r="J70" s="327">
        <v>4.6260000000000003</v>
      </c>
      <c r="K70" s="461">
        <v>101.04300000000001</v>
      </c>
      <c r="M70" s="328">
        <v>95.8</v>
      </c>
      <c r="N70" s="325">
        <v>1870.6</v>
      </c>
      <c r="O70" s="324">
        <v>122.2</v>
      </c>
      <c r="P70" s="324">
        <v>98</v>
      </c>
      <c r="Q70" s="325">
        <v>37761</v>
      </c>
      <c r="R70" s="324">
        <v>109.605</v>
      </c>
      <c r="S70" s="325">
        <v>13479</v>
      </c>
      <c r="T70" s="327">
        <v>4.6260000000000003</v>
      </c>
      <c r="U70" s="461">
        <v>101.04300000000001</v>
      </c>
    </row>
    <row r="71" spans="1:21">
      <c r="A71" s="33"/>
      <c r="B71" s="34" t="s">
        <v>110</v>
      </c>
      <c r="C71" s="328">
        <v>93.5</v>
      </c>
      <c r="D71" s="324">
        <v>1789</v>
      </c>
      <c r="E71" s="324">
        <v>122.5</v>
      </c>
      <c r="F71" s="324">
        <v>98.6</v>
      </c>
      <c r="G71" s="325">
        <v>35543</v>
      </c>
      <c r="H71" s="324">
        <v>84.338999999999999</v>
      </c>
      <c r="I71" s="325">
        <v>7921984</v>
      </c>
      <c r="J71" s="327">
        <v>4.5439999999999996</v>
      </c>
      <c r="K71" s="461">
        <v>100.518</v>
      </c>
      <c r="M71" s="328">
        <v>93.5</v>
      </c>
      <c r="N71" s="325">
        <v>1814.4</v>
      </c>
      <c r="O71" s="324">
        <v>122.5</v>
      </c>
      <c r="P71" s="324">
        <v>97.6</v>
      </c>
      <c r="Q71" s="325">
        <v>39275</v>
      </c>
      <c r="R71" s="324">
        <v>84.338999999999999</v>
      </c>
      <c r="S71" s="325">
        <v>17754</v>
      </c>
      <c r="T71" s="327">
        <v>4.5439999999999996</v>
      </c>
      <c r="U71" s="461">
        <v>100.518</v>
      </c>
    </row>
    <row r="72" spans="1:21">
      <c r="A72" s="33"/>
      <c r="B72" s="34" t="s">
        <v>111</v>
      </c>
      <c r="C72" s="328">
        <v>92.1</v>
      </c>
      <c r="D72" s="324">
        <v>1844</v>
      </c>
      <c r="E72" s="324">
        <v>120.6</v>
      </c>
      <c r="F72" s="324">
        <v>98.4</v>
      </c>
      <c r="G72" s="325">
        <v>36971</v>
      </c>
      <c r="H72" s="324">
        <v>93.046000000000006</v>
      </c>
      <c r="I72" s="325">
        <v>57298287</v>
      </c>
      <c r="J72" s="327">
        <v>4.532</v>
      </c>
      <c r="K72" s="461">
        <v>100.62</v>
      </c>
      <c r="M72" s="328">
        <v>92.1</v>
      </c>
      <c r="N72" s="325">
        <v>1845.6</v>
      </c>
      <c r="O72" s="324">
        <v>120.6</v>
      </c>
      <c r="P72" s="324">
        <v>97.6</v>
      </c>
      <c r="Q72" s="325">
        <v>37099</v>
      </c>
      <c r="R72" s="324">
        <v>93.046000000000006</v>
      </c>
      <c r="S72" s="325">
        <v>13022</v>
      </c>
      <c r="T72" s="327">
        <v>4.532</v>
      </c>
      <c r="U72" s="461">
        <v>100.62</v>
      </c>
    </row>
    <row r="73" spans="1:21">
      <c r="A73" s="33"/>
      <c r="B73" s="34" t="s">
        <v>112</v>
      </c>
      <c r="C73" s="328">
        <v>90.4</v>
      </c>
      <c r="D73" s="324">
        <v>1875</v>
      </c>
      <c r="E73" s="324">
        <v>131.80000000000001</v>
      </c>
      <c r="F73" s="324">
        <v>98.3</v>
      </c>
      <c r="G73" s="325">
        <v>39574</v>
      </c>
      <c r="H73" s="324">
        <v>104.20099999999999</v>
      </c>
      <c r="I73" s="325">
        <v>9243762</v>
      </c>
      <c r="J73" s="327">
        <v>4.4930000000000003</v>
      </c>
      <c r="K73" s="461">
        <v>100.518</v>
      </c>
      <c r="M73" s="328">
        <v>90.4</v>
      </c>
      <c r="N73" s="325">
        <v>1855.9</v>
      </c>
      <c r="O73" s="324">
        <v>131.80000000000001</v>
      </c>
      <c r="P73" s="324">
        <v>97.5</v>
      </c>
      <c r="Q73" s="325">
        <v>38188</v>
      </c>
      <c r="R73" s="324">
        <v>104.20099999999999</v>
      </c>
      <c r="S73" s="325">
        <v>14330</v>
      </c>
      <c r="T73" s="327">
        <v>4.4930000000000003</v>
      </c>
      <c r="U73" s="461">
        <v>100.518</v>
      </c>
    </row>
    <row r="74" spans="1:21">
      <c r="A74" s="33"/>
      <c r="B74" s="34" t="s">
        <v>113</v>
      </c>
      <c r="C74" s="328">
        <v>89</v>
      </c>
      <c r="D74" s="324">
        <v>1872</v>
      </c>
      <c r="E74" s="324">
        <v>121</v>
      </c>
      <c r="F74" s="324">
        <v>97.7</v>
      </c>
      <c r="G74" s="325">
        <v>39426</v>
      </c>
      <c r="H74" s="324">
        <v>95.43</v>
      </c>
      <c r="I74" s="325">
        <v>5135927</v>
      </c>
      <c r="J74" s="327">
        <v>4.4740000000000002</v>
      </c>
      <c r="K74" s="461">
        <v>100</v>
      </c>
      <c r="M74" s="328">
        <v>89</v>
      </c>
      <c r="N74" s="325">
        <v>1855.8</v>
      </c>
      <c r="O74" s="324">
        <v>121</v>
      </c>
      <c r="P74" s="324">
        <v>97.2</v>
      </c>
      <c r="Q74" s="325">
        <v>38000</v>
      </c>
      <c r="R74" s="324">
        <v>95.43</v>
      </c>
      <c r="S74" s="325">
        <v>13980</v>
      </c>
      <c r="T74" s="327">
        <v>4.4740000000000002</v>
      </c>
      <c r="U74" s="461">
        <v>100</v>
      </c>
    </row>
    <row r="75" spans="1:21">
      <c r="A75" s="33"/>
      <c r="B75" s="34" t="s">
        <v>114</v>
      </c>
      <c r="C75" s="328">
        <v>88.5</v>
      </c>
      <c r="D75" s="324">
        <v>1915</v>
      </c>
      <c r="E75" s="324">
        <v>127.5</v>
      </c>
      <c r="F75" s="324">
        <v>97.3</v>
      </c>
      <c r="G75" s="325">
        <v>42009</v>
      </c>
      <c r="H75" s="324">
        <v>106.6</v>
      </c>
      <c r="I75" s="325">
        <v>10384859</v>
      </c>
      <c r="J75" s="327">
        <v>4.4649999999999999</v>
      </c>
      <c r="K75" s="461">
        <v>100.10299999999999</v>
      </c>
      <c r="M75" s="328">
        <v>88.5</v>
      </c>
      <c r="N75" s="325">
        <v>1865.6</v>
      </c>
      <c r="O75" s="324">
        <v>127.5</v>
      </c>
      <c r="P75" s="324">
        <v>97.3</v>
      </c>
      <c r="Q75" s="325">
        <v>38304</v>
      </c>
      <c r="R75" s="324">
        <v>106.6</v>
      </c>
      <c r="S75" s="325">
        <v>13339</v>
      </c>
      <c r="T75" s="327">
        <v>4.4649999999999999</v>
      </c>
      <c r="U75" s="461">
        <v>100.10299999999999</v>
      </c>
    </row>
    <row r="76" spans="1:21">
      <c r="A76" s="33"/>
      <c r="B76" s="34" t="s">
        <v>115</v>
      </c>
      <c r="C76" s="328">
        <v>90.4</v>
      </c>
      <c r="D76" s="324">
        <v>1903</v>
      </c>
      <c r="E76" s="324">
        <v>122.9</v>
      </c>
      <c r="F76" s="324">
        <v>97</v>
      </c>
      <c r="G76" s="325">
        <v>39999</v>
      </c>
      <c r="H76" s="324">
        <v>92.772999999999996</v>
      </c>
      <c r="I76" s="325">
        <v>3993734</v>
      </c>
      <c r="J76" s="327">
        <v>4.4470000000000001</v>
      </c>
      <c r="K76" s="461">
        <v>100.309</v>
      </c>
      <c r="M76" s="328">
        <v>90.4</v>
      </c>
      <c r="N76" s="325">
        <v>1871.6</v>
      </c>
      <c r="O76" s="324">
        <v>122.9</v>
      </c>
      <c r="P76" s="324">
        <v>97</v>
      </c>
      <c r="Q76" s="325">
        <v>37868</v>
      </c>
      <c r="R76" s="324">
        <v>92.772999999999996</v>
      </c>
      <c r="S76" s="325">
        <v>14545</v>
      </c>
      <c r="T76" s="327">
        <v>4.4470000000000001</v>
      </c>
      <c r="U76" s="461">
        <v>100.309</v>
      </c>
    </row>
    <row r="77" spans="1:21">
      <c r="A77" s="33"/>
      <c r="B77" s="34" t="s">
        <v>116</v>
      </c>
      <c r="C77" s="328">
        <v>89.6</v>
      </c>
      <c r="D77" s="324">
        <v>1835</v>
      </c>
      <c r="E77" s="324">
        <v>130.80000000000001</v>
      </c>
      <c r="F77" s="324">
        <v>96.9</v>
      </c>
      <c r="G77" s="325">
        <v>39354</v>
      </c>
      <c r="H77" s="324">
        <v>94.52</v>
      </c>
      <c r="I77" s="325">
        <v>6300841</v>
      </c>
      <c r="J77" s="327">
        <v>4.4329999999999998</v>
      </c>
      <c r="K77" s="461">
        <v>100.82299999999999</v>
      </c>
      <c r="M77" s="328">
        <v>89.6</v>
      </c>
      <c r="N77" s="325">
        <v>1815.1</v>
      </c>
      <c r="O77" s="324">
        <v>130.80000000000001</v>
      </c>
      <c r="P77" s="324">
        <v>97</v>
      </c>
      <c r="Q77" s="325">
        <v>38304</v>
      </c>
      <c r="R77" s="324">
        <v>94.52</v>
      </c>
      <c r="S77" s="325">
        <v>14146</v>
      </c>
      <c r="T77" s="327">
        <v>4.4329999999999998</v>
      </c>
      <c r="U77" s="461">
        <v>100.82299999999999</v>
      </c>
    </row>
    <row r="78" spans="1:21">
      <c r="A78" s="33"/>
      <c r="B78" s="34" t="s">
        <v>117</v>
      </c>
      <c r="C78" s="328">
        <v>88.4</v>
      </c>
      <c r="D78" s="324">
        <v>1829</v>
      </c>
      <c r="E78" s="324">
        <v>132.5</v>
      </c>
      <c r="F78" s="324">
        <v>96.8</v>
      </c>
      <c r="G78" s="325">
        <v>38861</v>
      </c>
      <c r="H78" s="324">
        <v>127.124</v>
      </c>
      <c r="I78" s="325">
        <v>41190963</v>
      </c>
      <c r="J78" s="327">
        <v>4.4260000000000002</v>
      </c>
      <c r="K78" s="461">
        <v>101.452</v>
      </c>
      <c r="M78" s="328">
        <v>88.4</v>
      </c>
      <c r="N78" s="325">
        <v>1873</v>
      </c>
      <c r="O78" s="324">
        <v>132.5</v>
      </c>
      <c r="P78" s="324">
        <v>96.9</v>
      </c>
      <c r="Q78" s="325">
        <v>38272</v>
      </c>
      <c r="R78" s="324">
        <v>127.124</v>
      </c>
      <c r="S78" s="325">
        <v>13184</v>
      </c>
      <c r="T78" s="327">
        <v>4.4260000000000002</v>
      </c>
      <c r="U78" s="461">
        <v>101.452</v>
      </c>
    </row>
    <row r="79" spans="1:21">
      <c r="A79" s="33"/>
      <c r="B79" s="34" t="s">
        <v>118</v>
      </c>
      <c r="C79" s="328">
        <v>90.6</v>
      </c>
      <c r="D79" s="324">
        <v>1794</v>
      </c>
      <c r="E79" s="324">
        <v>125.9</v>
      </c>
      <c r="F79" s="324">
        <v>96.8</v>
      </c>
      <c r="G79" s="325">
        <v>37337</v>
      </c>
      <c r="H79" s="324">
        <v>115.57299999999999</v>
      </c>
      <c r="I79" s="325">
        <v>4135628</v>
      </c>
      <c r="J79" s="327">
        <v>4.4370000000000003</v>
      </c>
      <c r="K79" s="461">
        <v>100.932</v>
      </c>
      <c r="M79" s="328">
        <v>90.6</v>
      </c>
      <c r="N79" s="325">
        <v>1854.3</v>
      </c>
      <c r="O79" s="324">
        <v>125.9</v>
      </c>
      <c r="P79" s="324">
        <v>97</v>
      </c>
      <c r="Q79" s="325">
        <v>38171</v>
      </c>
      <c r="R79" s="324">
        <v>115.57299999999999</v>
      </c>
      <c r="S79" s="325">
        <v>13791</v>
      </c>
      <c r="T79" s="327">
        <v>4.4370000000000003</v>
      </c>
      <c r="U79" s="461">
        <v>100.932</v>
      </c>
    </row>
    <row r="80" spans="1:21">
      <c r="A80" s="61" t="s">
        <v>126</v>
      </c>
      <c r="B80" s="62" t="s">
        <v>107</v>
      </c>
      <c r="C80" s="343">
        <v>89.7</v>
      </c>
      <c r="D80" s="337">
        <v>1784</v>
      </c>
      <c r="E80" s="337">
        <v>149.5</v>
      </c>
      <c r="F80" s="337">
        <v>96.5</v>
      </c>
      <c r="G80" s="338">
        <v>35179</v>
      </c>
      <c r="H80" s="337">
        <v>87.314999999999998</v>
      </c>
      <c r="I80" s="338">
        <v>3381856</v>
      </c>
      <c r="J80" s="341">
        <v>4.43</v>
      </c>
      <c r="K80" s="463">
        <v>100.621</v>
      </c>
      <c r="M80" s="343">
        <v>89.7</v>
      </c>
      <c r="N80" s="338">
        <v>1797.8</v>
      </c>
      <c r="O80" s="337">
        <v>149.5</v>
      </c>
      <c r="P80" s="337">
        <v>97</v>
      </c>
      <c r="Q80" s="338">
        <v>36763</v>
      </c>
      <c r="R80" s="337">
        <v>87.314999999999998</v>
      </c>
      <c r="S80" s="338">
        <v>12309</v>
      </c>
      <c r="T80" s="341">
        <v>4.43</v>
      </c>
      <c r="U80" s="463">
        <v>100.621</v>
      </c>
    </row>
    <row r="81" spans="1:21">
      <c r="A81" s="33">
        <v>1995</v>
      </c>
      <c r="B81" s="34" t="s">
        <v>108</v>
      </c>
      <c r="C81" s="328">
        <v>88</v>
      </c>
      <c r="D81" s="324">
        <v>1630</v>
      </c>
      <c r="E81" s="324">
        <v>119.1</v>
      </c>
      <c r="F81" s="324">
        <v>94.7</v>
      </c>
      <c r="G81" s="325">
        <v>43865</v>
      </c>
      <c r="H81" s="324">
        <v>97.158000000000001</v>
      </c>
      <c r="I81" s="325">
        <v>7200070</v>
      </c>
      <c r="J81" s="327">
        <v>4.423</v>
      </c>
      <c r="K81" s="461">
        <v>99.173000000000002</v>
      </c>
      <c r="M81" s="328">
        <v>88</v>
      </c>
      <c r="N81" s="325">
        <v>1624.3</v>
      </c>
      <c r="O81" s="324">
        <v>119.1</v>
      </c>
      <c r="P81" s="324">
        <v>95.5</v>
      </c>
      <c r="Q81" s="325">
        <v>46246</v>
      </c>
      <c r="R81" s="324">
        <v>97.158000000000001</v>
      </c>
      <c r="S81" s="325">
        <v>10911</v>
      </c>
      <c r="T81" s="327">
        <v>4.423</v>
      </c>
      <c r="U81" s="461">
        <v>99.173000000000002</v>
      </c>
    </row>
    <row r="82" spans="1:21">
      <c r="A82" s="33"/>
      <c r="B82" s="34" t="s">
        <v>109</v>
      </c>
      <c r="C82" s="328">
        <v>87.8</v>
      </c>
      <c r="D82" s="324">
        <v>1508</v>
      </c>
      <c r="E82" s="324">
        <v>118.5</v>
      </c>
      <c r="F82" s="324">
        <v>94.4</v>
      </c>
      <c r="G82" s="325">
        <v>56316</v>
      </c>
      <c r="H82" s="324">
        <v>126.553</v>
      </c>
      <c r="I82" s="325">
        <v>1117983</v>
      </c>
      <c r="J82" s="327">
        <v>4.375</v>
      </c>
      <c r="K82" s="461">
        <v>98.555000000000007</v>
      </c>
      <c r="M82" s="328">
        <v>87.8</v>
      </c>
      <c r="N82" s="325">
        <v>1510.6</v>
      </c>
      <c r="O82" s="324">
        <v>118.5</v>
      </c>
      <c r="P82" s="324">
        <v>95.5</v>
      </c>
      <c r="Q82" s="325">
        <v>60050</v>
      </c>
      <c r="R82" s="324">
        <v>126.553</v>
      </c>
      <c r="S82" s="325">
        <v>4381</v>
      </c>
      <c r="T82" s="327">
        <v>4.375</v>
      </c>
      <c r="U82" s="461">
        <v>98.555000000000007</v>
      </c>
    </row>
    <row r="83" spans="1:21">
      <c r="A83" s="33"/>
      <c r="B83" s="34" t="s">
        <v>110</v>
      </c>
      <c r="C83" s="328">
        <v>89.6</v>
      </c>
      <c r="D83" s="324">
        <v>1475</v>
      </c>
      <c r="E83" s="324">
        <v>131.80000000000001</v>
      </c>
      <c r="F83" s="324">
        <v>96.3</v>
      </c>
      <c r="G83" s="325">
        <v>61473</v>
      </c>
      <c r="H83" s="324">
        <v>142.209</v>
      </c>
      <c r="I83" s="325">
        <v>4773405</v>
      </c>
      <c r="J83" s="327">
        <v>4.2939999999999996</v>
      </c>
      <c r="K83" s="461">
        <v>98.66</v>
      </c>
      <c r="M83" s="328">
        <v>89.6</v>
      </c>
      <c r="N83" s="325">
        <v>1498.9</v>
      </c>
      <c r="O83" s="324">
        <v>131.80000000000001</v>
      </c>
      <c r="P83" s="324">
        <v>95.4</v>
      </c>
      <c r="Q83" s="325">
        <v>68601</v>
      </c>
      <c r="R83" s="324">
        <v>142.209</v>
      </c>
      <c r="S83" s="325">
        <v>11157</v>
      </c>
      <c r="T83" s="327">
        <v>4.2939999999999996</v>
      </c>
      <c r="U83" s="461">
        <v>98.66</v>
      </c>
    </row>
    <row r="84" spans="1:21">
      <c r="A84" s="33"/>
      <c r="B84" s="34" t="s">
        <v>111</v>
      </c>
      <c r="C84" s="328">
        <v>90.2</v>
      </c>
      <c r="D84" s="324">
        <v>1539</v>
      </c>
      <c r="E84" s="324">
        <v>133.6</v>
      </c>
      <c r="F84" s="324">
        <v>95.9</v>
      </c>
      <c r="G84" s="325">
        <v>62470</v>
      </c>
      <c r="H84" s="324">
        <v>112.886</v>
      </c>
      <c r="I84" s="325">
        <v>55476509</v>
      </c>
      <c r="J84" s="327">
        <v>4.1020000000000003</v>
      </c>
      <c r="K84" s="461">
        <v>99.177999999999997</v>
      </c>
      <c r="M84" s="328">
        <v>90.2</v>
      </c>
      <c r="N84" s="325">
        <v>1531.5</v>
      </c>
      <c r="O84" s="324">
        <v>133.6</v>
      </c>
      <c r="P84" s="324">
        <v>95.2</v>
      </c>
      <c r="Q84" s="325">
        <v>61327</v>
      </c>
      <c r="R84" s="324">
        <v>112.886</v>
      </c>
      <c r="S84" s="325">
        <v>12421</v>
      </c>
      <c r="T84" s="327">
        <v>4.1020000000000003</v>
      </c>
      <c r="U84" s="461">
        <v>99.177999999999997</v>
      </c>
    </row>
    <row r="85" spans="1:21">
      <c r="A85" s="33"/>
      <c r="B85" s="34" t="s">
        <v>112</v>
      </c>
      <c r="C85" s="328">
        <v>90.8</v>
      </c>
      <c r="D85" s="324">
        <v>1586</v>
      </c>
      <c r="E85" s="324">
        <v>129.69999999999999</v>
      </c>
      <c r="F85" s="324">
        <v>95.1</v>
      </c>
      <c r="G85" s="325">
        <v>59591</v>
      </c>
      <c r="H85" s="324">
        <v>124.83</v>
      </c>
      <c r="I85" s="325">
        <v>8543841</v>
      </c>
      <c r="J85" s="327">
        <v>3.9740000000000002</v>
      </c>
      <c r="K85" s="461">
        <v>100.206</v>
      </c>
      <c r="M85" s="328">
        <v>90.8</v>
      </c>
      <c r="N85" s="325">
        <v>1559.1</v>
      </c>
      <c r="O85" s="324">
        <v>129.69999999999999</v>
      </c>
      <c r="P85" s="324">
        <v>94.4</v>
      </c>
      <c r="Q85" s="325">
        <v>57684</v>
      </c>
      <c r="R85" s="324">
        <v>124.83</v>
      </c>
      <c r="S85" s="325">
        <v>12858</v>
      </c>
      <c r="T85" s="327">
        <v>3.9740000000000002</v>
      </c>
      <c r="U85" s="461">
        <v>100.206</v>
      </c>
    </row>
    <row r="86" spans="1:21">
      <c r="A86" s="33"/>
      <c r="B86" s="34" t="s">
        <v>113</v>
      </c>
      <c r="C86" s="328">
        <v>89.8</v>
      </c>
      <c r="D86" s="324">
        <v>1610.8</v>
      </c>
      <c r="E86" s="324">
        <v>133.1</v>
      </c>
      <c r="F86" s="324">
        <v>95.2</v>
      </c>
      <c r="G86" s="325">
        <v>55818</v>
      </c>
      <c r="H86" s="324">
        <v>119.38</v>
      </c>
      <c r="I86" s="325">
        <v>4621204</v>
      </c>
      <c r="J86" s="327">
        <v>3.82</v>
      </c>
      <c r="K86" s="461">
        <v>99.69</v>
      </c>
      <c r="M86" s="328">
        <v>89.8</v>
      </c>
      <c r="N86" s="325">
        <v>1591.2</v>
      </c>
      <c r="O86" s="324">
        <v>133.1</v>
      </c>
      <c r="P86" s="324">
        <v>94.7</v>
      </c>
      <c r="Q86" s="325">
        <v>53397</v>
      </c>
      <c r="R86" s="324">
        <v>119.38</v>
      </c>
      <c r="S86" s="325">
        <v>13396</v>
      </c>
      <c r="T86" s="327">
        <v>3.82</v>
      </c>
      <c r="U86" s="461">
        <v>99.69</v>
      </c>
    </row>
    <row r="87" spans="1:21">
      <c r="A87" s="33"/>
      <c r="B87" s="34" t="s">
        <v>114</v>
      </c>
      <c r="C87" s="328">
        <v>89.7</v>
      </c>
      <c r="D87" s="324">
        <v>1628.5</v>
      </c>
      <c r="E87" s="324">
        <v>129.69999999999999</v>
      </c>
      <c r="F87" s="324">
        <v>94.5</v>
      </c>
      <c r="G87" s="325">
        <v>53877</v>
      </c>
      <c r="H87" s="324">
        <v>109.913</v>
      </c>
      <c r="I87" s="325">
        <v>10505382</v>
      </c>
      <c r="J87" s="327">
        <v>3.677</v>
      </c>
      <c r="K87" s="461">
        <v>99.691999999999993</v>
      </c>
      <c r="M87" s="328">
        <v>89.7</v>
      </c>
      <c r="N87" s="325">
        <v>1587</v>
      </c>
      <c r="O87" s="324">
        <v>129.69999999999999</v>
      </c>
      <c r="P87" s="324">
        <v>94.5</v>
      </c>
      <c r="Q87" s="325">
        <v>48915</v>
      </c>
      <c r="R87" s="324">
        <v>109.913</v>
      </c>
      <c r="S87" s="325">
        <v>13303</v>
      </c>
      <c r="T87" s="327">
        <v>3.677</v>
      </c>
      <c r="U87" s="461">
        <v>99.691999999999993</v>
      </c>
    </row>
    <row r="88" spans="1:21">
      <c r="A88" s="33"/>
      <c r="B88" s="34" t="s">
        <v>115</v>
      </c>
      <c r="C88" s="328">
        <v>87</v>
      </c>
      <c r="D88" s="324">
        <v>1602</v>
      </c>
      <c r="E88" s="324">
        <v>115.1</v>
      </c>
      <c r="F88" s="324">
        <v>94.4</v>
      </c>
      <c r="G88" s="325">
        <v>49811</v>
      </c>
      <c r="H88" s="324">
        <v>117.184</v>
      </c>
      <c r="I88" s="325">
        <v>2977479</v>
      </c>
      <c r="J88" s="327">
        <v>3.5550000000000002</v>
      </c>
      <c r="K88" s="461">
        <v>100.30800000000001</v>
      </c>
      <c r="M88" s="328">
        <v>87</v>
      </c>
      <c r="N88" s="325">
        <v>1578.6</v>
      </c>
      <c r="O88" s="324">
        <v>115.1</v>
      </c>
      <c r="P88" s="324">
        <v>94.4</v>
      </c>
      <c r="Q88" s="325">
        <v>47950</v>
      </c>
      <c r="R88" s="324">
        <v>117.184</v>
      </c>
      <c r="S88" s="325">
        <v>11084</v>
      </c>
      <c r="T88" s="327">
        <v>3.5550000000000002</v>
      </c>
      <c r="U88" s="461">
        <v>100.30800000000001</v>
      </c>
    </row>
    <row r="89" spans="1:21">
      <c r="A89" s="33"/>
      <c r="B89" s="34" t="s">
        <v>116</v>
      </c>
      <c r="C89" s="328">
        <v>85.7</v>
      </c>
      <c r="D89" s="324">
        <v>1611.9</v>
      </c>
      <c r="E89" s="324">
        <v>121.9</v>
      </c>
      <c r="F89" s="324">
        <v>94.1</v>
      </c>
      <c r="G89" s="325">
        <v>47886</v>
      </c>
      <c r="H89" s="324">
        <v>93.253</v>
      </c>
      <c r="I89" s="325">
        <v>4932938</v>
      </c>
      <c r="J89" s="327">
        <v>3.4580000000000002</v>
      </c>
      <c r="K89" s="461">
        <v>99.796000000000006</v>
      </c>
      <c r="M89" s="328">
        <v>85.7</v>
      </c>
      <c r="N89" s="325">
        <v>1600.6</v>
      </c>
      <c r="O89" s="324">
        <v>121.9</v>
      </c>
      <c r="P89" s="324">
        <v>94.2</v>
      </c>
      <c r="Q89" s="325">
        <v>46039</v>
      </c>
      <c r="R89" s="324">
        <v>93.253</v>
      </c>
      <c r="S89" s="325">
        <v>11484</v>
      </c>
      <c r="T89" s="327">
        <v>3.4580000000000002</v>
      </c>
      <c r="U89" s="461">
        <v>99.796000000000006</v>
      </c>
    </row>
    <row r="90" spans="1:21">
      <c r="A90" s="33"/>
      <c r="B90" s="34" t="s">
        <v>117</v>
      </c>
      <c r="C90" s="328">
        <v>88</v>
      </c>
      <c r="D90" s="324">
        <v>1546.6</v>
      </c>
      <c r="E90" s="324">
        <v>137.6</v>
      </c>
      <c r="F90" s="324">
        <v>94</v>
      </c>
      <c r="G90" s="325">
        <v>44204</v>
      </c>
      <c r="H90" s="324">
        <v>93.603999999999999</v>
      </c>
      <c r="I90" s="325">
        <v>37845209</v>
      </c>
      <c r="J90" s="327">
        <v>3.3849999999999998</v>
      </c>
      <c r="K90" s="461">
        <v>99.692999999999998</v>
      </c>
      <c r="M90" s="328">
        <v>88</v>
      </c>
      <c r="N90" s="325">
        <v>1586.3</v>
      </c>
      <c r="O90" s="324">
        <v>137.6</v>
      </c>
      <c r="P90" s="324">
        <v>94.1</v>
      </c>
      <c r="Q90" s="325">
        <v>43490</v>
      </c>
      <c r="R90" s="324">
        <v>93.603999999999999</v>
      </c>
      <c r="S90" s="325">
        <v>12156</v>
      </c>
      <c r="T90" s="327">
        <v>3.3849999999999998</v>
      </c>
      <c r="U90" s="461">
        <v>99.692999999999998</v>
      </c>
    </row>
    <row r="91" spans="1:21">
      <c r="A91" s="49"/>
      <c r="B91" s="50" t="s">
        <v>118</v>
      </c>
      <c r="C91" s="348">
        <v>82.9</v>
      </c>
      <c r="D91" s="344">
        <v>1550</v>
      </c>
      <c r="E91" s="344">
        <v>134.5</v>
      </c>
      <c r="F91" s="344">
        <v>94.2</v>
      </c>
      <c r="G91" s="345">
        <v>40680</v>
      </c>
      <c r="H91" s="344">
        <v>87.471000000000004</v>
      </c>
      <c r="I91" s="345">
        <v>3454054</v>
      </c>
      <c r="J91" s="347">
        <v>3.194</v>
      </c>
      <c r="K91" s="462">
        <v>99.897000000000006</v>
      </c>
      <c r="M91" s="348">
        <v>82.9</v>
      </c>
      <c r="N91" s="345">
        <v>1609.8</v>
      </c>
      <c r="O91" s="344">
        <v>134.5</v>
      </c>
      <c r="P91" s="344">
        <v>94.3</v>
      </c>
      <c r="Q91" s="345">
        <v>42439</v>
      </c>
      <c r="R91" s="344">
        <v>87.471000000000004</v>
      </c>
      <c r="S91" s="345">
        <v>11546</v>
      </c>
      <c r="T91" s="347">
        <v>3.194</v>
      </c>
      <c r="U91" s="462">
        <v>99.897000000000006</v>
      </c>
    </row>
    <row r="92" spans="1:21">
      <c r="A92" s="33" t="s">
        <v>127</v>
      </c>
      <c r="B92" s="34" t="s">
        <v>107</v>
      </c>
      <c r="C92" s="328">
        <v>77.5</v>
      </c>
      <c r="D92" s="324">
        <v>1627</v>
      </c>
      <c r="E92" s="324">
        <v>123.1</v>
      </c>
      <c r="F92" s="324">
        <v>93.3</v>
      </c>
      <c r="G92" s="325">
        <v>39497</v>
      </c>
      <c r="H92" s="324">
        <v>119.44199999999999</v>
      </c>
      <c r="I92" s="325">
        <v>4004813</v>
      </c>
      <c r="J92" s="327">
        <v>3.093</v>
      </c>
      <c r="K92" s="461">
        <v>101.13200000000001</v>
      </c>
      <c r="M92" s="328">
        <v>77.5</v>
      </c>
      <c r="N92" s="325">
        <v>1643.7</v>
      </c>
      <c r="O92" s="324">
        <v>123.1</v>
      </c>
      <c r="P92" s="324">
        <v>93.8</v>
      </c>
      <c r="Q92" s="325">
        <v>40803</v>
      </c>
      <c r="R92" s="324">
        <v>119.44199999999999</v>
      </c>
      <c r="S92" s="325">
        <v>15159</v>
      </c>
      <c r="T92" s="327">
        <v>3.093</v>
      </c>
      <c r="U92" s="461">
        <v>101.13200000000001</v>
      </c>
    </row>
    <row r="93" spans="1:21">
      <c r="A93" s="33">
        <v>1996</v>
      </c>
      <c r="B93" s="34" t="s">
        <v>108</v>
      </c>
      <c r="C93" s="328">
        <v>82.7</v>
      </c>
      <c r="D93" s="324">
        <v>1634</v>
      </c>
      <c r="E93" s="324">
        <v>135.30000000000001</v>
      </c>
      <c r="F93" s="324">
        <v>92.5</v>
      </c>
      <c r="G93" s="325">
        <v>38173</v>
      </c>
      <c r="H93" s="324">
        <v>127.355</v>
      </c>
      <c r="I93" s="325">
        <v>11026611</v>
      </c>
      <c r="J93" s="327">
        <v>3.0859999999999999</v>
      </c>
      <c r="K93" s="461">
        <v>102.398</v>
      </c>
      <c r="M93" s="328">
        <v>82.7</v>
      </c>
      <c r="N93" s="325">
        <v>1647.4</v>
      </c>
      <c r="O93" s="324">
        <v>135.30000000000001</v>
      </c>
      <c r="P93" s="324">
        <v>93.2</v>
      </c>
      <c r="Q93" s="325">
        <v>39995</v>
      </c>
      <c r="R93" s="324">
        <v>127.355</v>
      </c>
      <c r="S93" s="325">
        <v>16266</v>
      </c>
      <c r="T93" s="327">
        <v>3.0859999999999999</v>
      </c>
      <c r="U93" s="461">
        <v>102.398</v>
      </c>
    </row>
    <row r="94" spans="1:21">
      <c r="A94" s="33"/>
      <c r="B94" s="34" t="s">
        <v>109</v>
      </c>
      <c r="C94" s="328">
        <v>82.8</v>
      </c>
      <c r="D94" s="324">
        <v>1659</v>
      </c>
      <c r="E94" s="324">
        <v>143.5</v>
      </c>
      <c r="F94" s="324">
        <v>91.8</v>
      </c>
      <c r="G94" s="325">
        <v>35514</v>
      </c>
      <c r="H94" s="324">
        <v>79.072000000000003</v>
      </c>
      <c r="I94" s="325">
        <v>282734</v>
      </c>
      <c r="J94" s="327">
        <v>3.016</v>
      </c>
      <c r="K94" s="461">
        <v>103.03700000000001</v>
      </c>
      <c r="M94" s="328">
        <v>82.8</v>
      </c>
      <c r="N94" s="325">
        <v>1661.5</v>
      </c>
      <c r="O94" s="324">
        <v>143.5</v>
      </c>
      <c r="P94" s="324">
        <v>92.8</v>
      </c>
      <c r="Q94" s="325">
        <v>39081</v>
      </c>
      <c r="R94" s="324">
        <v>79.072000000000003</v>
      </c>
      <c r="S94" s="325">
        <v>1107</v>
      </c>
      <c r="T94" s="327">
        <v>3.016</v>
      </c>
      <c r="U94" s="461">
        <v>103.03700000000001</v>
      </c>
    </row>
    <row r="95" spans="1:21">
      <c r="A95" s="33"/>
      <c r="B95" s="34" t="s">
        <v>110</v>
      </c>
      <c r="C95" s="328">
        <v>84.9</v>
      </c>
      <c r="D95" s="324">
        <v>1651</v>
      </c>
      <c r="E95" s="324">
        <v>137.80000000000001</v>
      </c>
      <c r="F95" s="324">
        <v>92.9</v>
      </c>
      <c r="G95" s="325">
        <v>36047</v>
      </c>
      <c r="H95" s="324">
        <v>84.692999999999998</v>
      </c>
      <c r="I95" s="325">
        <v>6656382</v>
      </c>
      <c r="J95" s="327">
        <v>2.9969999999999999</v>
      </c>
      <c r="K95" s="461">
        <v>103.657</v>
      </c>
      <c r="M95" s="328">
        <v>84.9</v>
      </c>
      <c r="N95" s="325">
        <v>1674.7</v>
      </c>
      <c r="O95" s="324">
        <v>137.80000000000001</v>
      </c>
      <c r="P95" s="324">
        <v>92.2</v>
      </c>
      <c r="Q95" s="325">
        <v>38986</v>
      </c>
      <c r="R95" s="324">
        <v>84.692999999999998</v>
      </c>
      <c r="S95" s="325">
        <v>15424</v>
      </c>
      <c r="T95" s="327">
        <v>2.9969999999999999</v>
      </c>
      <c r="U95" s="461">
        <v>103.657</v>
      </c>
    </row>
    <row r="96" spans="1:21">
      <c r="A96" s="33"/>
      <c r="B96" s="34" t="s">
        <v>111</v>
      </c>
      <c r="C96" s="328">
        <v>83.1</v>
      </c>
      <c r="D96" s="324">
        <v>1741</v>
      </c>
      <c r="E96" s="324">
        <v>130.9</v>
      </c>
      <c r="F96" s="324">
        <v>92.8</v>
      </c>
      <c r="G96" s="325">
        <v>39869</v>
      </c>
      <c r="H96" s="324">
        <v>95.248999999999995</v>
      </c>
      <c r="I96" s="325">
        <v>80709907</v>
      </c>
      <c r="J96" s="327">
        <v>3.0089999999999999</v>
      </c>
      <c r="K96" s="461">
        <v>103.005</v>
      </c>
      <c r="M96" s="328">
        <v>83.1</v>
      </c>
      <c r="N96" s="325">
        <v>1720.5</v>
      </c>
      <c r="O96" s="324">
        <v>130.9</v>
      </c>
      <c r="P96" s="324">
        <v>92.2</v>
      </c>
      <c r="Q96" s="325">
        <v>39165</v>
      </c>
      <c r="R96" s="324">
        <v>95.248999999999995</v>
      </c>
      <c r="S96" s="325">
        <v>18012</v>
      </c>
      <c r="T96" s="327">
        <v>3.0089999999999999</v>
      </c>
      <c r="U96" s="461">
        <v>103.005</v>
      </c>
    </row>
    <row r="97" spans="1:21">
      <c r="A97" s="33"/>
      <c r="B97" s="34" t="s">
        <v>112</v>
      </c>
      <c r="C97" s="328">
        <v>83.2</v>
      </c>
      <c r="D97" s="324">
        <v>1767</v>
      </c>
      <c r="E97" s="324">
        <v>127.8</v>
      </c>
      <c r="F97" s="324">
        <v>93.1</v>
      </c>
      <c r="G97" s="325">
        <v>39391</v>
      </c>
      <c r="H97" s="324">
        <v>88.561999999999998</v>
      </c>
      <c r="I97" s="325">
        <v>9957750</v>
      </c>
      <c r="J97" s="327">
        <v>3.0230000000000001</v>
      </c>
      <c r="K97" s="461">
        <v>101.85</v>
      </c>
      <c r="M97" s="328">
        <v>83.2</v>
      </c>
      <c r="N97" s="325">
        <v>1725.2</v>
      </c>
      <c r="O97" s="324">
        <v>127.8</v>
      </c>
      <c r="P97" s="324">
        <v>92.5</v>
      </c>
      <c r="Q97" s="325">
        <v>39030</v>
      </c>
      <c r="R97" s="324">
        <v>88.561999999999998</v>
      </c>
      <c r="S97" s="325">
        <v>14619</v>
      </c>
      <c r="T97" s="327">
        <v>3.0230000000000001</v>
      </c>
      <c r="U97" s="461">
        <v>101.85</v>
      </c>
    </row>
    <row r="98" spans="1:21">
      <c r="A98" s="33"/>
      <c r="B98" s="34" t="s">
        <v>113</v>
      </c>
      <c r="C98" s="328">
        <v>82.8</v>
      </c>
      <c r="D98" s="324">
        <v>1736.6</v>
      </c>
      <c r="E98" s="324">
        <v>131.5</v>
      </c>
      <c r="F98" s="324">
        <v>93.2</v>
      </c>
      <c r="G98" s="325">
        <v>42417</v>
      </c>
      <c r="H98" s="324">
        <v>91.183999999999997</v>
      </c>
      <c r="I98" s="325">
        <v>4720517</v>
      </c>
      <c r="J98" s="327">
        <v>3.1080000000000001</v>
      </c>
      <c r="K98" s="461">
        <v>102.58799999999999</v>
      </c>
      <c r="M98" s="328">
        <v>82.8</v>
      </c>
      <c r="N98" s="325">
        <v>1709.3</v>
      </c>
      <c r="O98" s="324">
        <v>131.5</v>
      </c>
      <c r="P98" s="324">
        <v>92.8</v>
      </c>
      <c r="Q98" s="325">
        <v>39281</v>
      </c>
      <c r="R98" s="324">
        <v>91.183999999999997</v>
      </c>
      <c r="S98" s="325">
        <v>14974</v>
      </c>
      <c r="T98" s="327">
        <v>3.1080000000000001</v>
      </c>
      <c r="U98" s="461">
        <v>102.58799999999999</v>
      </c>
    </row>
    <row r="99" spans="1:21">
      <c r="A99" s="33"/>
      <c r="B99" s="34" t="s">
        <v>114</v>
      </c>
      <c r="C99" s="328">
        <v>82.3</v>
      </c>
      <c r="D99" s="324">
        <v>1750.8</v>
      </c>
      <c r="E99" s="324">
        <v>135.5</v>
      </c>
      <c r="F99" s="324">
        <v>92.4</v>
      </c>
      <c r="G99" s="325">
        <v>41603</v>
      </c>
      <c r="H99" s="324">
        <v>109.35299999999999</v>
      </c>
      <c r="I99" s="325">
        <v>13928128</v>
      </c>
      <c r="J99" s="327">
        <v>3.089</v>
      </c>
      <c r="K99" s="461">
        <v>102.268</v>
      </c>
      <c r="M99" s="328">
        <v>82.3</v>
      </c>
      <c r="N99" s="325">
        <v>1705.6</v>
      </c>
      <c r="O99" s="324">
        <v>135.5</v>
      </c>
      <c r="P99" s="324">
        <v>92.4</v>
      </c>
      <c r="Q99" s="325">
        <v>38621</v>
      </c>
      <c r="R99" s="324">
        <v>109.35299999999999</v>
      </c>
      <c r="S99" s="325">
        <v>17927</v>
      </c>
      <c r="T99" s="327">
        <v>3.089</v>
      </c>
      <c r="U99" s="461">
        <v>102.268</v>
      </c>
    </row>
    <row r="100" spans="1:21">
      <c r="A100" s="33"/>
      <c r="B100" s="34" t="s">
        <v>115</v>
      </c>
      <c r="C100" s="328">
        <v>83.6</v>
      </c>
      <c r="D100" s="324">
        <v>1730.6</v>
      </c>
      <c r="E100" s="324">
        <v>145.1</v>
      </c>
      <c r="F100" s="324">
        <v>92.2</v>
      </c>
      <c r="G100" s="325">
        <v>41051</v>
      </c>
      <c r="H100" s="324">
        <v>91.224000000000004</v>
      </c>
      <c r="I100" s="325">
        <v>4393266</v>
      </c>
      <c r="J100" s="327">
        <v>3.07</v>
      </c>
      <c r="K100" s="461">
        <v>101.32899999999999</v>
      </c>
      <c r="M100" s="328">
        <v>83.6</v>
      </c>
      <c r="N100" s="325">
        <v>1710.9</v>
      </c>
      <c r="O100" s="324">
        <v>145.1</v>
      </c>
      <c r="P100" s="324">
        <v>92.2</v>
      </c>
      <c r="Q100" s="325">
        <v>39465</v>
      </c>
      <c r="R100" s="324">
        <v>91.224000000000004</v>
      </c>
      <c r="S100" s="325">
        <v>16197</v>
      </c>
      <c r="T100" s="327">
        <v>3.07</v>
      </c>
      <c r="U100" s="461">
        <v>101.32899999999999</v>
      </c>
    </row>
    <row r="101" spans="1:21">
      <c r="A101" s="33"/>
      <c r="B101" s="34" t="s">
        <v>116</v>
      </c>
      <c r="C101" s="328">
        <v>83.9</v>
      </c>
      <c r="D101" s="324">
        <v>1751.7</v>
      </c>
      <c r="E101" s="324">
        <v>141.69999999999999</v>
      </c>
      <c r="F101" s="324">
        <v>92.6</v>
      </c>
      <c r="G101" s="325">
        <v>41641</v>
      </c>
      <c r="H101" s="324">
        <v>121.919</v>
      </c>
      <c r="I101" s="325">
        <v>7015363</v>
      </c>
      <c r="J101" s="327">
        <v>3.032</v>
      </c>
      <c r="K101" s="461">
        <v>101.53400000000001</v>
      </c>
      <c r="M101" s="328">
        <v>83.9</v>
      </c>
      <c r="N101" s="325">
        <v>1749.9</v>
      </c>
      <c r="O101" s="324">
        <v>141.69999999999999</v>
      </c>
      <c r="P101" s="324">
        <v>92.7</v>
      </c>
      <c r="Q101" s="325">
        <v>39358</v>
      </c>
      <c r="R101" s="324">
        <v>121.919</v>
      </c>
      <c r="S101" s="325">
        <v>16920</v>
      </c>
      <c r="T101" s="327">
        <v>3.032</v>
      </c>
      <c r="U101" s="461">
        <v>101.53400000000001</v>
      </c>
    </row>
    <row r="102" spans="1:21">
      <c r="A102" s="33"/>
      <c r="B102" s="34" t="s">
        <v>117</v>
      </c>
      <c r="C102" s="328">
        <v>84.3</v>
      </c>
      <c r="D102" s="324">
        <v>1685.1</v>
      </c>
      <c r="E102" s="324">
        <v>133.6</v>
      </c>
      <c r="F102" s="324">
        <v>92.6</v>
      </c>
      <c r="G102" s="325">
        <v>39664</v>
      </c>
      <c r="H102" s="324">
        <v>100.09699999999999</v>
      </c>
      <c r="I102" s="325">
        <v>47977490</v>
      </c>
      <c r="J102" s="327">
        <v>2.988</v>
      </c>
      <c r="K102" s="461">
        <v>101.744</v>
      </c>
      <c r="M102" s="328">
        <v>84.3</v>
      </c>
      <c r="N102" s="325">
        <v>1736.8</v>
      </c>
      <c r="O102" s="324">
        <v>133.6</v>
      </c>
      <c r="P102" s="324">
        <v>92.6</v>
      </c>
      <c r="Q102" s="325">
        <v>39841</v>
      </c>
      <c r="R102" s="324">
        <v>100.09699999999999</v>
      </c>
      <c r="S102" s="325">
        <v>15321</v>
      </c>
      <c r="T102" s="327">
        <v>2.988</v>
      </c>
      <c r="U102" s="461">
        <v>101.744</v>
      </c>
    </row>
    <row r="103" spans="1:21">
      <c r="A103" s="33"/>
      <c r="B103" s="34" t="s">
        <v>118</v>
      </c>
      <c r="C103" s="328">
        <v>84.4</v>
      </c>
      <c r="D103" s="324">
        <v>1620.1</v>
      </c>
      <c r="E103" s="324">
        <v>145.4</v>
      </c>
      <c r="F103" s="324">
        <v>92.4</v>
      </c>
      <c r="G103" s="325">
        <v>39687</v>
      </c>
      <c r="H103" s="324">
        <v>117.57899999999999</v>
      </c>
      <c r="I103" s="325">
        <v>5605921</v>
      </c>
      <c r="J103" s="327">
        <v>2.944</v>
      </c>
      <c r="K103" s="461">
        <v>102.053</v>
      </c>
      <c r="M103" s="328">
        <v>84.4</v>
      </c>
      <c r="N103" s="325">
        <v>1691.7</v>
      </c>
      <c r="O103" s="324">
        <v>145.4</v>
      </c>
      <c r="P103" s="324">
        <v>92.4</v>
      </c>
      <c r="Q103" s="325">
        <v>40681</v>
      </c>
      <c r="R103" s="324">
        <v>117.57899999999999</v>
      </c>
      <c r="S103" s="325">
        <v>19100</v>
      </c>
      <c r="T103" s="327">
        <v>2.944</v>
      </c>
      <c r="U103" s="461">
        <v>102.053</v>
      </c>
    </row>
    <row r="104" spans="1:21">
      <c r="A104" s="61" t="s">
        <v>128</v>
      </c>
      <c r="B104" s="62" t="s">
        <v>107</v>
      </c>
      <c r="C104" s="343">
        <v>85.3</v>
      </c>
      <c r="D104" s="337">
        <v>1662</v>
      </c>
      <c r="E104" s="337">
        <v>194.1</v>
      </c>
      <c r="F104" s="337">
        <v>92</v>
      </c>
      <c r="G104" s="338">
        <v>38827</v>
      </c>
      <c r="H104" s="337">
        <v>110.98099999999999</v>
      </c>
      <c r="I104" s="338">
        <v>4621843</v>
      </c>
      <c r="J104" s="341">
        <v>2.93</v>
      </c>
      <c r="K104" s="463">
        <v>101.119</v>
      </c>
      <c r="M104" s="343">
        <v>85.3</v>
      </c>
      <c r="N104" s="338">
        <v>1680</v>
      </c>
      <c r="O104" s="337">
        <v>194.1</v>
      </c>
      <c r="P104" s="337">
        <v>92.4</v>
      </c>
      <c r="Q104" s="338">
        <v>40337</v>
      </c>
      <c r="R104" s="337">
        <v>110.98099999999999</v>
      </c>
      <c r="S104" s="338">
        <v>17689</v>
      </c>
      <c r="T104" s="341">
        <v>2.93</v>
      </c>
      <c r="U104" s="463">
        <v>101.119</v>
      </c>
    </row>
    <row r="105" spans="1:21">
      <c r="A105" s="33">
        <v>1997</v>
      </c>
      <c r="B105" s="34" t="s">
        <v>108</v>
      </c>
      <c r="C105" s="328">
        <v>85</v>
      </c>
      <c r="D105" s="324">
        <v>1717</v>
      </c>
      <c r="E105" s="324">
        <v>150.1</v>
      </c>
      <c r="F105" s="324">
        <v>91.7</v>
      </c>
      <c r="G105" s="325">
        <v>38768</v>
      </c>
      <c r="H105" s="324">
        <v>102.166</v>
      </c>
      <c r="I105" s="325">
        <v>11853613</v>
      </c>
      <c r="J105" s="327">
        <v>2.9140000000000001</v>
      </c>
      <c r="K105" s="461">
        <v>100.71299999999999</v>
      </c>
      <c r="M105" s="328">
        <v>85</v>
      </c>
      <c r="N105" s="325">
        <v>1717.1</v>
      </c>
      <c r="O105" s="324">
        <v>150.1</v>
      </c>
      <c r="P105" s="324">
        <v>92.4</v>
      </c>
      <c r="Q105" s="325">
        <v>40881</v>
      </c>
      <c r="R105" s="324">
        <v>102.166</v>
      </c>
      <c r="S105" s="325">
        <v>16893</v>
      </c>
      <c r="T105" s="327">
        <v>2.9140000000000001</v>
      </c>
      <c r="U105" s="461">
        <v>100.71299999999999</v>
      </c>
    </row>
    <row r="106" spans="1:21">
      <c r="A106" s="33"/>
      <c r="B106" s="34" t="s">
        <v>109</v>
      </c>
      <c r="C106" s="328">
        <v>79.5</v>
      </c>
      <c r="D106" s="324">
        <v>1727.1</v>
      </c>
      <c r="E106" s="324">
        <v>140.4</v>
      </c>
      <c r="F106" s="324">
        <v>91.3</v>
      </c>
      <c r="G106" s="325">
        <v>37457</v>
      </c>
      <c r="H106" s="324">
        <v>116.133</v>
      </c>
      <c r="I106" s="325">
        <v>4070031</v>
      </c>
      <c r="J106" s="327">
        <v>2.9009999999999998</v>
      </c>
      <c r="K106" s="461">
        <v>100.91500000000001</v>
      </c>
      <c r="M106" s="328">
        <v>79.5</v>
      </c>
      <c r="N106" s="325">
        <v>1728.1</v>
      </c>
      <c r="O106" s="324">
        <v>140.4</v>
      </c>
      <c r="P106" s="324">
        <v>92.3</v>
      </c>
      <c r="Q106" s="325">
        <v>41045</v>
      </c>
      <c r="R106" s="324">
        <v>116.133</v>
      </c>
      <c r="S106" s="325">
        <v>16008</v>
      </c>
      <c r="T106" s="327">
        <v>2.9009999999999998</v>
      </c>
      <c r="U106" s="461">
        <v>100.91500000000001</v>
      </c>
    </row>
    <row r="107" spans="1:21">
      <c r="A107" s="39"/>
      <c r="B107" s="34" t="s">
        <v>110</v>
      </c>
      <c r="C107" s="328">
        <v>84.5</v>
      </c>
      <c r="D107" s="324">
        <v>1731.6</v>
      </c>
      <c r="E107" s="324">
        <v>130.80000000000001</v>
      </c>
      <c r="F107" s="324">
        <v>92.7</v>
      </c>
      <c r="G107" s="325">
        <v>37562</v>
      </c>
      <c r="H107" s="324">
        <v>100.193</v>
      </c>
      <c r="I107" s="325">
        <v>7092571</v>
      </c>
      <c r="J107" s="327">
        <v>2.8820000000000001</v>
      </c>
      <c r="K107" s="461">
        <v>101.714</v>
      </c>
      <c r="M107" s="328">
        <v>84.5</v>
      </c>
      <c r="N107" s="325">
        <v>1747.9</v>
      </c>
      <c r="O107" s="324">
        <v>130.80000000000001</v>
      </c>
      <c r="P107" s="324">
        <v>92.1</v>
      </c>
      <c r="Q107" s="325">
        <v>40483</v>
      </c>
      <c r="R107" s="324">
        <v>100.193</v>
      </c>
      <c r="S107" s="325">
        <v>15893</v>
      </c>
      <c r="T107" s="327">
        <v>2.8820000000000001</v>
      </c>
      <c r="U107" s="461">
        <v>101.714</v>
      </c>
    </row>
    <row r="108" spans="1:21">
      <c r="A108" s="33"/>
      <c r="B108" s="34" t="s">
        <v>111</v>
      </c>
      <c r="C108" s="328">
        <v>85.6</v>
      </c>
      <c r="D108" s="324">
        <v>1803.3</v>
      </c>
      <c r="E108" s="324">
        <v>152.30000000000001</v>
      </c>
      <c r="F108" s="324">
        <v>92.2</v>
      </c>
      <c r="G108" s="325">
        <v>41809</v>
      </c>
      <c r="H108" s="324">
        <v>93.617999999999995</v>
      </c>
      <c r="I108" s="325">
        <v>69496297</v>
      </c>
      <c r="J108" s="327">
        <v>2.879</v>
      </c>
      <c r="K108" s="461">
        <v>101.71</v>
      </c>
      <c r="M108" s="328">
        <v>85.6</v>
      </c>
      <c r="N108" s="325">
        <v>1767.3</v>
      </c>
      <c r="O108" s="324">
        <v>152.30000000000001</v>
      </c>
      <c r="P108" s="324">
        <v>91.7</v>
      </c>
      <c r="Q108" s="325">
        <v>41495</v>
      </c>
      <c r="R108" s="324">
        <v>93.617999999999995</v>
      </c>
      <c r="S108" s="325">
        <v>15640</v>
      </c>
      <c r="T108" s="327">
        <v>2.879</v>
      </c>
      <c r="U108" s="461">
        <v>101.71</v>
      </c>
    </row>
    <row r="109" spans="1:21">
      <c r="A109" s="33"/>
      <c r="B109" s="34" t="s">
        <v>112</v>
      </c>
      <c r="C109" s="328">
        <v>86.5</v>
      </c>
      <c r="D109" s="324">
        <v>1864.8</v>
      </c>
      <c r="E109" s="324">
        <v>143.6</v>
      </c>
      <c r="F109" s="324">
        <v>92</v>
      </c>
      <c r="G109" s="325">
        <v>42178</v>
      </c>
      <c r="H109" s="324">
        <v>124.43899999999999</v>
      </c>
      <c r="I109" s="325">
        <v>8226807</v>
      </c>
      <c r="J109" s="327">
        <v>2.8879999999999999</v>
      </c>
      <c r="K109" s="461">
        <v>101.917</v>
      </c>
      <c r="M109" s="328">
        <v>86.5</v>
      </c>
      <c r="N109" s="325">
        <v>1812.6</v>
      </c>
      <c r="O109" s="324">
        <v>143.6</v>
      </c>
      <c r="P109" s="324">
        <v>91.5</v>
      </c>
      <c r="Q109" s="325">
        <v>41287</v>
      </c>
      <c r="R109" s="324">
        <v>124.43899999999999</v>
      </c>
      <c r="S109" s="325">
        <v>11541</v>
      </c>
      <c r="T109" s="327">
        <v>2.8879999999999999</v>
      </c>
      <c r="U109" s="461">
        <v>101.917</v>
      </c>
    </row>
    <row r="110" spans="1:21">
      <c r="A110" s="33"/>
      <c r="B110" s="34" t="s">
        <v>113</v>
      </c>
      <c r="C110" s="328">
        <v>88.3</v>
      </c>
      <c r="D110" s="324">
        <v>1831.8</v>
      </c>
      <c r="E110" s="324">
        <v>143.19999999999999</v>
      </c>
      <c r="F110" s="324">
        <v>93.4</v>
      </c>
      <c r="G110" s="325">
        <v>44721</v>
      </c>
      <c r="H110" s="324">
        <v>89.406999999999996</v>
      </c>
      <c r="I110" s="325">
        <v>4215305</v>
      </c>
      <c r="J110" s="327">
        <v>2.8650000000000002</v>
      </c>
      <c r="K110" s="461">
        <v>101.917</v>
      </c>
      <c r="M110" s="328">
        <v>88.3</v>
      </c>
      <c r="N110" s="325">
        <v>1800.7</v>
      </c>
      <c r="O110" s="324">
        <v>143.19999999999999</v>
      </c>
      <c r="P110" s="324">
        <v>92.9</v>
      </c>
      <c r="Q110" s="325">
        <v>41236</v>
      </c>
      <c r="R110" s="324">
        <v>89.406999999999996</v>
      </c>
      <c r="S110" s="325">
        <v>14328</v>
      </c>
      <c r="T110" s="327">
        <v>2.8650000000000002</v>
      </c>
      <c r="U110" s="461">
        <v>101.917</v>
      </c>
    </row>
    <row r="111" spans="1:21">
      <c r="A111" s="33"/>
      <c r="B111" s="34" t="s">
        <v>114</v>
      </c>
      <c r="C111" s="328">
        <v>88.3</v>
      </c>
      <c r="D111" s="324">
        <v>1850.3</v>
      </c>
      <c r="E111" s="324">
        <v>156.6</v>
      </c>
      <c r="F111" s="324">
        <v>93</v>
      </c>
      <c r="G111" s="325">
        <v>44291</v>
      </c>
      <c r="H111" s="324">
        <v>82.209000000000003</v>
      </c>
      <c r="I111" s="325">
        <v>10184909</v>
      </c>
      <c r="J111" s="327">
        <v>2.839</v>
      </c>
      <c r="K111" s="461">
        <v>101.815</v>
      </c>
      <c r="M111" s="328">
        <v>88.3</v>
      </c>
      <c r="N111" s="325">
        <v>1804.5</v>
      </c>
      <c r="O111" s="324">
        <v>156.6</v>
      </c>
      <c r="P111" s="324">
        <v>93</v>
      </c>
      <c r="Q111" s="325">
        <v>41943</v>
      </c>
      <c r="R111" s="324">
        <v>82.209000000000003</v>
      </c>
      <c r="S111" s="325">
        <v>13786</v>
      </c>
      <c r="T111" s="327">
        <v>2.839</v>
      </c>
      <c r="U111" s="461">
        <v>101.815</v>
      </c>
    </row>
    <row r="112" spans="1:21">
      <c r="A112" s="33"/>
      <c r="B112" s="34" t="s">
        <v>115</v>
      </c>
      <c r="C112" s="328">
        <v>87.6</v>
      </c>
      <c r="D112" s="324">
        <v>1780.7</v>
      </c>
      <c r="E112" s="324">
        <v>198.5</v>
      </c>
      <c r="F112" s="324">
        <v>92.5</v>
      </c>
      <c r="G112" s="325">
        <v>44798</v>
      </c>
      <c r="H112" s="324">
        <v>101.045</v>
      </c>
      <c r="I112" s="325">
        <v>4200709</v>
      </c>
      <c r="J112" s="327">
        <v>2.82</v>
      </c>
      <c r="K112" s="461">
        <v>102.422</v>
      </c>
      <c r="M112" s="328">
        <v>87.6</v>
      </c>
      <c r="N112" s="325">
        <v>1765.3</v>
      </c>
      <c r="O112" s="324">
        <v>198.5</v>
      </c>
      <c r="P112" s="324">
        <v>92.5</v>
      </c>
      <c r="Q112" s="325">
        <v>42341</v>
      </c>
      <c r="R112" s="324">
        <v>101.045</v>
      </c>
      <c r="S112" s="325">
        <v>15461</v>
      </c>
      <c r="T112" s="327">
        <v>2.82</v>
      </c>
      <c r="U112" s="461">
        <v>102.422</v>
      </c>
    </row>
    <row r="113" spans="1:21">
      <c r="A113" s="33"/>
      <c r="B113" s="34" t="s">
        <v>116</v>
      </c>
      <c r="C113" s="328">
        <v>90.2</v>
      </c>
      <c r="D113" s="324">
        <v>1828.1</v>
      </c>
      <c r="E113" s="324">
        <v>165.3</v>
      </c>
      <c r="F113" s="324">
        <v>92.1</v>
      </c>
      <c r="G113" s="325">
        <v>44133</v>
      </c>
      <c r="H113" s="324">
        <v>92.822000000000003</v>
      </c>
      <c r="I113" s="325">
        <v>5789713</v>
      </c>
      <c r="J113" s="327">
        <v>2.8050000000000002</v>
      </c>
      <c r="K113" s="461">
        <v>102.417</v>
      </c>
      <c r="M113" s="328">
        <v>90.2</v>
      </c>
      <c r="N113" s="325">
        <v>1837.2</v>
      </c>
      <c r="O113" s="324">
        <v>165.3</v>
      </c>
      <c r="P113" s="324">
        <v>92.2</v>
      </c>
      <c r="Q113" s="325">
        <v>42135</v>
      </c>
      <c r="R113" s="324">
        <v>92.822000000000003</v>
      </c>
      <c r="S113" s="325">
        <v>14489</v>
      </c>
      <c r="T113" s="327">
        <v>2.8050000000000002</v>
      </c>
      <c r="U113" s="461">
        <v>102.417</v>
      </c>
    </row>
    <row r="114" spans="1:21">
      <c r="A114" s="33"/>
      <c r="B114" s="34" t="s">
        <v>117</v>
      </c>
      <c r="C114" s="328">
        <v>91.1</v>
      </c>
      <c r="D114" s="324">
        <v>1789.3</v>
      </c>
      <c r="E114" s="324">
        <v>162.80000000000001</v>
      </c>
      <c r="F114" s="324">
        <v>92</v>
      </c>
      <c r="G114" s="325">
        <v>42908</v>
      </c>
      <c r="H114" s="324">
        <v>113.60599999999999</v>
      </c>
      <c r="I114" s="325">
        <v>45952268</v>
      </c>
      <c r="J114" s="327">
        <v>2.7709999999999999</v>
      </c>
      <c r="K114" s="461">
        <v>102.01600000000001</v>
      </c>
      <c r="M114" s="328">
        <v>91.1</v>
      </c>
      <c r="N114" s="325">
        <v>1851</v>
      </c>
      <c r="O114" s="324">
        <v>162.80000000000001</v>
      </c>
      <c r="P114" s="324">
        <v>92</v>
      </c>
      <c r="Q114" s="325">
        <v>43437</v>
      </c>
      <c r="R114" s="324">
        <v>113.60599999999999</v>
      </c>
      <c r="S114" s="325">
        <v>14276</v>
      </c>
      <c r="T114" s="327">
        <v>2.7709999999999999</v>
      </c>
      <c r="U114" s="461">
        <v>102.01600000000001</v>
      </c>
    </row>
    <row r="115" spans="1:21">
      <c r="A115" s="49"/>
      <c r="B115" s="50" t="s">
        <v>118</v>
      </c>
      <c r="C115" s="348">
        <v>92</v>
      </c>
      <c r="D115" s="344">
        <v>1813.4</v>
      </c>
      <c r="E115" s="344">
        <v>146.69999999999999</v>
      </c>
      <c r="F115" s="344">
        <v>92</v>
      </c>
      <c r="G115" s="345">
        <v>43233</v>
      </c>
      <c r="H115" s="344">
        <v>97.91</v>
      </c>
      <c r="I115" s="345">
        <v>3506412</v>
      </c>
      <c r="J115" s="347">
        <v>2.7429999999999999</v>
      </c>
      <c r="K115" s="462">
        <v>101.509</v>
      </c>
      <c r="M115" s="348">
        <v>92</v>
      </c>
      <c r="N115" s="345">
        <v>1901.5</v>
      </c>
      <c r="O115" s="344">
        <v>146.69999999999999</v>
      </c>
      <c r="P115" s="344">
        <v>92</v>
      </c>
      <c r="Q115" s="345">
        <v>43783</v>
      </c>
      <c r="R115" s="344">
        <v>97.91</v>
      </c>
      <c r="S115" s="345">
        <v>12513</v>
      </c>
      <c r="T115" s="347">
        <v>2.7429999999999999</v>
      </c>
      <c r="U115" s="462">
        <v>101.509</v>
      </c>
    </row>
    <row r="116" spans="1:21">
      <c r="A116" s="33" t="s">
        <v>129</v>
      </c>
      <c r="B116" s="34" t="s">
        <v>107</v>
      </c>
      <c r="C116" s="328">
        <v>92</v>
      </c>
      <c r="D116" s="324">
        <v>1872.2</v>
      </c>
      <c r="E116" s="324">
        <v>159.19999999999999</v>
      </c>
      <c r="F116" s="324">
        <v>91.5</v>
      </c>
      <c r="G116" s="325">
        <v>42542</v>
      </c>
      <c r="H116" s="324">
        <v>102.548</v>
      </c>
      <c r="I116" s="325">
        <v>3550706</v>
      </c>
      <c r="J116" s="327">
        <v>2.7389999999999999</v>
      </c>
      <c r="K116" s="461">
        <v>101.509</v>
      </c>
      <c r="M116" s="328">
        <v>92</v>
      </c>
      <c r="N116" s="325">
        <v>1894.4</v>
      </c>
      <c r="O116" s="324">
        <v>159.19999999999999</v>
      </c>
      <c r="P116" s="324">
        <v>91.9</v>
      </c>
      <c r="Q116" s="325">
        <v>44690</v>
      </c>
      <c r="R116" s="324">
        <v>102.548</v>
      </c>
      <c r="S116" s="325">
        <v>13544</v>
      </c>
      <c r="T116" s="327">
        <v>2.7389999999999999</v>
      </c>
      <c r="U116" s="461">
        <v>101.509</v>
      </c>
    </row>
    <row r="117" spans="1:21">
      <c r="A117" s="33">
        <v>1998</v>
      </c>
      <c r="B117" s="34" t="s">
        <v>108</v>
      </c>
      <c r="C117" s="328">
        <v>91.3</v>
      </c>
      <c r="D117" s="324">
        <v>1903.6</v>
      </c>
      <c r="E117" s="324">
        <v>151.6</v>
      </c>
      <c r="F117" s="324">
        <v>91.3</v>
      </c>
      <c r="G117" s="325">
        <v>43691</v>
      </c>
      <c r="H117" s="324">
        <v>86.268000000000001</v>
      </c>
      <c r="I117" s="325">
        <v>10291870</v>
      </c>
      <c r="J117" s="327">
        <v>2.75</v>
      </c>
      <c r="K117" s="461">
        <v>102.123</v>
      </c>
      <c r="M117" s="328">
        <v>91.3</v>
      </c>
      <c r="N117" s="325">
        <v>1905</v>
      </c>
      <c r="O117" s="324">
        <v>151.6</v>
      </c>
      <c r="P117" s="324">
        <v>91.9</v>
      </c>
      <c r="Q117" s="325">
        <v>46035</v>
      </c>
      <c r="R117" s="324">
        <v>86.268000000000001</v>
      </c>
      <c r="S117" s="325">
        <v>14393</v>
      </c>
      <c r="T117" s="327">
        <v>2.75</v>
      </c>
      <c r="U117" s="461">
        <v>102.123</v>
      </c>
    </row>
    <row r="118" spans="1:21">
      <c r="A118" s="33"/>
      <c r="B118" s="34" t="s">
        <v>109</v>
      </c>
      <c r="C118" s="328">
        <v>92.1</v>
      </c>
      <c r="D118" s="324">
        <v>1900.7</v>
      </c>
      <c r="E118" s="324">
        <v>158.4</v>
      </c>
      <c r="F118" s="324">
        <v>91.1</v>
      </c>
      <c r="G118" s="325">
        <v>43901</v>
      </c>
      <c r="H118" s="324">
        <v>104.419</v>
      </c>
      <c r="I118" s="325">
        <v>3383772</v>
      </c>
      <c r="J118" s="327">
        <v>2.7389999999999999</v>
      </c>
      <c r="K118" s="461">
        <v>101.813</v>
      </c>
      <c r="M118" s="328">
        <v>92.1</v>
      </c>
      <c r="N118" s="325">
        <v>1899.4</v>
      </c>
      <c r="O118" s="324">
        <v>158.4</v>
      </c>
      <c r="P118" s="324">
        <v>92.1</v>
      </c>
      <c r="Q118" s="325">
        <v>47409</v>
      </c>
      <c r="R118" s="324">
        <v>104.419</v>
      </c>
      <c r="S118" s="325">
        <v>13306</v>
      </c>
      <c r="T118" s="327">
        <v>2.7389999999999999</v>
      </c>
      <c r="U118" s="461">
        <v>101.813</v>
      </c>
    </row>
    <row r="119" spans="1:21">
      <c r="A119" s="33"/>
      <c r="B119" s="34" t="s">
        <v>110</v>
      </c>
      <c r="C119" s="328">
        <v>92.2</v>
      </c>
      <c r="D119" s="324">
        <v>1886.8</v>
      </c>
      <c r="E119" s="324">
        <v>180.2</v>
      </c>
      <c r="F119" s="324">
        <v>92.5</v>
      </c>
      <c r="G119" s="325">
        <v>44238</v>
      </c>
      <c r="H119" s="324">
        <v>107.886</v>
      </c>
      <c r="I119" s="325">
        <v>6473533</v>
      </c>
      <c r="J119" s="327">
        <v>2.74</v>
      </c>
      <c r="K119" s="461">
        <v>100</v>
      </c>
      <c r="M119" s="328">
        <v>92.2</v>
      </c>
      <c r="N119" s="325">
        <v>1891</v>
      </c>
      <c r="O119" s="324">
        <v>180.2</v>
      </c>
      <c r="P119" s="324">
        <v>92</v>
      </c>
      <c r="Q119" s="325">
        <v>47484</v>
      </c>
      <c r="R119" s="324">
        <v>107.886</v>
      </c>
      <c r="S119" s="325">
        <v>13961</v>
      </c>
      <c r="T119" s="327">
        <v>2.74</v>
      </c>
      <c r="U119" s="461">
        <v>100</v>
      </c>
    </row>
    <row r="120" spans="1:21">
      <c r="A120" s="33"/>
      <c r="B120" s="34" t="s">
        <v>111</v>
      </c>
      <c r="C120" s="328">
        <v>91.3</v>
      </c>
      <c r="D120" s="324">
        <v>1895.5</v>
      </c>
      <c r="E120" s="324">
        <v>140.9</v>
      </c>
      <c r="F120" s="324">
        <v>92.4</v>
      </c>
      <c r="G120" s="325">
        <v>48273</v>
      </c>
      <c r="H120" s="324">
        <v>108.938</v>
      </c>
      <c r="I120" s="325">
        <v>54932822</v>
      </c>
      <c r="J120" s="327">
        <v>2.7389999999999999</v>
      </c>
      <c r="K120" s="461">
        <v>100.396</v>
      </c>
      <c r="M120" s="328">
        <v>91.3</v>
      </c>
      <c r="N120" s="325">
        <v>1845.5</v>
      </c>
      <c r="O120" s="324">
        <v>140.9</v>
      </c>
      <c r="P120" s="324">
        <v>92</v>
      </c>
      <c r="Q120" s="325">
        <v>48791</v>
      </c>
      <c r="R120" s="324">
        <v>108.938</v>
      </c>
      <c r="S120" s="325">
        <v>12645</v>
      </c>
      <c r="T120" s="327">
        <v>2.7389999999999999</v>
      </c>
      <c r="U120" s="461">
        <v>100.396</v>
      </c>
    </row>
    <row r="121" spans="1:21">
      <c r="A121" s="33"/>
      <c r="B121" s="34" t="s">
        <v>112</v>
      </c>
      <c r="C121" s="328">
        <v>91.1</v>
      </c>
      <c r="D121" s="324">
        <v>1856.8</v>
      </c>
      <c r="E121" s="324">
        <v>164.4</v>
      </c>
      <c r="F121" s="324">
        <v>92.4</v>
      </c>
      <c r="G121" s="325">
        <v>51191</v>
      </c>
      <c r="H121" s="324">
        <v>73.033000000000001</v>
      </c>
      <c r="I121" s="325">
        <v>10256502</v>
      </c>
      <c r="J121" s="327">
        <v>2.7240000000000002</v>
      </c>
      <c r="K121" s="461">
        <v>100.099</v>
      </c>
      <c r="M121" s="328">
        <v>91.1</v>
      </c>
      <c r="N121" s="325">
        <v>1800.8</v>
      </c>
      <c r="O121" s="324">
        <v>164.4</v>
      </c>
      <c r="P121" s="324">
        <v>91.9</v>
      </c>
      <c r="Q121" s="325">
        <v>49219</v>
      </c>
      <c r="R121" s="324">
        <v>73.033000000000001</v>
      </c>
      <c r="S121" s="325">
        <v>13552</v>
      </c>
      <c r="T121" s="327">
        <v>2.7240000000000002</v>
      </c>
      <c r="U121" s="461">
        <v>100.099</v>
      </c>
    </row>
    <row r="122" spans="1:21">
      <c r="A122" s="33"/>
      <c r="B122" s="34" t="s">
        <v>113</v>
      </c>
      <c r="C122" s="328">
        <v>90.2</v>
      </c>
      <c r="D122" s="324">
        <v>1811.9</v>
      </c>
      <c r="E122" s="324">
        <v>153.19999999999999</v>
      </c>
      <c r="F122" s="324">
        <v>92.2</v>
      </c>
      <c r="G122" s="325">
        <v>53432</v>
      </c>
      <c r="H122" s="324">
        <v>99.203000000000003</v>
      </c>
      <c r="I122" s="325">
        <v>3602969</v>
      </c>
      <c r="J122" s="327">
        <v>2.71</v>
      </c>
      <c r="K122" s="461">
        <v>99.703000000000003</v>
      </c>
      <c r="M122" s="328">
        <v>90.2</v>
      </c>
      <c r="N122" s="325">
        <v>1782.6</v>
      </c>
      <c r="O122" s="324">
        <v>153.19999999999999</v>
      </c>
      <c r="P122" s="324">
        <v>91.7</v>
      </c>
      <c r="Q122" s="325">
        <v>49733</v>
      </c>
      <c r="R122" s="324">
        <v>99.203000000000003</v>
      </c>
      <c r="S122" s="325">
        <v>12466</v>
      </c>
      <c r="T122" s="327">
        <v>2.71</v>
      </c>
      <c r="U122" s="461">
        <v>99.703000000000003</v>
      </c>
    </row>
    <row r="123" spans="1:21">
      <c r="A123" s="33"/>
      <c r="B123" s="34" t="s">
        <v>114</v>
      </c>
      <c r="C123" s="328">
        <v>90.2</v>
      </c>
      <c r="D123" s="324">
        <v>1802.8</v>
      </c>
      <c r="E123" s="324">
        <v>152.9</v>
      </c>
      <c r="F123" s="324">
        <v>91.5</v>
      </c>
      <c r="G123" s="325">
        <v>53977</v>
      </c>
      <c r="H123" s="324">
        <v>104.18899999999999</v>
      </c>
      <c r="I123" s="325">
        <v>8938480</v>
      </c>
      <c r="J123" s="327">
        <v>2.7130000000000001</v>
      </c>
      <c r="K123" s="461">
        <v>100.099</v>
      </c>
      <c r="M123" s="328">
        <v>90.2</v>
      </c>
      <c r="N123" s="325">
        <v>1762.4</v>
      </c>
      <c r="O123" s="324">
        <v>152.9</v>
      </c>
      <c r="P123" s="324">
        <v>91.5</v>
      </c>
      <c r="Q123" s="325">
        <v>50915</v>
      </c>
      <c r="R123" s="324">
        <v>104.18899999999999</v>
      </c>
      <c r="S123" s="325">
        <v>12535</v>
      </c>
      <c r="T123" s="327">
        <v>2.7130000000000001</v>
      </c>
      <c r="U123" s="461">
        <v>100.099</v>
      </c>
    </row>
    <row r="124" spans="1:21">
      <c r="A124" s="33"/>
      <c r="B124" s="34" t="s">
        <v>115</v>
      </c>
      <c r="C124" s="328">
        <v>90.8</v>
      </c>
      <c r="D124" s="324">
        <v>1753.2</v>
      </c>
      <c r="E124" s="324">
        <v>143.6</v>
      </c>
      <c r="F124" s="324">
        <v>91.6</v>
      </c>
      <c r="G124" s="325">
        <v>53659</v>
      </c>
      <c r="H124" s="324">
        <v>91.168999999999997</v>
      </c>
      <c r="I124" s="325">
        <v>3405914</v>
      </c>
      <c r="J124" s="327">
        <v>2.7040000000000002</v>
      </c>
      <c r="K124" s="461">
        <v>100.197</v>
      </c>
      <c r="M124" s="328">
        <v>90.8</v>
      </c>
      <c r="N124" s="325">
        <v>1742.2</v>
      </c>
      <c r="O124" s="324">
        <v>143.6</v>
      </c>
      <c r="P124" s="324">
        <v>91.6</v>
      </c>
      <c r="Q124" s="325">
        <v>50758</v>
      </c>
      <c r="R124" s="324">
        <v>91.168999999999997</v>
      </c>
      <c r="S124" s="325">
        <v>12573</v>
      </c>
      <c r="T124" s="327">
        <v>2.7040000000000002</v>
      </c>
      <c r="U124" s="461">
        <v>100.197</v>
      </c>
    </row>
    <row r="125" spans="1:21">
      <c r="A125" s="33"/>
      <c r="B125" s="34" t="s">
        <v>116</v>
      </c>
      <c r="C125" s="328">
        <v>88.7</v>
      </c>
      <c r="D125" s="324">
        <v>1660</v>
      </c>
      <c r="E125" s="324">
        <v>155.9</v>
      </c>
      <c r="F125" s="324">
        <v>91.3</v>
      </c>
      <c r="G125" s="325">
        <v>52721</v>
      </c>
      <c r="H125" s="324">
        <v>106.45</v>
      </c>
      <c r="I125" s="325">
        <v>4294817</v>
      </c>
      <c r="J125" s="327">
        <v>2.6920000000000002</v>
      </c>
      <c r="K125" s="461">
        <v>101.08199999999999</v>
      </c>
      <c r="M125" s="328">
        <v>88.7</v>
      </c>
      <c r="N125" s="325">
        <v>1675.7</v>
      </c>
      <c r="O125" s="324">
        <v>155.9</v>
      </c>
      <c r="P125" s="324">
        <v>91.3</v>
      </c>
      <c r="Q125" s="325">
        <v>50936</v>
      </c>
      <c r="R125" s="324">
        <v>106.45</v>
      </c>
      <c r="S125" s="325">
        <v>10855</v>
      </c>
      <c r="T125" s="327">
        <v>2.6920000000000002</v>
      </c>
      <c r="U125" s="461">
        <v>101.08199999999999</v>
      </c>
    </row>
    <row r="126" spans="1:21">
      <c r="A126" s="33"/>
      <c r="B126" s="34" t="s">
        <v>117</v>
      </c>
      <c r="C126" s="328">
        <v>87.7</v>
      </c>
      <c r="D126" s="324">
        <v>1595</v>
      </c>
      <c r="E126" s="324">
        <v>152.9</v>
      </c>
      <c r="F126" s="324">
        <v>91.3</v>
      </c>
      <c r="G126" s="325">
        <v>51447</v>
      </c>
      <c r="H126" s="324">
        <v>88.058999999999997</v>
      </c>
      <c r="I126" s="325">
        <v>40681761</v>
      </c>
      <c r="J126" s="327">
        <v>2.6549999999999998</v>
      </c>
      <c r="K126" s="461">
        <v>101.482</v>
      </c>
      <c r="M126" s="328">
        <v>87.7</v>
      </c>
      <c r="N126" s="325">
        <v>1653.1</v>
      </c>
      <c r="O126" s="324">
        <v>152.9</v>
      </c>
      <c r="P126" s="324">
        <v>91.2</v>
      </c>
      <c r="Q126" s="325">
        <v>51358</v>
      </c>
      <c r="R126" s="324">
        <v>88.058999999999997</v>
      </c>
      <c r="S126" s="325">
        <v>12412</v>
      </c>
      <c r="T126" s="327">
        <v>2.6549999999999998</v>
      </c>
      <c r="U126" s="461">
        <v>101.482</v>
      </c>
    </row>
    <row r="127" spans="1:21">
      <c r="A127" s="33"/>
      <c r="B127" s="34" t="s">
        <v>118</v>
      </c>
      <c r="C127" s="328">
        <v>86.8</v>
      </c>
      <c r="D127" s="324">
        <v>1574</v>
      </c>
      <c r="E127" s="324">
        <v>151.1</v>
      </c>
      <c r="F127" s="324">
        <v>90.9</v>
      </c>
      <c r="G127" s="325">
        <v>50523</v>
      </c>
      <c r="H127" s="324">
        <v>91.72</v>
      </c>
      <c r="I127" s="325">
        <v>2999486</v>
      </c>
      <c r="J127" s="327">
        <v>2.6179999999999999</v>
      </c>
      <c r="K127" s="461">
        <v>100.991</v>
      </c>
      <c r="M127" s="328">
        <v>86.8</v>
      </c>
      <c r="N127" s="325">
        <v>1652.5</v>
      </c>
      <c r="O127" s="324">
        <v>151.1</v>
      </c>
      <c r="P127" s="324">
        <v>90.8</v>
      </c>
      <c r="Q127" s="325">
        <v>51181</v>
      </c>
      <c r="R127" s="324">
        <v>91.72</v>
      </c>
      <c r="S127" s="325">
        <v>11043</v>
      </c>
      <c r="T127" s="327">
        <v>2.6179999999999999</v>
      </c>
      <c r="U127" s="461">
        <v>100.991</v>
      </c>
    </row>
    <row r="128" spans="1:21">
      <c r="A128" s="61" t="s">
        <v>130</v>
      </c>
      <c r="B128" s="62" t="s">
        <v>107</v>
      </c>
      <c r="C128" s="343">
        <v>85.5</v>
      </c>
      <c r="D128" s="337">
        <v>1649.3</v>
      </c>
      <c r="E128" s="337">
        <v>154.1</v>
      </c>
      <c r="F128" s="337">
        <v>89.7</v>
      </c>
      <c r="G128" s="338">
        <v>48933</v>
      </c>
      <c r="H128" s="337">
        <v>96.363</v>
      </c>
      <c r="I128" s="338">
        <v>2918277</v>
      </c>
      <c r="J128" s="341">
        <v>2.625</v>
      </c>
      <c r="K128" s="463">
        <v>100.79300000000001</v>
      </c>
      <c r="M128" s="343">
        <v>85.5</v>
      </c>
      <c r="N128" s="338">
        <v>1670</v>
      </c>
      <c r="O128" s="337">
        <v>154.1</v>
      </c>
      <c r="P128" s="337">
        <v>90.1</v>
      </c>
      <c r="Q128" s="338">
        <v>52213</v>
      </c>
      <c r="R128" s="337">
        <v>96.363</v>
      </c>
      <c r="S128" s="338">
        <v>11012</v>
      </c>
      <c r="T128" s="341">
        <v>2.625</v>
      </c>
      <c r="U128" s="463">
        <v>100.79300000000001</v>
      </c>
    </row>
    <row r="129" spans="1:21">
      <c r="A129" s="33">
        <v>1999</v>
      </c>
      <c r="B129" s="34" t="s">
        <v>108</v>
      </c>
      <c r="C129" s="328">
        <v>85.6</v>
      </c>
      <c r="D129" s="324">
        <v>1698.8</v>
      </c>
      <c r="E129" s="324">
        <v>138.9</v>
      </c>
      <c r="F129" s="324">
        <v>89.2</v>
      </c>
      <c r="G129" s="325">
        <v>49000</v>
      </c>
      <c r="H129" s="324">
        <v>99.244</v>
      </c>
      <c r="I129" s="325">
        <v>6810250</v>
      </c>
      <c r="J129" s="327">
        <v>2.65</v>
      </c>
      <c r="K129" s="461">
        <v>99.802000000000007</v>
      </c>
      <c r="M129" s="328">
        <v>85.6</v>
      </c>
      <c r="N129" s="325">
        <v>1700.2</v>
      </c>
      <c r="O129" s="324">
        <v>138.9</v>
      </c>
      <c r="P129" s="324">
        <v>89.7</v>
      </c>
      <c r="Q129" s="325">
        <v>51592</v>
      </c>
      <c r="R129" s="324">
        <v>99.244</v>
      </c>
      <c r="S129" s="325">
        <v>9700</v>
      </c>
      <c r="T129" s="327">
        <v>2.65</v>
      </c>
      <c r="U129" s="461">
        <v>99.802000000000007</v>
      </c>
    </row>
    <row r="130" spans="1:21">
      <c r="A130" s="33"/>
      <c r="B130" s="34" t="s">
        <v>109</v>
      </c>
      <c r="C130" s="328">
        <v>86.8</v>
      </c>
      <c r="D130" s="324">
        <v>1667.2</v>
      </c>
      <c r="E130" s="324">
        <v>139.5</v>
      </c>
      <c r="F130" s="324">
        <v>89.7</v>
      </c>
      <c r="G130" s="325">
        <v>48354</v>
      </c>
      <c r="H130" s="324">
        <v>100.02200000000001</v>
      </c>
      <c r="I130" s="325">
        <v>1723898</v>
      </c>
      <c r="J130" s="327">
        <v>2.6509999999999998</v>
      </c>
      <c r="K130" s="461">
        <v>99.603999999999999</v>
      </c>
      <c r="M130" s="328">
        <v>86.8</v>
      </c>
      <c r="N130" s="325">
        <v>1665</v>
      </c>
      <c r="O130" s="324">
        <v>139.5</v>
      </c>
      <c r="P130" s="324">
        <v>90.6</v>
      </c>
      <c r="Q130" s="325">
        <v>51525</v>
      </c>
      <c r="R130" s="324">
        <v>100.02200000000001</v>
      </c>
      <c r="S130" s="325">
        <v>6849</v>
      </c>
      <c r="T130" s="327">
        <v>2.6509999999999998</v>
      </c>
      <c r="U130" s="461">
        <v>99.603999999999999</v>
      </c>
    </row>
    <row r="131" spans="1:21">
      <c r="A131" s="33"/>
      <c r="B131" s="34" t="s">
        <v>110</v>
      </c>
      <c r="C131" s="328">
        <v>85.7</v>
      </c>
      <c r="D131" s="324">
        <v>1658.1</v>
      </c>
      <c r="E131" s="324">
        <v>138.69999999999999</v>
      </c>
      <c r="F131" s="324">
        <v>91.4</v>
      </c>
      <c r="G131" s="325">
        <v>48496</v>
      </c>
      <c r="H131" s="324">
        <v>106.94199999999999</v>
      </c>
      <c r="I131" s="325">
        <v>5124887</v>
      </c>
      <c r="J131" s="327">
        <v>2.63</v>
      </c>
      <c r="K131" s="461">
        <v>99.802000000000007</v>
      </c>
      <c r="M131" s="328">
        <v>85.7</v>
      </c>
      <c r="N131" s="325">
        <v>1650.6</v>
      </c>
      <c r="O131" s="324">
        <v>138.69999999999999</v>
      </c>
      <c r="P131" s="324">
        <v>91</v>
      </c>
      <c r="Q131" s="325">
        <v>52252</v>
      </c>
      <c r="R131" s="324">
        <v>106.94199999999999</v>
      </c>
      <c r="S131" s="325">
        <v>10802</v>
      </c>
      <c r="T131" s="327">
        <v>2.63</v>
      </c>
      <c r="U131" s="461">
        <v>99.802000000000007</v>
      </c>
    </row>
    <row r="132" spans="1:21">
      <c r="A132" s="39"/>
      <c r="B132" s="34" t="s">
        <v>111</v>
      </c>
      <c r="C132" s="328">
        <v>85.5</v>
      </c>
      <c r="D132" s="324">
        <v>1721</v>
      </c>
      <c r="E132" s="324">
        <v>142.1</v>
      </c>
      <c r="F132" s="324">
        <v>92.1</v>
      </c>
      <c r="G132" s="325">
        <v>49240</v>
      </c>
      <c r="H132" s="324">
        <v>106.063</v>
      </c>
      <c r="I132" s="325">
        <v>48322271</v>
      </c>
      <c r="J132" s="327">
        <v>2.61</v>
      </c>
      <c r="K132" s="461">
        <v>99.212000000000003</v>
      </c>
      <c r="M132" s="328">
        <v>85.5</v>
      </c>
      <c r="N132" s="325">
        <v>1669.9</v>
      </c>
      <c r="O132" s="324">
        <v>142.1</v>
      </c>
      <c r="P132" s="324">
        <v>91.8</v>
      </c>
      <c r="Q132" s="325">
        <v>49529</v>
      </c>
      <c r="R132" s="324">
        <v>106.063</v>
      </c>
      <c r="S132" s="325">
        <v>11204</v>
      </c>
      <c r="T132" s="327">
        <v>2.61</v>
      </c>
      <c r="U132" s="461">
        <v>99.212000000000003</v>
      </c>
    </row>
    <row r="133" spans="1:21">
      <c r="A133" s="33"/>
      <c r="B133" s="34" t="s">
        <v>112</v>
      </c>
      <c r="C133" s="328">
        <v>84.7</v>
      </c>
      <c r="D133" s="324">
        <v>1580.8</v>
      </c>
      <c r="E133" s="324">
        <v>138.4</v>
      </c>
      <c r="F133" s="324">
        <v>92.5</v>
      </c>
      <c r="G133" s="325">
        <v>53756</v>
      </c>
      <c r="H133" s="324">
        <v>101.158</v>
      </c>
      <c r="I133" s="325">
        <v>11326272</v>
      </c>
      <c r="J133" s="327">
        <v>2.5760000000000001</v>
      </c>
      <c r="K133" s="461">
        <v>99.209000000000003</v>
      </c>
      <c r="M133" s="328">
        <v>84.7</v>
      </c>
      <c r="N133" s="325">
        <v>1533</v>
      </c>
      <c r="O133" s="324">
        <v>138.4</v>
      </c>
      <c r="P133" s="324">
        <v>92.1</v>
      </c>
      <c r="Q133" s="325">
        <v>51678</v>
      </c>
      <c r="R133" s="324">
        <v>101.158</v>
      </c>
      <c r="S133" s="325">
        <v>14331</v>
      </c>
      <c r="T133" s="327">
        <v>2.5760000000000001</v>
      </c>
      <c r="U133" s="461">
        <v>99.209000000000003</v>
      </c>
    </row>
    <row r="134" spans="1:21">
      <c r="A134" s="33"/>
      <c r="B134" s="34" t="s">
        <v>113</v>
      </c>
      <c r="C134" s="328">
        <v>84.9</v>
      </c>
      <c r="D134" s="324">
        <v>1701.4</v>
      </c>
      <c r="E134" s="324">
        <v>151.6</v>
      </c>
      <c r="F134" s="324">
        <v>92.2</v>
      </c>
      <c r="G134" s="325">
        <v>54567</v>
      </c>
      <c r="H134" s="324">
        <v>108.42</v>
      </c>
      <c r="I134" s="325">
        <v>3153166</v>
      </c>
      <c r="J134" s="327">
        <v>2.5640000000000001</v>
      </c>
      <c r="K134" s="461">
        <v>99.503</v>
      </c>
      <c r="M134" s="328">
        <v>84.9</v>
      </c>
      <c r="N134" s="325">
        <v>1677.6</v>
      </c>
      <c r="O134" s="324">
        <v>151.6</v>
      </c>
      <c r="P134" s="324">
        <v>91.7</v>
      </c>
      <c r="Q134" s="325">
        <v>51424</v>
      </c>
      <c r="R134" s="324">
        <v>108.42</v>
      </c>
      <c r="S134" s="325">
        <v>10664</v>
      </c>
      <c r="T134" s="327">
        <v>2.5640000000000001</v>
      </c>
      <c r="U134" s="461">
        <v>99.503</v>
      </c>
    </row>
    <row r="135" spans="1:21">
      <c r="A135" s="33"/>
      <c r="B135" s="34" t="s">
        <v>114</v>
      </c>
      <c r="C135" s="328">
        <v>83.9</v>
      </c>
      <c r="D135" s="324">
        <v>1724</v>
      </c>
      <c r="E135" s="324">
        <v>152.80000000000001</v>
      </c>
      <c r="F135" s="324">
        <v>91.9</v>
      </c>
      <c r="G135" s="325">
        <v>55411</v>
      </c>
      <c r="H135" s="324">
        <v>102.628</v>
      </c>
      <c r="I135" s="325">
        <v>7355489</v>
      </c>
      <c r="J135" s="327">
        <v>2.5720000000000001</v>
      </c>
      <c r="K135" s="461">
        <v>99.504999999999995</v>
      </c>
      <c r="M135" s="328">
        <v>83.9</v>
      </c>
      <c r="N135" s="325">
        <v>1692.8</v>
      </c>
      <c r="O135" s="324">
        <v>152.80000000000001</v>
      </c>
      <c r="P135" s="324">
        <v>91.8</v>
      </c>
      <c r="Q135" s="325">
        <v>51482</v>
      </c>
      <c r="R135" s="324">
        <v>102.628</v>
      </c>
      <c r="S135" s="325">
        <v>10661</v>
      </c>
      <c r="T135" s="327">
        <v>2.5720000000000001</v>
      </c>
      <c r="U135" s="461">
        <v>99.504999999999995</v>
      </c>
    </row>
    <row r="136" spans="1:21">
      <c r="A136" s="33"/>
      <c r="B136" s="34" t="s">
        <v>115</v>
      </c>
      <c r="C136" s="328">
        <v>83.6</v>
      </c>
      <c r="D136" s="324">
        <v>1672.1</v>
      </c>
      <c r="E136" s="324">
        <v>151.9</v>
      </c>
      <c r="F136" s="324">
        <v>92</v>
      </c>
      <c r="G136" s="325">
        <v>54091</v>
      </c>
      <c r="H136" s="324">
        <v>103.887</v>
      </c>
      <c r="I136" s="325">
        <v>2663915</v>
      </c>
      <c r="J136" s="327">
        <v>2.5720000000000001</v>
      </c>
      <c r="K136" s="461">
        <v>99.41</v>
      </c>
      <c r="M136" s="328">
        <v>83.6</v>
      </c>
      <c r="N136" s="325">
        <v>1661.5</v>
      </c>
      <c r="O136" s="324">
        <v>151.9</v>
      </c>
      <c r="P136" s="324">
        <v>92</v>
      </c>
      <c r="Q136" s="325">
        <v>51187</v>
      </c>
      <c r="R136" s="324">
        <v>103.887</v>
      </c>
      <c r="S136" s="325">
        <v>10155</v>
      </c>
      <c r="T136" s="327">
        <v>2.5720000000000001</v>
      </c>
      <c r="U136" s="461">
        <v>99.41</v>
      </c>
    </row>
    <row r="137" spans="1:21">
      <c r="A137" s="33"/>
      <c r="B137" s="34" t="s">
        <v>116</v>
      </c>
      <c r="C137" s="328">
        <v>84.6</v>
      </c>
      <c r="D137" s="324">
        <v>1636.2</v>
      </c>
      <c r="E137" s="324">
        <v>142.69999999999999</v>
      </c>
      <c r="F137" s="324">
        <v>92.1</v>
      </c>
      <c r="G137" s="325">
        <v>52949</v>
      </c>
      <c r="H137" s="324">
        <v>85.572000000000003</v>
      </c>
      <c r="I137" s="325">
        <v>4359758</v>
      </c>
      <c r="J137" s="327">
        <v>2.5659999999999998</v>
      </c>
      <c r="K137" s="461">
        <v>98.248999999999995</v>
      </c>
      <c r="M137" s="328">
        <v>84.6</v>
      </c>
      <c r="N137" s="325">
        <v>1655.2</v>
      </c>
      <c r="O137" s="324">
        <v>142.69999999999999</v>
      </c>
      <c r="P137" s="324">
        <v>92.1</v>
      </c>
      <c r="Q137" s="325">
        <v>51951</v>
      </c>
      <c r="R137" s="324">
        <v>85.572000000000003</v>
      </c>
      <c r="S137" s="325">
        <v>10717</v>
      </c>
      <c r="T137" s="327">
        <v>2.5659999999999998</v>
      </c>
      <c r="U137" s="461">
        <v>98.248999999999995</v>
      </c>
    </row>
    <row r="138" spans="1:21">
      <c r="A138" s="33"/>
      <c r="B138" s="34" t="s">
        <v>117</v>
      </c>
      <c r="C138" s="328">
        <v>83.7</v>
      </c>
      <c r="D138" s="324">
        <v>1607.7</v>
      </c>
      <c r="E138" s="324">
        <v>145.80000000000001</v>
      </c>
      <c r="F138" s="324">
        <v>91.6</v>
      </c>
      <c r="G138" s="325">
        <v>55327</v>
      </c>
      <c r="H138" s="324">
        <v>96.655000000000001</v>
      </c>
      <c r="I138" s="325">
        <v>34722578</v>
      </c>
      <c r="J138" s="327">
        <v>2.5590000000000002</v>
      </c>
      <c r="K138" s="461">
        <v>97.566000000000003</v>
      </c>
      <c r="M138" s="328">
        <v>83.7</v>
      </c>
      <c r="N138" s="325">
        <v>1661.5</v>
      </c>
      <c r="O138" s="324">
        <v>145.80000000000001</v>
      </c>
      <c r="P138" s="324">
        <v>91.5</v>
      </c>
      <c r="Q138" s="325">
        <v>54172</v>
      </c>
      <c r="R138" s="324">
        <v>96.655000000000001</v>
      </c>
      <c r="S138" s="325">
        <v>10564</v>
      </c>
      <c r="T138" s="327">
        <v>2.5590000000000002</v>
      </c>
      <c r="U138" s="461">
        <v>97.566000000000003</v>
      </c>
    </row>
    <row r="139" spans="1:21">
      <c r="A139" s="49"/>
      <c r="B139" s="50" t="s">
        <v>118</v>
      </c>
      <c r="C139" s="348">
        <v>83.1</v>
      </c>
      <c r="D139" s="344">
        <v>1600.6</v>
      </c>
      <c r="E139" s="344">
        <v>147.4</v>
      </c>
      <c r="F139" s="344">
        <v>92.6</v>
      </c>
      <c r="G139" s="345">
        <v>50659</v>
      </c>
      <c r="H139" s="344">
        <v>90.524000000000001</v>
      </c>
      <c r="I139" s="345">
        <v>3043257</v>
      </c>
      <c r="J139" s="347">
        <v>2.528</v>
      </c>
      <c r="K139" s="462">
        <v>98.135000000000005</v>
      </c>
      <c r="M139" s="348">
        <v>83.1</v>
      </c>
      <c r="N139" s="345">
        <v>1677.5</v>
      </c>
      <c r="O139" s="344">
        <v>147.4</v>
      </c>
      <c r="P139" s="344">
        <v>92.5</v>
      </c>
      <c r="Q139" s="345">
        <v>51929</v>
      </c>
      <c r="R139" s="344">
        <v>90.524000000000001</v>
      </c>
      <c r="S139" s="345">
        <v>11350</v>
      </c>
      <c r="T139" s="347">
        <v>2.528</v>
      </c>
      <c r="U139" s="462">
        <v>98.135000000000005</v>
      </c>
    </row>
    <row r="140" spans="1:21">
      <c r="A140" s="33" t="s">
        <v>131</v>
      </c>
      <c r="B140" s="34" t="s">
        <v>107</v>
      </c>
      <c r="C140" s="328">
        <v>82.8</v>
      </c>
      <c r="D140" s="324">
        <v>1661.3</v>
      </c>
      <c r="E140" s="324">
        <v>138.4</v>
      </c>
      <c r="F140" s="324">
        <v>89.3</v>
      </c>
      <c r="G140" s="325">
        <v>49540</v>
      </c>
      <c r="H140" s="324">
        <v>88.587999999999994</v>
      </c>
      <c r="I140" s="325">
        <v>2852789</v>
      </c>
      <c r="J140" s="327">
        <v>2.5259999999999998</v>
      </c>
      <c r="K140" s="461">
        <v>97.64</v>
      </c>
      <c r="M140" s="328">
        <v>82.8</v>
      </c>
      <c r="N140" s="325">
        <v>1682.5</v>
      </c>
      <c r="O140" s="324">
        <v>138.4</v>
      </c>
      <c r="P140" s="324">
        <v>89.7</v>
      </c>
      <c r="Q140" s="325">
        <v>52503</v>
      </c>
      <c r="R140" s="324">
        <v>88.587999999999994</v>
      </c>
      <c r="S140" s="325">
        <v>10580</v>
      </c>
      <c r="T140" s="327">
        <v>2.5259999999999998</v>
      </c>
      <c r="U140" s="461">
        <v>97.64</v>
      </c>
    </row>
    <row r="141" spans="1:21">
      <c r="A141" s="33">
        <v>2000</v>
      </c>
      <c r="B141" s="34" t="s">
        <v>108</v>
      </c>
      <c r="C141" s="328">
        <v>81.7</v>
      </c>
      <c r="D141" s="324">
        <v>1728</v>
      </c>
      <c r="E141" s="324">
        <v>168</v>
      </c>
      <c r="F141" s="324">
        <v>89.8</v>
      </c>
      <c r="G141" s="325">
        <v>49673</v>
      </c>
      <c r="H141" s="324">
        <v>113.59399999999999</v>
      </c>
      <c r="I141" s="325">
        <v>9649050</v>
      </c>
      <c r="J141" s="327">
        <v>2.5249999999999999</v>
      </c>
      <c r="K141" s="461">
        <v>98.213999999999999</v>
      </c>
      <c r="M141" s="328">
        <v>81.7</v>
      </c>
      <c r="N141" s="325">
        <v>1747.1</v>
      </c>
      <c r="O141" s="324">
        <v>168</v>
      </c>
      <c r="P141" s="324">
        <v>90.2</v>
      </c>
      <c r="Q141" s="325">
        <v>52049</v>
      </c>
      <c r="R141" s="324">
        <v>113.59399999999999</v>
      </c>
      <c r="S141" s="325">
        <v>13838</v>
      </c>
      <c r="T141" s="327">
        <v>2.5249999999999999</v>
      </c>
      <c r="U141" s="461">
        <v>98.213999999999999</v>
      </c>
    </row>
    <row r="142" spans="1:21">
      <c r="A142" s="33"/>
      <c r="B142" s="34" t="s">
        <v>109</v>
      </c>
      <c r="C142" s="328">
        <v>81.7</v>
      </c>
      <c r="D142" s="324">
        <v>1678.1</v>
      </c>
      <c r="E142" s="324">
        <v>155.6</v>
      </c>
      <c r="F142" s="324">
        <v>90.2</v>
      </c>
      <c r="G142" s="325">
        <v>47654</v>
      </c>
      <c r="H142" s="324">
        <v>101.621</v>
      </c>
      <c r="I142" s="325">
        <v>2706886</v>
      </c>
      <c r="J142" s="327">
        <v>2.4990000000000001</v>
      </c>
      <c r="K142" s="461">
        <v>98.61</v>
      </c>
      <c r="M142" s="328">
        <v>81.7</v>
      </c>
      <c r="N142" s="325">
        <v>1679.8</v>
      </c>
      <c r="O142" s="324">
        <v>155.6</v>
      </c>
      <c r="P142" s="324">
        <v>91.1</v>
      </c>
      <c r="Q142" s="325">
        <v>51174</v>
      </c>
      <c r="R142" s="324">
        <v>101.621</v>
      </c>
      <c r="S142" s="325">
        <v>11034</v>
      </c>
      <c r="T142" s="327">
        <v>2.4990000000000001</v>
      </c>
      <c r="U142" s="461">
        <v>98.61</v>
      </c>
    </row>
    <row r="143" spans="1:21">
      <c r="A143" s="33"/>
      <c r="B143" s="34" t="s">
        <v>110</v>
      </c>
      <c r="C143" s="328">
        <v>82.2</v>
      </c>
      <c r="D143" s="324">
        <v>1676.4</v>
      </c>
      <c r="E143" s="324">
        <v>177.7</v>
      </c>
      <c r="F143" s="324">
        <v>89.8</v>
      </c>
      <c r="G143" s="325">
        <v>47087</v>
      </c>
      <c r="H143" s="324">
        <v>83.843000000000004</v>
      </c>
      <c r="I143" s="325">
        <v>4772059</v>
      </c>
      <c r="J143" s="327">
        <v>2.496</v>
      </c>
      <c r="K143" s="461">
        <v>98.311999999999998</v>
      </c>
      <c r="M143" s="328">
        <v>82.2</v>
      </c>
      <c r="N143" s="325">
        <v>1662.5</v>
      </c>
      <c r="O143" s="324">
        <v>177.7</v>
      </c>
      <c r="P143" s="324">
        <v>89.5</v>
      </c>
      <c r="Q143" s="325">
        <v>52028</v>
      </c>
      <c r="R143" s="324">
        <v>83.843000000000004</v>
      </c>
      <c r="S143" s="325">
        <v>9765</v>
      </c>
      <c r="T143" s="327">
        <v>2.496</v>
      </c>
      <c r="U143" s="461">
        <v>98.311999999999998</v>
      </c>
    </row>
    <row r="144" spans="1:21">
      <c r="A144" s="33"/>
      <c r="B144" s="34" t="s">
        <v>111</v>
      </c>
      <c r="C144" s="328">
        <v>82</v>
      </c>
      <c r="D144" s="324">
        <v>1735.5</v>
      </c>
      <c r="E144" s="324">
        <v>145.4</v>
      </c>
      <c r="F144" s="324">
        <v>89.7</v>
      </c>
      <c r="G144" s="325">
        <v>51366</v>
      </c>
      <c r="H144" s="324">
        <v>93.754000000000005</v>
      </c>
      <c r="I144" s="325">
        <v>41743810</v>
      </c>
      <c r="J144" s="327">
        <v>2.5049999999999999</v>
      </c>
      <c r="K144" s="461">
        <v>98.113</v>
      </c>
      <c r="M144" s="328">
        <v>82</v>
      </c>
      <c r="N144" s="325">
        <v>1685.4</v>
      </c>
      <c r="O144" s="324">
        <v>145.4</v>
      </c>
      <c r="P144" s="324">
        <v>89.5</v>
      </c>
      <c r="Q144" s="325">
        <v>50110</v>
      </c>
      <c r="R144" s="324">
        <v>93.754000000000005</v>
      </c>
      <c r="S144" s="325">
        <v>9780</v>
      </c>
      <c r="T144" s="327">
        <v>2.5049999999999999</v>
      </c>
      <c r="U144" s="461">
        <v>98.113</v>
      </c>
    </row>
    <row r="145" spans="1:21">
      <c r="A145" s="33"/>
      <c r="B145" s="34" t="s">
        <v>112</v>
      </c>
      <c r="C145" s="328">
        <v>81.5</v>
      </c>
      <c r="D145" s="324">
        <v>1718.2</v>
      </c>
      <c r="E145" s="324">
        <v>144.6</v>
      </c>
      <c r="F145" s="324">
        <v>89.7</v>
      </c>
      <c r="G145" s="325">
        <v>52600</v>
      </c>
      <c r="H145" s="324">
        <v>95.77</v>
      </c>
      <c r="I145" s="325">
        <v>8553473</v>
      </c>
      <c r="J145" s="327">
        <v>2.4969999999999999</v>
      </c>
      <c r="K145" s="461">
        <v>98.703999999999994</v>
      </c>
      <c r="M145" s="328">
        <v>81.5</v>
      </c>
      <c r="N145" s="325">
        <v>1668.3</v>
      </c>
      <c r="O145" s="324">
        <v>144.6</v>
      </c>
      <c r="P145" s="324">
        <v>89.3</v>
      </c>
      <c r="Q145" s="325">
        <v>50869</v>
      </c>
      <c r="R145" s="324">
        <v>95.77</v>
      </c>
      <c r="S145" s="325">
        <v>10495</v>
      </c>
      <c r="T145" s="327">
        <v>2.4969999999999999</v>
      </c>
      <c r="U145" s="461">
        <v>98.703999999999994</v>
      </c>
    </row>
    <row r="146" spans="1:21">
      <c r="A146" s="39"/>
      <c r="B146" s="34" t="s">
        <v>113</v>
      </c>
      <c r="C146" s="328">
        <v>80.5</v>
      </c>
      <c r="D146" s="324">
        <v>1690.2</v>
      </c>
      <c r="E146" s="324">
        <v>131.9</v>
      </c>
      <c r="F146" s="324">
        <v>89.9</v>
      </c>
      <c r="G146" s="325">
        <v>53469</v>
      </c>
      <c r="H146" s="324">
        <v>83.146000000000001</v>
      </c>
      <c r="I146" s="325">
        <v>3263128</v>
      </c>
      <c r="J146" s="327">
        <v>2.476</v>
      </c>
      <c r="K146" s="461">
        <v>98.602999999999994</v>
      </c>
      <c r="M146" s="328">
        <v>80.5</v>
      </c>
      <c r="N146" s="325">
        <v>1667.3</v>
      </c>
      <c r="O146" s="324">
        <v>131.9</v>
      </c>
      <c r="P146" s="324">
        <v>89.4</v>
      </c>
      <c r="Q146" s="325">
        <v>50989</v>
      </c>
      <c r="R146" s="324">
        <v>83.146000000000001</v>
      </c>
      <c r="S146" s="325">
        <v>10657</v>
      </c>
      <c r="T146" s="327">
        <v>2.476</v>
      </c>
      <c r="U146" s="461">
        <v>98.602999999999994</v>
      </c>
    </row>
    <row r="147" spans="1:21">
      <c r="A147" s="33"/>
      <c r="B147" s="34" t="s">
        <v>114</v>
      </c>
      <c r="C147" s="328">
        <v>82</v>
      </c>
      <c r="D147" s="324">
        <v>1692.8</v>
      </c>
      <c r="E147" s="324">
        <v>140.5</v>
      </c>
      <c r="F147" s="324">
        <v>89.5</v>
      </c>
      <c r="G147" s="325">
        <v>55214</v>
      </c>
      <c r="H147" s="324">
        <v>94.399000000000001</v>
      </c>
      <c r="I147" s="325">
        <v>7198384</v>
      </c>
      <c r="J147" s="327">
        <v>2.48</v>
      </c>
      <c r="K147" s="461">
        <v>98.509</v>
      </c>
      <c r="M147" s="328">
        <v>82</v>
      </c>
      <c r="N147" s="325">
        <v>1668</v>
      </c>
      <c r="O147" s="324">
        <v>140.5</v>
      </c>
      <c r="P147" s="324">
        <v>89.4</v>
      </c>
      <c r="Q147" s="325">
        <v>50239</v>
      </c>
      <c r="R147" s="324">
        <v>94.399000000000001</v>
      </c>
      <c r="S147" s="325">
        <v>10345</v>
      </c>
      <c r="T147" s="327">
        <v>2.48</v>
      </c>
      <c r="U147" s="461">
        <v>98.509</v>
      </c>
    </row>
    <row r="148" spans="1:21">
      <c r="A148" s="33"/>
      <c r="B148" s="34" t="s">
        <v>115</v>
      </c>
      <c r="C148" s="328">
        <v>82.5</v>
      </c>
      <c r="D148" s="324">
        <v>1682</v>
      </c>
      <c r="E148" s="324">
        <v>145.1</v>
      </c>
      <c r="F148" s="324">
        <v>88.8</v>
      </c>
      <c r="G148" s="325">
        <v>51872</v>
      </c>
      <c r="H148" s="324">
        <v>94.978999999999999</v>
      </c>
      <c r="I148" s="325">
        <v>2681327</v>
      </c>
      <c r="J148" s="327">
        <v>2.4969999999999999</v>
      </c>
      <c r="K148" s="461">
        <v>98.022000000000006</v>
      </c>
      <c r="M148" s="328">
        <v>82.5</v>
      </c>
      <c r="N148" s="325">
        <v>1670.1</v>
      </c>
      <c r="O148" s="324">
        <v>145.1</v>
      </c>
      <c r="P148" s="324">
        <v>88.8</v>
      </c>
      <c r="Q148" s="325">
        <v>50038</v>
      </c>
      <c r="R148" s="324">
        <v>94.978999999999999</v>
      </c>
      <c r="S148" s="325">
        <v>10455</v>
      </c>
      <c r="T148" s="327">
        <v>2.4969999999999999</v>
      </c>
      <c r="U148" s="461">
        <v>98.022000000000006</v>
      </c>
    </row>
    <row r="149" spans="1:21">
      <c r="A149" s="33"/>
      <c r="B149" s="34" t="s">
        <v>116</v>
      </c>
      <c r="C149" s="328">
        <v>82.9</v>
      </c>
      <c r="D149" s="324">
        <v>1668.2</v>
      </c>
      <c r="E149" s="324">
        <v>134.9</v>
      </c>
      <c r="F149" s="324">
        <v>89</v>
      </c>
      <c r="G149" s="325">
        <v>52936</v>
      </c>
      <c r="H149" s="324">
        <v>108.185</v>
      </c>
      <c r="I149" s="325">
        <v>4352165</v>
      </c>
      <c r="J149" s="327">
        <v>2.5169999999999999</v>
      </c>
      <c r="K149" s="461">
        <v>97.921000000000006</v>
      </c>
      <c r="M149" s="328">
        <v>82.9</v>
      </c>
      <c r="N149" s="325">
        <v>1683.7</v>
      </c>
      <c r="O149" s="324">
        <v>134.9</v>
      </c>
      <c r="P149" s="324">
        <v>89</v>
      </c>
      <c r="Q149" s="325">
        <v>50653</v>
      </c>
      <c r="R149" s="324">
        <v>108.185</v>
      </c>
      <c r="S149" s="325">
        <v>10235</v>
      </c>
      <c r="T149" s="327">
        <v>2.5169999999999999</v>
      </c>
      <c r="U149" s="461">
        <v>97.921000000000006</v>
      </c>
    </row>
    <row r="150" spans="1:21">
      <c r="A150" s="33"/>
      <c r="B150" s="34" t="s">
        <v>117</v>
      </c>
      <c r="C150" s="328">
        <v>83.8</v>
      </c>
      <c r="D150" s="324">
        <v>1659.5</v>
      </c>
      <c r="E150" s="324">
        <v>142.9</v>
      </c>
      <c r="F150" s="324">
        <v>89.2</v>
      </c>
      <c r="G150" s="325">
        <v>51639</v>
      </c>
      <c r="H150" s="324">
        <v>97.885000000000005</v>
      </c>
      <c r="I150" s="325">
        <v>32783932</v>
      </c>
      <c r="J150" s="327">
        <v>2.5139999999999998</v>
      </c>
      <c r="K150" s="461">
        <v>98.602999999999994</v>
      </c>
      <c r="M150" s="328">
        <v>83.8</v>
      </c>
      <c r="N150" s="325">
        <v>1706.7</v>
      </c>
      <c r="O150" s="324">
        <v>142.9</v>
      </c>
      <c r="P150" s="324">
        <v>89.1</v>
      </c>
      <c r="Q150" s="325">
        <v>50578</v>
      </c>
      <c r="R150" s="324">
        <v>97.885000000000005</v>
      </c>
      <c r="S150" s="325">
        <v>10087</v>
      </c>
      <c r="T150" s="327">
        <v>2.5139999999999998</v>
      </c>
      <c r="U150" s="461">
        <v>98.602999999999994</v>
      </c>
    </row>
    <row r="151" spans="1:21">
      <c r="A151" s="33"/>
      <c r="B151" s="34" t="s">
        <v>118</v>
      </c>
      <c r="C151" s="328">
        <v>84.2</v>
      </c>
      <c r="D151" s="324">
        <v>1639.6</v>
      </c>
      <c r="E151" s="324">
        <v>132.4</v>
      </c>
      <c r="F151" s="324">
        <v>89</v>
      </c>
      <c r="G151" s="325">
        <v>49434</v>
      </c>
      <c r="H151" s="324">
        <v>110.146</v>
      </c>
      <c r="I151" s="325">
        <v>2671367</v>
      </c>
      <c r="J151" s="327">
        <v>2.5179999999999998</v>
      </c>
      <c r="K151" s="461">
        <v>98.9</v>
      </c>
      <c r="M151" s="328">
        <v>84.2</v>
      </c>
      <c r="N151" s="325">
        <v>1714.6</v>
      </c>
      <c r="O151" s="324">
        <v>132.4</v>
      </c>
      <c r="P151" s="324">
        <v>88.9</v>
      </c>
      <c r="Q151" s="325">
        <v>52398</v>
      </c>
      <c r="R151" s="324">
        <v>110.146</v>
      </c>
      <c r="S151" s="325">
        <v>10126</v>
      </c>
      <c r="T151" s="327">
        <v>2.5179999999999998</v>
      </c>
      <c r="U151" s="461">
        <v>98.9</v>
      </c>
    </row>
    <row r="152" spans="1:21">
      <c r="A152" s="208" t="s">
        <v>132</v>
      </c>
      <c r="B152" s="62" t="s">
        <v>107</v>
      </c>
      <c r="C152" s="343">
        <v>84.5</v>
      </c>
      <c r="D152" s="337">
        <v>1701.1</v>
      </c>
      <c r="E152" s="337">
        <v>130</v>
      </c>
      <c r="F152" s="337">
        <v>88.5</v>
      </c>
      <c r="G152" s="338">
        <v>49202</v>
      </c>
      <c r="H152" s="337">
        <v>109.414</v>
      </c>
      <c r="I152" s="338">
        <v>2954318</v>
      </c>
      <c r="J152" s="341">
        <v>2.5129999999999999</v>
      </c>
      <c r="K152" s="463">
        <v>99.697999999999993</v>
      </c>
      <c r="M152" s="343">
        <v>84.5</v>
      </c>
      <c r="N152" s="338">
        <v>1722.2</v>
      </c>
      <c r="O152" s="337">
        <v>130</v>
      </c>
      <c r="P152" s="337">
        <v>88.8</v>
      </c>
      <c r="Q152" s="338">
        <v>50577</v>
      </c>
      <c r="R152" s="337">
        <v>109.414</v>
      </c>
      <c r="S152" s="338">
        <v>10909</v>
      </c>
      <c r="T152" s="341">
        <v>2.5129999999999999</v>
      </c>
      <c r="U152" s="463">
        <v>99.697999999999993</v>
      </c>
    </row>
    <row r="153" spans="1:21">
      <c r="A153" s="33">
        <v>2001</v>
      </c>
      <c r="B153" s="34" t="s">
        <v>108</v>
      </c>
      <c r="C153" s="328">
        <v>84.3</v>
      </c>
      <c r="D153" s="324">
        <v>1725.7</v>
      </c>
      <c r="E153" s="324">
        <v>134.69999999999999</v>
      </c>
      <c r="F153" s="324">
        <v>88.1</v>
      </c>
      <c r="G153" s="325">
        <v>48604</v>
      </c>
      <c r="H153" s="324">
        <v>97.894000000000005</v>
      </c>
      <c r="I153" s="325">
        <v>7064018</v>
      </c>
      <c r="J153" s="327">
        <v>2.5030000000000001</v>
      </c>
      <c r="K153" s="461">
        <v>99.596000000000004</v>
      </c>
      <c r="M153" s="328">
        <v>84.3</v>
      </c>
      <c r="N153" s="325">
        <v>1732.9</v>
      </c>
      <c r="O153" s="324">
        <v>134.69999999999999</v>
      </c>
      <c r="P153" s="324">
        <v>88.4</v>
      </c>
      <c r="Q153" s="325">
        <v>51493</v>
      </c>
      <c r="R153" s="324">
        <v>97.894000000000005</v>
      </c>
      <c r="S153" s="325">
        <v>10258</v>
      </c>
      <c r="T153" s="327">
        <v>2.5030000000000001</v>
      </c>
      <c r="U153" s="461">
        <v>99.596000000000004</v>
      </c>
    </row>
    <row r="154" spans="1:21">
      <c r="A154" s="33"/>
      <c r="B154" s="34" t="s">
        <v>109</v>
      </c>
      <c r="C154" s="328">
        <v>84.7</v>
      </c>
      <c r="D154" s="324">
        <v>1781.7</v>
      </c>
      <c r="E154" s="324">
        <v>137</v>
      </c>
      <c r="F154" s="324">
        <v>87.4</v>
      </c>
      <c r="G154" s="325">
        <v>47907</v>
      </c>
      <c r="H154" s="324">
        <v>81.122</v>
      </c>
      <c r="I154" s="325">
        <v>1928097</v>
      </c>
      <c r="J154" s="327">
        <v>2.4710000000000001</v>
      </c>
      <c r="K154" s="461">
        <v>99.093999999999994</v>
      </c>
      <c r="M154" s="328">
        <v>84.7</v>
      </c>
      <c r="N154" s="325">
        <v>1794.3</v>
      </c>
      <c r="O154" s="324">
        <v>137</v>
      </c>
      <c r="P154" s="324">
        <v>88.3</v>
      </c>
      <c r="Q154" s="325">
        <v>52310</v>
      </c>
      <c r="R154" s="324">
        <v>81.122</v>
      </c>
      <c r="S154" s="325">
        <v>8162</v>
      </c>
      <c r="T154" s="327">
        <v>2.4710000000000001</v>
      </c>
      <c r="U154" s="461">
        <v>99.093999999999994</v>
      </c>
    </row>
    <row r="155" spans="1:21">
      <c r="A155" s="33"/>
      <c r="B155" s="34" t="s">
        <v>110</v>
      </c>
      <c r="C155" s="328">
        <v>86.1</v>
      </c>
      <c r="D155" s="324">
        <v>1777.7</v>
      </c>
      <c r="E155" s="324">
        <v>124.6</v>
      </c>
      <c r="F155" s="324">
        <v>87.9</v>
      </c>
      <c r="G155" s="325">
        <v>48620</v>
      </c>
      <c r="H155" s="324">
        <v>97.674000000000007</v>
      </c>
      <c r="I155" s="325">
        <v>5478505</v>
      </c>
      <c r="J155" s="327">
        <v>2.4550000000000001</v>
      </c>
      <c r="K155" s="461">
        <v>98.585999999999999</v>
      </c>
      <c r="M155" s="328">
        <v>86.1</v>
      </c>
      <c r="N155" s="325">
        <v>1759.1</v>
      </c>
      <c r="O155" s="324">
        <v>124.6</v>
      </c>
      <c r="P155" s="324">
        <v>87.6</v>
      </c>
      <c r="Q155" s="325">
        <v>53305</v>
      </c>
      <c r="R155" s="324">
        <v>97.674000000000007</v>
      </c>
      <c r="S155" s="325">
        <v>10700</v>
      </c>
      <c r="T155" s="327">
        <v>2.4550000000000001</v>
      </c>
      <c r="U155" s="461">
        <v>98.585999999999999</v>
      </c>
    </row>
    <row r="156" spans="1:21">
      <c r="A156" s="33"/>
      <c r="B156" s="34" t="s">
        <v>111</v>
      </c>
      <c r="C156" s="328">
        <v>86.1</v>
      </c>
      <c r="D156" s="324">
        <v>1785.1</v>
      </c>
      <c r="E156" s="324">
        <v>131.1</v>
      </c>
      <c r="F156" s="324">
        <v>87.5</v>
      </c>
      <c r="G156" s="325">
        <v>54405</v>
      </c>
      <c r="H156" s="324">
        <v>92.653000000000006</v>
      </c>
      <c r="I156" s="325">
        <v>48569464</v>
      </c>
      <c r="J156" s="327">
        <v>2.4369999999999998</v>
      </c>
      <c r="K156" s="461">
        <v>98.784999999999997</v>
      </c>
      <c r="M156" s="328">
        <v>86.1</v>
      </c>
      <c r="N156" s="325">
        <v>1735.9</v>
      </c>
      <c r="O156" s="324">
        <v>131.1</v>
      </c>
      <c r="P156" s="324">
        <v>87.3</v>
      </c>
      <c r="Q156" s="325">
        <v>52912</v>
      </c>
      <c r="R156" s="324">
        <v>92.653000000000006</v>
      </c>
      <c r="S156" s="325">
        <v>11322</v>
      </c>
      <c r="T156" s="327">
        <v>2.4369999999999998</v>
      </c>
      <c r="U156" s="461">
        <v>98.784999999999997</v>
      </c>
    </row>
    <row r="157" spans="1:21">
      <c r="A157" s="33"/>
      <c r="B157" s="34" t="s">
        <v>112</v>
      </c>
      <c r="C157" s="328">
        <v>87.5</v>
      </c>
      <c r="D157" s="324">
        <v>1792.4</v>
      </c>
      <c r="E157" s="324">
        <v>128</v>
      </c>
      <c r="F157" s="324">
        <v>87.6</v>
      </c>
      <c r="G157" s="325">
        <v>52722</v>
      </c>
      <c r="H157" s="324">
        <v>98.277000000000001</v>
      </c>
      <c r="I157" s="325">
        <v>8400803</v>
      </c>
      <c r="J157" s="327">
        <v>2.3460000000000001</v>
      </c>
      <c r="K157" s="461">
        <v>98.182000000000002</v>
      </c>
      <c r="M157" s="328">
        <v>87.5</v>
      </c>
      <c r="N157" s="325">
        <v>1742</v>
      </c>
      <c r="O157" s="324">
        <v>128</v>
      </c>
      <c r="P157" s="324">
        <v>87.3</v>
      </c>
      <c r="Q157" s="325">
        <v>51680</v>
      </c>
      <c r="R157" s="324">
        <v>98.277000000000001</v>
      </c>
      <c r="S157" s="325">
        <v>10315</v>
      </c>
      <c r="T157" s="327">
        <v>2.3460000000000001</v>
      </c>
      <c r="U157" s="461">
        <v>98.182000000000002</v>
      </c>
    </row>
    <row r="158" spans="1:21">
      <c r="A158" s="33"/>
      <c r="B158" s="34" t="s">
        <v>113</v>
      </c>
      <c r="C158" s="328">
        <v>86.8</v>
      </c>
      <c r="D158" s="324">
        <v>1734.5</v>
      </c>
      <c r="E158" s="324">
        <v>135.9</v>
      </c>
      <c r="F158" s="324">
        <v>87.5</v>
      </c>
      <c r="G158" s="325">
        <v>55197</v>
      </c>
      <c r="H158" s="324">
        <v>121.578</v>
      </c>
      <c r="I158" s="325">
        <v>3125933</v>
      </c>
      <c r="J158" s="327">
        <v>2.3250000000000002</v>
      </c>
      <c r="K158" s="461">
        <v>98.177999999999997</v>
      </c>
      <c r="M158" s="328">
        <v>86.8</v>
      </c>
      <c r="N158" s="325">
        <v>1712.3</v>
      </c>
      <c r="O158" s="324">
        <v>135.9</v>
      </c>
      <c r="P158" s="324">
        <v>87</v>
      </c>
      <c r="Q158" s="325">
        <v>51630</v>
      </c>
      <c r="R158" s="324">
        <v>121.578</v>
      </c>
      <c r="S158" s="325">
        <v>10128</v>
      </c>
      <c r="T158" s="327">
        <v>2.3250000000000002</v>
      </c>
      <c r="U158" s="461">
        <v>98.177999999999997</v>
      </c>
    </row>
    <row r="159" spans="1:21">
      <c r="A159" s="33"/>
      <c r="B159" s="34" t="s">
        <v>114</v>
      </c>
      <c r="C159" s="328">
        <v>86.1</v>
      </c>
      <c r="D159" s="324">
        <v>1730</v>
      </c>
      <c r="E159" s="324">
        <v>113.2</v>
      </c>
      <c r="F159" s="324">
        <v>87</v>
      </c>
      <c r="G159" s="325">
        <v>55923</v>
      </c>
      <c r="H159" s="324">
        <v>93.674999999999997</v>
      </c>
      <c r="I159" s="325">
        <v>6168593</v>
      </c>
      <c r="J159" s="327">
        <v>2.3180000000000001</v>
      </c>
      <c r="K159" s="461">
        <v>98.082999999999998</v>
      </c>
      <c r="M159" s="328">
        <v>86.1</v>
      </c>
      <c r="N159" s="325">
        <v>1710.4</v>
      </c>
      <c r="O159" s="324">
        <v>113.2</v>
      </c>
      <c r="P159" s="324">
        <v>86.9</v>
      </c>
      <c r="Q159" s="325">
        <v>51124</v>
      </c>
      <c r="R159" s="324">
        <v>93.674999999999997</v>
      </c>
      <c r="S159" s="325">
        <v>8813</v>
      </c>
      <c r="T159" s="327">
        <v>2.3180000000000001</v>
      </c>
      <c r="U159" s="461">
        <v>98.082999999999998</v>
      </c>
    </row>
    <row r="160" spans="1:21">
      <c r="A160" s="33"/>
      <c r="B160" s="34" t="s">
        <v>115</v>
      </c>
      <c r="C160" s="328">
        <v>85.3</v>
      </c>
      <c r="D160" s="324">
        <v>1722.9</v>
      </c>
      <c r="E160" s="324">
        <v>110.4</v>
      </c>
      <c r="F160" s="324">
        <v>86.8</v>
      </c>
      <c r="G160" s="325">
        <v>53647</v>
      </c>
      <c r="H160" s="324">
        <v>113.345</v>
      </c>
      <c r="I160" s="325">
        <v>2478831</v>
      </c>
      <c r="J160" s="327">
        <v>2.3010000000000002</v>
      </c>
      <c r="K160" s="461">
        <v>97.78</v>
      </c>
      <c r="M160" s="328">
        <v>85.3</v>
      </c>
      <c r="N160" s="325">
        <v>1709.9</v>
      </c>
      <c r="O160" s="324">
        <v>110.4</v>
      </c>
      <c r="P160" s="324">
        <v>86.8</v>
      </c>
      <c r="Q160" s="325">
        <v>51952</v>
      </c>
      <c r="R160" s="324">
        <v>113.345</v>
      </c>
      <c r="S160" s="325">
        <v>9961</v>
      </c>
      <c r="T160" s="327">
        <v>2.3010000000000002</v>
      </c>
      <c r="U160" s="461">
        <v>97.78</v>
      </c>
    </row>
    <row r="161" spans="1:21">
      <c r="A161" s="33"/>
      <c r="B161" s="34" t="s">
        <v>116</v>
      </c>
      <c r="C161" s="328">
        <v>84.3</v>
      </c>
      <c r="D161" s="324">
        <v>1689.9</v>
      </c>
      <c r="E161" s="324">
        <v>111.9</v>
      </c>
      <c r="F161" s="324">
        <v>86.8</v>
      </c>
      <c r="G161" s="325">
        <v>55601</v>
      </c>
      <c r="H161" s="324">
        <v>95.397000000000006</v>
      </c>
      <c r="I161" s="325">
        <v>4528578</v>
      </c>
      <c r="J161" s="327">
        <v>2.2949999999999999</v>
      </c>
      <c r="K161" s="461">
        <v>97.876999999999995</v>
      </c>
      <c r="M161" s="328">
        <v>84.3</v>
      </c>
      <c r="N161" s="325">
        <v>1695.1</v>
      </c>
      <c r="O161" s="324">
        <v>111.9</v>
      </c>
      <c r="P161" s="324">
        <v>86.9</v>
      </c>
      <c r="Q161" s="325">
        <v>52195</v>
      </c>
      <c r="R161" s="324">
        <v>95.397000000000006</v>
      </c>
      <c r="S161" s="325">
        <v>10195</v>
      </c>
      <c r="T161" s="327">
        <v>2.2949999999999999</v>
      </c>
      <c r="U161" s="461">
        <v>97.876999999999995</v>
      </c>
    </row>
    <row r="162" spans="1:21">
      <c r="A162" s="33"/>
      <c r="B162" s="34" t="s">
        <v>117</v>
      </c>
      <c r="C162" s="328">
        <v>84.2</v>
      </c>
      <c r="D162" s="324">
        <v>1630.3</v>
      </c>
      <c r="E162" s="324">
        <v>109.2</v>
      </c>
      <c r="F162" s="324">
        <v>86.5</v>
      </c>
      <c r="G162" s="325">
        <v>53569</v>
      </c>
      <c r="H162" s="324">
        <v>98.866</v>
      </c>
      <c r="I162" s="325">
        <v>31085815</v>
      </c>
      <c r="J162" s="327">
        <v>2.294</v>
      </c>
      <c r="K162" s="461">
        <v>97.47</v>
      </c>
      <c r="M162" s="328">
        <v>84.2</v>
      </c>
      <c r="N162" s="325">
        <v>1663.6</v>
      </c>
      <c r="O162" s="324">
        <v>109.2</v>
      </c>
      <c r="P162" s="324">
        <v>86.4</v>
      </c>
      <c r="Q162" s="325">
        <v>52978</v>
      </c>
      <c r="R162" s="324">
        <v>98.866</v>
      </c>
      <c r="S162" s="325">
        <v>9677</v>
      </c>
      <c r="T162" s="327">
        <v>2.294</v>
      </c>
      <c r="U162" s="461">
        <v>97.47</v>
      </c>
    </row>
    <row r="163" spans="1:21">
      <c r="A163" s="55"/>
      <c r="B163" s="50" t="s">
        <v>118</v>
      </c>
      <c r="C163" s="348">
        <v>83.1</v>
      </c>
      <c r="D163" s="344">
        <v>1572.4</v>
      </c>
      <c r="E163" s="344">
        <v>113.5</v>
      </c>
      <c r="F163" s="344">
        <v>86.5</v>
      </c>
      <c r="G163" s="345">
        <v>51065</v>
      </c>
      <c r="H163" s="344">
        <v>86.531999999999996</v>
      </c>
      <c r="I163" s="345">
        <v>2388426</v>
      </c>
      <c r="J163" s="347">
        <v>2.2810000000000001</v>
      </c>
      <c r="K163" s="462">
        <v>97.168999999999997</v>
      </c>
      <c r="M163" s="348">
        <v>83.1</v>
      </c>
      <c r="N163" s="345">
        <v>1640.7</v>
      </c>
      <c r="O163" s="344">
        <v>113.5</v>
      </c>
      <c r="P163" s="344">
        <v>86.5</v>
      </c>
      <c r="Q163" s="345">
        <v>53920</v>
      </c>
      <c r="R163" s="344">
        <v>86.531999999999996</v>
      </c>
      <c r="S163" s="345">
        <v>9244</v>
      </c>
      <c r="T163" s="347">
        <v>2.2810000000000001</v>
      </c>
      <c r="U163" s="462">
        <v>97.168999999999997</v>
      </c>
    </row>
    <row r="164" spans="1:21">
      <c r="A164" s="209" t="s">
        <v>133</v>
      </c>
      <c r="B164" s="34" t="s">
        <v>107</v>
      </c>
      <c r="C164" s="328">
        <v>80.3</v>
      </c>
      <c r="D164" s="324">
        <v>1588.7</v>
      </c>
      <c r="E164" s="324">
        <v>113.2</v>
      </c>
      <c r="F164" s="324">
        <v>86.3</v>
      </c>
      <c r="G164" s="325">
        <v>51264</v>
      </c>
      <c r="H164" s="324">
        <v>91.840999999999994</v>
      </c>
      <c r="I164" s="325">
        <v>2525923</v>
      </c>
      <c r="J164" s="327">
        <v>2.286</v>
      </c>
      <c r="K164" s="461">
        <v>96.869</v>
      </c>
      <c r="M164" s="328">
        <v>80.3</v>
      </c>
      <c r="N164" s="325">
        <v>1610.5</v>
      </c>
      <c r="O164" s="324">
        <v>113.2</v>
      </c>
      <c r="P164" s="324">
        <v>86.6</v>
      </c>
      <c r="Q164" s="325">
        <v>52692</v>
      </c>
      <c r="R164" s="324">
        <v>91.840999999999994</v>
      </c>
      <c r="S164" s="325">
        <v>9421</v>
      </c>
      <c r="T164" s="327">
        <v>2.286</v>
      </c>
      <c r="U164" s="461">
        <v>96.869</v>
      </c>
    </row>
    <row r="165" spans="1:21">
      <c r="A165" s="33">
        <v>2002</v>
      </c>
      <c r="B165" s="34" t="s">
        <v>108</v>
      </c>
      <c r="C165" s="328">
        <v>82.4</v>
      </c>
      <c r="D165" s="324">
        <v>1622.5</v>
      </c>
      <c r="E165" s="324">
        <v>107.3</v>
      </c>
      <c r="F165" s="324">
        <v>86.2</v>
      </c>
      <c r="G165" s="325">
        <v>49083</v>
      </c>
      <c r="H165" s="324">
        <v>90.424999999999997</v>
      </c>
      <c r="I165" s="325">
        <v>6195875</v>
      </c>
      <c r="J165" s="327">
        <v>2.2879999999999998</v>
      </c>
      <c r="K165" s="461">
        <v>96.247</v>
      </c>
      <c r="M165" s="328">
        <v>82.4</v>
      </c>
      <c r="N165" s="325">
        <v>1635.6</v>
      </c>
      <c r="O165" s="324">
        <v>107.3</v>
      </c>
      <c r="P165" s="324">
        <v>86.5</v>
      </c>
      <c r="Q165" s="325">
        <v>52337</v>
      </c>
      <c r="R165" s="324">
        <v>90.424999999999997</v>
      </c>
      <c r="S165" s="325">
        <v>8802</v>
      </c>
      <c r="T165" s="327">
        <v>2.2879999999999998</v>
      </c>
      <c r="U165" s="461">
        <v>96.247</v>
      </c>
    </row>
    <row r="166" spans="1:21">
      <c r="A166" s="33"/>
      <c r="B166" s="34" t="s">
        <v>109</v>
      </c>
      <c r="C166" s="328">
        <v>82</v>
      </c>
      <c r="D166" s="324">
        <v>1692</v>
      </c>
      <c r="E166" s="324">
        <v>127.7</v>
      </c>
      <c r="F166" s="324">
        <v>85.4</v>
      </c>
      <c r="G166" s="325">
        <v>45410</v>
      </c>
      <c r="H166" s="324">
        <v>84.691999999999993</v>
      </c>
      <c r="I166" s="325">
        <v>1805014</v>
      </c>
      <c r="J166" s="327">
        <v>2.2570000000000001</v>
      </c>
      <c r="K166" s="461">
        <v>96.748000000000005</v>
      </c>
      <c r="M166" s="328">
        <v>82</v>
      </c>
      <c r="N166" s="325">
        <v>1716.5</v>
      </c>
      <c r="O166" s="324">
        <v>127.7</v>
      </c>
      <c r="P166" s="324">
        <v>86.2</v>
      </c>
      <c r="Q166" s="325">
        <v>50656</v>
      </c>
      <c r="R166" s="324">
        <v>84.691999999999993</v>
      </c>
      <c r="S166" s="325">
        <v>7923</v>
      </c>
      <c r="T166" s="327">
        <v>2.2570000000000001</v>
      </c>
      <c r="U166" s="461">
        <v>96.748000000000005</v>
      </c>
    </row>
    <row r="167" spans="1:21">
      <c r="A167" s="33"/>
      <c r="B167" s="34" t="s">
        <v>110</v>
      </c>
      <c r="C167" s="328">
        <v>76.900000000000006</v>
      </c>
      <c r="D167" s="324">
        <v>1649.8</v>
      </c>
      <c r="E167" s="324">
        <v>111.1</v>
      </c>
      <c r="F167" s="324">
        <v>86.6</v>
      </c>
      <c r="G167" s="325">
        <v>46571</v>
      </c>
      <c r="H167" s="324">
        <v>90.62</v>
      </c>
      <c r="I167" s="325">
        <v>4742373</v>
      </c>
      <c r="J167" s="327">
        <v>2.2639999999999998</v>
      </c>
      <c r="K167" s="461">
        <v>98.156000000000006</v>
      </c>
      <c r="M167" s="328">
        <v>76.900000000000006</v>
      </c>
      <c r="N167" s="325">
        <v>1631.8</v>
      </c>
      <c r="O167" s="324">
        <v>111.1</v>
      </c>
      <c r="P167" s="324">
        <v>86.4</v>
      </c>
      <c r="Q167" s="325">
        <v>50436</v>
      </c>
      <c r="R167" s="324">
        <v>90.62</v>
      </c>
      <c r="S167" s="325">
        <v>8901</v>
      </c>
      <c r="T167" s="327">
        <v>2.2639999999999998</v>
      </c>
      <c r="U167" s="461">
        <v>98.156000000000006</v>
      </c>
    </row>
    <row r="168" spans="1:21">
      <c r="A168" s="33"/>
      <c r="B168" s="34" t="s">
        <v>111</v>
      </c>
      <c r="C168" s="328">
        <v>75.8</v>
      </c>
      <c r="D168" s="324">
        <v>1646.7</v>
      </c>
      <c r="E168" s="324">
        <v>107.3</v>
      </c>
      <c r="F168" s="324">
        <v>86.5</v>
      </c>
      <c r="G168" s="325">
        <v>52372</v>
      </c>
      <c r="H168" s="324">
        <v>92.325999999999993</v>
      </c>
      <c r="I168" s="325">
        <v>33143282</v>
      </c>
      <c r="J168" s="327">
        <v>2.2690000000000001</v>
      </c>
      <c r="K168" s="461">
        <v>97.745999999999995</v>
      </c>
      <c r="M168" s="328">
        <v>75.8</v>
      </c>
      <c r="N168" s="325">
        <v>1605.1</v>
      </c>
      <c r="O168" s="324">
        <v>107.3</v>
      </c>
      <c r="P168" s="324">
        <v>86.3</v>
      </c>
      <c r="Q168" s="325">
        <v>51419</v>
      </c>
      <c r="R168" s="324">
        <v>92.325999999999993</v>
      </c>
      <c r="S168" s="325">
        <v>7735</v>
      </c>
      <c r="T168" s="327">
        <v>2.2690000000000001</v>
      </c>
      <c r="U168" s="461">
        <v>97.745999999999995</v>
      </c>
    </row>
    <row r="169" spans="1:21">
      <c r="A169" s="33"/>
      <c r="B169" s="34" t="s">
        <v>112</v>
      </c>
      <c r="C169" s="328">
        <v>76</v>
      </c>
      <c r="D169" s="324">
        <v>1661.2</v>
      </c>
      <c r="E169" s="324">
        <v>112.2</v>
      </c>
      <c r="F169" s="324">
        <v>86.5</v>
      </c>
      <c r="G169" s="325">
        <v>51584</v>
      </c>
      <c r="H169" s="324">
        <v>93.498000000000005</v>
      </c>
      <c r="I169" s="325">
        <v>7285298</v>
      </c>
      <c r="J169" s="327">
        <v>2.2730000000000001</v>
      </c>
      <c r="K169" s="461">
        <v>98.045000000000002</v>
      </c>
      <c r="M169" s="328">
        <v>76</v>
      </c>
      <c r="N169" s="325">
        <v>1615.3</v>
      </c>
      <c r="O169" s="324">
        <v>112.2</v>
      </c>
      <c r="P169" s="324">
        <v>86.3</v>
      </c>
      <c r="Q169" s="325">
        <v>50878</v>
      </c>
      <c r="R169" s="324">
        <v>93.498000000000005</v>
      </c>
      <c r="S169" s="325">
        <v>9148</v>
      </c>
      <c r="T169" s="327">
        <v>2.2730000000000001</v>
      </c>
      <c r="U169" s="461">
        <v>98.045000000000002</v>
      </c>
    </row>
    <row r="170" spans="1:21">
      <c r="A170" s="33"/>
      <c r="B170" s="34" t="s">
        <v>113</v>
      </c>
      <c r="C170" s="328">
        <v>76</v>
      </c>
      <c r="D170" s="324">
        <v>1621.9</v>
      </c>
      <c r="E170" s="324">
        <v>113.6</v>
      </c>
      <c r="F170" s="324">
        <v>86.7</v>
      </c>
      <c r="G170" s="325">
        <v>55320</v>
      </c>
      <c r="H170" s="324">
        <v>94.944999999999993</v>
      </c>
      <c r="I170" s="325">
        <v>2735453</v>
      </c>
      <c r="J170" s="327">
        <v>2.2690000000000001</v>
      </c>
      <c r="K170" s="461">
        <v>97.629000000000005</v>
      </c>
      <c r="M170" s="328">
        <v>76</v>
      </c>
      <c r="N170" s="325">
        <v>1600.2</v>
      </c>
      <c r="O170" s="324">
        <v>113.6</v>
      </c>
      <c r="P170" s="324">
        <v>86.3</v>
      </c>
      <c r="Q170" s="325">
        <v>50729</v>
      </c>
      <c r="R170" s="324">
        <v>94.944999999999993</v>
      </c>
      <c r="S170" s="325">
        <v>8928</v>
      </c>
      <c r="T170" s="327">
        <v>2.2690000000000001</v>
      </c>
      <c r="U170" s="461">
        <v>97.629000000000005</v>
      </c>
    </row>
    <row r="171" spans="1:21">
      <c r="A171" s="33"/>
      <c r="B171" s="34" t="s">
        <v>114</v>
      </c>
      <c r="C171" s="328">
        <v>75.8</v>
      </c>
      <c r="D171" s="324">
        <v>1571.5</v>
      </c>
      <c r="E171" s="324">
        <v>117.5</v>
      </c>
      <c r="F171" s="324">
        <v>86.1</v>
      </c>
      <c r="G171" s="325">
        <v>54514</v>
      </c>
      <c r="H171" s="324">
        <v>93.17</v>
      </c>
      <c r="I171" s="325">
        <v>6766896</v>
      </c>
      <c r="J171" s="327">
        <v>2.2629999999999999</v>
      </c>
      <c r="K171" s="461">
        <v>98.045000000000002</v>
      </c>
      <c r="M171" s="328">
        <v>75.8</v>
      </c>
      <c r="N171" s="325">
        <v>1554.4</v>
      </c>
      <c r="O171" s="324">
        <v>117.5</v>
      </c>
      <c r="P171" s="324">
        <v>86</v>
      </c>
      <c r="Q171" s="325">
        <v>50095</v>
      </c>
      <c r="R171" s="324">
        <v>93.17</v>
      </c>
      <c r="S171" s="325">
        <v>9312</v>
      </c>
      <c r="T171" s="327">
        <v>2.2629999999999999</v>
      </c>
      <c r="U171" s="461">
        <v>98.045000000000002</v>
      </c>
    </row>
    <row r="172" spans="1:21">
      <c r="A172" s="33"/>
      <c r="B172" s="34" t="s">
        <v>115</v>
      </c>
      <c r="C172" s="328">
        <v>76</v>
      </c>
      <c r="D172" s="324">
        <v>1606</v>
      </c>
      <c r="E172" s="324">
        <v>107.4</v>
      </c>
      <c r="F172" s="324">
        <v>86.1</v>
      </c>
      <c r="G172" s="325">
        <v>52583</v>
      </c>
      <c r="H172" s="324">
        <v>82.254000000000005</v>
      </c>
      <c r="I172" s="325">
        <v>2093558</v>
      </c>
      <c r="J172" s="327">
        <v>2.2370000000000001</v>
      </c>
      <c r="K172" s="461">
        <v>98.141999999999996</v>
      </c>
      <c r="M172" s="328">
        <v>76</v>
      </c>
      <c r="N172" s="325">
        <v>1593.4</v>
      </c>
      <c r="O172" s="324">
        <v>107.4</v>
      </c>
      <c r="P172" s="324">
        <v>86.1</v>
      </c>
      <c r="Q172" s="325">
        <v>49997</v>
      </c>
      <c r="R172" s="324">
        <v>82.254000000000005</v>
      </c>
      <c r="S172" s="325">
        <v>8588</v>
      </c>
      <c r="T172" s="327">
        <v>2.2370000000000001</v>
      </c>
      <c r="U172" s="461">
        <v>98.141999999999996</v>
      </c>
    </row>
    <row r="173" spans="1:21">
      <c r="A173" s="33"/>
      <c r="B173" s="34" t="s">
        <v>116</v>
      </c>
      <c r="C173" s="328">
        <v>75.2</v>
      </c>
      <c r="D173" s="324">
        <v>1570.4</v>
      </c>
      <c r="E173" s="324">
        <v>135</v>
      </c>
      <c r="F173" s="324">
        <v>85.6</v>
      </c>
      <c r="G173" s="325">
        <v>53262</v>
      </c>
      <c r="H173" s="324">
        <v>90.7</v>
      </c>
      <c r="I173" s="325">
        <v>3798320</v>
      </c>
      <c r="J173" s="327">
        <v>2.2349999999999999</v>
      </c>
      <c r="K173" s="461">
        <v>98.14</v>
      </c>
      <c r="M173" s="328">
        <v>75.2</v>
      </c>
      <c r="N173" s="325">
        <v>1563.9</v>
      </c>
      <c r="O173" s="324">
        <v>135</v>
      </c>
      <c r="P173" s="324">
        <v>85.7</v>
      </c>
      <c r="Q173" s="325">
        <v>49744</v>
      </c>
      <c r="R173" s="324">
        <v>90.7</v>
      </c>
      <c r="S173" s="325">
        <v>8353</v>
      </c>
      <c r="T173" s="327">
        <v>2.2349999999999999</v>
      </c>
      <c r="U173" s="461">
        <v>98.14</v>
      </c>
    </row>
    <row r="174" spans="1:21">
      <c r="A174" s="33"/>
      <c r="B174" s="34" t="s">
        <v>117</v>
      </c>
      <c r="C174" s="328">
        <v>74</v>
      </c>
      <c r="D174" s="324">
        <v>1552.2</v>
      </c>
      <c r="E174" s="324">
        <v>129</v>
      </c>
      <c r="F174" s="324">
        <v>85.9</v>
      </c>
      <c r="G174" s="325">
        <v>48055</v>
      </c>
      <c r="H174" s="324">
        <v>107.952</v>
      </c>
      <c r="I174" s="325">
        <v>27824263</v>
      </c>
      <c r="J174" s="327">
        <v>2.2029999999999998</v>
      </c>
      <c r="K174" s="461">
        <v>98.754000000000005</v>
      </c>
      <c r="M174" s="328">
        <v>74</v>
      </c>
      <c r="N174" s="325">
        <v>1574.1</v>
      </c>
      <c r="O174" s="324">
        <v>129</v>
      </c>
      <c r="P174" s="324">
        <v>85.8</v>
      </c>
      <c r="Q174" s="325">
        <v>48475</v>
      </c>
      <c r="R174" s="324">
        <v>107.952</v>
      </c>
      <c r="S174" s="325">
        <v>8788</v>
      </c>
      <c r="T174" s="327">
        <v>2.2029999999999998</v>
      </c>
      <c r="U174" s="461">
        <v>98.754000000000005</v>
      </c>
    </row>
    <row r="175" spans="1:21">
      <c r="A175" s="33"/>
      <c r="B175" s="34" t="s">
        <v>118</v>
      </c>
      <c r="C175" s="328">
        <v>74.900000000000006</v>
      </c>
      <c r="D175" s="324">
        <v>1518.9</v>
      </c>
      <c r="E175" s="324">
        <v>140.80000000000001</v>
      </c>
      <c r="F175" s="324">
        <v>84.8</v>
      </c>
      <c r="G175" s="325">
        <v>46282</v>
      </c>
      <c r="H175" s="324">
        <v>109.94199999999999</v>
      </c>
      <c r="I175" s="325">
        <v>2459888</v>
      </c>
      <c r="J175" s="327">
        <v>2.2160000000000002</v>
      </c>
      <c r="K175" s="461">
        <v>98.855000000000004</v>
      </c>
      <c r="M175" s="328">
        <v>74.900000000000006</v>
      </c>
      <c r="N175" s="325">
        <v>1581.5</v>
      </c>
      <c r="O175" s="324">
        <v>140.80000000000001</v>
      </c>
      <c r="P175" s="324">
        <v>84.9</v>
      </c>
      <c r="Q175" s="325">
        <v>48187</v>
      </c>
      <c r="R175" s="324">
        <v>109.94199999999999</v>
      </c>
      <c r="S175" s="325">
        <v>9941</v>
      </c>
      <c r="T175" s="327">
        <v>2.2160000000000002</v>
      </c>
      <c r="U175" s="461">
        <v>98.855000000000004</v>
      </c>
    </row>
    <row r="176" spans="1:21">
      <c r="A176" s="208" t="s">
        <v>134</v>
      </c>
      <c r="B176" s="62" t="s">
        <v>107</v>
      </c>
      <c r="C176" s="343">
        <v>78.599999999999994</v>
      </c>
      <c r="D176" s="337">
        <v>1562.021</v>
      </c>
      <c r="E176" s="337">
        <v>136.1</v>
      </c>
      <c r="F176" s="337">
        <v>85.2</v>
      </c>
      <c r="G176" s="338">
        <v>45706</v>
      </c>
      <c r="H176" s="337">
        <v>102.92100000000001</v>
      </c>
      <c r="I176" s="338">
        <v>1958312</v>
      </c>
      <c r="J176" s="341">
        <v>2.4300000000000002</v>
      </c>
      <c r="K176" s="463">
        <v>98.436000000000007</v>
      </c>
      <c r="M176" s="343">
        <v>78.599999999999994</v>
      </c>
      <c r="N176" s="338">
        <v>1587.9</v>
      </c>
      <c r="O176" s="337">
        <v>136.1</v>
      </c>
      <c r="P176" s="337">
        <v>85.4</v>
      </c>
      <c r="Q176" s="338">
        <v>47588</v>
      </c>
      <c r="R176" s="337">
        <v>102.92100000000001</v>
      </c>
      <c r="S176" s="338">
        <v>7683</v>
      </c>
      <c r="T176" s="341">
        <v>2.4300000000000002</v>
      </c>
      <c r="U176" s="463">
        <v>98.436000000000007</v>
      </c>
    </row>
    <row r="177" spans="1:21">
      <c r="A177" s="33">
        <v>2003</v>
      </c>
      <c r="B177" s="34" t="s">
        <v>108</v>
      </c>
      <c r="C177" s="328">
        <v>78.7</v>
      </c>
      <c r="D177" s="324">
        <v>1509.752</v>
      </c>
      <c r="E177" s="324">
        <v>130</v>
      </c>
      <c r="F177" s="324">
        <v>85.1</v>
      </c>
      <c r="G177" s="325">
        <v>43467</v>
      </c>
      <c r="H177" s="324">
        <v>97</v>
      </c>
      <c r="I177" s="325">
        <v>6052791</v>
      </c>
      <c r="J177" s="327">
        <v>2.4380000000000002</v>
      </c>
      <c r="K177" s="461">
        <v>99.367999999999995</v>
      </c>
      <c r="M177" s="328">
        <v>78.7</v>
      </c>
      <c r="N177" s="325">
        <v>1528.3</v>
      </c>
      <c r="O177" s="324">
        <v>130</v>
      </c>
      <c r="P177" s="324">
        <v>85.4</v>
      </c>
      <c r="Q177" s="325">
        <v>46612</v>
      </c>
      <c r="R177" s="324">
        <v>97</v>
      </c>
      <c r="S177" s="325">
        <v>8446</v>
      </c>
      <c r="T177" s="327">
        <v>2.4380000000000002</v>
      </c>
      <c r="U177" s="461">
        <v>99.367999999999995</v>
      </c>
    </row>
    <row r="178" spans="1:21">
      <c r="A178" s="33"/>
      <c r="B178" s="34" t="s">
        <v>109</v>
      </c>
      <c r="C178" s="328">
        <v>78.8</v>
      </c>
      <c r="D178" s="324">
        <v>1476.029</v>
      </c>
      <c r="E178" s="324">
        <v>133.4</v>
      </c>
      <c r="F178" s="324">
        <v>84.3</v>
      </c>
      <c r="G178" s="325">
        <v>42189</v>
      </c>
      <c r="H178" s="324">
        <v>111.81399999999999</v>
      </c>
      <c r="I178" s="325">
        <v>2175017</v>
      </c>
      <c r="J178" s="327">
        <v>2.427</v>
      </c>
      <c r="K178" s="461">
        <v>99.265000000000001</v>
      </c>
      <c r="M178" s="328">
        <v>78.8</v>
      </c>
      <c r="N178" s="325">
        <v>1510.4</v>
      </c>
      <c r="O178" s="324">
        <v>133.4</v>
      </c>
      <c r="P178" s="324">
        <v>85.1</v>
      </c>
      <c r="Q178" s="325">
        <v>46967</v>
      </c>
      <c r="R178" s="324">
        <v>111.81399999999999</v>
      </c>
      <c r="S178" s="325">
        <v>9736</v>
      </c>
      <c r="T178" s="327">
        <v>2.427</v>
      </c>
      <c r="U178" s="461">
        <v>99.265000000000001</v>
      </c>
    </row>
    <row r="179" spans="1:21">
      <c r="A179" s="33"/>
      <c r="B179" s="34" t="s">
        <v>110</v>
      </c>
      <c r="C179" s="328">
        <v>78</v>
      </c>
      <c r="D179" s="324">
        <v>1496.6469999999999</v>
      </c>
      <c r="E179" s="324">
        <v>125.6</v>
      </c>
      <c r="F179" s="324">
        <v>85.3</v>
      </c>
      <c r="G179" s="325">
        <v>41526</v>
      </c>
      <c r="H179" s="324">
        <v>110.10899999999999</v>
      </c>
      <c r="I179" s="325">
        <v>4922158</v>
      </c>
      <c r="J179" s="327">
        <v>2.4159999999999999</v>
      </c>
      <c r="K179" s="461">
        <v>99.165000000000006</v>
      </c>
      <c r="M179" s="328">
        <v>78</v>
      </c>
      <c r="N179" s="325">
        <v>1479.5</v>
      </c>
      <c r="O179" s="324">
        <v>125.6</v>
      </c>
      <c r="P179" s="324">
        <v>85</v>
      </c>
      <c r="Q179" s="325">
        <v>45339</v>
      </c>
      <c r="R179" s="324">
        <v>110.10899999999999</v>
      </c>
      <c r="S179" s="325">
        <v>9215</v>
      </c>
      <c r="T179" s="327">
        <v>2.4159999999999999</v>
      </c>
      <c r="U179" s="461">
        <v>99.165000000000006</v>
      </c>
    </row>
    <row r="180" spans="1:21">
      <c r="A180" s="33"/>
      <c r="B180" s="34" t="s">
        <v>111</v>
      </c>
      <c r="C180" s="328">
        <v>77.099999999999994</v>
      </c>
      <c r="D180" s="324">
        <v>1485.6030000000001</v>
      </c>
      <c r="E180" s="324">
        <v>132.5</v>
      </c>
      <c r="F180" s="324">
        <v>85.2</v>
      </c>
      <c r="G180" s="325">
        <v>44763</v>
      </c>
      <c r="H180" s="324">
        <v>116.89400000000001</v>
      </c>
      <c r="I180" s="325">
        <v>37725492</v>
      </c>
      <c r="J180" s="327">
        <v>2.41</v>
      </c>
      <c r="K180" s="461">
        <v>99.686000000000007</v>
      </c>
      <c r="M180" s="328">
        <v>77.099999999999994</v>
      </c>
      <c r="N180" s="325">
        <v>1449.1</v>
      </c>
      <c r="O180" s="324">
        <v>132.5</v>
      </c>
      <c r="P180" s="324">
        <v>84.9</v>
      </c>
      <c r="Q180" s="325">
        <v>44513</v>
      </c>
      <c r="R180" s="324">
        <v>116.89400000000001</v>
      </c>
      <c r="S180" s="325">
        <v>8527</v>
      </c>
      <c r="T180" s="327">
        <v>2.41</v>
      </c>
      <c r="U180" s="461">
        <v>99.686000000000007</v>
      </c>
    </row>
    <row r="181" spans="1:21">
      <c r="A181" s="33"/>
      <c r="B181" s="34" t="s">
        <v>112</v>
      </c>
      <c r="C181" s="328">
        <v>77.5</v>
      </c>
      <c r="D181" s="324">
        <v>1530.91</v>
      </c>
      <c r="E181" s="324">
        <v>142.6</v>
      </c>
      <c r="F181" s="324">
        <v>84.3</v>
      </c>
      <c r="G181" s="325">
        <v>44800</v>
      </c>
      <c r="H181" s="324">
        <v>113.05200000000001</v>
      </c>
      <c r="I181" s="325">
        <v>3428135</v>
      </c>
      <c r="J181" s="327">
        <v>2.3980000000000001</v>
      </c>
      <c r="K181" s="461">
        <v>99.58</v>
      </c>
      <c r="M181" s="328">
        <v>77.5</v>
      </c>
      <c r="N181" s="325">
        <v>1488.3</v>
      </c>
      <c r="O181" s="324">
        <v>142.6</v>
      </c>
      <c r="P181" s="324">
        <v>84.1</v>
      </c>
      <c r="Q181" s="325">
        <v>43493</v>
      </c>
      <c r="R181" s="324">
        <v>113.05200000000001</v>
      </c>
      <c r="S181" s="325">
        <v>4662</v>
      </c>
      <c r="T181" s="327">
        <v>2.3980000000000001</v>
      </c>
      <c r="U181" s="461">
        <v>99.58</v>
      </c>
    </row>
    <row r="182" spans="1:21">
      <c r="A182" s="33"/>
      <c r="B182" s="34" t="s">
        <v>113</v>
      </c>
      <c r="C182" s="328">
        <v>77.099999999999994</v>
      </c>
      <c r="D182" s="324">
        <v>1556.4</v>
      </c>
      <c r="E182" s="324">
        <v>120.4</v>
      </c>
      <c r="F182" s="324">
        <v>84.9</v>
      </c>
      <c r="G182" s="325">
        <v>46567</v>
      </c>
      <c r="H182" s="324">
        <v>88.156999999999996</v>
      </c>
      <c r="I182" s="325">
        <v>3259261</v>
      </c>
      <c r="J182" s="327">
        <v>2.3919999999999999</v>
      </c>
      <c r="K182" s="461">
        <v>100.10599999999999</v>
      </c>
      <c r="M182" s="328">
        <v>77.099999999999994</v>
      </c>
      <c r="N182" s="325">
        <v>1536.5</v>
      </c>
      <c r="O182" s="324">
        <v>120.4</v>
      </c>
      <c r="P182" s="324">
        <v>84.5</v>
      </c>
      <c r="Q182" s="325">
        <v>42375</v>
      </c>
      <c r="R182" s="324">
        <v>88.156999999999996</v>
      </c>
      <c r="S182" s="325">
        <v>11155</v>
      </c>
      <c r="T182" s="327">
        <v>2.3919999999999999</v>
      </c>
      <c r="U182" s="461">
        <v>100.10599999999999</v>
      </c>
    </row>
    <row r="183" spans="1:21">
      <c r="A183" s="33"/>
      <c r="B183" s="34" t="s">
        <v>114</v>
      </c>
      <c r="C183" s="328">
        <v>77.2</v>
      </c>
      <c r="D183" s="324">
        <v>1548.8</v>
      </c>
      <c r="E183" s="324">
        <v>108</v>
      </c>
      <c r="F183" s="324">
        <v>83</v>
      </c>
      <c r="G183" s="325">
        <v>44732</v>
      </c>
      <c r="H183" s="324">
        <v>109.824</v>
      </c>
      <c r="I183" s="325">
        <v>5123426</v>
      </c>
      <c r="J183" s="327">
        <v>2.403</v>
      </c>
      <c r="K183" s="461">
        <v>99.474999999999994</v>
      </c>
      <c r="M183" s="328">
        <v>77.2</v>
      </c>
      <c r="N183" s="325">
        <v>1528.9</v>
      </c>
      <c r="O183" s="324">
        <v>108</v>
      </c>
      <c r="P183" s="324">
        <v>82.9</v>
      </c>
      <c r="Q183" s="325">
        <v>41453</v>
      </c>
      <c r="R183" s="324">
        <v>109.824</v>
      </c>
      <c r="S183" s="325">
        <v>6987</v>
      </c>
      <c r="T183" s="327">
        <v>2.403</v>
      </c>
      <c r="U183" s="461">
        <v>99.474999999999994</v>
      </c>
    </row>
    <row r="184" spans="1:21">
      <c r="A184" s="33"/>
      <c r="B184" s="34" t="s">
        <v>115</v>
      </c>
      <c r="C184" s="328">
        <v>78</v>
      </c>
      <c r="D184" s="324">
        <v>1550.4</v>
      </c>
      <c r="E184" s="324">
        <v>107</v>
      </c>
      <c r="F184" s="324">
        <v>82.8</v>
      </c>
      <c r="G184" s="325">
        <v>43975</v>
      </c>
      <c r="H184" s="324">
        <v>94.405000000000001</v>
      </c>
      <c r="I184" s="325">
        <v>2073952</v>
      </c>
      <c r="J184" s="327">
        <v>2.3919999999999999</v>
      </c>
      <c r="K184" s="461">
        <v>100.21</v>
      </c>
      <c r="M184" s="328">
        <v>78</v>
      </c>
      <c r="N184" s="325">
        <v>1536.3</v>
      </c>
      <c r="O184" s="324">
        <v>107</v>
      </c>
      <c r="P184" s="324">
        <v>82.8</v>
      </c>
      <c r="Q184" s="325">
        <v>40831</v>
      </c>
      <c r="R184" s="324">
        <v>94.405000000000001</v>
      </c>
      <c r="S184" s="325">
        <v>8862</v>
      </c>
      <c r="T184" s="327">
        <v>2.3919999999999999</v>
      </c>
      <c r="U184" s="461">
        <v>100.21</v>
      </c>
    </row>
    <row r="185" spans="1:21">
      <c r="A185" s="33"/>
      <c r="B185" s="34" t="s">
        <v>116</v>
      </c>
      <c r="C185" s="328">
        <v>76.099999999999994</v>
      </c>
      <c r="D185" s="324">
        <v>1568.8</v>
      </c>
      <c r="E185" s="324">
        <v>121.9</v>
      </c>
      <c r="F185" s="324">
        <v>82.8</v>
      </c>
      <c r="G185" s="325">
        <v>41942</v>
      </c>
      <c r="H185" s="324">
        <v>96.825999999999993</v>
      </c>
      <c r="I185" s="325">
        <v>4241003</v>
      </c>
      <c r="J185" s="327">
        <v>2.4089999999999998</v>
      </c>
      <c r="K185" s="461">
        <v>100</v>
      </c>
      <c r="M185" s="328">
        <v>76.099999999999994</v>
      </c>
      <c r="N185" s="325">
        <v>1553.3</v>
      </c>
      <c r="O185" s="324">
        <v>121.9</v>
      </c>
      <c r="P185" s="324">
        <v>82.9</v>
      </c>
      <c r="Q185" s="325">
        <v>39538</v>
      </c>
      <c r="R185" s="324">
        <v>96.825999999999993</v>
      </c>
      <c r="S185" s="325">
        <v>9371</v>
      </c>
      <c r="T185" s="327">
        <v>2.4089999999999998</v>
      </c>
      <c r="U185" s="461">
        <v>100</v>
      </c>
    </row>
    <row r="186" spans="1:21">
      <c r="A186" s="33"/>
      <c r="B186" s="34" t="s">
        <v>117</v>
      </c>
      <c r="C186" s="328">
        <v>75.8</v>
      </c>
      <c r="D186" s="324">
        <v>1541.9</v>
      </c>
      <c r="E186" s="324">
        <v>113.9</v>
      </c>
      <c r="F186" s="324">
        <v>81.099999999999994</v>
      </c>
      <c r="G186" s="325">
        <v>37455</v>
      </c>
      <c r="H186" s="324">
        <v>88.373000000000005</v>
      </c>
      <c r="I186" s="325">
        <v>28299213</v>
      </c>
      <c r="J186" s="327">
        <v>2.403</v>
      </c>
      <c r="K186" s="461">
        <v>99.578999999999994</v>
      </c>
      <c r="M186" s="328">
        <v>75.8</v>
      </c>
      <c r="N186" s="325">
        <v>1556.6</v>
      </c>
      <c r="O186" s="324">
        <v>113.9</v>
      </c>
      <c r="P186" s="324">
        <v>81</v>
      </c>
      <c r="Q186" s="325">
        <v>38304</v>
      </c>
      <c r="R186" s="324">
        <v>88.373000000000005</v>
      </c>
      <c r="S186" s="325">
        <v>9062</v>
      </c>
      <c r="T186" s="327">
        <v>2.403</v>
      </c>
      <c r="U186" s="461">
        <v>99.578999999999994</v>
      </c>
    </row>
    <row r="187" spans="1:21">
      <c r="A187" s="49"/>
      <c r="B187" s="50" t="s">
        <v>118</v>
      </c>
      <c r="C187" s="348">
        <v>75.2</v>
      </c>
      <c r="D187" s="344">
        <v>1481.5</v>
      </c>
      <c r="E187" s="344">
        <v>114.1</v>
      </c>
      <c r="F187" s="344">
        <v>80.5</v>
      </c>
      <c r="G187" s="345">
        <v>36461</v>
      </c>
      <c r="H187" s="344">
        <v>86.447999999999993</v>
      </c>
      <c r="I187" s="345">
        <v>2194477</v>
      </c>
      <c r="J187" s="347">
        <v>2.3980000000000001</v>
      </c>
      <c r="K187" s="462">
        <v>100</v>
      </c>
      <c r="M187" s="348">
        <v>75.2</v>
      </c>
      <c r="N187" s="345">
        <v>1537.8</v>
      </c>
      <c r="O187" s="344">
        <v>114.1</v>
      </c>
      <c r="P187" s="344">
        <v>80.599999999999994</v>
      </c>
      <c r="Q187" s="345">
        <v>37405</v>
      </c>
      <c r="R187" s="344">
        <v>86.447999999999993</v>
      </c>
      <c r="S187" s="345">
        <v>9392</v>
      </c>
      <c r="T187" s="347">
        <v>2.3980000000000001</v>
      </c>
      <c r="U187" s="462">
        <v>100</v>
      </c>
    </row>
    <row r="188" spans="1:21">
      <c r="A188" s="209" t="s">
        <v>135</v>
      </c>
      <c r="B188" s="34" t="s">
        <v>107</v>
      </c>
      <c r="C188" s="328">
        <v>75.099999999999994</v>
      </c>
      <c r="D188" s="324">
        <v>1563.4</v>
      </c>
      <c r="E188" s="324">
        <v>119.8</v>
      </c>
      <c r="F188" s="324">
        <v>84.4</v>
      </c>
      <c r="G188" s="325">
        <v>34486</v>
      </c>
      <c r="H188" s="324">
        <v>106.65900000000001</v>
      </c>
      <c r="I188" s="325">
        <v>2497260</v>
      </c>
      <c r="J188" s="327">
        <v>2.395</v>
      </c>
      <c r="K188" s="461">
        <v>100.10599999999999</v>
      </c>
      <c r="M188" s="328">
        <v>75.099999999999994</v>
      </c>
      <c r="N188" s="325">
        <v>1597.8</v>
      </c>
      <c r="O188" s="324">
        <v>119.8</v>
      </c>
      <c r="P188" s="324">
        <v>84.6</v>
      </c>
      <c r="Q188" s="325">
        <v>36518</v>
      </c>
      <c r="R188" s="324">
        <v>106.65900000000001</v>
      </c>
      <c r="S188" s="325">
        <v>10195</v>
      </c>
      <c r="T188" s="327">
        <v>2.395</v>
      </c>
      <c r="U188" s="461">
        <v>100.10599999999999</v>
      </c>
    </row>
    <row r="189" spans="1:21">
      <c r="A189" s="33">
        <v>2004</v>
      </c>
      <c r="B189" s="34" t="s">
        <v>108</v>
      </c>
      <c r="C189" s="328">
        <v>75.599999999999994</v>
      </c>
      <c r="D189" s="324">
        <v>1540.1</v>
      </c>
      <c r="E189" s="324">
        <v>146.6</v>
      </c>
      <c r="F189" s="324">
        <v>84.3</v>
      </c>
      <c r="G189" s="325">
        <v>33037</v>
      </c>
      <c r="H189" s="324">
        <v>115.84399999999999</v>
      </c>
      <c r="I189" s="325">
        <v>7638959</v>
      </c>
      <c r="J189" s="327">
        <v>2.38</v>
      </c>
      <c r="K189" s="461">
        <v>100.318</v>
      </c>
      <c r="M189" s="328">
        <v>75.599999999999994</v>
      </c>
      <c r="N189" s="325">
        <v>1580.6</v>
      </c>
      <c r="O189" s="324">
        <v>146.6</v>
      </c>
      <c r="P189" s="324">
        <v>84.6</v>
      </c>
      <c r="Q189" s="325">
        <v>36035</v>
      </c>
      <c r="R189" s="324">
        <v>115.84399999999999</v>
      </c>
      <c r="S189" s="325">
        <v>10306</v>
      </c>
      <c r="T189" s="327">
        <v>2.38</v>
      </c>
      <c r="U189" s="461">
        <v>100.318</v>
      </c>
    </row>
    <row r="190" spans="1:21">
      <c r="A190" s="33"/>
      <c r="B190" s="34" t="s">
        <v>109</v>
      </c>
      <c r="C190" s="328">
        <v>75.5</v>
      </c>
      <c r="D190" s="324">
        <v>1515.1</v>
      </c>
      <c r="E190" s="324">
        <v>117.8</v>
      </c>
      <c r="F190" s="324">
        <v>84.8</v>
      </c>
      <c r="G190" s="325">
        <v>32665</v>
      </c>
      <c r="H190" s="324">
        <v>106.41800000000001</v>
      </c>
      <c r="I190" s="325">
        <v>1218907</v>
      </c>
      <c r="J190" s="327">
        <v>2.363</v>
      </c>
      <c r="K190" s="461">
        <v>100.212</v>
      </c>
      <c r="M190" s="328">
        <v>75.5</v>
      </c>
      <c r="N190" s="325">
        <v>1563.6</v>
      </c>
      <c r="O190" s="324">
        <v>117.8</v>
      </c>
      <c r="P190" s="324">
        <v>85.5</v>
      </c>
      <c r="Q190" s="325">
        <v>35295</v>
      </c>
      <c r="R190" s="324">
        <v>106.41800000000001</v>
      </c>
      <c r="S190" s="325">
        <v>5582</v>
      </c>
      <c r="T190" s="327">
        <v>2.363</v>
      </c>
      <c r="U190" s="461">
        <v>100.212</v>
      </c>
    </row>
    <row r="191" spans="1:21">
      <c r="A191" s="33"/>
      <c r="B191" s="34" t="s">
        <v>110</v>
      </c>
      <c r="C191" s="328">
        <v>75.099999999999994</v>
      </c>
      <c r="D191" s="324">
        <v>1657</v>
      </c>
      <c r="E191" s="324">
        <v>125.9</v>
      </c>
      <c r="F191" s="324">
        <v>84.2</v>
      </c>
      <c r="G191" s="325">
        <v>32302</v>
      </c>
      <c r="H191" s="324">
        <v>98.933999999999997</v>
      </c>
      <c r="I191" s="325">
        <v>5252015</v>
      </c>
      <c r="J191" s="327">
        <v>2.37</v>
      </c>
      <c r="K191" s="461">
        <v>99.683999999999997</v>
      </c>
      <c r="M191" s="328">
        <v>75.099999999999994</v>
      </c>
      <c r="N191" s="325">
        <v>1640.9</v>
      </c>
      <c r="O191" s="324">
        <v>125.9</v>
      </c>
      <c r="P191" s="324">
        <v>83.9</v>
      </c>
      <c r="Q191" s="325">
        <v>35771</v>
      </c>
      <c r="R191" s="324">
        <v>98.933999999999997</v>
      </c>
      <c r="S191" s="325">
        <v>10170</v>
      </c>
      <c r="T191" s="327">
        <v>2.37</v>
      </c>
      <c r="U191" s="461">
        <v>99.683999999999997</v>
      </c>
    </row>
    <row r="192" spans="1:21">
      <c r="A192" s="33"/>
      <c r="B192" s="34" t="s">
        <v>111</v>
      </c>
      <c r="C192" s="328">
        <v>75.7</v>
      </c>
      <c r="D192" s="324">
        <v>1688</v>
      </c>
      <c r="E192" s="324">
        <v>121.3</v>
      </c>
      <c r="F192" s="324">
        <v>84.3</v>
      </c>
      <c r="G192" s="325">
        <v>32323</v>
      </c>
      <c r="H192" s="324">
        <v>79.822000000000003</v>
      </c>
      <c r="I192" s="325">
        <v>48136135</v>
      </c>
      <c r="J192" s="327">
        <v>2.38</v>
      </c>
      <c r="K192" s="461">
        <v>99.79</v>
      </c>
      <c r="M192" s="328">
        <v>75.7</v>
      </c>
      <c r="N192" s="325">
        <v>1643.2</v>
      </c>
      <c r="O192" s="324">
        <v>121.3</v>
      </c>
      <c r="P192" s="324">
        <v>83.9</v>
      </c>
      <c r="Q192" s="325">
        <v>32567</v>
      </c>
      <c r="R192" s="324">
        <v>79.822000000000003</v>
      </c>
      <c r="S192" s="325">
        <v>10521</v>
      </c>
      <c r="T192" s="327">
        <v>2.38</v>
      </c>
      <c r="U192" s="461">
        <v>99.79</v>
      </c>
    </row>
    <row r="193" spans="1:21">
      <c r="A193" s="33"/>
      <c r="B193" s="34" t="s">
        <v>112</v>
      </c>
      <c r="C193" s="328">
        <v>74.7</v>
      </c>
      <c r="D193" s="324">
        <v>1701</v>
      </c>
      <c r="E193" s="324">
        <v>120.7</v>
      </c>
      <c r="F193" s="324">
        <v>83.7</v>
      </c>
      <c r="G193" s="325">
        <v>36100</v>
      </c>
      <c r="H193" s="324">
        <v>74.338999999999999</v>
      </c>
      <c r="I193" s="325">
        <v>4138694</v>
      </c>
      <c r="J193" s="327">
        <v>2.375</v>
      </c>
      <c r="K193" s="461">
        <v>100.316</v>
      </c>
      <c r="M193" s="328">
        <v>74.7</v>
      </c>
      <c r="N193" s="325">
        <v>1650.9</v>
      </c>
      <c r="O193" s="324">
        <v>120.7</v>
      </c>
      <c r="P193" s="324">
        <v>83.5</v>
      </c>
      <c r="Q193" s="325">
        <v>34252</v>
      </c>
      <c r="R193" s="324">
        <v>74.338999999999999</v>
      </c>
      <c r="S193" s="325">
        <v>6299</v>
      </c>
      <c r="T193" s="327">
        <v>2.375</v>
      </c>
      <c r="U193" s="461">
        <v>100.316</v>
      </c>
    </row>
    <row r="194" spans="1:21">
      <c r="A194" s="33"/>
      <c r="B194" s="34" t="s">
        <v>113</v>
      </c>
      <c r="C194" s="328">
        <v>74.7</v>
      </c>
      <c r="D194" s="324">
        <v>1659</v>
      </c>
      <c r="E194" s="324">
        <v>139.9</v>
      </c>
      <c r="F194" s="324">
        <v>84.1</v>
      </c>
      <c r="G194" s="325">
        <v>36484</v>
      </c>
      <c r="H194" s="324">
        <v>92.867000000000004</v>
      </c>
      <c r="I194" s="325">
        <v>2903960</v>
      </c>
      <c r="J194" s="327">
        <v>2.379</v>
      </c>
      <c r="K194" s="461">
        <v>100.105</v>
      </c>
      <c r="M194" s="328">
        <v>74.7</v>
      </c>
      <c r="N194" s="325">
        <v>1636.1</v>
      </c>
      <c r="O194" s="324">
        <v>139.9</v>
      </c>
      <c r="P194" s="324">
        <v>83.8</v>
      </c>
      <c r="Q194" s="325">
        <v>33814</v>
      </c>
      <c r="R194" s="324">
        <v>92.867000000000004</v>
      </c>
      <c r="S194" s="325">
        <v>10552</v>
      </c>
      <c r="T194" s="327">
        <v>2.379</v>
      </c>
      <c r="U194" s="461">
        <v>100.105</v>
      </c>
    </row>
    <row r="195" spans="1:21">
      <c r="A195" s="33"/>
      <c r="B195" s="34" t="s">
        <v>114</v>
      </c>
      <c r="C195" s="328">
        <v>75</v>
      </c>
      <c r="D195" s="324">
        <v>1599</v>
      </c>
      <c r="E195" s="324">
        <v>127.5</v>
      </c>
      <c r="F195" s="324">
        <v>83.7</v>
      </c>
      <c r="G195" s="325">
        <v>37270</v>
      </c>
      <c r="H195" s="324">
        <v>80.134</v>
      </c>
      <c r="I195" s="325">
        <v>7972673</v>
      </c>
      <c r="J195" s="327">
        <v>2.3769999999999998</v>
      </c>
      <c r="K195" s="461">
        <v>100.316</v>
      </c>
      <c r="M195" s="328">
        <v>75</v>
      </c>
      <c r="N195" s="325">
        <v>1568.5</v>
      </c>
      <c r="O195" s="324">
        <v>127.5</v>
      </c>
      <c r="P195" s="324">
        <v>83.5</v>
      </c>
      <c r="Q195" s="325">
        <v>33509</v>
      </c>
      <c r="R195" s="324">
        <v>80.134</v>
      </c>
      <c r="S195" s="325">
        <v>10823</v>
      </c>
      <c r="T195" s="327">
        <v>2.3769999999999998</v>
      </c>
      <c r="U195" s="461">
        <v>100.316</v>
      </c>
    </row>
    <row r="196" spans="1:21">
      <c r="A196" s="33"/>
      <c r="B196" s="34" t="s">
        <v>115</v>
      </c>
      <c r="C196" s="328">
        <v>74.3</v>
      </c>
      <c r="D196" s="324">
        <v>1671</v>
      </c>
      <c r="E196" s="324">
        <v>132.4</v>
      </c>
      <c r="F196" s="324">
        <v>82.8</v>
      </c>
      <c r="G196" s="325">
        <v>35781</v>
      </c>
      <c r="H196" s="324">
        <v>99.534999999999997</v>
      </c>
      <c r="I196" s="325">
        <v>2553960</v>
      </c>
      <c r="J196" s="327">
        <v>2.3519999999999999</v>
      </c>
      <c r="K196" s="461">
        <v>100.52500000000001</v>
      </c>
      <c r="M196" s="328">
        <v>74.3</v>
      </c>
      <c r="N196" s="325">
        <v>1654.9</v>
      </c>
      <c r="O196" s="324">
        <v>132.4</v>
      </c>
      <c r="P196" s="324">
        <v>82.8</v>
      </c>
      <c r="Q196" s="325">
        <v>33103</v>
      </c>
      <c r="R196" s="324">
        <v>99.534999999999997</v>
      </c>
      <c r="S196" s="325">
        <v>11406</v>
      </c>
      <c r="T196" s="327">
        <v>2.3519999999999999</v>
      </c>
      <c r="U196" s="461">
        <v>100.52500000000001</v>
      </c>
    </row>
    <row r="197" spans="1:21">
      <c r="A197" s="33"/>
      <c r="B197" s="34" t="s">
        <v>116</v>
      </c>
      <c r="C197" s="328">
        <v>74.5</v>
      </c>
      <c r="D197" s="324">
        <v>1727</v>
      </c>
      <c r="E197" s="324">
        <v>131.19999999999999</v>
      </c>
      <c r="F197" s="324">
        <v>83.1</v>
      </c>
      <c r="G197" s="325">
        <v>32982</v>
      </c>
      <c r="H197" s="324">
        <v>86.899000000000001</v>
      </c>
      <c r="I197" s="325">
        <v>5246238</v>
      </c>
      <c r="J197" s="327">
        <v>2.3460000000000001</v>
      </c>
      <c r="K197" s="461">
        <v>101.684</v>
      </c>
      <c r="M197" s="328">
        <v>74.5</v>
      </c>
      <c r="N197" s="325">
        <v>1704.2</v>
      </c>
      <c r="O197" s="324">
        <v>131.19999999999999</v>
      </c>
      <c r="P197" s="324">
        <v>83.1</v>
      </c>
      <c r="Q197" s="325">
        <v>32146</v>
      </c>
      <c r="R197" s="324">
        <v>86.899000000000001</v>
      </c>
      <c r="S197" s="325">
        <v>11882</v>
      </c>
      <c r="T197" s="327">
        <v>2.3460000000000001</v>
      </c>
      <c r="U197" s="461">
        <v>101.684</v>
      </c>
    </row>
    <row r="198" spans="1:21">
      <c r="A198" s="33"/>
      <c r="B198" s="34" t="s">
        <v>117</v>
      </c>
      <c r="C198" s="328">
        <v>75.3</v>
      </c>
      <c r="D198" s="324">
        <v>1731</v>
      </c>
      <c r="E198" s="324">
        <v>140.1</v>
      </c>
      <c r="F198" s="324">
        <v>83.5</v>
      </c>
      <c r="G198" s="325">
        <v>31771</v>
      </c>
      <c r="H198" s="324">
        <v>88.694999999999993</v>
      </c>
      <c r="I198" s="325">
        <v>34978533</v>
      </c>
      <c r="J198" s="327">
        <v>2.3380000000000001</v>
      </c>
      <c r="K198" s="461">
        <v>101.795</v>
      </c>
      <c r="M198" s="328">
        <v>75.3</v>
      </c>
      <c r="N198" s="325">
        <v>1747.4</v>
      </c>
      <c r="O198" s="324">
        <v>140.1</v>
      </c>
      <c r="P198" s="324">
        <v>83.4</v>
      </c>
      <c r="Q198" s="325">
        <v>31615</v>
      </c>
      <c r="R198" s="324">
        <v>88.694999999999993</v>
      </c>
      <c r="S198" s="325">
        <v>11173</v>
      </c>
      <c r="T198" s="327">
        <v>2.3380000000000001</v>
      </c>
      <c r="U198" s="461">
        <v>101.795</v>
      </c>
    </row>
    <row r="199" spans="1:21">
      <c r="A199" s="33"/>
      <c r="B199" s="34" t="s">
        <v>118</v>
      </c>
      <c r="C199" s="328">
        <v>76</v>
      </c>
      <c r="D199" s="324">
        <v>1665</v>
      </c>
      <c r="E199" s="324">
        <v>137</v>
      </c>
      <c r="F199" s="324">
        <v>83.7</v>
      </c>
      <c r="G199" s="325">
        <v>30074</v>
      </c>
      <c r="H199" s="324">
        <v>86.295000000000002</v>
      </c>
      <c r="I199" s="325">
        <v>2651551</v>
      </c>
      <c r="J199" s="327">
        <v>2.3180000000000001</v>
      </c>
      <c r="K199" s="461">
        <v>100.73699999999999</v>
      </c>
      <c r="M199" s="328">
        <v>76</v>
      </c>
      <c r="N199" s="325">
        <v>1724.6</v>
      </c>
      <c r="O199" s="324">
        <v>137</v>
      </c>
      <c r="P199" s="324">
        <v>83.9</v>
      </c>
      <c r="Q199" s="325">
        <v>31026</v>
      </c>
      <c r="R199" s="324">
        <v>86.295000000000002</v>
      </c>
      <c r="S199" s="325">
        <v>12101</v>
      </c>
      <c r="T199" s="327">
        <v>2.3180000000000001</v>
      </c>
      <c r="U199" s="461">
        <v>100.73699999999999</v>
      </c>
    </row>
    <row r="200" spans="1:21">
      <c r="A200" s="208" t="s">
        <v>136</v>
      </c>
      <c r="B200" s="62" t="s">
        <v>107</v>
      </c>
      <c r="C200" s="343">
        <v>77.099999999999994</v>
      </c>
      <c r="D200" s="337">
        <v>1677</v>
      </c>
      <c r="E200" s="337">
        <v>127.1</v>
      </c>
      <c r="F200" s="337">
        <v>82.9</v>
      </c>
      <c r="G200" s="338">
        <v>28408</v>
      </c>
      <c r="H200" s="337">
        <v>77.281999999999996</v>
      </c>
      <c r="I200" s="338">
        <v>2641751</v>
      </c>
      <c r="J200" s="341">
        <v>2.3199999999999998</v>
      </c>
      <c r="K200" s="463">
        <v>100.63500000000001</v>
      </c>
      <c r="M200" s="343">
        <v>77.099999999999994</v>
      </c>
      <c r="N200" s="338">
        <v>1726</v>
      </c>
      <c r="O200" s="337">
        <v>127.1</v>
      </c>
      <c r="P200" s="337">
        <v>83.1</v>
      </c>
      <c r="Q200" s="338">
        <v>30566</v>
      </c>
      <c r="R200" s="337">
        <v>77.281999999999996</v>
      </c>
      <c r="S200" s="338">
        <v>11354</v>
      </c>
      <c r="T200" s="341">
        <v>2.3199999999999998</v>
      </c>
      <c r="U200" s="463">
        <v>100.63500000000001</v>
      </c>
    </row>
    <row r="201" spans="1:21">
      <c r="A201" s="33">
        <v>2005</v>
      </c>
      <c r="B201" s="34" t="s">
        <v>108</v>
      </c>
      <c r="C201" s="328">
        <v>77.099999999999994</v>
      </c>
      <c r="D201" s="324">
        <v>1725</v>
      </c>
      <c r="E201" s="324">
        <v>137.6</v>
      </c>
      <c r="F201" s="324">
        <v>83.2</v>
      </c>
      <c r="G201" s="325">
        <v>27725</v>
      </c>
      <c r="H201" s="324">
        <v>77.622</v>
      </c>
      <c r="I201" s="325">
        <v>8864267</v>
      </c>
      <c r="J201" s="327">
        <v>2.3079999999999998</v>
      </c>
      <c r="K201" s="461">
        <v>100.211</v>
      </c>
      <c r="M201" s="328">
        <v>77.099999999999994</v>
      </c>
      <c r="N201" s="325">
        <v>1762.3</v>
      </c>
      <c r="O201" s="324">
        <v>137.6</v>
      </c>
      <c r="P201" s="324">
        <v>83.6</v>
      </c>
      <c r="Q201" s="325">
        <v>29972</v>
      </c>
      <c r="R201" s="324">
        <v>77.622</v>
      </c>
      <c r="S201" s="325">
        <v>11845</v>
      </c>
      <c r="T201" s="327">
        <v>2.3079999999999998</v>
      </c>
      <c r="U201" s="461">
        <v>100.211</v>
      </c>
    </row>
    <row r="202" spans="1:21">
      <c r="A202" s="33"/>
      <c r="B202" s="34" t="s">
        <v>109</v>
      </c>
      <c r="C202" s="328">
        <v>77.900000000000006</v>
      </c>
      <c r="D202" s="324">
        <v>1745</v>
      </c>
      <c r="E202" s="324">
        <v>134.30000000000001</v>
      </c>
      <c r="F202" s="324">
        <v>83.3</v>
      </c>
      <c r="G202" s="325">
        <v>28090</v>
      </c>
      <c r="H202" s="324">
        <v>77.599000000000004</v>
      </c>
      <c r="I202" s="325">
        <v>2157507</v>
      </c>
      <c r="J202" s="327">
        <v>2.2730000000000001</v>
      </c>
      <c r="K202" s="461">
        <v>100.739</v>
      </c>
      <c r="M202" s="328">
        <v>77.900000000000006</v>
      </c>
      <c r="N202" s="325">
        <v>1814</v>
      </c>
      <c r="O202" s="324">
        <v>134.30000000000001</v>
      </c>
      <c r="P202" s="324">
        <v>84</v>
      </c>
      <c r="Q202" s="325">
        <v>30303</v>
      </c>
      <c r="R202" s="324">
        <v>77.599000000000004</v>
      </c>
      <c r="S202" s="325">
        <v>10091</v>
      </c>
      <c r="T202" s="327">
        <v>2.2730000000000001</v>
      </c>
      <c r="U202" s="461">
        <v>100.739</v>
      </c>
    </row>
    <row r="203" spans="1:21">
      <c r="A203" s="33"/>
      <c r="B203" s="34" t="s">
        <v>110</v>
      </c>
      <c r="C203" s="328">
        <v>79</v>
      </c>
      <c r="D203" s="324">
        <v>1793</v>
      </c>
      <c r="E203" s="324">
        <v>160.4</v>
      </c>
      <c r="F203" s="324">
        <v>84.2</v>
      </c>
      <c r="G203" s="325">
        <v>26725</v>
      </c>
      <c r="H203" s="324">
        <v>85.3</v>
      </c>
      <c r="I203" s="325">
        <v>5640298</v>
      </c>
      <c r="J203" s="327">
        <v>2.2719999999999998</v>
      </c>
      <c r="K203" s="461">
        <v>100.52800000000001</v>
      </c>
      <c r="M203" s="328">
        <v>79</v>
      </c>
      <c r="N203" s="325">
        <v>1775.3</v>
      </c>
      <c r="O203" s="324">
        <v>160.4</v>
      </c>
      <c r="P203" s="324">
        <v>83.9</v>
      </c>
      <c r="Q203" s="325">
        <v>30269</v>
      </c>
      <c r="R203" s="324">
        <v>85.3</v>
      </c>
      <c r="S203" s="325">
        <v>11495</v>
      </c>
      <c r="T203" s="327">
        <v>2.2719999999999998</v>
      </c>
      <c r="U203" s="461">
        <v>100.52800000000001</v>
      </c>
    </row>
    <row r="204" spans="1:21">
      <c r="A204" s="33"/>
      <c r="B204" s="34" t="s">
        <v>111</v>
      </c>
      <c r="C204" s="328">
        <v>79.400000000000006</v>
      </c>
      <c r="D204" s="324">
        <v>1787</v>
      </c>
      <c r="E204" s="324">
        <v>141.80000000000001</v>
      </c>
      <c r="F204" s="324">
        <v>86.7</v>
      </c>
      <c r="G204" s="325">
        <v>29787</v>
      </c>
      <c r="H204" s="324">
        <v>97.025000000000006</v>
      </c>
      <c r="I204" s="325">
        <v>59858833</v>
      </c>
      <c r="J204" s="327">
        <v>2.2730000000000001</v>
      </c>
      <c r="K204" s="461">
        <v>100.63200000000001</v>
      </c>
      <c r="M204" s="328">
        <v>79.400000000000006</v>
      </c>
      <c r="N204" s="325">
        <v>1733.8</v>
      </c>
      <c r="O204" s="324">
        <v>141.80000000000001</v>
      </c>
      <c r="P204" s="324">
        <v>86.3</v>
      </c>
      <c r="Q204" s="325">
        <v>29509</v>
      </c>
      <c r="R204" s="324">
        <v>97.025000000000006</v>
      </c>
      <c r="S204" s="325">
        <v>12664</v>
      </c>
      <c r="T204" s="327">
        <v>2.2730000000000001</v>
      </c>
      <c r="U204" s="461">
        <v>100.63200000000001</v>
      </c>
    </row>
    <row r="205" spans="1:21">
      <c r="A205" s="33"/>
      <c r="B205" s="34" t="s">
        <v>112</v>
      </c>
      <c r="C205" s="328">
        <v>78.599999999999994</v>
      </c>
      <c r="D205" s="324">
        <v>1830</v>
      </c>
      <c r="E205" s="324">
        <v>149.5</v>
      </c>
      <c r="F205" s="324">
        <v>83.9</v>
      </c>
      <c r="G205" s="325">
        <v>31601</v>
      </c>
      <c r="H205" s="324">
        <v>111.911</v>
      </c>
      <c r="I205" s="325">
        <v>6942509</v>
      </c>
      <c r="J205" s="327">
        <v>2.2629999999999999</v>
      </c>
      <c r="K205" s="461">
        <v>99.474999999999994</v>
      </c>
      <c r="M205" s="328">
        <v>78.599999999999994</v>
      </c>
      <c r="N205" s="325">
        <v>1768</v>
      </c>
      <c r="O205" s="324">
        <v>149.5</v>
      </c>
      <c r="P205" s="324">
        <v>83.6</v>
      </c>
      <c r="Q205" s="325">
        <v>29893</v>
      </c>
      <c r="R205" s="324">
        <v>111.911</v>
      </c>
      <c r="S205" s="325">
        <v>12199</v>
      </c>
      <c r="T205" s="327">
        <v>2.2629999999999999</v>
      </c>
      <c r="U205" s="461">
        <v>99.474999999999994</v>
      </c>
    </row>
    <row r="206" spans="1:21">
      <c r="A206" s="33"/>
      <c r="B206" s="34" t="s">
        <v>113</v>
      </c>
      <c r="C206" s="328">
        <v>78.599999999999994</v>
      </c>
      <c r="D206" s="324">
        <v>1818</v>
      </c>
      <c r="E206" s="324">
        <v>137.80000000000001</v>
      </c>
      <c r="F206" s="324">
        <v>83.8</v>
      </c>
      <c r="G206" s="325">
        <v>31595</v>
      </c>
      <c r="H206" s="324">
        <v>88.728999999999999</v>
      </c>
      <c r="I206" s="325">
        <v>3142423</v>
      </c>
      <c r="J206" s="327">
        <v>2.25</v>
      </c>
      <c r="K206" s="461">
        <v>99.789000000000001</v>
      </c>
      <c r="M206" s="328">
        <v>78.599999999999994</v>
      </c>
      <c r="N206" s="325">
        <v>1792.9</v>
      </c>
      <c r="O206" s="324">
        <v>137.80000000000001</v>
      </c>
      <c r="P206" s="324">
        <v>83.5</v>
      </c>
      <c r="Q206" s="325">
        <v>29726</v>
      </c>
      <c r="R206" s="324">
        <v>88.728999999999999</v>
      </c>
      <c r="S206" s="325">
        <v>11979</v>
      </c>
      <c r="T206" s="327">
        <v>2.25</v>
      </c>
      <c r="U206" s="461">
        <v>99.789000000000001</v>
      </c>
    </row>
    <row r="207" spans="1:21">
      <c r="A207" s="33"/>
      <c r="B207" s="34" t="s">
        <v>114</v>
      </c>
      <c r="C207" s="328">
        <v>79.2</v>
      </c>
      <c r="D207" s="324">
        <v>1814</v>
      </c>
      <c r="E207" s="324">
        <v>178.9</v>
      </c>
      <c r="F207" s="324">
        <v>84</v>
      </c>
      <c r="G207" s="325">
        <v>33584</v>
      </c>
      <c r="H207" s="324">
        <v>114.917</v>
      </c>
      <c r="I207" s="325">
        <v>9153338</v>
      </c>
      <c r="J207" s="327">
        <v>2.2490000000000001</v>
      </c>
      <c r="K207" s="461">
        <v>99.685000000000002</v>
      </c>
      <c r="M207" s="328">
        <v>79.2</v>
      </c>
      <c r="N207" s="325">
        <v>1766</v>
      </c>
      <c r="O207" s="324">
        <v>178.9</v>
      </c>
      <c r="P207" s="324">
        <v>83.7</v>
      </c>
      <c r="Q207" s="325">
        <v>29526</v>
      </c>
      <c r="R207" s="324">
        <v>114.917</v>
      </c>
      <c r="S207" s="325">
        <v>12708</v>
      </c>
      <c r="T207" s="327">
        <v>2.2490000000000001</v>
      </c>
      <c r="U207" s="461">
        <v>99.685000000000002</v>
      </c>
    </row>
    <row r="208" spans="1:21">
      <c r="A208" s="33"/>
      <c r="B208" s="34" t="s">
        <v>115</v>
      </c>
      <c r="C208" s="328">
        <v>79.2</v>
      </c>
      <c r="D208" s="324">
        <v>1765</v>
      </c>
      <c r="E208" s="324">
        <v>153</v>
      </c>
      <c r="F208" s="324">
        <v>84.4</v>
      </c>
      <c r="G208" s="325">
        <v>31115</v>
      </c>
      <c r="H208" s="324">
        <v>92.759</v>
      </c>
      <c r="I208" s="325">
        <v>2163294</v>
      </c>
      <c r="J208" s="327">
        <v>2.2360000000000002</v>
      </c>
      <c r="K208" s="461">
        <v>99.373999999999995</v>
      </c>
      <c r="M208" s="328">
        <v>79.2</v>
      </c>
      <c r="N208" s="325">
        <v>1748.2</v>
      </c>
      <c r="O208" s="324">
        <v>153</v>
      </c>
      <c r="P208" s="324">
        <v>84.4</v>
      </c>
      <c r="Q208" s="325">
        <v>28933</v>
      </c>
      <c r="R208" s="324">
        <v>92.759</v>
      </c>
      <c r="S208" s="325">
        <v>10049</v>
      </c>
      <c r="T208" s="327">
        <v>2.2360000000000002</v>
      </c>
      <c r="U208" s="461">
        <v>99.373999999999995</v>
      </c>
    </row>
    <row r="209" spans="1:21">
      <c r="A209" s="33"/>
      <c r="B209" s="34" t="s">
        <v>116</v>
      </c>
      <c r="C209" s="328">
        <v>80.5</v>
      </c>
      <c r="D209" s="324">
        <v>1758</v>
      </c>
      <c r="E209" s="324">
        <v>148.80000000000001</v>
      </c>
      <c r="F209" s="324">
        <v>83.9</v>
      </c>
      <c r="G209" s="325">
        <v>29731</v>
      </c>
      <c r="H209" s="324">
        <v>119.40900000000001</v>
      </c>
      <c r="I209" s="325">
        <v>5031134</v>
      </c>
      <c r="J209" s="327">
        <v>2.2360000000000002</v>
      </c>
      <c r="K209" s="461">
        <v>98.447000000000003</v>
      </c>
      <c r="M209" s="328">
        <v>80.5</v>
      </c>
      <c r="N209" s="325">
        <v>1733.6</v>
      </c>
      <c r="O209" s="324">
        <v>148.80000000000001</v>
      </c>
      <c r="P209" s="324">
        <v>84</v>
      </c>
      <c r="Q209" s="325">
        <v>28927</v>
      </c>
      <c r="R209" s="324">
        <v>119.40900000000001</v>
      </c>
      <c r="S209" s="325">
        <v>11879</v>
      </c>
      <c r="T209" s="327">
        <v>2.2360000000000002</v>
      </c>
      <c r="U209" s="461">
        <v>98.447000000000003</v>
      </c>
    </row>
    <row r="210" spans="1:21">
      <c r="A210" s="33"/>
      <c r="B210" s="34" t="s">
        <v>117</v>
      </c>
      <c r="C210" s="328">
        <v>80.400000000000006</v>
      </c>
      <c r="D210" s="324">
        <v>1701</v>
      </c>
      <c r="E210" s="324">
        <v>155.6</v>
      </c>
      <c r="F210" s="324">
        <v>83.9</v>
      </c>
      <c r="G210" s="325">
        <v>28568</v>
      </c>
      <c r="H210" s="324">
        <v>104.17700000000001</v>
      </c>
      <c r="I210" s="325">
        <v>42665041</v>
      </c>
      <c r="J210" s="327">
        <v>2.2410000000000001</v>
      </c>
      <c r="K210" s="461">
        <v>98.34</v>
      </c>
      <c r="M210" s="328">
        <v>80.400000000000006</v>
      </c>
      <c r="N210" s="325">
        <v>1720.4</v>
      </c>
      <c r="O210" s="324">
        <v>155.6</v>
      </c>
      <c r="P210" s="324">
        <v>83.9</v>
      </c>
      <c r="Q210" s="325">
        <v>28473</v>
      </c>
      <c r="R210" s="324">
        <v>104.17700000000001</v>
      </c>
      <c r="S210" s="325">
        <v>13253</v>
      </c>
      <c r="T210" s="327">
        <v>2.2410000000000001</v>
      </c>
      <c r="U210" s="461">
        <v>98.34</v>
      </c>
    </row>
    <row r="211" spans="1:21">
      <c r="A211" s="49"/>
      <c r="B211" s="50" t="s">
        <v>118</v>
      </c>
      <c r="C211" s="348">
        <v>79.400000000000006</v>
      </c>
      <c r="D211" s="344">
        <v>1663</v>
      </c>
      <c r="E211" s="344">
        <v>157</v>
      </c>
      <c r="F211" s="344">
        <v>83.7</v>
      </c>
      <c r="G211" s="345">
        <v>27305</v>
      </c>
      <c r="H211" s="344">
        <v>108.012</v>
      </c>
      <c r="I211" s="345">
        <v>2597652</v>
      </c>
      <c r="J211" s="347">
        <v>2.2280000000000002</v>
      </c>
      <c r="K211" s="462">
        <v>99.06</v>
      </c>
      <c r="M211" s="348">
        <v>79.400000000000006</v>
      </c>
      <c r="N211" s="345">
        <v>1716.1</v>
      </c>
      <c r="O211" s="344">
        <v>157</v>
      </c>
      <c r="P211" s="344">
        <v>84</v>
      </c>
      <c r="Q211" s="345">
        <v>28561</v>
      </c>
      <c r="R211" s="344">
        <v>108.012</v>
      </c>
      <c r="S211" s="345">
        <v>12798</v>
      </c>
      <c r="T211" s="347">
        <v>2.2280000000000002</v>
      </c>
      <c r="U211" s="462">
        <v>99.06</v>
      </c>
    </row>
    <row r="212" spans="1:21">
      <c r="A212" s="209" t="s">
        <v>137</v>
      </c>
      <c r="B212" s="34" t="s">
        <v>107</v>
      </c>
      <c r="C212" s="328">
        <v>78.8</v>
      </c>
      <c r="D212" s="324">
        <v>1465</v>
      </c>
      <c r="E212" s="324">
        <v>156.30000000000001</v>
      </c>
      <c r="F212" s="324">
        <v>83.6</v>
      </c>
      <c r="G212" s="325">
        <v>27057</v>
      </c>
      <c r="H212" s="324">
        <v>113.137</v>
      </c>
      <c r="I212" s="325">
        <v>2641912</v>
      </c>
      <c r="J212" s="327">
        <v>2.2210000000000001</v>
      </c>
      <c r="K212" s="461">
        <v>99.685000000000002</v>
      </c>
      <c r="M212" s="328">
        <v>78.8</v>
      </c>
      <c r="N212" s="325">
        <v>1522.4</v>
      </c>
      <c r="O212" s="324">
        <v>156.30000000000001</v>
      </c>
      <c r="P212" s="324">
        <v>83.8</v>
      </c>
      <c r="Q212" s="325">
        <v>28738</v>
      </c>
      <c r="R212" s="324">
        <v>113.137</v>
      </c>
      <c r="S212" s="325">
        <v>11568</v>
      </c>
      <c r="T212" s="327">
        <v>2.2210000000000001</v>
      </c>
      <c r="U212" s="461">
        <v>99.685000000000002</v>
      </c>
    </row>
    <row r="213" spans="1:21">
      <c r="A213" s="33">
        <v>2006</v>
      </c>
      <c r="B213" s="34" t="s">
        <v>108</v>
      </c>
      <c r="C213" s="328">
        <v>78</v>
      </c>
      <c r="D213" s="324">
        <v>1557</v>
      </c>
      <c r="E213" s="324">
        <v>164</v>
      </c>
      <c r="F213" s="324">
        <v>83.1</v>
      </c>
      <c r="G213" s="325">
        <v>26197</v>
      </c>
      <c r="H213" s="324">
        <v>87.703000000000003</v>
      </c>
      <c r="I213" s="325">
        <v>10998472</v>
      </c>
      <c r="J213" s="327">
        <v>2.2200000000000002</v>
      </c>
      <c r="K213" s="461">
        <v>99.578000000000003</v>
      </c>
      <c r="M213" s="328">
        <v>78</v>
      </c>
      <c r="N213" s="325">
        <v>1600.3</v>
      </c>
      <c r="O213" s="324">
        <v>164</v>
      </c>
      <c r="P213" s="324">
        <v>83.5</v>
      </c>
      <c r="Q213" s="325">
        <v>28357</v>
      </c>
      <c r="R213" s="324">
        <v>87.703000000000003</v>
      </c>
      <c r="S213" s="325">
        <v>14702</v>
      </c>
      <c r="T213" s="327">
        <v>2.2200000000000002</v>
      </c>
      <c r="U213" s="461">
        <v>99.578000000000003</v>
      </c>
    </row>
    <row r="214" spans="1:21">
      <c r="A214" s="33"/>
      <c r="B214" s="34" t="s">
        <v>109</v>
      </c>
      <c r="C214" s="328">
        <v>78.3</v>
      </c>
      <c r="D214" s="324">
        <v>1464</v>
      </c>
      <c r="E214" s="324">
        <v>157.9</v>
      </c>
      <c r="F214" s="324">
        <v>83.2</v>
      </c>
      <c r="G214" s="325">
        <v>25436</v>
      </c>
      <c r="H214" s="324">
        <v>96.66</v>
      </c>
      <c r="I214" s="325">
        <v>3251336</v>
      </c>
      <c r="J214" s="327">
        <v>2.2029999999999998</v>
      </c>
      <c r="K214" s="461">
        <v>99.161000000000001</v>
      </c>
      <c r="M214" s="328">
        <v>78.3</v>
      </c>
      <c r="N214" s="325">
        <v>1528.4</v>
      </c>
      <c r="O214" s="324">
        <v>157.9</v>
      </c>
      <c r="P214" s="324">
        <v>83.9</v>
      </c>
      <c r="Q214" s="325">
        <v>27694</v>
      </c>
      <c r="R214" s="324">
        <v>96.66</v>
      </c>
      <c r="S214" s="325">
        <v>15472</v>
      </c>
      <c r="T214" s="327">
        <v>2.2029999999999998</v>
      </c>
      <c r="U214" s="461">
        <v>99.161000000000001</v>
      </c>
    </row>
    <row r="215" spans="1:21">
      <c r="A215" s="33"/>
      <c r="B215" s="34" t="s">
        <v>110</v>
      </c>
      <c r="C215" s="328">
        <v>78.8</v>
      </c>
      <c r="D215" s="324">
        <v>1583</v>
      </c>
      <c r="E215" s="324">
        <v>177.8</v>
      </c>
      <c r="F215" s="324">
        <v>84.2</v>
      </c>
      <c r="G215" s="325">
        <v>23826</v>
      </c>
      <c r="H215" s="324">
        <v>113.416</v>
      </c>
      <c r="I215" s="325">
        <v>7323942</v>
      </c>
      <c r="J215" s="327">
        <v>2.2229999999999999</v>
      </c>
      <c r="K215" s="461">
        <v>99.474999999999994</v>
      </c>
      <c r="M215" s="328">
        <v>78.8</v>
      </c>
      <c r="N215" s="325">
        <v>1567</v>
      </c>
      <c r="O215" s="324">
        <v>177.8</v>
      </c>
      <c r="P215" s="324">
        <v>83.9</v>
      </c>
      <c r="Q215" s="325">
        <v>27323</v>
      </c>
      <c r="R215" s="324">
        <v>113.416</v>
      </c>
      <c r="S215" s="325">
        <v>15446</v>
      </c>
      <c r="T215" s="327">
        <v>2.2229999999999999</v>
      </c>
      <c r="U215" s="461">
        <v>99.474999999999994</v>
      </c>
    </row>
    <row r="216" spans="1:21">
      <c r="A216" s="33"/>
      <c r="B216" s="34" t="s">
        <v>111</v>
      </c>
      <c r="C216" s="328">
        <v>78.8</v>
      </c>
      <c r="D216" s="324">
        <v>1641</v>
      </c>
      <c r="E216" s="324">
        <v>178.7</v>
      </c>
      <c r="F216" s="324">
        <v>84.3</v>
      </c>
      <c r="G216" s="325">
        <v>28185</v>
      </c>
      <c r="H216" s="324">
        <v>99.85</v>
      </c>
      <c r="I216" s="325">
        <v>72090488</v>
      </c>
      <c r="J216" s="327">
        <v>2.25</v>
      </c>
      <c r="K216" s="461">
        <v>99.686000000000007</v>
      </c>
      <c r="M216" s="328">
        <v>78.8</v>
      </c>
      <c r="N216" s="325">
        <v>1587</v>
      </c>
      <c r="O216" s="324">
        <v>178.7</v>
      </c>
      <c r="P216" s="324">
        <v>83.8</v>
      </c>
      <c r="Q216" s="325">
        <v>27400</v>
      </c>
      <c r="R216" s="324">
        <v>99.85</v>
      </c>
      <c r="S216" s="325">
        <v>15146</v>
      </c>
      <c r="T216" s="327">
        <v>2.25</v>
      </c>
      <c r="U216" s="461">
        <v>99.686000000000007</v>
      </c>
    </row>
    <row r="217" spans="1:21">
      <c r="A217" s="33"/>
      <c r="B217" s="34" t="s">
        <v>112</v>
      </c>
      <c r="C217" s="328">
        <v>79.8</v>
      </c>
      <c r="D217" s="324">
        <v>1575</v>
      </c>
      <c r="E217" s="324">
        <v>218.9</v>
      </c>
      <c r="F217" s="324">
        <v>84.5</v>
      </c>
      <c r="G217" s="325">
        <v>28539</v>
      </c>
      <c r="H217" s="324">
        <v>97.174999999999997</v>
      </c>
      <c r="I217" s="325">
        <v>8040384</v>
      </c>
      <c r="J217" s="327">
        <v>2.2400000000000002</v>
      </c>
      <c r="K217" s="461">
        <v>100.634</v>
      </c>
      <c r="M217" s="328">
        <v>79.8</v>
      </c>
      <c r="N217" s="325">
        <v>1512.1</v>
      </c>
      <c r="O217" s="324">
        <v>218.9</v>
      </c>
      <c r="P217" s="324">
        <v>84.1</v>
      </c>
      <c r="Q217" s="325">
        <v>27087</v>
      </c>
      <c r="R217" s="324">
        <v>97.174999999999997</v>
      </c>
      <c r="S217" s="325">
        <v>16346</v>
      </c>
      <c r="T217" s="327">
        <v>2.2400000000000002</v>
      </c>
      <c r="U217" s="461">
        <v>100.634</v>
      </c>
    </row>
    <row r="218" spans="1:21">
      <c r="A218" s="33"/>
      <c r="B218" s="34" t="s">
        <v>113</v>
      </c>
      <c r="C218" s="328">
        <v>80.3</v>
      </c>
      <c r="D218" s="324">
        <v>1579</v>
      </c>
      <c r="E218" s="324">
        <v>182.7</v>
      </c>
      <c r="F218" s="324">
        <v>84</v>
      </c>
      <c r="G218" s="325">
        <v>28806</v>
      </c>
      <c r="H218" s="324">
        <v>105.75700000000001</v>
      </c>
      <c r="I218" s="325">
        <v>3821075</v>
      </c>
      <c r="J218" s="327">
        <v>2.2480000000000002</v>
      </c>
      <c r="K218" s="461">
        <v>100.10599999999999</v>
      </c>
      <c r="M218" s="328">
        <v>80.3</v>
      </c>
      <c r="N218" s="325">
        <v>1551.9</v>
      </c>
      <c r="O218" s="324">
        <v>182.7</v>
      </c>
      <c r="P218" s="324">
        <v>83.7</v>
      </c>
      <c r="Q218" s="325">
        <v>26877</v>
      </c>
      <c r="R218" s="324">
        <v>105.75700000000001</v>
      </c>
      <c r="S218" s="325">
        <v>14893</v>
      </c>
      <c r="T218" s="327">
        <v>2.2480000000000002</v>
      </c>
      <c r="U218" s="461">
        <v>100.10599999999999</v>
      </c>
    </row>
    <row r="219" spans="1:21">
      <c r="A219" s="33"/>
      <c r="B219" s="34" t="s">
        <v>114</v>
      </c>
      <c r="C219" s="328">
        <v>79.400000000000006</v>
      </c>
      <c r="D219" s="324">
        <v>1671</v>
      </c>
      <c r="E219" s="324">
        <v>191.6</v>
      </c>
      <c r="F219" s="324">
        <v>84.6</v>
      </c>
      <c r="G219" s="325">
        <v>31298</v>
      </c>
      <c r="H219" s="324">
        <v>92.381</v>
      </c>
      <c r="I219" s="325">
        <v>11243814</v>
      </c>
      <c r="J219" s="327">
        <v>2.262</v>
      </c>
      <c r="K219" s="461">
        <v>100.84399999999999</v>
      </c>
      <c r="M219" s="328">
        <v>79.400000000000006</v>
      </c>
      <c r="N219" s="325">
        <v>1615.9</v>
      </c>
      <c r="O219" s="324">
        <v>191.6</v>
      </c>
      <c r="P219" s="324">
        <v>84.3</v>
      </c>
      <c r="Q219" s="325">
        <v>27345</v>
      </c>
      <c r="R219" s="324">
        <v>92.381</v>
      </c>
      <c r="S219" s="325">
        <v>16019</v>
      </c>
      <c r="T219" s="327">
        <v>2.262</v>
      </c>
      <c r="U219" s="461">
        <v>100.84399999999999</v>
      </c>
    </row>
    <row r="220" spans="1:21">
      <c r="A220" s="33"/>
      <c r="B220" s="34" t="s">
        <v>115</v>
      </c>
      <c r="C220" s="328">
        <v>82.4</v>
      </c>
      <c r="D220" s="324">
        <v>1679</v>
      </c>
      <c r="E220" s="324">
        <v>178.3</v>
      </c>
      <c r="F220" s="324">
        <v>84.1</v>
      </c>
      <c r="G220" s="325">
        <v>28474</v>
      </c>
      <c r="H220" s="324">
        <v>120.602</v>
      </c>
      <c r="I220" s="325">
        <v>2983584</v>
      </c>
      <c r="J220" s="327">
        <v>2.2839999999999998</v>
      </c>
      <c r="K220" s="461">
        <v>100.315</v>
      </c>
      <c r="M220" s="328">
        <v>82.4</v>
      </c>
      <c r="N220" s="325">
        <v>1665.2</v>
      </c>
      <c r="O220" s="324">
        <v>178.3</v>
      </c>
      <c r="P220" s="324">
        <v>84.1</v>
      </c>
      <c r="Q220" s="325">
        <v>26922</v>
      </c>
      <c r="R220" s="324">
        <v>120.602</v>
      </c>
      <c r="S220" s="325">
        <v>14081</v>
      </c>
      <c r="T220" s="327">
        <v>2.2839999999999998</v>
      </c>
      <c r="U220" s="461">
        <v>100.315</v>
      </c>
    </row>
    <row r="221" spans="1:21">
      <c r="A221" s="33"/>
      <c r="B221" s="34" t="s">
        <v>116</v>
      </c>
      <c r="C221" s="328">
        <v>81.099999999999994</v>
      </c>
      <c r="D221" s="324">
        <v>1689</v>
      </c>
      <c r="E221" s="324">
        <v>176.5</v>
      </c>
      <c r="F221" s="324">
        <v>84.2</v>
      </c>
      <c r="G221" s="325">
        <v>28125</v>
      </c>
      <c r="H221" s="324">
        <v>110.75</v>
      </c>
      <c r="I221" s="325">
        <v>6480625</v>
      </c>
      <c r="J221" s="327">
        <v>2.29</v>
      </c>
      <c r="K221" s="461">
        <v>100.21</v>
      </c>
      <c r="M221" s="328">
        <v>81.099999999999994</v>
      </c>
      <c r="N221" s="325">
        <v>1667.9</v>
      </c>
      <c r="O221" s="324">
        <v>176.5</v>
      </c>
      <c r="P221" s="324">
        <v>84.2</v>
      </c>
      <c r="Q221" s="325">
        <v>27072</v>
      </c>
      <c r="R221" s="324">
        <v>110.75</v>
      </c>
      <c r="S221" s="325">
        <v>15582</v>
      </c>
      <c r="T221" s="327">
        <v>2.29</v>
      </c>
      <c r="U221" s="461">
        <v>100.21</v>
      </c>
    </row>
    <row r="222" spans="1:21">
      <c r="A222" s="33"/>
      <c r="B222" s="34" t="s">
        <v>117</v>
      </c>
      <c r="C222" s="328">
        <v>81.400000000000006</v>
      </c>
      <c r="D222" s="324">
        <v>1656</v>
      </c>
      <c r="E222" s="324">
        <v>169.3</v>
      </c>
      <c r="F222" s="324">
        <v>84.2</v>
      </c>
      <c r="G222" s="325">
        <v>27243</v>
      </c>
      <c r="H222" s="324">
        <v>93.647999999999996</v>
      </c>
      <c r="I222" s="325">
        <v>51451293</v>
      </c>
      <c r="J222" s="327">
        <v>2.2869999999999999</v>
      </c>
      <c r="K222" s="461">
        <v>100.211</v>
      </c>
      <c r="M222" s="328">
        <v>81.400000000000006</v>
      </c>
      <c r="N222" s="325">
        <v>1683.4</v>
      </c>
      <c r="O222" s="324">
        <v>169.3</v>
      </c>
      <c r="P222" s="324">
        <v>84.2</v>
      </c>
      <c r="Q222" s="325">
        <v>27198</v>
      </c>
      <c r="R222" s="324">
        <v>93.647999999999996</v>
      </c>
      <c r="S222" s="325">
        <v>15276</v>
      </c>
      <c r="T222" s="327">
        <v>2.2869999999999999</v>
      </c>
      <c r="U222" s="461">
        <v>100.211</v>
      </c>
    </row>
    <row r="223" spans="1:21">
      <c r="A223" s="33"/>
      <c r="B223" s="34" t="s">
        <v>118</v>
      </c>
      <c r="C223" s="328">
        <v>83</v>
      </c>
      <c r="D223" s="324">
        <v>1633</v>
      </c>
      <c r="E223" s="324">
        <v>173.7</v>
      </c>
      <c r="F223" s="324">
        <v>84.1</v>
      </c>
      <c r="G223" s="325">
        <v>25335</v>
      </c>
      <c r="H223" s="324">
        <v>95.266000000000005</v>
      </c>
      <c r="I223" s="325">
        <v>3036583</v>
      </c>
      <c r="J223" s="327">
        <v>2.298</v>
      </c>
      <c r="K223" s="461">
        <v>100.105</v>
      </c>
      <c r="M223" s="328">
        <v>83</v>
      </c>
      <c r="N223" s="325">
        <v>1681</v>
      </c>
      <c r="O223" s="324">
        <v>173.7</v>
      </c>
      <c r="P223" s="324">
        <v>84.3</v>
      </c>
      <c r="Q223" s="325">
        <v>27059</v>
      </c>
      <c r="R223" s="324">
        <v>95.266000000000005</v>
      </c>
      <c r="S223" s="325">
        <v>15612</v>
      </c>
      <c r="T223" s="327">
        <v>2.298</v>
      </c>
      <c r="U223" s="461">
        <v>100.105</v>
      </c>
    </row>
    <row r="224" spans="1:21">
      <c r="A224" s="208" t="s">
        <v>138</v>
      </c>
      <c r="B224" s="62" t="s">
        <v>107</v>
      </c>
      <c r="C224" s="343">
        <v>82.1</v>
      </c>
      <c r="D224" s="337">
        <v>1575</v>
      </c>
      <c r="E224" s="337">
        <v>175.6</v>
      </c>
      <c r="F224" s="337">
        <v>84.8</v>
      </c>
      <c r="G224" s="338">
        <v>25180</v>
      </c>
      <c r="H224" s="337">
        <v>88.427000000000007</v>
      </c>
      <c r="I224" s="338">
        <v>3257527</v>
      </c>
      <c r="J224" s="341">
        <v>2.3250000000000002</v>
      </c>
      <c r="K224" s="463">
        <v>99.789000000000001</v>
      </c>
      <c r="M224" s="343">
        <v>82.1</v>
      </c>
      <c r="N224" s="338">
        <v>1646.2</v>
      </c>
      <c r="O224" s="337">
        <v>175.6</v>
      </c>
      <c r="P224" s="337">
        <v>85</v>
      </c>
      <c r="Q224" s="338">
        <v>26320</v>
      </c>
      <c r="R224" s="337">
        <v>88.427000000000007</v>
      </c>
      <c r="S224" s="338">
        <v>14182</v>
      </c>
      <c r="T224" s="341">
        <v>2.3250000000000002</v>
      </c>
      <c r="U224" s="463">
        <v>99.789000000000001</v>
      </c>
    </row>
    <row r="225" spans="1:21">
      <c r="A225" s="33">
        <v>2007</v>
      </c>
      <c r="B225" s="34" t="s">
        <v>108</v>
      </c>
      <c r="C225" s="328">
        <v>82</v>
      </c>
      <c r="D225" s="324">
        <v>1637</v>
      </c>
      <c r="E225" s="324">
        <v>184.9</v>
      </c>
      <c r="F225" s="324">
        <v>84.8</v>
      </c>
      <c r="G225" s="325">
        <v>24430</v>
      </c>
      <c r="H225" s="324">
        <v>107.985</v>
      </c>
      <c r="I225" s="325">
        <v>11000948</v>
      </c>
      <c r="J225" s="327">
        <v>2.3079999999999998</v>
      </c>
      <c r="K225" s="461">
        <v>99.682000000000002</v>
      </c>
      <c r="M225" s="328">
        <v>82</v>
      </c>
      <c r="N225" s="325">
        <v>1691.7</v>
      </c>
      <c r="O225" s="324">
        <v>184.9</v>
      </c>
      <c r="P225" s="324">
        <v>85.3</v>
      </c>
      <c r="Q225" s="325">
        <v>26422</v>
      </c>
      <c r="R225" s="324">
        <v>107.985</v>
      </c>
      <c r="S225" s="325">
        <v>14844</v>
      </c>
      <c r="T225" s="327">
        <v>2.3079999999999998</v>
      </c>
      <c r="U225" s="461">
        <v>99.682000000000002</v>
      </c>
    </row>
    <row r="226" spans="1:21">
      <c r="A226" s="33"/>
      <c r="B226" s="34" t="s">
        <v>109</v>
      </c>
      <c r="C226" s="328">
        <v>82.9</v>
      </c>
      <c r="D226" s="324">
        <v>1597</v>
      </c>
      <c r="E226" s="324">
        <v>149.19999999999999</v>
      </c>
      <c r="F226" s="324">
        <v>84.6</v>
      </c>
      <c r="G226" s="325">
        <v>23970</v>
      </c>
      <c r="H226" s="324">
        <v>102.319</v>
      </c>
      <c r="I226" s="325">
        <v>3046100</v>
      </c>
      <c r="J226" s="327">
        <v>2.3119999999999998</v>
      </c>
      <c r="K226" s="461">
        <v>100</v>
      </c>
      <c r="M226" s="328">
        <v>82.9</v>
      </c>
      <c r="N226" s="325">
        <v>1670.7</v>
      </c>
      <c r="O226" s="324">
        <v>149.19999999999999</v>
      </c>
      <c r="P226" s="324">
        <v>85.4</v>
      </c>
      <c r="Q226" s="325">
        <v>26431</v>
      </c>
      <c r="R226" s="324">
        <v>102.319</v>
      </c>
      <c r="S226" s="325">
        <v>14716</v>
      </c>
      <c r="T226" s="327">
        <v>2.3119999999999998</v>
      </c>
      <c r="U226" s="461">
        <v>100</v>
      </c>
    </row>
    <row r="227" spans="1:21">
      <c r="A227" s="33"/>
      <c r="B227" s="34" t="s">
        <v>110</v>
      </c>
      <c r="C227" s="328">
        <v>83.3</v>
      </c>
      <c r="D227" s="324">
        <v>1711</v>
      </c>
      <c r="E227" s="324">
        <v>184</v>
      </c>
      <c r="F227" s="324">
        <v>86.2</v>
      </c>
      <c r="G227" s="325">
        <v>22853</v>
      </c>
      <c r="H227" s="324">
        <v>85.94</v>
      </c>
      <c r="I227" s="325">
        <v>6713556</v>
      </c>
      <c r="J227" s="327">
        <v>2.339</v>
      </c>
      <c r="K227" s="461">
        <v>100.10599999999999</v>
      </c>
      <c r="M227" s="328">
        <v>83.3</v>
      </c>
      <c r="N227" s="325">
        <v>1693.2</v>
      </c>
      <c r="O227" s="324">
        <v>184</v>
      </c>
      <c r="P227" s="324">
        <v>85.9</v>
      </c>
      <c r="Q227" s="325">
        <v>25920</v>
      </c>
      <c r="R227" s="324">
        <v>85.94</v>
      </c>
      <c r="S227" s="325">
        <v>14581</v>
      </c>
      <c r="T227" s="327">
        <v>2.339</v>
      </c>
      <c r="U227" s="461">
        <v>100.10599999999999</v>
      </c>
    </row>
    <row r="228" spans="1:21">
      <c r="A228" s="33"/>
      <c r="B228" s="34" t="s">
        <v>111</v>
      </c>
      <c r="C228" s="328">
        <v>83.2</v>
      </c>
      <c r="D228" s="324">
        <v>1809</v>
      </c>
      <c r="E228" s="324">
        <v>181.4</v>
      </c>
      <c r="F228" s="324">
        <v>86.8</v>
      </c>
      <c r="G228" s="325">
        <v>27735</v>
      </c>
      <c r="H228" s="324">
        <v>110.334</v>
      </c>
      <c r="I228" s="325">
        <v>73368461</v>
      </c>
      <c r="J228" s="327">
        <v>2.3679999999999999</v>
      </c>
      <c r="K228" s="461">
        <v>99.894999999999996</v>
      </c>
      <c r="M228" s="328">
        <v>83.2</v>
      </c>
      <c r="N228" s="325">
        <v>1747.7</v>
      </c>
      <c r="O228" s="324">
        <v>181.4</v>
      </c>
      <c r="P228" s="324">
        <v>86.3</v>
      </c>
      <c r="Q228" s="325">
        <v>26749</v>
      </c>
      <c r="R228" s="324">
        <v>110.334</v>
      </c>
      <c r="S228" s="325">
        <v>15566</v>
      </c>
      <c r="T228" s="327">
        <v>2.3679999999999999</v>
      </c>
      <c r="U228" s="461">
        <v>99.894999999999996</v>
      </c>
    </row>
    <row r="229" spans="1:21">
      <c r="A229" s="33"/>
      <c r="B229" s="34" t="s">
        <v>112</v>
      </c>
      <c r="C229" s="328">
        <v>83.3</v>
      </c>
      <c r="D229" s="324">
        <v>1799</v>
      </c>
      <c r="E229" s="324">
        <v>162.19999999999999</v>
      </c>
      <c r="F229" s="324">
        <v>87.2</v>
      </c>
      <c r="G229" s="325">
        <v>26765</v>
      </c>
      <c r="H229" s="324">
        <v>87.396000000000001</v>
      </c>
      <c r="I229" s="325">
        <v>3621069</v>
      </c>
      <c r="J229" s="327">
        <v>2.383</v>
      </c>
      <c r="K229" s="461">
        <v>99.474999999999994</v>
      </c>
      <c r="M229" s="328">
        <v>83.3</v>
      </c>
      <c r="N229" s="325">
        <v>1717.5</v>
      </c>
      <c r="O229" s="324">
        <v>162.19999999999999</v>
      </c>
      <c r="P229" s="324">
        <v>86.8</v>
      </c>
      <c r="Q229" s="325">
        <v>25740</v>
      </c>
      <c r="R229" s="324">
        <v>87.396000000000001</v>
      </c>
      <c r="S229" s="325">
        <v>8640</v>
      </c>
      <c r="T229" s="327">
        <v>2.383</v>
      </c>
      <c r="U229" s="461">
        <v>99.474999999999994</v>
      </c>
    </row>
    <row r="230" spans="1:21">
      <c r="A230" s="39"/>
      <c r="B230" s="34" t="s">
        <v>113</v>
      </c>
      <c r="C230" s="328">
        <v>83</v>
      </c>
      <c r="D230" s="324">
        <v>1731</v>
      </c>
      <c r="E230" s="324">
        <v>186.7</v>
      </c>
      <c r="F230" s="324">
        <v>87.4</v>
      </c>
      <c r="G230" s="325">
        <v>28202</v>
      </c>
      <c r="H230" s="324">
        <v>96.698999999999998</v>
      </c>
      <c r="I230" s="325">
        <v>4367675</v>
      </c>
      <c r="J230" s="327">
        <v>2.41</v>
      </c>
      <c r="K230" s="461">
        <v>99.789000000000001</v>
      </c>
      <c r="M230" s="328">
        <v>83</v>
      </c>
      <c r="N230" s="325">
        <v>1697</v>
      </c>
      <c r="O230" s="324">
        <v>186.7</v>
      </c>
      <c r="P230" s="324">
        <v>87.1</v>
      </c>
      <c r="Q230" s="325">
        <v>25861</v>
      </c>
      <c r="R230" s="324">
        <v>96.698999999999998</v>
      </c>
      <c r="S230" s="325">
        <v>16739</v>
      </c>
      <c r="T230" s="327">
        <v>2.41</v>
      </c>
      <c r="U230" s="461">
        <v>99.789000000000001</v>
      </c>
    </row>
    <row r="231" spans="1:21">
      <c r="A231" s="33"/>
      <c r="B231" s="34" t="s">
        <v>114</v>
      </c>
      <c r="C231" s="328">
        <v>83.1</v>
      </c>
      <c r="D231" s="324">
        <v>1755</v>
      </c>
      <c r="E231" s="324">
        <v>171.9</v>
      </c>
      <c r="F231" s="324">
        <v>87.5</v>
      </c>
      <c r="G231" s="325">
        <v>29459</v>
      </c>
      <c r="H231" s="324">
        <v>92.97</v>
      </c>
      <c r="I231" s="325">
        <v>10489263</v>
      </c>
      <c r="J231" s="327">
        <v>2.4220000000000002</v>
      </c>
      <c r="K231" s="461">
        <v>99.686000000000007</v>
      </c>
      <c r="M231" s="328">
        <v>83.1</v>
      </c>
      <c r="N231" s="325">
        <v>1687.3</v>
      </c>
      <c r="O231" s="324">
        <v>171.9</v>
      </c>
      <c r="P231" s="324">
        <v>87.2</v>
      </c>
      <c r="Q231" s="325">
        <v>25974</v>
      </c>
      <c r="R231" s="324">
        <v>92.97</v>
      </c>
      <c r="S231" s="325">
        <v>14997</v>
      </c>
      <c r="T231" s="327">
        <v>2.4220000000000002</v>
      </c>
      <c r="U231" s="461">
        <v>99.686000000000007</v>
      </c>
    </row>
    <row r="232" spans="1:21">
      <c r="A232" s="33"/>
      <c r="B232" s="34" t="s">
        <v>115</v>
      </c>
      <c r="C232" s="328">
        <v>83.5</v>
      </c>
      <c r="D232" s="324">
        <v>1663</v>
      </c>
      <c r="E232" s="324">
        <v>164.1</v>
      </c>
      <c r="F232" s="324">
        <v>87.5</v>
      </c>
      <c r="G232" s="325">
        <v>27253</v>
      </c>
      <c r="H232" s="324">
        <v>79.102000000000004</v>
      </c>
      <c r="I232" s="325">
        <v>3654477</v>
      </c>
      <c r="J232" s="327">
        <v>2.4169999999999998</v>
      </c>
      <c r="K232" s="461">
        <v>99.686000000000007</v>
      </c>
      <c r="M232" s="328">
        <v>83.5</v>
      </c>
      <c r="N232" s="325">
        <v>1650.5</v>
      </c>
      <c r="O232" s="324">
        <v>164.1</v>
      </c>
      <c r="P232" s="324">
        <v>87.4</v>
      </c>
      <c r="Q232" s="325">
        <v>26056</v>
      </c>
      <c r="R232" s="324">
        <v>79.102000000000004</v>
      </c>
      <c r="S232" s="325">
        <v>17093</v>
      </c>
      <c r="T232" s="327">
        <v>2.4169999999999998</v>
      </c>
      <c r="U232" s="461">
        <v>99.686000000000007</v>
      </c>
    </row>
    <row r="233" spans="1:21">
      <c r="A233" s="33"/>
      <c r="B233" s="34" t="s">
        <v>116</v>
      </c>
      <c r="C233" s="328">
        <v>84.3</v>
      </c>
      <c r="D233" s="324">
        <v>1654</v>
      </c>
      <c r="E233" s="324">
        <v>161.80000000000001</v>
      </c>
      <c r="F233" s="324">
        <v>87.8</v>
      </c>
      <c r="G233" s="325">
        <v>27547</v>
      </c>
      <c r="H233" s="324">
        <v>91.033000000000001</v>
      </c>
      <c r="I233" s="325">
        <v>6602180</v>
      </c>
      <c r="J233" s="327">
        <v>2.411</v>
      </c>
      <c r="K233" s="461">
        <v>100.315</v>
      </c>
      <c r="M233" s="328">
        <v>84.3</v>
      </c>
      <c r="N233" s="325">
        <v>1633.6</v>
      </c>
      <c r="O233" s="324">
        <v>161.80000000000001</v>
      </c>
      <c r="P233" s="324">
        <v>87.8</v>
      </c>
      <c r="Q233" s="325">
        <v>26220</v>
      </c>
      <c r="R233" s="324">
        <v>91.033000000000001</v>
      </c>
      <c r="S233" s="325">
        <v>15802</v>
      </c>
      <c r="T233" s="327">
        <v>2.411</v>
      </c>
      <c r="U233" s="461">
        <v>100.315</v>
      </c>
    </row>
    <row r="234" spans="1:21">
      <c r="A234" s="33"/>
      <c r="B234" s="34" t="s">
        <v>117</v>
      </c>
      <c r="C234" s="328">
        <v>83.4</v>
      </c>
      <c r="D234" s="324">
        <v>1582</v>
      </c>
      <c r="E234" s="324">
        <v>162.80000000000001</v>
      </c>
      <c r="F234" s="324">
        <v>87</v>
      </c>
      <c r="G234" s="325">
        <v>26345</v>
      </c>
      <c r="H234" s="324">
        <v>113.803</v>
      </c>
      <c r="I234" s="325">
        <v>55549431</v>
      </c>
      <c r="J234" s="327">
        <v>2.41</v>
      </c>
      <c r="K234" s="461">
        <v>100.42100000000001</v>
      </c>
      <c r="M234" s="328">
        <v>83.4</v>
      </c>
      <c r="N234" s="325">
        <v>1615.3</v>
      </c>
      <c r="O234" s="324">
        <v>162.80000000000001</v>
      </c>
      <c r="P234" s="324">
        <v>87.1</v>
      </c>
      <c r="Q234" s="325">
        <v>26500</v>
      </c>
      <c r="R234" s="324">
        <v>113.803</v>
      </c>
      <c r="S234" s="325">
        <v>15861</v>
      </c>
      <c r="T234" s="327">
        <v>2.41</v>
      </c>
      <c r="U234" s="461">
        <v>100.42100000000001</v>
      </c>
    </row>
    <row r="235" spans="1:21">
      <c r="A235" s="49"/>
      <c r="B235" s="50" t="s">
        <v>118</v>
      </c>
      <c r="C235" s="348">
        <v>83.4</v>
      </c>
      <c r="D235" s="344">
        <v>1592</v>
      </c>
      <c r="E235" s="344">
        <v>158.19999999999999</v>
      </c>
      <c r="F235" s="344">
        <v>88</v>
      </c>
      <c r="G235" s="345">
        <v>25135</v>
      </c>
      <c r="H235" s="344">
        <v>104.039</v>
      </c>
      <c r="I235" s="345">
        <v>2679443</v>
      </c>
      <c r="J235" s="347">
        <v>2.399</v>
      </c>
      <c r="K235" s="462">
        <v>100.527</v>
      </c>
      <c r="M235" s="348">
        <v>83.4</v>
      </c>
      <c r="N235" s="345">
        <v>1637.3</v>
      </c>
      <c r="O235" s="344">
        <v>158.19999999999999</v>
      </c>
      <c r="P235" s="344">
        <v>88.2</v>
      </c>
      <c r="Q235" s="345">
        <v>26793</v>
      </c>
      <c r="R235" s="344">
        <v>104.039</v>
      </c>
      <c r="S235" s="345">
        <v>14359</v>
      </c>
      <c r="T235" s="347">
        <v>2.399</v>
      </c>
      <c r="U235" s="462">
        <v>100.527</v>
      </c>
    </row>
    <row r="236" spans="1:21">
      <c r="A236" s="209" t="s">
        <v>139</v>
      </c>
      <c r="B236" s="34" t="s">
        <v>107</v>
      </c>
      <c r="C236" s="328">
        <v>84</v>
      </c>
      <c r="D236" s="324">
        <v>1554</v>
      </c>
      <c r="E236" s="324">
        <v>153.9</v>
      </c>
      <c r="F236" s="324">
        <v>88</v>
      </c>
      <c r="G236" s="325">
        <v>25195</v>
      </c>
      <c r="H236" s="324">
        <v>116.182</v>
      </c>
      <c r="I236" s="325">
        <v>3594462</v>
      </c>
      <c r="J236" s="327">
        <v>2.399</v>
      </c>
      <c r="K236" s="461">
        <v>100.423</v>
      </c>
      <c r="M236" s="328">
        <v>84</v>
      </c>
      <c r="N236" s="325">
        <v>1625.1</v>
      </c>
      <c r="O236" s="324">
        <v>153.9</v>
      </c>
      <c r="P236" s="324">
        <v>88.3</v>
      </c>
      <c r="Q236" s="325">
        <v>26202</v>
      </c>
      <c r="R236" s="324">
        <v>116.182</v>
      </c>
      <c r="S236" s="325">
        <v>15012</v>
      </c>
      <c r="T236" s="327">
        <v>2.399</v>
      </c>
      <c r="U236" s="461">
        <v>100.423</v>
      </c>
    </row>
    <row r="237" spans="1:21">
      <c r="A237" s="33">
        <v>2008</v>
      </c>
      <c r="B237" s="34" t="s">
        <v>108</v>
      </c>
      <c r="C237" s="328">
        <v>81.2</v>
      </c>
      <c r="D237" s="324">
        <v>1593</v>
      </c>
      <c r="E237" s="324">
        <v>140</v>
      </c>
      <c r="F237" s="324">
        <v>87.8</v>
      </c>
      <c r="G237" s="325">
        <v>23873</v>
      </c>
      <c r="H237" s="324">
        <v>116.82</v>
      </c>
      <c r="I237" s="325">
        <v>10819360</v>
      </c>
      <c r="J237" s="327">
        <v>2.383</v>
      </c>
      <c r="K237" s="461">
        <v>100.53100000000001</v>
      </c>
      <c r="M237" s="328">
        <v>81.2</v>
      </c>
      <c r="N237" s="325">
        <v>1670.6</v>
      </c>
      <c r="O237" s="324">
        <v>140</v>
      </c>
      <c r="P237" s="324">
        <v>88.3</v>
      </c>
      <c r="Q237" s="325">
        <v>25874</v>
      </c>
      <c r="R237" s="324">
        <v>116.82</v>
      </c>
      <c r="S237" s="325">
        <v>14277</v>
      </c>
      <c r="T237" s="327">
        <v>2.383</v>
      </c>
      <c r="U237" s="461">
        <v>100.53100000000001</v>
      </c>
    </row>
    <row r="238" spans="1:21">
      <c r="A238" s="33"/>
      <c r="B238" s="34" t="s">
        <v>109</v>
      </c>
      <c r="C238" s="328">
        <v>85</v>
      </c>
      <c r="D238" s="324">
        <v>1626</v>
      </c>
      <c r="E238" s="324">
        <v>134.69999999999999</v>
      </c>
      <c r="F238" s="324">
        <v>88</v>
      </c>
      <c r="G238" s="325">
        <v>22594</v>
      </c>
      <c r="H238" s="324">
        <v>143.65100000000001</v>
      </c>
      <c r="I238" s="325">
        <v>4258058</v>
      </c>
      <c r="J238" s="327">
        <v>2.3559999999999999</v>
      </c>
      <c r="K238" s="461">
        <v>100.634</v>
      </c>
      <c r="M238" s="328">
        <v>85</v>
      </c>
      <c r="N238" s="325">
        <v>1704.9</v>
      </c>
      <c r="O238" s="324">
        <v>134.69999999999999</v>
      </c>
      <c r="P238" s="324">
        <v>88.9</v>
      </c>
      <c r="Q238" s="325">
        <v>25189</v>
      </c>
      <c r="R238" s="324">
        <v>143.65100000000001</v>
      </c>
      <c r="S238" s="325">
        <v>20939</v>
      </c>
      <c r="T238" s="327">
        <v>2.3559999999999999</v>
      </c>
      <c r="U238" s="461">
        <v>100.634</v>
      </c>
    </row>
    <row r="239" spans="1:21">
      <c r="A239" s="33"/>
      <c r="B239" s="34" t="s">
        <v>110</v>
      </c>
      <c r="C239" s="328">
        <v>85.3</v>
      </c>
      <c r="D239" s="324">
        <v>1735</v>
      </c>
      <c r="E239" s="324">
        <v>135.30000000000001</v>
      </c>
      <c r="F239" s="324">
        <v>89.8</v>
      </c>
      <c r="G239" s="325">
        <v>22397</v>
      </c>
      <c r="H239" s="324">
        <v>118.633</v>
      </c>
      <c r="I239" s="325">
        <v>7068209</v>
      </c>
      <c r="J239" s="327">
        <v>2.3519999999999999</v>
      </c>
      <c r="K239" s="461">
        <v>100.633</v>
      </c>
      <c r="M239" s="328">
        <v>85.3</v>
      </c>
      <c r="N239" s="325">
        <v>1722.1</v>
      </c>
      <c r="O239" s="324">
        <v>135.30000000000001</v>
      </c>
      <c r="P239" s="324">
        <v>89.6</v>
      </c>
      <c r="Q239" s="325">
        <v>24853</v>
      </c>
      <c r="R239" s="324">
        <v>118.633</v>
      </c>
      <c r="S239" s="325">
        <v>15535</v>
      </c>
      <c r="T239" s="327">
        <v>2.3519999999999999</v>
      </c>
      <c r="U239" s="461">
        <v>100.633</v>
      </c>
    </row>
    <row r="240" spans="1:21">
      <c r="A240" s="33"/>
      <c r="B240" s="34" t="s">
        <v>111</v>
      </c>
      <c r="C240" s="328">
        <v>84.4</v>
      </c>
      <c r="D240" s="324">
        <v>1733</v>
      </c>
      <c r="E240" s="324">
        <v>132.30000000000001</v>
      </c>
      <c r="F240" s="324">
        <v>90.1</v>
      </c>
      <c r="G240" s="325">
        <v>25685</v>
      </c>
      <c r="H240" s="324">
        <v>102.91200000000001</v>
      </c>
      <c r="I240" s="325">
        <v>72286946</v>
      </c>
      <c r="J240" s="327">
        <v>2.3580000000000001</v>
      </c>
      <c r="K240" s="461">
        <v>100.946</v>
      </c>
      <c r="M240" s="328">
        <v>84.4</v>
      </c>
      <c r="N240" s="325">
        <v>1673.6</v>
      </c>
      <c r="O240" s="324">
        <v>132.30000000000001</v>
      </c>
      <c r="P240" s="324">
        <v>89.6</v>
      </c>
      <c r="Q240" s="325">
        <v>25246</v>
      </c>
      <c r="R240" s="324">
        <v>102.91200000000001</v>
      </c>
      <c r="S240" s="325">
        <v>15661</v>
      </c>
      <c r="T240" s="327">
        <v>2.3580000000000001</v>
      </c>
      <c r="U240" s="461">
        <v>100.946</v>
      </c>
    </row>
    <row r="241" spans="1:21">
      <c r="A241" s="33"/>
      <c r="B241" s="34" t="s">
        <v>112</v>
      </c>
      <c r="C241" s="328">
        <v>82.8</v>
      </c>
      <c r="D241" s="324">
        <v>1819</v>
      </c>
      <c r="E241" s="324">
        <v>129.1</v>
      </c>
      <c r="F241" s="324">
        <v>90</v>
      </c>
      <c r="G241" s="325">
        <v>26307</v>
      </c>
      <c r="H241" s="324">
        <v>129.89599999999999</v>
      </c>
      <c r="I241" s="325">
        <v>4043462</v>
      </c>
      <c r="J241" s="327">
        <v>2.3559999999999999</v>
      </c>
      <c r="K241" s="461">
        <v>101.477</v>
      </c>
      <c r="M241" s="328">
        <v>82.8</v>
      </c>
      <c r="N241" s="325">
        <v>1734.1</v>
      </c>
      <c r="O241" s="324">
        <v>129.1</v>
      </c>
      <c r="P241" s="324">
        <v>89.5</v>
      </c>
      <c r="Q241" s="325">
        <v>25173</v>
      </c>
      <c r="R241" s="324">
        <v>129.89599999999999</v>
      </c>
      <c r="S241" s="325">
        <v>11148</v>
      </c>
      <c r="T241" s="327">
        <v>2.3559999999999999</v>
      </c>
      <c r="U241" s="461">
        <v>101.477</v>
      </c>
    </row>
    <row r="242" spans="1:21">
      <c r="A242" s="33"/>
      <c r="B242" s="34" t="s">
        <v>113</v>
      </c>
      <c r="C242" s="328">
        <v>83.2</v>
      </c>
      <c r="D242" s="324">
        <v>1769</v>
      </c>
      <c r="E242" s="324">
        <v>137.69999999999999</v>
      </c>
      <c r="F242" s="324">
        <v>90.2</v>
      </c>
      <c r="G242" s="325">
        <v>28634</v>
      </c>
      <c r="H242" s="324">
        <v>108.792</v>
      </c>
      <c r="I242" s="325">
        <v>3791435</v>
      </c>
      <c r="J242" s="327">
        <v>2.3580000000000001</v>
      </c>
      <c r="K242" s="461">
        <v>101.691</v>
      </c>
      <c r="M242" s="328">
        <v>83.2</v>
      </c>
      <c r="N242" s="325">
        <v>1724.6</v>
      </c>
      <c r="O242" s="324">
        <v>137.69999999999999</v>
      </c>
      <c r="P242" s="324">
        <v>89.9</v>
      </c>
      <c r="Q242" s="325">
        <v>25736</v>
      </c>
      <c r="R242" s="324">
        <v>108.792</v>
      </c>
      <c r="S242" s="325">
        <v>14234</v>
      </c>
      <c r="T242" s="327">
        <v>2.3580000000000001</v>
      </c>
      <c r="U242" s="461">
        <v>101.691</v>
      </c>
    </row>
    <row r="243" spans="1:21">
      <c r="A243" s="33"/>
      <c r="B243" s="34" t="s">
        <v>114</v>
      </c>
      <c r="C243" s="328">
        <v>83.6</v>
      </c>
      <c r="D243" s="324">
        <v>1825</v>
      </c>
      <c r="E243" s="324">
        <v>133.80000000000001</v>
      </c>
      <c r="F243" s="324">
        <v>90.6</v>
      </c>
      <c r="G243" s="325">
        <v>28030</v>
      </c>
      <c r="H243" s="324">
        <v>110.521</v>
      </c>
      <c r="I243" s="325">
        <v>9948689</v>
      </c>
      <c r="J243" s="327">
        <v>2.35</v>
      </c>
      <c r="K243" s="461">
        <v>101.259</v>
      </c>
      <c r="M243" s="328">
        <v>83.6</v>
      </c>
      <c r="N243" s="325">
        <v>1745.2</v>
      </c>
      <c r="O243" s="324">
        <v>133.80000000000001</v>
      </c>
      <c r="P243" s="324">
        <v>90.3</v>
      </c>
      <c r="Q243" s="325">
        <v>25551</v>
      </c>
      <c r="R243" s="324">
        <v>110.521</v>
      </c>
      <c r="S243" s="325">
        <v>13693</v>
      </c>
      <c r="T243" s="327">
        <v>2.35</v>
      </c>
      <c r="U243" s="461">
        <v>101.259</v>
      </c>
    </row>
    <row r="244" spans="1:21">
      <c r="A244" s="33"/>
      <c r="B244" s="34" t="s">
        <v>115</v>
      </c>
      <c r="C244" s="328">
        <v>84.4</v>
      </c>
      <c r="D244" s="324">
        <v>1752</v>
      </c>
      <c r="E244" s="324">
        <v>127.6</v>
      </c>
      <c r="F244" s="324">
        <v>90.6</v>
      </c>
      <c r="G244" s="325">
        <v>28204</v>
      </c>
      <c r="H244" s="324">
        <v>124.227</v>
      </c>
      <c r="I244" s="325">
        <v>3551178</v>
      </c>
      <c r="J244" s="327">
        <v>2.34</v>
      </c>
      <c r="K244" s="461">
        <v>101.57599999999999</v>
      </c>
      <c r="M244" s="328">
        <v>84.4</v>
      </c>
      <c r="N244" s="325">
        <v>1740.2</v>
      </c>
      <c r="O244" s="324">
        <v>127.6</v>
      </c>
      <c r="P244" s="324">
        <v>90.5</v>
      </c>
      <c r="Q244" s="325">
        <v>26214</v>
      </c>
      <c r="R244" s="324">
        <v>124.227</v>
      </c>
      <c r="S244" s="325">
        <v>16493</v>
      </c>
      <c r="T244" s="327">
        <v>2.34</v>
      </c>
      <c r="U244" s="461">
        <v>101.57599999999999</v>
      </c>
    </row>
    <row r="245" spans="1:21">
      <c r="A245" s="33"/>
      <c r="B245" s="34" t="s">
        <v>116</v>
      </c>
      <c r="C245" s="328">
        <v>84.5</v>
      </c>
      <c r="D245" s="324">
        <v>1743</v>
      </c>
      <c r="E245" s="324">
        <v>142.4</v>
      </c>
      <c r="F245" s="324">
        <v>89.9</v>
      </c>
      <c r="G245" s="325">
        <v>27227</v>
      </c>
      <c r="H245" s="324">
        <v>99.575000000000003</v>
      </c>
      <c r="I245" s="325">
        <v>6367037</v>
      </c>
      <c r="J245" s="327">
        <v>2.3420000000000001</v>
      </c>
      <c r="K245" s="461">
        <v>101.151</v>
      </c>
      <c r="M245" s="328">
        <v>84.5</v>
      </c>
      <c r="N245" s="325">
        <v>1720.9</v>
      </c>
      <c r="O245" s="324">
        <v>142.4</v>
      </c>
      <c r="P245" s="324">
        <v>89.9</v>
      </c>
      <c r="Q245" s="325">
        <v>26148</v>
      </c>
      <c r="R245" s="324">
        <v>99.575000000000003</v>
      </c>
      <c r="S245" s="325">
        <v>14877</v>
      </c>
      <c r="T245" s="327">
        <v>2.3420000000000001</v>
      </c>
      <c r="U245" s="461">
        <v>101.151</v>
      </c>
    </row>
    <row r="246" spans="1:21">
      <c r="A246" s="33"/>
      <c r="B246" s="34" t="s">
        <v>117</v>
      </c>
      <c r="C246" s="328">
        <v>87.3</v>
      </c>
      <c r="D246" s="324">
        <v>1692</v>
      </c>
      <c r="E246" s="324">
        <v>116.6</v>
      </c>
      <c r="F246" s="324">
        <v>89.9</v>
      </c>
      <c r="G246" s="325">
        <v>25390</v>
      </c>
      <c r="H246" s="324">
        <v>99.914000000000001</v>
      </c>
      <c r="I246" s="325">
        <v>56484967</v>
      </c>
      <c r="J246" s="327">
        <v>2.3370000000000002</v>
      </c>
      <c r="K246" s="461">
        <v>100.943</v>
      </c>
      <c r="M246" s="328">
        <v>87.3</v>
      </c>
      <c r="N246" s="325">
        <v>1733.4</v>
      </c>
      <c r="O246" s="324">
        <v>116.6</v>
      </c>
      <c r="P246" s="324">
        <v>90</v>
      </c>
      <c r="Q246" s="325">
        <v>26206</v>
      </c>
      <c r="R246" s="324">
        <v>99.914000000000001</v>
      </c>
      <c r="S246" s="325">
        <v>15854</v>
      </c>
      <c r="T246" s="327">
        <v>2.3370000000000002</v>
      </c>
      <c r="U246" s="461">
        <v>100.943</v>
      </c>
    </row>
    <row r="247" spans="1:21">
      <c r="A247" s="33"/>
      <c r="B247" s="34" t="s">
        <v>118</v>
      </c>
      <c r="C247" s="328">
        <v>88</v>
      </c>
      <c r="D247" s="324">
        <v>1703</v>
      </c>
      <c r="E247" s="324">
        <v>113.3</v>
      </c>
      <c r="F247" s="324">
        <v>90.4</v>
      </c>
      <c r="G247" s="325">
        <v>25988</v>
      </c>
      <c r="H247" s="324">
        <v>106.242</v>
      </c>
      <c r="I247" s="325">
        <v>2232431</v>
      </c>
      <c r="J247" s="327">
        <v>2.3050000000000002</v>
      </c>
      <c r="K247" s="461">
        <v>100.629</v>
      </c>
      <c r="M247" s="328">
        <v>88</v>
      </c>
      <c r="N247" s="325">
        <v>1756.3</v>
      </c>
      <c r="O247" s="324">
        <v>113.3</v>
      </c>
      <c r="P247" s="324">
        <v>90.5</v>
      </c>
      <c r="Q247" s="325">
        <v>26946</v>
      </c>
      <c r="R247" s="324">
        <v>106.242</v>
      </c>
      <c r="S247" s="325">
        <v>11757</v>
      </c>
      <c r="T247" s="327">
        <v>2.3050000000000002</v>
      </c>
      <c r="U247" s="461">
        <v>100.629</v>
      </c>
    </row>
    <row r="248" spans="1:21">
      <c r="A248" s="208" t="s">
        <v>145</v>
      </c>
      <c r="B248" s="62" t="s">
        <v>107</v>
      </c>
      <c r="C248" s="343">
        <v>85</v>
      </c>
      <c r="D248" s="337">
        <v>1603</v>
      </c>
      <c r="E248" s="337">
        <v>102.6</v>
      </c>
      <c r="F248" s="337">
        <v>90.6</v>
      </c>
      <c r="G248" s="338">
        <v>26428</v>
      </c>
      <c r="H248" s="337">
        <v>109.797</v>
      </c>
      <c r="I248" s="338">
        <v>3091571</v>
      </c>
      <c r="J248" s="341">
        <v>2.2829999999999999</v>
      </c>
      <c r="K248" s="463">
        <v>100.211</v>
      </c>
      <c r="M248" s="343">
        <v>85</v>
      </c>
      <c r="N248" s="338">
        <v>1664.8</v>
      </c>
      <c r="O248" s="337">
        <v>102.6</v>
      </c>
      <c r="P248" s="337">
        <v>90.9</v>
      </c>
      <c r="Q248" s="338">
        <v>28000</v>
      </c>
      <c r="R248" s="337">
        <v>109.797</v>
      </c>
      <c r="S248" s="338">
        <v>12355</v>
      </c>
      <c r="T248" s="341">
        <v>2.2829999999999999</v>
      </c>
      <c r="U248" s="463">
        <v>100.211</v>
      </c>
    </row>
    <row r="249" spans="1:21">
      <c r="A249" s="33">
        <v>2009</v>
      </c>
      <c r="B249" s="34" t="s">
        <v>108</v>
      </c>
      <c r="C249" s="328">
        <v>85.2</v>
      </c>
      <c r="D249" s="324">
        <v>1610</v>
      </c>
      <c r="E249" s="324">
        <v>104.3</v>
      </c>
      <c r="F249" s="324">
        <v>90.7</v>
      </c>
      <c r="G249" s="325">
        <v>28041</v>
      </c>
      <c r="H249" s="324">
        <v>123.048</v>
      </c>
      <c r="I249" s="325">
        <v>8778809</v>
      </c>
      <c r="J249" s="327">
        <v>2.2440000000000002</v>
      </c>
      <c r="K249" s="461">
        <v>100.10599999999999</v>
      </c>
      <c r="M249" s="328">
        <v>85.2</v>
      </c>
      <c r="N249" s="325">
        <v>1677.5</v>
      </c>
      <c r="O249" s="324">
        <v>104.3</v>
      </c>
      <c r="P249" s="324">
        <v>91.2</v>
      </c>
      <c r="Q249" s="325">
        <v>30321</v>
      </c>
      <c r="R249" s="324">
        <v>123.048</v>
      </c>
      <c r="S249" s="325">
        <v>11026</v>
      </c>
      <c r="T249" s="327">
        <v>2.2440000000000002</v>
      </c>
      <c r="U249" s="461">
        <v>100.10599999999999</v>
      </c>
    </row>
    <row r="250" spans="1:21">
      <c r="A250" s="39"/>
      <c r="B250" s="34" t="s">
        <v>109</v>
      </c>
      <c r="C250" s="328">
        <v>81</v>
      </c>
      <c r="D250" s="324">
        <v>1623</v>
      </c>
      <c r="E250" s="324">
        <v>108.3</v>
      </c>
      <c r="F250" s="324">
        <v>90.2</v>
      </c>
      <c r="G250" s="325">
        <v>30878</v>
      </c>
      <c r="H250" s="324">
        <v>77.516000000000005</v>
      </c>
      <c r="I250" s="325">
        <v>2287224</v>
      </c>
      <c r="J250" s="327">
        <v>2.2069999999999999</v>
      </c>
      <c r="K250" s="461">
        <v>99.894999999999996</v>
      </c>
      <c r="M250" s="328">
        <v>81</v>
      </c>
      <c r="N250" s="325">
        <v>1703.7</v>
      </c>
      <c r="O250" s="324">
        <v>108.3</v>
      </c>
      <c r="P250" s="324">
        <v>91.1</v>
      </c>
      <c r="Q250" s="325">
        <v>33841</v>
      </c>
      <c r="R250" s="324">
        <v>77.516000000000005</v>
      </c>
      <c r="S250" s="325">
        <v>11453</v>
      </c>
      <c r="T250" s="327">
        <v>2.2069999999999999</v>
      </c>
      <c r="U250" s="461">
        <v>99.894999999999996</v>
      </c>
    </row>
    <row r="251" spans="1:21">
      <c r="A251" s="33"/>
      <c r="B251" s="34" t="s">
        <v>110</v>
      </c>
      <c r="C251" s="328">
        <v>79.599999999999994</v>
      </c>
      <c r="D251" s="324">
        <v>1724</v>
      </c>
      <c r="E251" s="324">
        <v>107.3</v>
      </c>
      <c r="F251" s="324">
        <v>91.5</v>
      </c>
      <c r="G251" s="325">
        <v>33398</v>
      </c>
      <c r="H251" s="324">
        <v>91.936000000000007</v>
      </c>
      <c r="I251" s="325">
        <v>4885048</v>
      </c>
      <c r="J251" s="327">
        <v>2.19</v>
      </c>
      <c r="K251" s="461">
        <v>100.21</v>
      </c>
      <c r="M251" s="328">
        <v>79.599999999999994</v>
      </c>
      <c r="N251" s="325">
        <v>1718.5</v>
      </c>
      <c r="O251" s="324">
        <v>107.3</v>
      </c>
      <c r="P251" s="324">
        <v>91.3</v>
      </c>
      <c r="Q251" s="325">
        <v>36922</v>
      </c>
      <c r="R251" s="324">
        <v>91.936000000000007</v>
      </c>
      <c r="S251" s="325">
        <v>10969</v>
      </c>
      <c r="T251" s="327">
        <v>2.19</v>
      </c>
      <c r="U251" s="461">
        <v>100.21</v>
      </c>
    </row>
    <row r="252" spans="1:21">
      <c r="A252" s="33"/>
      <c r="B252" s="34" t="s">
        <v>111</v>
      </c>
      <c r="C252" s="328">
        <v>77.3</v>
      </c>
      <c r="D252" s="324">
        <v>1784</v>
      </c>
      <c r="E252" s="324">
        <v>104</v>
      </c>
      <c r="F252" s="324">
        <v>92</v>
      </c>
      <c r="G252" s="325">
        <v>36856</v>
      </c>
      <c r="H252" s="324">
        <v>103.652</v>
      </c>
      <c r="I252" s="325">
        <v>43963193</v>
      </c>
      <c r="J252" s="327">
        <v>2.1739999999999999</v>
      </c>
      <c r="K252" s="461">
        <v>99.375</v>
      </c>
      <c r="M252" s="328">
        <v>77.3</v>
      </c>
      <c r="N252" s="325">
        <v>1726.7</v>
      </c>
      <c r="O252" s="324">
        <v>104</v>
      </c>
      <c r="P252" s="324">
        <v>91.5</v>
      </c>
      <c r="Q252" s="325">
        <v>36875</v>
      </c>
      <c r="R252" s="324">
        <v>103.652</v>
      </c>
      <c r="S252" s="325">
        <v>9714</v>
      </c>
      <c r="T252" s="327">
        <v>2.1739999999999999</v>
      </c>
      <c r="U252" s="461">
        <v>99.375</v>
      </c>
    </row>
    <row r="253" spans="1:21">
      <c r="A253" s="33"/>
      <c r="B253" s="34" t="s">
        <v>112</v>
      </c>
      <c r="C253" s="328">
        <v>77.3</v>
      </c>
      <c r="D253" s="324">
        <v>1805</v>
      </c>
      <c r="E253" s="324">
        <v>108.4</v>
      </c>
      <c r="F253" s="324">
        <v>92</v>
      </c>
      <c r="G253" s="325">
        <v>39749</v>
      </c>
      <c r="H253" s="324">
        <v>99.266000000000005</v>
      </c>
      <c r="I253" s="325">
        <v>3383378</v>
      </c>
      <c r="J253" s="327">
        <v>2.1339999999999999</v>
      </c>
      <c r="K253" s="461">
        <v>98.649000000000001</v>
      </c>
      <c r="M253" s="328">
        <v>77.3</v>
      </c>
      <c r="N253" s="325">
        <v>1727.1</v>
      </c>
      <c r="O253" s="324">
        <v>108.4</v>
      </c>
      <c r="P253" s="324">
        <v>91.6</v>
      </c>
      <c r="Q253" s="325">
        <v>37278</v>
      </c>
      <c r="R253" s="324">
        <v>99.266000000000005</v>
      </c>
      <c r="S253" s="325">
        <v>10560</v>
      </c>
      <c r="T253" s="327">
        <v>2.1339999999999999</v>
      </c>
      <c r="U253" s="461">
        <v>98.649000000000001</v>
      </c>
    </row>
    <row r="254" spans="1:21">
      <c r="A254" s="33"/>
      <c r="B254" s="34" t="s">
        <v>113</v>
      </c>
      <c r="C254" s="328">
        <v>76.2</v>
      </c>
      <c r="D254" s="324">
        <v>1576</v>
      </c>
      <c r="E254" s="324">
        <v>85.5</v>
      </c>
      <c r="F254" s="324">
        <v>91.7</v>
      </c>
      <c r="G254" s="325">
        <v>40319</v>
      </c>
      <c r="H254" s="324">
        <v>97.509</v>
      </c>
      <c r="I254" s="325">
        <v>4329446</v>
      </c>
      <c r="J254" s="327">
        <v>2.0979999999999999</v>
      </c>
      <c r="K254" s="461">
        <v>98.337000000000003</v>
      </c>
      <c r="M254" s="328">
        <v>76.2</v>
      </c>
      <c r="N254" s="325">
        <v>1532.1</v>
      </c>
      <c r="O254" s="324">
        <v>85.5</v>
      </c>
      <c r="P254" s="324">
        <v>91.3</v>
      </c>
      <c r="Q254" s="325">
        <v>36561</v>
      </c>
      <c r="R254" s="324">
        <v>97.509</v>
      </c>
      <c r="S254" s="325">
        <v>15711</v>
      </c>
      <c r="T254" s="327">
        <v>2.0979999999999999</v>
      </c>
      <c r="U254" s="461">
        <v>98.337000000000003</v>
      </c>
    </row>
    <row r="255" spans="1:21">
      <c r="A255" s="33"/>
      <c r="B255" s="34" t="s">
        <v>114</v>
      </c>
      <c r="C255" s="328">
        <v>75.3</v>
      </c>
      <c r="D255" s="324">
        <v>1539</v>
      </c>
      <c r="E255" s="324">
        <v>96.2</v>
      </c>
      <c r="F255" s="324">
        <v>91.6</v>
      </c>
      <c r="G255" s="325">
        <v>39419</v>
      </c>
      <c r="H255" s="324">
        <v>97.382999999999996</v>
      </c>
      <c r="I255" s="325">
        <v>9181826</v>
      </c>
      <c r="J255" s="327">
        <v>2.101</v>
      </c>
      <c r="K255" s="461">
        <v>98.135000000000005</v>
      </c>
      <c r="M255" s="328">
        <v>75.3</v>
      </c>
      <c r="N255" s="325">
        <v>1466.1</v>
      </c>
      <c r="O255" s="324">
        <v>96.2</v>
      </c>
      <c r="P255" s="324">
        <v>91.3</v>
      </c>
      <c r="Q255" s="325">
        <v>35829</v>
      </c>
      <c r="R255" s="324">
        <v>97.382999999999996</v>
      </c>
      <c r="S255" s="325">
        <v>11753</v>
      </c>
      <c r="T255" s="327">
        <v>2.101</v>
      </c>
      <c r="U255" s="461">
        <v>98.135000000000005</v>
      </c>
    </row>
    <row r="256" spans="1:21">
      <c r="A256" s="33"/>
      <c r="B256" s="34" t="s">
        <v>115</v>
      </c>
      <c r="C256" s="328">
        <v>74</v>
      </c>
      <c r="D256" s="324">
        <v>1494</v>
      </c>
      <c r="E256" s="324">
        <v>98.2</v>
      </c>
      <c r="F256" s="324">
        <v>91.7</v>
      </c>
      <c r="G256" s="325">
        <v>37919</v>
      </c>
      <c r="H256" s="324">
        <v>90.778999999999996</v>
      </c>
      <c r="I256" s="325">
        <v>2173138</v>
      </c>
      <c r="J256" s="327">
        <v>2.0840000000000001</v>
      </c>
      <c r="K256" s="461">
        <v>98.242000000000004</v>
      </c>
      <c r="M256" s="328">
        <v>74</v>
      </c>
      <c r="N256" s="325">
        <v>1484.3</v>
      </c>
      <c r="O256" s="324">
        <v>98.2</v>
      </c>
      <c r="P256" s="324">
        <v>91.6</v>
      </c>
      <c r="Q256" s="325">
        <v>35263</v>
      </c>
      <c r="R256" s="324">
        <v>90.778999999999996</v>
      </c>
      <c r="S256" s="325">
        <v>10148</v>
      </c>
      <c r="T256" s="327">
        <v>2.0840000000000001</v>
      </c>
      <c r="U256" s="461">
        <v>98.242000000000004</v>
      </c>
    </row>
    <row r="257" spans="1:21">
      <c r="A257" s="33"/>
      <c r="B257" s="34" t="s">
        <v>116</v>
      </c>
      <c r="C257" s="328">
        <v>73.900000000000006</v>
      </c>
      <c r="D257" s="324">
        <v>1696</v>
      </c>
      <c r="E257" s="324">
        <v>94.1</v>
      </c>
      <c r="F257" s="324">
        <v>91.4</v>
      </c>
      <c r="G257" s="325">
        <v>35403</v>
      </c>
      <c r="H257" s="324">
        <v>97.73</v>
      </c>
      <c r="I257" s="325">
        <v>5000837</v>
      </c>
      <c r="J257" s="327">
        <v>2.077</v>
      </c>
      <c r="K257" s="461">
        <v>97.828000000000003</v>
      </c>
      <c r="M257" s="328">
        <v>73.900000000000006</v>
      </c>
      <c r="N257" s="325">
        <v>1667.1</v>
      </c>
      <c r="O257" s="324">
        <v>94.1</v>
      </c>
      <c r="P257" s="324">
        <v>91.4</v>
      </c>
      <c r="Q257" s="325">
        <v>34495</v>
      </c>
      <c r="R257" s="324">
        <v>97.73</v>
      </c>
      <c r="S257" s="325">
        <v>11437</v>
      </c>
      <c r="T257" s="327">
        <v>2.077</v>
      </c>
      <c r="U257" s="461">
        <v>97.828000000000003</v>
      </c>
    </row>
    <row r="258" spans="1:21">
      <c r="A258" s="33"/>
      <c r="B258" s="34" t="s">
        <v>117</v>
      </c>
      <c r="C258" s="328">
        <v>72.8</v>
      </c>
      <c r="D258" s="324">
        <v>1599</v>
      </c>
      <c r="E258" s="324">
        <v>98.8</v>
      </c>
      <c r="F258" s="324">
        <v>91.4</v>
      </c>
      <c r="G258" s="325">
        <v>33598</v>
      </c>
      <c r="H258" s="324">
        <v>99.234999999999999</v>
      </c>
      <c r="I258" s="325">
        <v>38652341</v>
      </c>
      <c r="J258" s="327">
        <v>2.0870000000000002</v>
      </c>
      <c r="K258" s="461">
        <v>97.819000000000003</v>
      </c>
      <c r="M258" s="328">
        <v>72.8</v>
      </c>
      <c r="N258" s="325">
        <v>1637.3</v>
      </c>
      <c r="O258" s="324">
        <v>98.8</v>
      </c>
      <c r="P258" s="324">
        <v>91.4</v>
      </c>
      <c r="Q258" s="325">
        <v>34288</v>
      </c>
      <c r="R258" s="324">
        <v>99.234999999999999</v>
      </c>
      <c r="S258" s="325">
        <v>10906</v>
      </c>
      <c r="T258" s="327">
        <v>2.0870000000000002</v>
      </c>
      <c r="U258" s="461">
        <v>97.819000000000003</v>
      </c>
    </row>
    <row r="259" spans="1:21">
      <c r="A259" s="49"/>
      <c r="B259" s="50" t="s">
        <v>118</v>
      </c>
      <c r="C259" s="348">
        <v>73</v>
      </c>
      <c r="D259" s="344">
        <v>1579</v>
      </c>
      <c r="E259" s="344">
        <v>107.1</v>
      </c>
      <c r="F259" s="344">
        <v>91.6</v>
      </c>
      <c r="G259" s="345">
        <v>32378</v>
      </c>
      <c r="H259" s="344">
        <v>94.197000000000003</v>
      </c>
      <c r="I259" s="345">
        <v>1844414</v>
      </c>
      <c r="J259" s="347">
        <v>2.0640000000000001</v>
      </c>
      <c r="K259" s="462">
        <v>98.021000000000001</v>
      </c>
      <c r="M259" s="348">
        <v>73</v>
      </c>
      <c r="N259" s="345">
        <v>1633.5</v>
      </c>
      <c r="O259" s="344">
        <v>107.1</v>
      </c>
      <c r="P259" s="344">
        <v>91.7</v>
      </c>
      <c r="Q259" s="345">
        <v>33556</v>
      </c>
      <c r="R259" s="344">
        <v>94.197000000000003</v>
      </c>
      <c r="S259" s="345">
        <v>9467</v>
      </c>
      <c r="T259" s="347">
        <v>2.0640000000000001</v>
      </c>
      <c r="U259" s="462">
        <v>98.021000000000001</v>
      </c>
    </row>
    <row r="260" spans="1:21">
      <c r="A260" s="209" t="s">
        <v>152</v>
      </c>
      <c r="B260" s="34" t="s">
        <v>107</v>
      </c>
      <c r="C260" s="328">
        <v>73.2</v>
      </c>
      <c r="D260" s="324">
        <v>1593</v>
      </c>
      <c r="E260" s="324">
        <v>108.3</v>
      </c>
      <c r="F260" s="324">
        <v>91.2</v>
      </c>
      <c r="G260" s="325">
        <v>30817</v>
      </c>
      <c r="H260" s="324">
        <v>88.191999999999993</v>
      </c>
      <c r="I260" s="325">
        <v>2724877</v>
      </c>
      <c r="J260" s="327">
        <v>2.044</v>
      </c>
      <c r="K260" s="461">
        <v>98.844999999999999</v>
      </c>
      <c r="M260" s="328">
        <v>73.2</v>
      </c>
      <c r="N260" s="325">
        <v>1641.2</v>
      </c>
      <c r="O260" s="324">
        <v>108.3</v>
      </c>
      <c r="P260" s="324">
        <v>91.5</v>
      </c>
      <c r="Q260" s="325">
        <v>33157</v>
      </c>
      <c r="R260" s="324">
        <v>88.191999999999993</v>
      </c>
      <c r="S260" s="325">
        <v>10794</v>
      </c>
      <c r="T260" s="327">
        <v>2.044</v>
      </c>
      <c r="U260" s="461">
        <v>98.844999999999999</v>
      </c>
    </row>
    <row r="261" spans="1:21">
      <c r="A261" s="33">
        <v>2010</v>
      </c>
      <c r="B261" s="34" t="s">
        <v>108</v>
      </c>
      <c r="C261" s="328">
        <v>74.8</v>
      </c>
      <c r="D261" s="324">
        <v>1552</v>
      </c>
      <c r="E261" s="324">
        <v>104.6</v>
      </c>
      <c r="F261" s="324">
        <v>91.1</v>
      </c>
      <c r="G261" s="325">
        <v>29864</v>
      </c>
      <c r="H261" s="324">
        <v>70.864000000000004</v>
      </c>
      <c r="I261" s="325">
        <v>9773218</v>
      </c>
      <c r="J261" s="327">
        <v>2.0299999999999998</v>
      </c>
      <c r="K261" s="461">
        <v>99.366</v>
      </c>
      <c r="M261" s="328">
        <v>74.8</v>
      </c>
      <c r="N261" s="325">
        <v>1617.7</v>
      </c>
      <c r="O261" s="324">
        <v>104.6</v>
      </c>
      <c r="P261" s="324">
        <v>91.6</v>
      </c>
      <c r="Q261" s="325">
        <v>32308</v>
      </c>
      <c r="R261" s="324">
        <v>70.864000000000004</v>
      </c>
      <c r="S261" s="325">
        <v>11570</v>
      </c>
      <c r="T261" s="327">
        <v>2.0299999999999998</v>
      </c>
      <c r="U261" s="461">
        <v>99.366</v>
      </c>
    </row>
    <row r="262" spans="1:21">
      <c r="A262" s="33"/>
      <c r="B262" s="34" t="s">
        <v>109</v>
      </c>
      <c r="C262" s="328">
        <v>74.5</v>
      </c>
      <c r="D262" s="324">
        <v>1551</v>
      </c>
      <c r="E262" s="324">
        <v>97.9</v>
      </c>
      <c r="F262" s="324">
        <v>90.5</v>
      </c>
      <c r="G262" s="325">
        <v>29593</v>
      </c>
      <c r="H262" s="324">
        <v>102.53100000000001</v>
      </c>
      <c r="I262" s="325">
        <v>2015453</v>
      </c>
      <c r="J262" s="327">
        <v>2.024</v>
      </c>
      <c r="K262" s="461">
        <v>99.263999999999996</v>
      </c>
      <c r="M262" s="328">
        <v>74.5</v>
      </c>
      <c r="N262" s="325">
        <v>1629.7</v>
      </c>
      <c r="O262" s="324">
        <v>97.9</v>
      </c>
      <c r="P262" s="324">
        <v>91.4</v>
      </c>
      <c r="Q262" s="325">
        <v>31867</v>
      </c>
      <c r="R262" s="324">
        <v>102.53100000000001</v>
      </c>
      <c r="S262" s="325">
        <v>10108</v>
      </c>
      <c r="T262" s="327">
        <v>2.024</v>
      </c>
      <c r="U262" s="461">
        <v>99.263999999999996</v>
      </c>
    </row>
    <row r="263" spans="1:21">
      <c r="A263" s="33"/>
      <c r="B263" s="34" t="s">
        <v>110</v>
      </c>
      <c r="C263" s="328">
        <v>73</v>
      </c>
      <c r="D263" s="324">
        <v>1530</v>
      </c>
      <c r="E263" s="324">
        <v>97.3</v>
      </c>
      <c r="F263" s="324">
        <v>91.4</v>
      </c>
      <c r="G263" s="325">
        <v>28667</v>
      </c>
      <c r="H263" s="324">
        <v>99.9</v>
      </c>
      <c r="I263" s="325">
        <v>4827464</v>
      </c>
      <c r="J263" s="327">
        <v>2.0099999999999998</v>
      </c>
      <c r="K263" s="461">
        <v>99.162999999999997</v>
      </c>
      <c r="M263" s="328">
        <v>73</v>
      </c>
      <c r="N263" s="325">
        <v>1533.2</v>
      </c>
      <c r="O263" s="324">
        <v>97.3</v>
      </c>
      <c r="P263" s="324">
        <v>91.3</v>
      </c>
      <c r="Q263" s="325">
        <v>31747</v>
      </c>
      <c r="R263" s="324">
        <v>99.9</v>
      </c>
      <c r="S263" s="325">
        <v>10977</v>
      </c>
      <c r="T263" s="327">
        <v>2.0099999999999998</v>
      </c>
      <c r="U263" s="461">
        <v>99.162999999999997</v>
      </c>
    </row>
    <row r="264" spans="1:21">
      <c r="A264" s="33"/>
      <c r="B264" s="34" t="s">
        <v>111</v>
      </c>
      <c r="C264" s="328">
        <v>73.3</v>
      </c>
      <c r="D264" s="324">
        <v>1620</v>
      </c>
      <c r="E264" s="324">
        <v>97.6</v>
      </c>
      <c r="F264" s="324">
        <v>91.7</v>
      </c>
      <c r="G264" s="325">
        <v>29936</v>
      </c>
      <c r="H264" s="324">
        <v>100.729</v>
      </c>
      <c r="I264" s="325">
        <v>47594155</v>
      </c>
      <c r="J264" s="327">
        <v>1.998</v>
      </c>
      <c r="K264" s="461">
        <v>99.161000000000001</v>
      </c>
      <c r="M264" s="328">
        <v>73.3</v>
      </c>
      <c r="N264" s="325">
        <v>1570.7</v>
      </c>
      <c r="O264" s="324">
        <v>97.6</v>
      </c>
      <c r="P264" s="324">
        <v>91.3</v>
      </c>
      <c r="Q264" s="325">
        <v>29808</v>
      </c>
      <c r="R264" s="324">
        <v>100.729</v>
      </c>
      <c r="S264" s="325">
        <v>10582</v>
      </c>
      <c r="T264" s="327">
        <v>1.998</v>
      </c>
      <c r="U264" s="461">
        <v>99.161000000000001</v>
      </c>
    </row>
    <row r="265" spans="1:21">
      <c r="A265" s="33"/>
      <c r="B265" s="34" t="s">
        <v>112</v>
      </c>
      <c r="C265" s="328">
        <v>73.2</v>
      </c>
      <c r="D265" s="324">
        <v>1636</v>
      </c>
      <c r="E265" s="324">
        <v>105.6</v>
      </c>
      <c r="F265" s="324">
        <v>91.6</v>
      </c>
      <c r="G265" s="325">
        <v>31379</v>
      </c>
      <c r="H265" s="324">
        <v>93.183999999999997</v>
      </c>
      <c r="I265" s="325">
        <v>2973709</v>
      </c>
      <c r="J265" s="327">
        <v>2.0219999999999998</v>
      </c>
      <c r="K265" s="461">
        <v>99.578999999999994</v>
      </c>
      <c r="M265" s="328">
        <v>73.2</v>
      </c>
      <c r="N265" s="325">
        <v>1578.1</v>
      </c>
      <c r="O265" s="324">
        <v>105.6</v>
      </c>
      <c r="P265" s="324">
        <v>91.2</v>
      </c>
      <c r="Q265" s="325">
        <v>29389</v>
      </c>
      <c r="R265" s="324">
        <v>93.183999999999997</v>
      </c>
      <c r="S265" s="325">
        <v>10024</v>
      </c>
      <c r="T265" s="327">
        <v>2.0219999999999998</v>
      </c>
      <c r="U265" s="461">
        <v>99.578999999999994</v>
      </c>
    </row>
    <row r="266" spans="1:21">
      <c r="A266" s="33"/>
      <c r="B266" s="34" t="s">
        <v>113</v>
      </c>
      <c r="C266" s="328">
        <v>73.900000000000006</v>
      </c>
      <c r="D266" s="324">
        <v>1592</v>
      </c>
      <c r="E266" s="324">
        <v>93.4</v>
      </c>
      <c r="F266" s="324">
        <v>91.8</v>
      </c>
      <c r="G266" s="325">
        <v>31463</v>
      </c>
      <c r="H266" s="324">
        <v>100.119</v>
      </c>
      <c r="I266" s="325">
        <v>3197776</v>
      </c>
      <c r="J266" s="327">
        <v>2.0150000000000001</v>
      </c>
      <c r="K266" s="461">
        <v>99.366</v>
      </c>
      <c r="M266" s="328">
        <v>73.900000000000006</v>
      </c>
      <c r="N266" s="325">
        <v>1545.2</v>
      </c>
      <c r="O266" s="324">
        <v>93.4</v>
      </c>
      <c r="P266" s="324">
        <v>91.4</v>
      </c>
      <c r="Q266" s="325">
        <v>28917</v>
      </c>
      <c r="R266" s="324">
        <v>100.119</v>
      </c>
      <c r="S266" s="325">
        <v>11319</v>
      </c>
      <c r="T266" s="327">
        <v>2.0150000000000001</v>
      </c>
      <c r="U266" s="461">
        <v>99.366</v>
      </c>
    </row>
    <row r="267" spans="1:21">
      <c r="A267" s="33"/>
      <c r="B267" s="34" t="s">
        <v>114</v>
      </c>
      <c r="C267" s="328">
        <v>73</v>
      </c>
      <c r="D267" s="324">
        <v>1657</v>
      </c>
      <c r="E267" s="324">
        <v>126.4</v>
      </c>
      <c r="F267" s="324">
        <v>91.7</v>
      </c>
      <c r="G267" s="325">
        <v>32269</v>
      </c>
      <c r="H267" s="324">
        <v>97.347999999999999</v>
      </c>
      <c r="I267" s="325">
        <v>9428640</v>
      </c>
      <c r="J267" s="327">
        <v>2.0169999999999999</v>
      </c>
      <c r="K267" s="461">
        <v>99.683000000000007</v>
      </c>
      <c r="M267" s="328">
        <v>73</v>
      </c>
      <c r="N267" s="325">
        <v>1579.7</v>
      </c>
      <c r="O267" s="324">
        <v>126.4</v>
      </c>
      <c r="P267" s="324">
        <v>91.4</v>
      </c>
      <c r="Q267" s="325">
        <v>28950</v>
      </c>
      <c r="R267" s="324">
        <v>97.347999999999999</v>
      </c>
      <c r="S267" s="325">
        <v>11571</v>
      </c>
      <c r="T267" s="327">
        <v>2.0169999999999999</v>
      </c>
      <c r="U267" s="461">
        <v>99.683000000000007</v>
      </c>
    </row>
    <row r="268" spans="1:21">
      <c r="A268" s="33"/>
      <c r="B268" s="34" t="s">
        <v>115</v>
      </c>
      <c r="C268" s="328">
        <v>74</v>
      </c>
      <c r="D268" s="324">
        <v>1538</v>
      </c>
      <c r="E268" s="324">
        <v>112.9</v>
      </c>
      <c r="F268" s="324">
        <v>91.7</v>
      </c>
      <c r="G268" s="325">
        <v>30668</v>
      </c>
      <c r="H268" s="324">
        <v>114.38800000000001</v>
      </c>
      <c r="I268" s="325">
        <v>2465036</v>
      </c>
      <c r="J268" s="327">
        <v>1.996</v>
      </c>
      <c r="K268" s="461">
        <v>99.578999999999994</v>
      </c>
      <c r="M268" s="328">
        <v>74</v>
      </c>
      <c r="N268" s="325">
        <v>1526.2</v>
      </c>
      <c r="O268" s="324">
        <v>112.9</v>
      </c>
      <c r="P268" s="324">
        <v>91.6</v>
      </c>
      <c r="Q268" s="325">
        <v>28577</v>
      </c>
      <c r="R268" s="324">
        <v>114.38800000000001</v>
      </c>
      <c r="S268" s="325">
        <v>11564</v>
      </c>
      <c r="T268" s="327">
        <v>1.996</v>
      </c>
      <c r="U268" s="461">
        <v>99.578999999999994</v>
      </c>
    </row>
    <row r="269" spans="1:21">
      <c r="A269" s="33"/>
      <c r="B269" s="34" t="s">
        <v>116</v>
      </c>
      <c r="C269" s="328">
        <v>74.7</v>
      </c>
      <c r="D269" s="324">
        <v>1570</v>
      </c>
      <c r="E269" s="324">
        <v>130.6</v>
      </c>
      <c r="F269" s="324">
        <v>91.9</v>
      </c>
      <c r="G269" s="325">
        <v>28739</v>
      </c>
      <c r="H269" s="324">
        <v>108.85</v>
      </c>
      <c r="I269" s="325">
        <v>9375099</v>
      </c>
      <c r="J269" s="327">
        <v>1.9830000000000001</v>
      </c>
      <c r="K269" s="461">
        <v>100.423</v>
      </c>
      <c r="M269" s="328">
        <v>74.7</v>
      </c>
      <c r="N269" s="325">
        <v>1535.2</v>
      </c>
      <c r="O269" s="324">
        <v>130.6</v>
      </c>
      <c r="P269" s="324">
        <v>91.9</v>
      </c>
      <c r="Q269" s="325">
        <v>28519</v>
      </c>
      <c r="R269" s="324">
        <v>108.85</v>
      </c>
      <c r="S269" s="325">
        <v>21409</v>
      </c>
      <c r="T269" s="327">
        <v>1.9830000000000001</v>
      </c>
      <c r="U269" s="461">
        <v>100.423</v>
      </c>
    </row>
    <row r="270" spans="1:21">
      <c r="A270" s="33"/>
      <c r="B270" s="34" t="s">
        <v>117</v>
      </c>
      <c r="C270" s="328">
        <v>75.5</v>
      </c>
      <c r="D270" s="324">
        <v>1447</v>
      </c>
      <c r="E270" s="324">
        <v>119.5</v>
      </c>
      <c r="F270" s="324">
        <v>92</v>
      </c>
      <c r="G270" s="325">
        <v>28271</v>
      </c>
      <c r="H270" s="324">
        <v>98.85</v>
      </c>
      <c r="I270" s="325">
        <v>37038962</v>
      </c>
      <c r="J270" s="327">
        <v>1.9870000000000001</v>
      </c>
      <c r="K270" s="461">
        <v>100.425</v>
      </c>
      <c r="M270" s="328">
        <v>75.5</v>
      </c>
      <c r="N270" s="325">
        <v>1475.5</v>
      </c>
      <c r="O270" s="324">
        <v>119.5</v>
      </c>
      <c r="P270" s="324">
        <v>91.9</v>
      </c>
      <c r="Q270" s="325">
        <v>28316</v>
      </c>
      <c r="R270" s="324">
        <v>98.85</v>
      </c>
      <c r="S270" s="325">
        <v>10613</v>
      </c>
      <c r="T270" s="327">
        <v>1.9870000000000001</v>
      </c>
      <c r="U270" s="461">
        <v>100.425</v>
      </c>
    </row>
    <row r="271" spans="1:21">
      <c r="A271" s="49"/>
      <c r="B271" s="34" t="s">
        <v>118</v>
      </c>
      <c r="C271" s="328">
        <v>75.3</v>
      </c>
      <c r="D271" s="324">
        <v>1393</v>
      </c>
      <c r="E271" s="324">
        <v>109.6</v>
      </c>
      <c r="F271" s="324">
        <v>91.9</v>
      </c>
      <c r="G271" s="325">
        <v>26575</v>
      </c>
      <c r="H271" s="324">
        <v>96.614999999999995</v>
      </c>
      <c r="I271" s="325">
        <v>2452836</v>
      </c>
      <c r="J271" s="327">
        <v>1.968</v>
      </c>
      <c r="K271" s="461">
        <v>100.21299999999999</v>
      </c>
      <c r="M271" s="328">
        <v>75.3</v>
      </c>
      <c r="N271" s="325">
        <v>1446.1</v>
      </c>
      <c r="O271" s="324">
        <v>109.6</v>
      </c>
      <c r="P271" s="324">
        <v>91.9</v>
      </c>
      <c r="Q271" s="325">
        <v>27821</v>
      </c>
      <c r="R271" s="324">
        <v>96.614999999999995</v>
      </c>
      <c r="S271" s="325">
        <v>11869</v>
      </c>
      <c r="T271" s="327">
        <v>1.968</v>
      </c>
      <c r="U271" s="461">
        <v>100.21299999999999</v>
      </c>
    </row>
    <row r="272" spans="1:21">
      <c r="A272" s="33" t="s">
        <v>155</v>
      </c>
      <c r="B272" s="62" t="s">
        <v>107</v>
      </c>
      <c r="C272" s="343">
        <v>75</v>
      </c>
      <c r="D272" s="337">
        <v>1476</v>
      </c>
      <c r="E272" s="337">
        <v>110.6</v>
      </c>
      <c r="F272" s="337">
        <v>91.8</v>
      </c>
      <c r="G272" s="338">
        <v>25954</v>
      </c>
      <c r="H272" s="337">
        <v>101.429</v>
      </c>
      <c r="I272" s="338">
        <v>2817109</v>
      </c>
      <c r="J272" s="341">
        <v>1.958</v>
      </c>
      <c r="K272" s="463">
        <v>99.787000000000006</v>
      </c>
      <c r="M272" s="343">
        <v>75</v>
      </c>
      <c r="N272" s="338">
        <v>1508.5</v>
      </c>
      <c r="O272" s="337">
        <v>110.6</v>
      </c>
      <c r="P272" s="337">
        <v>92.1</v>
      </c>
      <c r="Q272" s="338">
        <v>27658</v>
      </c>
      <c r="R272" s="337">
        <v>101.429</v>
      </c>
      <c r="S272" s="338">
        <v>11356</v>
      </c>
      <c r="T272" s="341">
        <v>1.958</v>
      </c>
      <c r="U272" s="463">
        <v>99.787000000000006</v>
      </c>
    </row>
    <row r="273" spans="1:21">
      <c r="A273" s="39">
        <v>2011</v>
      </c>
      <c r="B273" s="34" t="s">
        <v>108</v>
      </c>
      <c r="C273" s="328">
        <v>76</v>
      </c>
      <c r="D273" s="324">
        <v>1411</v>
      </c>
      <c r="E273" s="324">
        <v>153.30000000000001</v>
      </c>
      <c r="F273" s="324">
        <v>91.4</v>
      </c>
      <c r="G273" s="325">
        <v>24841</v>
      </c>
      <c r="H273" s="324">
        <v>114.771</v>
      </c>
      <c r="I273" s="325">
        <v>11935110</v>
      </c>
      <c r="J273" s="327">
        <v>1.9550000000000001</v>
      </c>
      <c r="K273" s="461">
        <v>99.787000000000006</v>
      </c>
      <c r="M273" s="328">
        <v>76</v>
      </c>
      <c r="N273" s="325">
        <v>1465.6</v>
      </c>
      <c r="O273" s="324">
        <v>153.30000000000001</v>
      </c>
      <c r="P273" s="324">
        <v>91.9</v>
      </c>
      <c r="Q273" s="325">
        <v>26878</v>
      </c>
      <c r="R273" s="324">
        <v>114.771</v>
      </c>
      <c r="S273" s="325">
        <v>13768</v>
      </c>
      <c r="T273" s="327">
        <v>1.9550000000000001</v>
      </c>
      <c r="U273" s="461">
        <v>99.787000000000006</v>
      </c>
    </row>
    <row r="274" spans="1:21">
      <c r="A274" s="33"/>
      <c r="B274" s="34" t="s">
        <v>109</v>
      </c>
      <c r="C274" s="328">
        <v>75.7</v>
      </c>
      <c r="D274" s="324">
        <v>1398</v>
      </c>
      <c r="E274" s="324">
        <v>121.4</v>
      </c>
      <c r="F274" s="324">
        <v>91.2</v>
      </c>
      <c r="G274" s="325">
        <v>24857</v>
      </c>
      <c r="H274" s="324">
        <v>96.757000000000005</v>
      </c>
      <c r="I274" s="325">
        <v>2278437</v>
      </c>
      <c r="J274" s="327">
        <v>1.9419999999999999</v>
      </c>
      <c r="K274" s="461">
        <v>99.787999999999997</v>
      </c>
      <c r="M274" s="328">
        <v>75.7</v>
      </c>
      <c r="N274" s="325">
        <v>1469.7</v>
      </c>
      <c r="O274" s="324">
        <v>121.4</v>
      </c>
      <c r="P274" s="324">
        <v>92.1</v>
      </c>
      <c r="Q274" s="325">
        <v>26624</v>
      </c>
      <c r="R274" s="324">
        <v>96.757000000000005</v>
      </c>
      <c r="S274" s="325">
        <v>11206</v>
      </c>
      <c r="T274" s="327">
        <v>1.9419999999999999</v>
      </c>
      <c r="U274" s="461">
        <v>99.787999999999997</v>
      </c>
    </row>
    <row r="275" spans="1:21">
      <c r="A275" s="33"/>
      <c r="B275" s="34" t="s">
        <v>110</v>
      </c>
      <c r="C275" s="328">
        <v>77.599999999999994</v>
      </c>
      <c r="D275" s="324">
        <v>1515</v>
      </c>
      <c r="E275" s="324">
        <v>118.3</v>
      </c>
      <c r="F275" s="324">
        <v>92.4</v>
      </c>
      <c r="G275" s="325">
        <v>23656</v>
      </c>
      <c r="H275" s="324">
        <v>108.621</v>
      </c>
      <c r="I275" s="325">
        <v>4723413</v>
      </c>
      <c r="J275" s="327">
        <v>1.952</v>
      </c>
      <c r="K275" s="461">
        <v>99.367000000000004</v>
      </c>
      <c r="M275" s="328">
        <v>77.599999999999994</v>
      </c>
      <c r="N275" s="325">
        <v>1526.4</v>
      </c>
      <c r="O275" s="324">
        <v>118.3</v>
      </c>
      <c r="P275" s="324">
        <v>92.3</v>
      </c>
      <c r="Q275" s="325">
        <v>26569</v>
      </c>
      <c r="R275" s="324">
        <v>108.621</v>
      </c>
      <c r="S275" s="325">
        <v>10997</v>
      </c>
      <c r="T275" s="327">
        <v>1.952</v>
      </c>
      <c r="U275" s="461">
        <v>99.367000000000004</v>
      </c>
    </row>
    <row r="276" spans="1:21">
      <c r="A276" s="33"/>
      <c r="B276" s="34" t="s">
        <v>111</v>
      </c>
      <c r="C276" s="328">
        <v>81.900000000000006</v>
      </c>
      <c r="D276" s="324">
        <v>1627</v>
      </c>
      <c r="E276" s="324">
        <v>132.69999999999999</v>
      </c>
      <c r="F276" s="324">
        <v>92.7</v>
      </c>
      <c r="G276" s="325">
        <v>26471</v>
      </c>
      <c r="H276" s="324">
        <v>92.605000000000004</v>
      </c>
      <c r="I276" s="325">
        <v>51704756</v>
      </c>
      <c r="J276" s="327">
        <v>1.9430000000000001</v>
      </c>
      <c r="K276" s="461">
        <v>99.683000000000007</v>
      </c>
      <c r="M276" s="328">
        <v>81.900000000000006</v>
      </c>
      <c r="N276" s="325">
        <v>1579.5</v>
      </c>
      <c r="O276" s="324">
        <v>132.69999999999999</v>
      </c>
      <c r="P276" s="324">
        <v>92.4</v>
      </c>
      <c r="Q276" s="325">
        <v>25982</v>
      </c>
      <c r="R276" s="324">
        <v>92.605000000000004</v>
      </c>
      <c r="S276" s="325">
        <v>11412</v>
      </c>
      <c r="T276" s="327">
        <v>1.9430000000000001</v>
      </c>
      <c r="U276" s="461">
        <v>99.683000000000007</v>
      </c>
    </row>
    <row r="277" spans="1:21">
      <c r="A277" s="33"/>
      <c r="B277" s="34" t="s">
        <v>112</v>
      </c>
      <c r="C277" s="328">
        <v>82.5</v>
      </c>
      <c r="D277" s="324">
        <v>1654</v>
      </c>
      <c r="E277" s="324">
        <v>123.2</v>
      </c>
      <c r="F277" s="324">
        <v>92.9</v>
      </c>
      <c r="G277" s="325">
        <v>28041</v>
      </c>
      <c r="H277" s="324">
        <v>105.583</v>
      </c>
      <c r="I277" s="325">
        <v>3210090</v>
      </c>
      <c r="J277" s="327">
        <v>1.9370000000000001</v>
      </c>
      <c r="K277" s="461">
        <v>99.683000000000007</v>
      </c>
      <c r="M277" s="328">
        <v>82.5</v>
      </c>
      <c r="N277" s="325">
        <v>1607.7</v>
      </c>
      <c r="O277" s="324">
        <v>123.2</v>
      </c>
      <c r="P277" s="324">
        <v>92.5</v>
      </c>
      <c r="Q277" s="325">
        <v>26336</v>
      </c>
      <c r="R277" s="324">
        <v>105.583</v>
      </c>
      <c r="S277" s="325">
        <v>11326</v>
      </c>
      <c r="T277" s="327">
        <v>1.9370000000000001</v>
      </c>
      <c r="U277" s="461">
        <v>99.683000000000007</v>
      </c>
    </row>
    <row r="278" spans="1:21">
      <c r="A278" s="33"/>
      <c r="B278" s="34" t="s">
        <v>113</v>
      </c>
      <c r="C278" s="328">
        <v>83</v>
      </c>
      <c r="D278" s="324">
        <v>1745</v>
      </c>
      <c r="E278" s="324">
        <v>120.8</v>
      </c>
      <c r="F278" s="324">
        <v>93.2</v>
      </c>
      <c r="G278" s="325">
        <v>27327</v>
      </c>
      <c r="H278" s="324">
        <v>99.712999999999994</v>
      </c>
      <c r="I278" s="325">
        <v>3036264</v>
      </c>
      <c r="J278" s="327">
        <v>1.931</v>
      </c>
      <c r="K278" s="461">
        <v>100.10599999999999</v>
      </c>
      <c r="M278" s="328">
        <v>83</v>
      </c>
      <c r="N278" s="325">
        <v>1700.2</v>
      </c>
      <c r="O278" s="324">
        <v>120.8</v>
      </c>
      <c r="P278" s="324">
        <v>92.7</v>
      </c>
      <c r="Q278" s="325">
        <v>25620</v>
      </c>
      <c r="R278" s="324">
        <v>99.712999999999994</v>
      </c>
      <c r="S278" s="325">
        <v>10633</v>
      </c>
      <c r="T278" s="327">
        <v>1.931</v>
      </c>
      <c r="U278" s="461">
        <v>100.10599999999999</v>
      </c>
    </row>
    <row r="279" spans="1:21">
      <c r="A279" s="33"/>
      <c r="B279" s="34" t="s">
        <v>114</v>
      </c>
      <c r="C279" s="328">
        <v>85.8</v>
      </c>
      <c r="D279" s="324">
        <v>1826</v>
      </c>
      <c r="E279" s="324">
        <v>118.3</v>
      </c>
      <c r="F279" s="324">
        <v>92.8</v>
      </c>
      <c r="G279" s="325">
        <v>29864</v>
      </c>
      <c r="H279" s="324">
        <v>103.30800000000001</v>
      </c>
      <c r="I279" s="325">
        <v>10721062</v>
      </c>
      <c r="J279" s="327">
        <v>1.9239999999999999</v>
      </c>
      <c r="K279" s="461">
        <v>100</v>
      </c>
      <c r="M279" s="328">
        <v>85.8</v>
      </c>
      <c r="N279" s="325">
        <v>1747</v>
      </c>
      <c r="O279" s="324">
        <v>118.3</v>
      </c>
      <c r="P279" s="324">
        <v>92.6</v>
      </c>
      <c r="Q279" s="325">
        <v>26426</v>
      </c>
      <c r="R279" s="324">
        <v>103.30800000000001</v>
      </c>
      <c r="S279" s="325">
        <v>13025</v>
      </c>
      <c r="T279" s="327">
        <v>1.9239999999999999</v>
      </c>
      <c r="U279" s="461">
        <v>100</v>
      </c>
    </row>
    <row r="280" spans="1:21">
      <c r="A280" s="33"/>
      <c r="B280" s="34" t="s">
        <v>115</v>
      </c>
      <c r="C280" s="328">
        <v>84.4</v>
      </c>
      <c r="D280" s="324">
        <v>1785</v>
      </c>
      <c r="E280" s="324">
        <v>116.8</v>
      </c>
      <c r="F280" s="324">
        <v>92.5</v>
      </c>
      <c r="G280" s="325">
        <v>28126</v>
      </c>
      <c r="H280" s="324">
        <v>80.292000000000002</v>
      </c>
      <c r="I280" s="325">
        <v>2314643</v>
      </c>
      <c r="J280" s="327">
        <v>1.913</v>
      </c>
      <c r="K280" s="461">
        <v>100</v>
      </c>
      <c r="M280" s="328">
        <v>84.4</v>
      </c>
      <c r="N280" s="325">
        <v>1768.5</v>
      </c>
      <c r="O280" s="324">
        <v>116.8</v>
      </c>
      <c r="P280" s="324">
        <v>92.4</v>
      </c>
      <c r="Q280" s="325">
        <v>26396</v>
      </c>
      <c r="R280" s="324">
        <v>80.292000000000002</v>
      </c>
      <c r="S280" s="325">
        <v>10979</v>
      </c>
      <c r="T280" s="327">
        <v>1.913</v>
      </c>
      <c r="U280" s="461">
        <v>100</v>
      </c>
    </row>
    <row r="281" spans="1:21">
      <c r="A281" s="33"/>
      <c r="B281" s="34" t="s">
        <v>116</v>
      </c>
      <c r="C281" s="328">
        <v>85.1</v>
      </c>
      <c r="D281" s="324">
        <v>1795</v>
      </c>
      <c r="E281" s="324">
        <v>129.1</v>
      </c>
      <c r="F281" s="324">
        <v>92.2</v>
      </c>
      <c r="G281" s="325">
        <v>26774</v>
      </c>
      <c r="H281" s="324">
        <v>91.358000000000004</v>
      </c>
      <c r="I281" s="325">
        <v>4868304</v>
      </c>
      <c r="J281" s="327">
        <v>1.911</v>
      </c>
      <c r="K281" s="461">
        <v>99.894999999999996</v>
      </c>
      <c r="M281" s="328">
        <v>85.1</v>
      </c>
      <c r="N281" s="325">
        <v>1742.7</v>
      </c>
      <c r="O281" s="324">
        <v>129.1</v>
      </c>
      <c r="P281" s="324">
        <v>92.2</v>
      </c>
      <c r="Q281" s="325">
        <v>26362</v>
      </c>
      <c r="R281" s="324">
        <v>91.358000000000004</v>
      </c>
      <c r="S281" s="325">
        <v>11275</v>
      </c>
      <c r="T281" s="327">
        <v>1.911</v>
      </c>
      <c r="U281" s="461">
        <v>99.894999999999996</v>
      </c>
    </row>
    <row r="282" spans="1:21">
      <c r="A282" s="33"/>
      <c r="B282" s="34" t="s">
        <v>117</v>
      </c>
      <c r="C282" s="328">
        <v>85.5</v>
      </c>
      <c r="D282" s="324">
        <v>1769</v>
      </c>
      <c r="E282" s="324">
        <v>128.5</v>
      </c>
      <c r="F282" s="324">
        <v>92.5</v>
      </c>
      <c r="G282" s="325">
        <v>26566</v>
      </c>
      <c r="H282" s="324">
        <v>91.594999999999999</v>
      </c>
      <c r="I282" s="325">
        <v>40448136</v>
      </c>
      <c r="J282" s="327">
        <v>1.903</v>
      </c>
      <c r="K282" s="461">
        <v>99.366</v>
      </c>
      <c r="M282" s="328">
        <v>85.5</v>
      </c>
      <c r="N282" s="325">
        <v>1792.2</v>
      </c>
      <c r="O282" s="324">
        <v>128.5</v>
      </c>
      <c r="P282" s="324">
        <v>92.4</v>
      </c>
      <c r="Q282" s="325">
        <v>26540</v>
      </c>
      <c r="R282" s="324">
        <v>91.594999999999999</v>
      </c>
      <c r="S282" s="325">
        <v>11687</v>
      </c>
      <c r="T282" s="327">
        <v>1.903</v>
      </c>
      <c r="U282" s="461">
        <v>99.366</v>
      </c>
    </row>
    <row r="283" spans="1:21">
      <c r="A283" s="33"/>
      <c r="B283" s="50" t="s">
        <v>118</v>
      </c>
      <c r="C283" s="348">
        <v>86.1</v>
      </c>
      <c r="D283" s="344">
        <v>1634</v>
      </c>
      <c r="E283" s="344">
        <v>125.5</v>
      </c>
      <c r="F283" s="344">
        <v>92.5</v>
      </c>
      <c r="G283" s="345">
        <v>24913</v>
      </c>
      <c r="H283" s="344">
        <v>105.61</v>
      </c>
      <c r="I283" s="345">
        <v>2508138</v>
      </c>
      <c r="J283" s="347">
        <v>1.89</v>
      </c>
      <c r="K283" s="462">
        <v>99.682000000000002</v>
      </c>
      <c r="M283" s="348">
        <v>86.1</v>
      </c>
      <c r="N283" s="345">
        <v>1701.1</v>
      </c>
      <c r="O283" s="344">
        <v>125.5</v>
      </c>
      <c r="P283" s="344">
        <v>92.4</v>
      </c>
      <c r="Q283" s="345">
        <v>26372</v>
      </c>
      <c r="R283" s="344">
        <v>105.61</v>
      </c>
      <c r="S283" s="345">
        <v>11912</v>
      </c>
      <c r="T283" s="347">
        <v>1.89</v>
      </c>
      <c r="U283" s="462">
        <v>99.682000000000002</v>
      </c>
    </row>
    <row r="284" spans="1:21">
      <c r="A284" s="61" t="s">
        <v>158</v>
      </c>
      <c r="B284" s="34" t="s">
        <v>107</v>
      </c>
      <c r="C284" s="328">
        <v>87.5</v>
      </c>
      <c r="D284" s="324">
        <v>1789</v>
      </c>
      <c r="E284" s="324">
        <v>132.80000000000001</v>
      </c>
      <c r="F284" s="324">
        <v>92</v>
      </c>
      <c r="G284" s="325">
        <v>24700</v>
      </c>
      <c r="H284" s="324">
        <v>122.773</v>
      </c>
      <c r="I284" s="325">
        <v>2750199</v>
      </c>
      <c r="J284" s="327">
        <v>1.8859999999999999</v>
      </c>
      <c r="K284" s="461">
        <v>100.319</v>
      </c>
      <c r="M284" s="328">
        <v>87.5</v>
      </c>
      <c r="N284" s="325">
        <v>1821.5</v>
      </c>
      <c r="O284" s="324">
        <v>132.80000000000001</v>
      </c>
      <c r="P284" s="324">
        <v>92.3</v>
      </c>
      <c r="Q284" s="325">
        <v>25844</v>
      </c>
      <c r="R284" s="324">
        <v>122.773</v>
      </c>
      <c r="S284" s="325">
        <v>11649</v>
      </c>
      <c r="T284" s="327">
        <v>1.8859999999999999</v>
      </c>
      <c r="U284" s="461">
        <v>100.319</v>
      </c>
    </row>
    <row r="285" spans="1:21">
      <c r="A285" s="33">
        <v>2012</v>
      </c>
      <c r="B285" s="34" t="s">
        <v>108</v>
      </c>
      <c r="C285" s="328">
        <v>84.7</v>
      </c>
      <c r="D285" s="324">
        <v>1801</v>
      </c>
      <c r="E285" s="324">
        <v>129.19999999999999</v>
      </c>
      <c r="F285" s="324">
        <v>91.8</v>
      </c>
      <c r="G285" s="325">
        <v>24730</v>
      </c>
      <c r="H285" s="324">
        <v>109.82</v>
      </c>
      <c r="I285" s="325">
        <v>10305133</v>
      </c>
      <c r="J285" s="327">
        <v>1.881</v>
      </c>
      <c r="K285" s="461">
        <v>100.639</v>
      </c>
      <c r="M285" s="328">
        <v>84.7</v>
      </c>
      <c r="N285" s="325">
        <v>1876.2</v>
      </c>
      <c r="O285" s="324">
        <v>129.19999999999999</v>
      </c>
      <c r="P285" s="324">
        <v>92.4</v>
      </c>
      <c r="Q285" s="325">
        <v>26671</v>
      </c>
      <c r="R285" s="324">
        <v>109.82</v>
      </c>
      <c r="S285" s="325">
        <v>11885</v>
      </c>
      <c r="T285" s="327">
        <v>1.881</v>
      </c>
      <c r="U285" s="461">
        <v>100.639</v>
      </c>
    </row>
    <row r="286" spans="1:21">
      <c r="A286" s="33"/>
      <c r="B286" s="34" t="s">
        <v>109</v>
      </c>
      <c r="C286" s="328">
        <v>89.8</v>
      </c>
      <c r="D286" s="324">
        <v>1692</v>
      </c>
      <c r="E286" s="324">
        <v>130.1</v>
      </c>
      <c r="F286" s="324">
        <v>91.3</v>
      </c>
      <c r="G286" s="325">
        <v>24052</v>
      </c>
      <c r="H286" s="324">
        <v>96.841999999999999</v>
      </c>
      <c r="I286" s="325">
        <v>1425849</v>
      </c>
      <c r="J286" s="327">
        <v>1.8680000000000001</v>
      </c>
      <c r="K286" s="461">
        <v>100.74299999999999</v>
      </c>
      <c r="M286" s="328">
        <v>89.8</v>
      </c>
      <c r="N286" s="325">
        <v>1780.9</v>
      </c>
      <c r="O286" s="324">
        <v>130.1</v>
      </c>
      <c r="P286" s="324">
        <v>92.2</v>
      </c>
      <c r="Q286" s="325">
        <v>26266</v>
      </c>
      <c r="R286" s="324">
        <v>96.841999999999999</v>
      </c>
      <c r="S286" s="325">
        <v>6877</v>
      </c>
      <c r="T286" s="327">
        <v>1.8680000000000001</v>
      </c>
      <c r="U286" s="461">
        <v>100.74299999999999</v>
      </c>
    </row>
    <row r="287" spans="1:21">
      <c r="A287" s="33"/>
      <c r="B287" s="34" t="s">
        <v>110</v>
      </c>
      <c r="C287" s="328">
        <v>91.4</v>
      </c>
      <c r="D287" s="324">
        <v>1723</v>
      </c>
      <c r="E287" s="324">
        <v>133.1</v>
      </c>
      <c r="F287" s="324">
        <v>92</v>
      </c>
      <c r="G287" s="325">
        <v>23807</v>
      </c>
      <c r="H287" s="324">
        <v>82.236999999999995</v>
      </c>
      <c r="I287" s="325">
        <v>4996210</v>
      </c>
      <c r="J287" s="327">
        <v>1.859</v>
      </c>
      <c r="K287" s="461">
        <v>100.637</v>
      </c>
      <c r="M287" s="328">
        <v>91.4</v>
      </c>
      <c r="N287" s="325">
        <v>1743.8</v>
      </c>
      <c r="O287" s="324">
        <v>133.1</v>
      </c>
      <c r="P287" s="324">
        <v>91.9</v>
      </c>
      <c r="Q287" s="325">
        <v>26700</v>
      </c>
      <c r="R287" s="324">
        <v>82.236999999999995</v>
      </c>
      <c r="S287" s="325">
        <v>12033</v>
      </c>
      <c r="T287" s="327">
        <v>1.859</v>
      </c>
      <c r="U287" s="461">
        <v>100.637</v>
      </c>
    </row>
    <row r="288" spans="1:21">
      <c r="A288" s="33"/>
      <c r="B288" s="34" t="s">
        <v>111</v>
      </c>
      <c r="C288" s="328">
        <v>89.3</v>
      </c>
      <c r="D288" s="324">
        <v>1813</v>
      </c>
      <c r="E288" s="324">
        <v>132.1</v>
      </c>
      <c r="F288" s="324">
        <v>92.1</v>
      </c>
      <c r="G288" s="325">
        <v>28885</v>
      </c>
      <c r="H288" s="324">
        <v>90.861999999999995</v>
      </c>
      <c r="I288" s="325">
        <v>52970877</v>
      </c>
      <c r="J288" s="327">
        <v>1.857</v>
      </c>
      <c r="K288" s="461">
        <v>100.318</v>
      </c>
      <c r="M288" s="328">
        <v>89.3</v>
      </c>
      <c r="N288" s="325">
        <v>1760</v>
      </c>
      <c r="O288" s="324">
        <v>132.1</v>
      </c>
      <c r="P288" s="324">
        <v>91.8</v>
      </c>
      <c r="Q288" s="325">
        <v>27872</v>
      </c>
      <c r="R288" s="324">
        <v>90.861999999999995</v>
      </c>
      <c r="S288" s="325">
        <v>11496</v>
      </c>
      <c r="T288" s="327">
        <v>1.857</v>
      </c>
      <c r="U288" s="461">
        <v>100.318</v>
      </c>
    </row>
    <row r="289" spans="1:21">
      <c r="A289" s="33"/>
      <c r="B289" s="34" t="s">
        <v>112</v>
      </c>
      <c r="C289" s="328">
        <v>88.3</v>
      </c>
      <c r="D289" s="324">
        <v>1765</v>
      </c>
      <c r="E289" s="324">
        <v>125.1</v>
      </c>
      <c r="F289" s="324">
        <v>92</v>
      </c>
      <c r="G289" s="325">
        <v>27950</v>
      </c>
      <c r="H289" s="324">
        <v>109.173</v>
      </c>
      <c r="I289" s="325">
        <v>3261982</v>
      </c>
      <c r="J289" s="327">
        <v>1.8420000000000001</v>
      </c>
      <c r="K289" s="461">
        <v>100.10599999999999</v>
      </c>
      <c r="M289" s="328">
        <v>88.3</v>
      </c>
      <c r="N289" s="325">
        <v>1723.2</v>
      </c>
      <c r="O289" s="324">
        <v>125.1</v>
      </c>
      <c r="P289" s="324">
        <v>91.6</v>
      </c>
      <c r="Q289" s="325">
        <v>26933</v>
      </c>
      <c r="R289" s="324">
        <v>109.173</v>
      </c>
      <c r="S289" s="325">
        <v>11540</v>
      </c>
      <c r="T289" s="327">
        <v>1.8420000000000001</v>
      </c>
      <c r="U289" s="461">
        <v>100.10599999999999</v>
      </c>
    </row>
    <row r="290" spans="1:21">
      <c r="A290" s="33"/>
      <c r="B290" s="34" t="s">
        <v>113</v>
      </c>
      <c r="C290" s="328">
        <v>87.6</v>
      </c>
      <c r="D290" s="324">
        <v>1799</v>
      </c>
      <c r="E290" s="324">
        <v>129.19999999999999</v>
      </c>
      <c r="F290" s="324">
        <v>92.4</v>
      </c>
      <c r="G290" s="325">
        <v>29389</v>
      </c>
      <c r="H290" s="324">
        <v>98.626000000000005</v>
      </c>
      <c r="I290" s="325">
        <v>3562553</v>
      </c>
      <c r="J290" s="327">
        <v>1.837</v>
      </c>
      <c r="K290" s="461">
        <v>100</v>
      </c>
      <c r="M290" s="328">
        <v>87.6</v>
      </c>
      <c r="N290" s="325">
        <v>1761.7</v>
      </c>
      <c r="O290" s="324">
        <v>129.19999999999999</v>
      </c>
      <c r="P290" s="324">
        <v>91.9</v>
      </c>
      <c r="Q290" s="325">
        <v>27046</v>
      </c>
      <c r="R290" s="324">
        <v>98.626000000000005</v>
      </c>
      <c r="S290" s="325">
        <v>12609</v>
      </c>
      <c r="T290" s="327">
        <v>1.837</v>
      </c>
      <c r="U290" s="461">
        <v>100</v>
      </c>
    </row>
    <row r="291" spans="1:21">
      <c r="A291" s="33"/>
      <c r="B291" s="34" t="s">
        <v>114</v>
      </c>
      <c r="C291" s="328">
        <v>88.5</v>
      </c>
      <c r="D291" s="324">
        <v>1819</v>
      </c>
      <c r="E291" s="324">
        <v>128.80000000000001</v>
      </c>
      <c r="F291" s="324">
        <v>92.1</v>
      </c>
      <c r="G291" s="325">
        <v>30076</v>
      </c>
      <c r="H291" s="324">
        <v>95.876000000000005</v>
      </c>
      <c r="I291" s="325">
        <v>9295170</v>
      </c>
      <c r="J291" s="327">
        <v>1.829</v>
      </c>
      <c r="K291" s="461">
        <v>99.894000000000005</v>
      </c>
      <c r="M291" s="328">
        <v>88.5</v>
      </c>
      <c r="N291" s="325">
        <v>1748.7</v>
      </c>
      <c r="O291" s="324">
        <v>128.80000000000001</v>
      </c>
      <c r="P291" s="324">
        <v>91.9</v>
      </c>
      <c r="Q291" s="325">
        <v>26800</v>
      </c>
      <c r="R291" s="324">
        <v>95.876000000000005</v>
      </c>
      <c r="S291" s="325">
        <v>11659</v>
      </c>
      <c r="T291" s="327">
        <v>1.829</v>
      </c>
      <c r="U291" s="461">
        <v>99.894000000000005</v>
      </c>
    </row>
    <row r="292" spans="1:21">
      <c r="A292" s="33"/>
      <c r="B292" s="34" t="s">
        <v>115</v>
      </c>
      <c r="C292" s="328">
        <v>89</v>
      </c>
      <c r="D292" s="324">
        <v>1775</v>
      </c>
      <c r="E292" s="324">
        <v>129</v>
      </c>
      <c r="F292" s="324">
        <v>92.1</v>
      </c>
      <c r="G292" s="325">
        <v>27616</v>
      </c>
      <c r="H292" s="324">
        <v>102.752</v>
      </c>
      <c r="I292" s="325">
        <v>2509796</v>
      </c>
      <c r="J292" s="327">
        <v>1.82</v>
      </c>
      <c r="K292" s="461">
        <v>99.576999999999998</v>
      </c>
      <c r="M292" s="328">
        <v>89</v>
      </c>
      <c r="N292" s="325">
        <v>1755.6</v>
      </c>
      <c r="O292" s="324">
        <v>129</v>
      </c>
      <c r="P292" s="324">
        <v>92</v>
      </c>
      <c r="Q292" s="325">
        <v>26572</v>
      </c>
      <c r="R292" s="324">
        <v>102.752</v>
      </c>
      <c r="S292" s="325">
        <v>11912</v>
      </c>
      <c r="T292" s="327">
        <v>1.82</v>
      </c>
      <c r="U292" s="461">
        <v>99.576999999999998</v>
      </c>
    </row>
    <row r="293" spans="1:21">
      <c r="A293" s="33"/>
      <c r="B293" s="34" t="s">
        <v>116</v>
      </c>
      <c r="C293" s="328">
        <v>87.4</v>
      </c>
      <c r="D293" s="324">
        <v>1868</v>
      </c>
      <c r="E293" s="324">
        <v>108.5</v>
      </c>
      <c r="F293" s="324">
        <v>91.9</v>
      </c>
      <c r="G293" s="325">
        <v>27993</v>
      </c>
      <c r="H293" s="324">
        <v>93.361000000000004</v>
      </c>
      <c r="I293" s="325">
        <v>5076211</v>
      </c>
      <c r="J293" s="327">
        <v>1.82</v>
      </c>
      <c r="K293" s="461">
        <v>99.052000000000007</v>
      </c>
      <c r="M293" s="328">
        <v>87.4</v>
      </c>
      <c r="N293" s="325">
        <v>1806.8</v>
      </c>
      <c r="O293" s="324">
        <v>108.5</v>
      </c>
      <c r="P293" s="324">
        <v>91.9</v>
      </c>
      <c r="Q293" s="325">
        <v>26621</v>
      </c>
      <c r="R293" s="324">
        <v>93.361000000000004</v>
      </c>
      <c r="S293" s="325">
        <v>12157</v>
      </c>
      <c r="T293" s="327">
        <v>1.82</v>
      </c>
      <c r="U293" s="461">
        <v>99.052000000000007</v>
      </c>
    </row>
    <row r="294" spans="1:21">
      <c r="A294" s="33"/>
      <c r="B294" s="34" t="s">
        <v>117</v>
      </c>
      <c r="C294" s="328">
        <v>87.7</v>
      </c>
      <c r="D294" s="324">
        <v>1773</v>
      </c>
      <c r="E294" s="324">
        <v>108.5</v>
      </c>
      <c r="F294" s="324">
        <v>92</v>
      </c>
      <c r="G294" s="325">
        <v>26317</v>
      </c>
      <c r="H294" s="324">
        <v>96.798000000000002</v>
      </c>
      <c r="I294" s="325">
        <v>41703152</v>
      </c>
      <c r="J294" s="327">
        <v>1.8180000000000001</v>
      </c>
      <c r="K294" s="461">
        <v>99.361999999999995</v>
      </c>
      <c r="M294" s="328">
        <v>87.7</v>
      </c>
      <c r="N294" s="325">
        <v>1785.1</v>
      </c>
      <c r="O294" s="324">
        <v>108.5</v>
      </c>
      <c r="P294" s="324">
        <v>91.8</v>
      </c>
      <c r="Q294" s="325">
        <v>26357</v>
      </c>
      <c r="R294" s="324">
        <v>96.798000000000002</v>
      </c>
      <c r="S294" s="325">
        <v>12024</v>
      </c>
      <c r="T294" s="327">
        <v>1.8180000000000001</v>
      </c>
      <c r="U294" s="461">
        <v>99.361999999999995</v>
      </c>
    </row>
    <row r="295" spans="1:21">
      <c r="A295" s="49"/>
      <c r="B295" s="34" t="s">
        <v>118</v>
      </c>
      <c r="C295" s="328">
        <v>83.8</v>
      </c>
      <c r="D295" s="324">
        <v>1742</v>
      </c>
      <c r="E295" s="324">
        <v>120.9</v>
      </c>
      <c r="F295" s="324">
        <v>92</v>
      </c>
      <c r="G295" s="325">
        <v>24719</v>
      </c>
      <c r="H295" s="324">
        <v>92.637</v>
      </c>
      <c r="I295" s="325">
        <v>2631115</v>
      </c>
      <c r="J295" s="327">
        <v>1.806</v>
      </c>
      <c r="K295" s="461">
        <v>99.361999999999995</v>
      </c>
      <c r="M295" s="328">
        <v>83.8</v>
      </c>
      <c r="N295" s="325">
        <v>1813.4</v>
      </c>
      <c r="O295" s="324">
        <v>120.9</v>
      </c>
      <c r="P295" s="324">
        <v>91.9</v>
      </c>
      <c r="Q295" s="325">
        <v>26422</v>
      </c>
      <c r="R295" s="324">
        <v>92.637</v>
      </c>
      <c r="S295" s="325">
        <v>12449</v>
      </c>
      <c r="T295" s="327">
        <v>1.806</v>
      </c>
      <c r="U295" s="461">
        <v>99.361999999999995</v>
      </c>
    </row>
    <row r="296" spans="1:21">
      <c r="A296" s="33" t="s">
        <v>162</v>
      </c>
      <c r="B296" s="62" t="s">
        <v>107</v>
      </c>
      <c r="C296" s="343">
        <v>87.9</v>
      </c>
      <c r="D296" s="337">
        <v>1764</v>
      </c>
      <c r="E296" s="337">
        <v>124.9</v>
      </c>
      <c r="F296" s="337">
        <v>91.4</v>
      </c>
      <c r="G296" s="338">
        <v>25801</v>
      </c>
      <c r="H296" s="337">
        <v>78.183999999999997</v>
      </c>
      <c r="I296" s="338">
        <v>2797899</v>
      </c>
      <c r="J296" s="341">
        <v>1.804</v>
      </c>
      <c r="K296" s="463">
        <v>99.045000000000002</v>
      </c>
      <c r="M296" s="343">
        <v>87.9</v>
      </c>
      <c r="N296" s="338">
        <v>1799.3</v>
      </c>
      <c r="O296" s="337">
        <v>124.9</v>
      </c>
      <c r="P296" s="337">
        <v>91.7</v>
      </c>
      <c r="Q296" s="338">
        <v>26427</v>
      </c>
      <c r="R296" s="337">
        <v>78.183999999999997</v>
      </c>
      <c r="S296" s="338">
        <v>12521</v>
      </c>
      <c r="T296" s="341">
        <v>1.804</v>
      </c>
      <c r="U296" s="463">
        <v>99.045000000000002</v>
      </c>
    </row>
    <row r="297" spans="1:21">
      <c r="A297" s="39">
        <v>2013</v>
      </c>
      <c r="B297" s="34" t="s">
        <v>108</v>
      </c>
      <c r="C297" s="328">
        <v>88.6</v>
      </c>
      <c r="D297" s="324">
        <v>1767</v>
      </c>
      <c r="E297" s="324">
        <v>102.9</v>
      </c>
      <c r="F297" s="324">
        <v>91</v>
      </c>
      <c r="G297" s="325">
        <v>24292</v>
      </c>
      <c r="H297" s="324">
        <v>113.252</v>
      </c>
      <c r="I297" s="325">
        <v>10332659</v>
      </c>
      <c r="J297" s="327">
        <v>1.8029999999999999</v>
      </c>
      <c r="K297" s="461">
        <v>98.623999999999995</v>
      </c>
      <c r="M297" s="328">
        <v>88.6</v>
      </c>
      <c r="N297" s="325">
        <v>1813.5</v>
      </c>
      <c r="O297" s="324">
        <v>102.9</v>
      </c>
      <c r="P297" s="324">
        <v>91.6</v>
      </c>
      <c r="Q297" s="325">
        <v>26307</v>
      </c>
      <c r="R297" s="324">
        <v>113.252</v>
      </c>
      <c r="S297" s="325">
        <v>12340</v>
      </c>
      <c r="T297" s="327">
        <v>1.8029999999999999</v>
      </c>
      <c r="U297" s="461">
        <v>98.623999999999995</v>
      </c>
    </row>
    <row r="298" spans="1:21">
      <c r="A298" s="33"/>
      <c r="B298" s="34" t="s">
        <v>109</v>
      </c>
      <c r="C298" s="328">
        <v>86.9</v>
      </c>
      <c r="D298" s="324">
        <v>1717</v>
      </c>
      <c r="E298" s="324">
        <v>109.3</v>
      </c>
      <c r="F298" s="324">
        <v>90.8</v>
      </c>
      <c r="G298" s="325">
        <v>23618</v>
      </c>
      <c r="H298" s="324">
        <v>109.706</v>
      </c>
      <c r="I298" s="325">
        <v>3038199</v>
      </c>
      <c r="J298" s="327">
        <v>1.7749999999999999</v>
      </c>
      <c r="K298" s="461">
        <v>98.63</v>
      </c>
      <c r="M298" s="328">
        <v>86.9</v>
      </c>
      <c r="N298" s="325">
        <v>1804.1</v>
      </c>
      <c r="O298" s="324">
        <v>109.3</v>
      </c>
      <c r="P298" s="324">
        <v>91.7</v>
      </c>
      <c r="Q298" s="325">
        <v>26258</v>
      </c>
      <c r="R298" s="324">
        <v>109.706</v>
      </c>
      <c r="S298" s="325">
        <v>14597</v>
      </c>
      <c r="T298" s="327">
        <v>1.7749999999999999</v>
      </c>
      <c r="U298" s="461">
        <v>98.63</v>
      </c>
    </row>
    <row r="299" spans="1:21">
      <c r="A299" s="33"/>
      <c r="B299" s="34" t="s">
        <v>110</v>
      </c>
      <c r="C299" s="328">
        <v>88.1</v>
      </c>
      <c r="D299" s="324">
        <v>1826</v>
      </c>
      <c r="E299" s="324">
        <v>101.8</v>
      </c>
      <c r="F299" s="324">
        <v>91.8</v>
      </c>
      <c r="G299" s="325">
        <v>23541</v>
      </c>
      <c r="H299" s="324">
        <v>98.099000000000004</v>
      </c>
      <c r="I299" s="325">
        <v>5031932</v>
      </c>
      <c r="J299" s="327">
        <v>1.77</v>
      </c>
      <c r="K299" s="461">
        <v>98.944999999999993</v>
      </c>
      <c r="M299" s="328">
        <v>88.1</v>
      </c>
      <c r="N299" s="325">
        <v>1851.3</v>
      </c>
      <c r="O299" s="324">
        <v>101.8</v>
      </c>
      <c r="P299" s="324">
        <v>91.7</v>
      </c>
      <c r="Q299" s="325">
        <v>26006</v>
      </c>
      <c r="R299" s="324">
        <v>98.099000000000004</v>
      </c>
      <c r="S299" s="325">
        <v>12533</v>
      </c>
      <c r="T299" s="327">
        <v>1.77</v>
      </c>
      <c r="U299" s="461">
        <v>98.944999999999993</v>
      </c>
    </row>
    <row r="300" spans="1:21">
      <c r="A300" s="33"/>
      <c r="B300" s="34" t="s">
        <v>111</v>
      </c>
      <c r="C300" s="328">
        <v>88.5</v>
      </c>
      <c r="D300" s="324">
        <v>1832</v>
      </c>
      <c r="E300" s="324">
        <v>102.9</v>
      </c>
      <c r="F300" s="324">
        <v>92</v>
      </c>
      <c r="G300" s="325">
        <v>26518</v>
      </c>
      <c r="H300" s="324">
        <v>93.347999999999999</v>
      </c>
      <c r="I300" s="325">
        <v>57622184</v>
      </c>
      <c r="J300" s="327">
        <v>1.7649999999999999</v>
      </c>
      <c r="K300" s="461">
        <v>99.683000000000007</v>
      </c>
      <c r="M300" s="328">
        <v>88.5</v>
      </c>
      <c r="N300" s="325">
        <v>1783.9</v>
      </c>
      <c r="O300" s="324">
        <v>102.9</v>
      </c>
      <c r="P300" s="324">
        <v>91.7</v>
      </c>
      <c r="Q300" s="325">
        <v>25908</v>
      </c>
      <c r="R300" s="324">
        <v>93.347999999999999</v>
      </c>
      <c r="S300" s="325">
        <v>12293</v>
      </c>
      <c r="T300" s="327">
        <v>1.7649999999999999</v>
      </c>
      <c r="U300" s="461">
        <v>99.683000000000007</v>
      </c>
    </row>
    <row r="301" spans="1:21">
      <c r="A301" s="33"/>
      <c r="B301" s="34" t="s">
        <v>112</v>
      </c>
      <c r="C301" s="328">
        <v>88.2</v>
      </c>
      <c r="D301" s="324">
        <v>1776</v>
      </c>
      <c r="E301" s="324">
        <v>106.2</v>
      </c>
      <c r="F301" s="324">
        <v>92.5</v>
      </c>
      <c r="G301" s="325">
        <v>25686</v>
      </c>
      <c r="H301" s="324">
        <v>80.942999999999998</v>
      </c>
      <c r="I301" s="325">
        <v>3274897</v>
      </c>
      <c r="J301" s="327">
        <v>1.756</v>
      </c>
      <c r="K301" s="461">
        <v>100.212</v>
      </c>
      <c r="M301" s="328">
        <v>88.2</v>
      </c>
      <c r="N301" s="325">
        <v>1733</v>
      </c>
      <c r="O301" s="324">
        <v>106.2</v>
      </c>
      <c r="P301" s="324">
        <v>92.1</v>
      </c>
      <c r="Q301" s="325">
        <v>25101</v>
      </c>
      <c r="R301" s="324">
        <v>80.942999999999998</v>
      </c>
      <c r="S301" s="325">
        <v>11269</v>
      </c>
      <c r="T301" s="327">
        <v>1.756</v>
      </c>
      <c r="U301" s="461">
        <v>100.212</v>
      </c>
    </row>
    <row r="302" spans="1:21">
      <c r="A302" s="33"/>
      <c r="B302" s="34" t="s">
        <v>113</v>
      </c>
      <c r="C302" s="328">
        <v>87.7</v>
      </c>
      <c r="D302" s="324">
        <v>1784</v>
      </c>
      <c r="E302" s="324">
        <v>111.2</v>
      </c>
      <c r="F302" s="324">
        <v>92.7</v>
      </c>
      <c r="G302" s="325">
        <v>27311</v>
      </c>
      <c r="H302" s="324">
        <v>88.132000000000005</v>
      </c>
      <c r="I302" s="325">
        <v>3487592</v>
      </c>
      <c r="J302" s="327">
        <v>1.752</v>
      </c>
      <c r="K302" s="461">
        <v>100.53100000000001</v>
      </c>
      <c r="M302" s="328">
        <v>87.7</v>
      </c>
      <c r="N302" s="325">
        <v>1754.4</v>
      </c>
      <c r="O302" s="324">
        <v>111.2</v>
      </c>
      <c r="P302" s="324">
        <v>92.2</v>
      </c>
      <c r="Q302" s="325">
        <v>24815</v>
      </c>
      <c r="R302" s="324">
        <v>88.132000000000005</v>
      </c>
      <c r="S302" s="325">
        <v>12892</v>
      </c>
      <c r="T302" s="327">
        <v>1.752</v>
      </c>
      <c r="U302" s="461">
        <v>100.53100000000001</v>
      </c>
    </row>
    <row r="303" spans="1:21">
      <c r="A303" s="33"/>
      <c r="B303" s="34" t="s">
        <v>114</v>
      </c>
      <c r="C303" s="328">
        <v>87.9</v>
      </c>
      <c r="D303" s="324">
        <v>1827</v>
      </c>
      <c r="E303" s="324">
        <v>114.2</v>
      </c>
      <c r="F303" s="324">
        <v>92.4</v>
      </c>
      <c r="G303" s="325">
        <v>26415</v>
      </c>
      <c r="H303" s="324">
        <v>102.80200000000001</v>
      </c>
      <c r="I303" s="325">
        <v>10643026</v>
      </c>
      <c r="J303" s="327">
        <v>1.746</v>
      </c>
      <c r="K303" s="461">
        <v>100.42400000000001</v>
      </c>
      <c r="M303" s="328">
        <v>87.9</v>
      </c>
      <c r="N303" s="325">
        <v>1763.4</v>
      </c>
      <c r="O303" s="324">
        <v>114.2</v>
      </c>
      <c r="P303" s="324">
        <v>92.2</v>
      </c>
      <c r="Q303" s="325">
        <v>23862</v>
      </c>
      <c r="R303" s="324">
        <v>102.80200000000001</v>
      </c>
      <c r="S303" s="325">
        <v>13903</v>
      </c>
      <c r="T303" s="327">
        <v>1.746</v>
      </c>
      <c r="U303" s="461">
        <v>100.42400000000001</v>
      </c>
    </row>
    <row r="304" spans="1:21">
      <c r="A304" s="33"/>
      <c r="B304" s="34" t="s">
        <v>115</v>
      </c>
      <c r="C304" s="328">
        <v>89.9</v>
      </c>
      <c r="D304" s="324">
        <v>1845</v>
      </c>
      <c r="E304" s="324">
        <v>118</v>
      </c>
      <c r="F304" s="324">
        <v>92.1</v>
      </c>
      <c r="G304" s="325">
        <v>25285</v>
      </c>
      <c r="H304" s="324">
        <v>106.804</v>
      </c>
      <c r="I304" s="325">
        <v>2666335</v>
      </c>
      <c r="J304" s="327">
        <v>1.7310000000000001</v>
      </c>
      <c r="K304" s="461">
        <v>100.74299999999999</v>
      </c>
      <c r="M304" s="328">
        <v>89.9</v>
      </c>
      <c r="N304" s="325">
        <v>1822</v>
      </c>
      <c r="O304" s="324">
        <v>118</v>
      </c>
      <c r="P304" s="324">
        <v>92</v>
      </c>
      <c r="Q304" s="325">
        <v>23978</v>
      </c>
      <c r="R304" s="324">
        <v>106.804</v>
      </c>
      <c r="S304" s="325">
        <v>12675</v>
      </c>
      <c r="T304" s="327">
        <v>1.7310000000000001</v>
      </c>
      <c r="U304" s="461">
        <v>100.74299999999999</v>
      </c>
    </row>
    <row r="305" spans="1:21">
      <c r="A305" s="33"/>
      <c r="B305" s="34" t="s">
        <v>116</v>
      </c>
      <c r="C305" s="328">
        <v>90.6</v>
      </c>
      <c r="D305" s="324">
        <v>1877</v>
      </c>
      <c r="E305" s="324">
        <v>121.4</v>
      </c>
      <c r="F305" s="324">
        <v>92.3</v>
      </c>
      <c r="G305" s="325">
        <v>25279</v>
      </c>
      <c r="H305" s="324">
        <v>106.64700000000001</v>
      </c>
      <c r="I305" s="325">
        <v>5241733</v>
      </c>
      <c r="J305" s="327">
        <v>1.726</v>
      </c>
      <c r="K305" s="461">
        <v>101.17</v>
      </c>
      <c r="M305" s="328">
        <v>90.6</v>
      </c>
      <c r="N305" s="325">
        <v>1812.3</v>
      </c>
      <c r="O305" s="324">
        <v>121.4</v>
      </c>
      <c r="P305" s="324">
        <v>92.3</v>
      </c>
      <c r="Q305" s="325">
        <v>23844</v>
      </c>
      <c r="R305" s="324">
        <v>106.64700000000001</v>
      </c>
      <c r="S305" s="325">
        <v>13061</v>
      </c>
      <c r="T305" s="327">
        <v>1.726</v>
      </c>
      <c r="U305" s="461">
        <v>101.17</v>
      </c>
    </row>
    <row r="306" spans="1:21">
      <c r="A306" s="33"/>
      <c r="B306" s="34" t="s">
        <v>117</v>
      </c>
      <c r="C306" s="328">
        <v>89.2</v>
      </c>
      <c r="D306" s="324">
        <v>1821</v>
      </c>
      <c r="E306" s="324">
        <v>124.7</v>
      </c>
      <c r="F306" s="324">
        <v>92.6</v>
      </c>
      <c r="G306" s="325">
        <v>23122</v>
      </c>
      <c r="H306" s="324">
        <v>105.569</v>
      </c>
      <c r="I306" s="325">
        <v>44869083</v>
      </c>
      <c r="J306" s="327">
        <v>1.718</v>
      </c>
      <c r="K306" s="461">
        <v>101.82</v>
      </c>
      <c r="M306" s="328">
        <v>89.2</v>
      </c>
      <c r="N306" s="325">
        <v>1829.5</v>
      </c>
      <c r="O306" s="324">
        <v>124.7</v>
      </c>
      <c r="P306" s="324">
        <v>92.4</v>
      </c>
      <c r="Q306" s="325">
        <v>23432</v>
      </c>
      <c r="R306" s="324">
        <v>105.569</v>
      </c>
      <c r="S306" s="325">
        <v>12721</v>
      </c>
      <c r="T306" s="327">
        <v>1.718</v>
      </c>
      <c r="U306" s="461">
        <v>101.82</v>
      </c>
    </row>
    <row r="307" spans="1:21">
      <c r="A307" s="33"/>
      <c r="B307" s="50" t="s">
        <v>118</v>
      </c>
      <c r="C307" s="348">
        <v>90</v>
      </c>
      <c r="D307" s="344">
        <v>1711</v>
      </c>
      <c r="E307" s="344">
        <v>116.6</v>
      </c>
      <c r="F307" s="344">
        <v>92.6</v>
      </c>
      <c r="G307" s="345">
        <v>22382</v>
      </c>
      <c r="H307" s="344">
        <v>110.008</v>
      </c>
      <c r="I307" s="345">
        <v>2674516</v>
      </c>
      <c r="J307" s="347">
        <v>1.7070000000000001</v>
      </c>
      <c r="K307" s="462">
        <v>101.92700000000001</v>
      </c>
      <c r="M307" s="348">
        <v>90</v>
      </c>
      <c r="N307" s="345">
        <v>1776.2</v>
      </c>
      <c r="O307" s="344">
        <v>116.6</v>
      </c>
      <c r="P307" s="344">
        <v>92.5</v>
      </c>
      <c r="Q307" s="345">
        <v>23469</v>
      </c>
      <c r="R307" s="344">
        <v>110.008</v>
      </c>
      <c r="S307" s="345">
        <v>13125</v>
      </c>
      <c r="T307" s="347">
        <v>1.7070000000000001</v>
      </c>
      <c r="U307" s="462">
        <v>101.92700000000001</v>
      </c>
    </row>
    <row r="308" spans="1:21">
      <c r="A308" s="61" t="s">
        <v>165</v>
      </c>
      <c r="B308" s="34" t="s">
        <v>107</v>
      </c>
      <c r="C308" s="328">
        <v>91.9</v>
      </c>
      <c r="D308" s="324">
        <v>1729</v>
      </c>
      <c r="E308" s="324">
        <v>116.4</v>
      </c>
      <c r="F308" s="324">
        <v>92</v>
      </c>
      <c r="G308" s="325">
        <v>22590</v>
      </c>
      <c r="H308" s="324">
        <v>104.714</v>
      </c>
      <c r="I308" s="325">
        <v>2829883</v>
      </c>
      <c r="J308" s="327">
        <v>1.7070000000000001</v>
      </c>
      <c r="K308" s="461">
        <v>101.608</v>
      </c>
      <c r="M308" s="328">
        <v>91.9</v>
      </c>
      <c r="N308" s="325">
        <v>1772.3</v>
      </c>
      <c r="O308" s="324">
        <v>116.4</v>
      </c>
      <c r="P308" s="324">
        <v>92.4</v>
      </c>
      <c r="Q308" s="325">
        <v>23338</v>
      </c>
      <c r="R308" s="324">
        <v>104.714</v>
      </c>
      <c r="S308" s="325">
        <v>13370</v>
      </c>
      <c r="T308" s="327">
        <v>1.7070000000000001</v>
      </c>
      <c r="U308" s="461">
        <v>101.608</v>
      </c>
    </row>
    <row r="309" spans="1:21">
      <c r="A309" s="33">
        <v>2014</v>
      </c>
      <c r="B309" s="34" t="s">
        <v>108</v>
      </c>
      <c r="C309" s="328">
        <v>89.2</v>
      </c>
      <c r="D309" s="324">
        <v>1742</v>
      </c>
      <c r="E309" s="324">
        <v>114.2</v>
      </c>
      <c r="F309" s="324">
        <v>91.8</v>
      </c>
      <c r="G309" s="325">
        <v>21173</v>
      </c>
      <c r="H309" s="324">
        <v>77.045000000000002</v>
      </c>
      <c r="I309" s="325">
        <v>11777408</v>
      </c>
      <c r="J309" s="327">
        <v>1.7</v>
      </c>
      <c r="K309" s="461">
        <v>101.717</v>
      </c>
      <c r="M309" s="328">
        <v>89.2</v>
      </c>
      <c r="N309" s="325">
        <v>1783</v>
      </c>
      <c r="O309" s="324">
        <v>114.2</v>
      </c>
      <c r="P309" s="324">
        <v>92.4</v>
      </c>
      <c r="Q309" s="325">
        <v>22932</v>
      </c>
      <c r="R309" s="324">
        <v>77.045000000000002</v>
      </c>
      <c r="S309" s="325">
        <v>14538</v>
      </c>
      <c r="T309" s="327">
        <v>1.7</v>
      </c>
      <c r="U309" s="461">
        <v>101.717</v>
      </c>
    </row>
    <row r="310" spans="1:21">
      <c r="A310" s="33"/>
      <c r="B310" s="34" t="s">
        <v>109</v>
      </c>
      <c r="C310" s="328">
        <v>89.2</v>
      </c>
      <c r="D310" s="324">
        <v>1701</v>
      </c>
      <c r="E310" s="324">
        <v>122.5</v>
      </c>
      <c r="F310" s="324">
        <v>91.8</v>
      </c>
      <c r="G310" s="325">
        <v>20673</v>
      </c>
      <c r="H310" s="324">
        <v>103.837</v>
      </c>
      <c r="I310" s="325">
        <v>2952260</v>
      </c>
      <c r="J310" s="327">
        <v>1.6819999999999999</v>
      </c>
      <c r="K310" s="461">
        <v>101.816</v>
      </c>
      <c r="M310" s="328">
        <v>89.2</v>
      </c>
      <c r="N310" s="325">
        <v>1784.7</v>
      </c>
      <c r="O310" s="324">
        <v>122.5</v>
      </c>
      <c r="P310" s="324">
        <v>92.8</v>
      </c>
      <c r="Q310" s="325">
        <v>22845</v>
      </c>
      <c r="R310" s="324">
        <v>103.837</v>
      </c>
      <c r="S310" s="325">
        <v>14475</v>
      </c>
      <c r="T310" s="327">
        <v>1.6819999999999999</v>
      </c>
      <c r="U310" s="461">
        <v>101.816</v>
      </c>
    </row>
    <row r="311" spans="1:21">
      <c r="A311" s="33"/>
      <c r="B311" s="34" t="s">
        <v>110</v>
      </c>
      <c r="C311" s="328">
        <v>91.6</v>
      </c>
      <c r="D311" s="324">
        <v>1794</v>
      </c>
      <c r="E311" s="324">
        <v>116.3</v>
      </c>
      <c r="F311" s="324">
        <v>92.6</v>
      </c>
      <c r="G311" s="325">
        <v>20314</v>
      </c>
      <c r="H311" s="324">
        <v>118.242</v>
      </c>
      <c r="I311" s="325">
        <v>4751304</v>
      </c>
      <c r="J311" s="327">
        <v>1.681</v>
      </c>
      <c r="K311" s="461">
        <v>103.19799999999999</v>
      </c>
      <c r="M311" s="328">
        <v>91.6</v>
      </c>
      <c r="N311" s="325">
        <v>1815.8</v>
      </c>
      <c r="O311" s="324">
        <v>116.3</v>
      </c>
      <c r="P311" s="324">
        <v>92.5</v>
      </c>
      <c r="Q311" s="325">
        <v>22520</v>
      </c>
      <c r="R311" s="324">
        <v>118.242</v>
      </c>
      <c r="S311" s="325">
        <v>12204</v>
      </c>
      <c r="T311" s="327">
        <v>1.681</v>
      </c>
      <c r="U311" s="461">
        <v>103.19799999999999</v>
      </c>
    </row>
    <row r="312" spans="1:21">
      <c r="A312" s="33"/>
      <c r="B312" s="34" t="s">
        <v>111</v>
      </c>
      <c r="C312" s="328">
        <v>90.7</v>
      </c>
      <c r="D312" s="324">
        <v>1932</v>
      </c>
      <c r="E312" s="324">
        <v>113</v>
      </c>
      <c r="F312" s="324">
        <v>92.8</v>
      </c>
      <c r="G312" s="325">
        <v>22872</v>
      </c>
      <c r="H312" s="324">
        <v>116.553</v>
      </c>
      <c r="I312" s="325">
        <v>73152557</v>
      </c>
      <c r="J312" s="327">
        <v>1.6679999999999999</v>
      </c>
      <c r="K312" s="461">
        <v>103.075</v>
      </c>
      <c r="M312" s="328">
        <v>90.7</v>
      </c>
      <c r="N312" s="325">
        <v>1888.4</v>
      </c>
      <c r="O312" s="324">
        <v>113</v>
      </c>
      <c r="P312" s="324">
        <v>92.5</v>
      </c>
      <c r="Q312" s="325">
        <v>22724</v>
      </c>
      <c r="R312" s="324">
        <v>116.553</v>
      </c>
      <c r="S312" s="325">
        <v>15486</v>
      </c>
      <c r="T312" s="327">
        <v>1.6679999999999999</v>
      </c>
      <c r="U312" s="461">
        <v>103.075</v>
      </c>
    </row>
    <row r="313" spans="1:21">
      <c r="A313" s="33"/>
      <c r="B313" s="34" t="s">
        <v>112</v>
      </c>
      <c r="C313" s="328">
        <v>90.9</v>
      </c>
      <c r="D313" s="324">
        <v>1951</v>
      </c>
      <c r="E313" s="324">
        <v>113.8</v>
      </c>
      <c r="F313" s="324">
        <v>92.7</v>
      </c>
      <c r="G313" s="325">
        <v>23034</v>
      </c>
      <c r="H313" s="324">
        <v>90.167000000000002</v>
      </c>
      <c r="I313" s="325">
        <v>4870619</v>
      </c>
      <c r="J313" s="327">
        <v>1.6659999999999999</v>
      </c>
      <c r="K313" s="461">
        <v>102.751</v>
      </c>
      <c r="M313" s="328">
        <v>90.9</v>
      </c>
      <c r="N313" s="325">
        <v>1895.8</v>
      </c>
      <c r="O313" s="324">
        <v>113.8</v>
      </c>
      <c r="P313" s="324">
        <v>92.3</v>
      </c>
      <c r="Q313" s="325">
        <v>22322</v>
      </c>
      <c r="R313" s="324">
        <v>90.167000000000002</v>
      </c>
      <c r="S313" s="325">
        <v>15765</v>
      </c>
      <c r="T313" s="327">
        <v>1.6659999999999999</v>
      </c>
      <c r="U313" s="461">
        <v>102.751</v>
      </c>
    </row>
    <row r="314" spans="1:21">
      <c r="A314" s="33"/>
      <c r="B314" s="34" t="s">
        <v>113</v>
      </c>
      <c r="C314" s="328">
        <v>92</v>
      </c>
      <c r="D314" s="324">
        <v>1785</v>
      </c>
      <c r="E314" s="324">
        <v>101</v>
      </c>
      <c r="F314" s="324">
        <v>92.8</v>
      </c>
      <c r="G314" s="325">
        <v>24961</v>
      </c>
      <c r="H314" s="324">
        <v>106.578</v>
      </c>
      <c r="I314" s="325">
        <v>3395564</v>
      </c>
      <c r="J314" s="327">
        <v>1.6639999999999999</v>
      </c>
      <c r="K314" s="461">
        <v>102.854</v>
      </c>
      <c r="M314" s="328">
        <v>92</v>
      </c>
      <c r="N314" s="325">
        <v>1759.5</v>
      </c>
      <c r="O314" s="324">
        <v>101</v>
      </c>
      <c r="P314" s="324">
        <v>92.3</v>
      </c>
      <c r="Q314" s="325">
        <v>22696</v>
      </c>
      <c r="R314" s="324">
        <v>106.578</v>
      </c>
      <c r="S314" s="325">
        <v>12803</v>
      </c>
      <c r="T314" s="327">
        <v>1.6639999999999999</v>
      </c>
      <c r="U314" s="461">
        <v>102.854</v>
      </c>
    </row>
    <row r="315" spans="1:21">
      <c r="A315" s="33"/>
      <c r="B315" s="34" t="s">
        <v>114</v>
      </c>
      <c r="C315" s="328">
        <v>91</v>
      </c>
      <c r="D315" s="324">
        <v>1873</v>
      </c>
      <c r="E315" s="324">
        <v>110.1</v>
      </c>
      <c r="F315" s="324">
        <v>92.8</v>
      </c>
      <c r="G315" s="325">
        <v>24183</v>
      </c>
      <c r="H315" s="324">
        <v>91.006</v>
      </c>
      <c r="I315" s="325">
        <v>10079372</v>
      </c>
      <c r="J315" s="327">
        <v>1.653</v>
      </c>
      <c r="K315" s="461">
        <v>102.95699999999999</v>
      </c>
      <c r="M315" s="328">
        <v>91</v>
      </c>
      <c r="N315" s="325">
        <v>1812.7</v>
      </c>
      <c r="O315" s="324">
        <v>110.1</v>
      </c>
      <c r="P315" s="324">
        <v>92.6</v>
      </c>
      <c r="Q315" s="325">
        <v>22253</v>
      </c>
      <c r="R315" s="324">
        <v>91.006</v>
      </c>
      <c r="S315" s="325">
        <v>13864</v>
      </c>
      <c r="T315" s="327">
        <v>1.653</v>
      </c>
      <c r="U315" s="461">
        <v>102.95699999999999</v>
      </c>
    </row>
    <row r="316" spans="1:21">
      <c r="A316" s="33"/>
      <c r="B316" s="34" t="s">
        <v>115</v>
      </c>
      <c r="C316" s="328">
        <v>91.7</v>
      </c>
      <c r="D316" s="324">
        <v>1843</v>
      </c>
      <c r="E316" s="324">
        <v>107.4</v>
      </c>
      <c r="F316" s="324">
        <v>92.6</v>
      </c>
      <c r="G316" s="325">
        <v>24124</v>
      </c>
      <c r="H316" s="324">
        <v>93.888000000000005</v>
      </c>
      <c r="I316" s="325">
        <v>3168415</v>
      </c>
      <c r="J316" s="327">
        <v>1.6439999999999999</v>
      </c>
      <c r="K316" s="461">
        <v>102.95</v>
      </c>
      <c r="M316" s="328">
        <v>91.7</v>
      </c>
      <c r="N316" s="325">
        <v>1815.1</v>
      </c>
      <c r="O316" s="324">
        <v>107.4</v>
      </c>
      <c r="P316" s="324">
        <v>92.6</v>
      </c>
      <c r="Q316" s="325">
        <v>22383</v>
      </c>
      <c r="R316" s="324">
        <v>93.888000000000005</v>
      </c>
      <c r="S316" s="325">
        <v>15134</v>
      </c>
      <c r="T316" s="327">
        <v>1.6439999999999999</v>
      </c>
      <c r="U316" s="461">
        <v>102.95</v>
      </c>
    </row>
    <row r="317" spans="1:21">
      <c r="A317" s="33"/>
      <c r="B317" s="34" t="s">
        <v>116</v>
      </c>
      <c r="C317" s="328">
        <v>90.8</v>
      </c>
      <c r="D317" s="324">
        <v>1926</v>
      </c>
      <c r="E317" s="324">
        <v>129.6</v>
      </c>
      <c r="F317" s="324">
        <v>92.6</v>
      </c>
      <c r="G317" s="325">
        <v>23299</v>
      </c>
      <c r="H317" s="324">
        <v>92.721999999999994</v>
      </c>
      <c r="I317" s="325">
        <v>5680625</v>
      </c>
      <c r="J317" s="327">
        <v>1.637</v>
      </c>
      <c r="K317" s="461">
        <v>102.419</v>
      </c>
      <c r="M317" s="328">
        <v>90.8</v>
      </c>
      <c r="N317" s="325">
        <v>1862.6</v>
      </c>
      <c r="O317" s="324">
        <v>129.6</v>
      </c>
      <c r="P317" s="324">
        <v>92.6</v>
      </c>
      <c r="Q317" s="325">
        <v>22055</v>
      </c>
      <c r="R317" s="324">
        <v>92.721999999999994</v>
      </c>
      <c r="S317" s="325">
        <v>14654</v>
      </c>
      <c r="T317" s="327">
        <v>1.637</v>
      </c>
      <c r="U317" s="461">
        <v>102.419</v>
      </c>
    </row>
    <row r="318" spans="1:21">
      <c r="A318" s="33"/>
      <c r="B318" s="34" t="s">
        <v>117</v>
      </c>
      <c r="C318" s="328">
        <v>92</v>
      </c>
      <c r="D318" s="324">
        <v>1897</v>
      </c>
      <c r="E318" s="324">
        <v>111.6</v>
      </c>
      <c r="F318" s="324">
        <v>93.1</v>
      </c>
      <c r="G318" s="325">
        <v>21476</v>
      </c>
      <c r="H318" s="324">
        <v>98.887</v>
      </c>
      <c r="I318" s="325">
        <v>55689458</v>
      </c>
      <c r="J318" s="327">
        <v>1.6379999999999999</v>
      </c>
      <c r="K318" s="461">
        <v>102.10299999999999</v>
      </c>
      <c r="M318" s="328">
        <v>92</v>
      </c>
      <c r="N318" s="325">
        <v>1904.6</v>
      </c>
      <c r="O318" s="324">
        <v>111.6</v>
      </c>
      <c r="P318" s="324">
        <v>92.9</v>
      </c>
      <c r="Q318" s="325">
        <v>21873</v>
      </c>
      <c r="R318" s="324">
        <v>98.887</v>
      </c>
      <c r="S318" s="325">
        <v>15422</v>
      </c>
      <c r="T318" s="327">
        <v>1.6379999999999999</v>
      </c>
      <c r="U318" s="461">
        <v>102.10299999999999</v>
      </c>
    </row>
    <row r="319" spans="1:21">
      <c r="A319" s="49"/>
      <c r="B319" s="34" t="s">
        <v>118</v>
      </c>
      <c r="C319" s="328">
        <v>92.3</v>
      </c>
      <c r="D319" s="324">
        <v>1846</v>
      </c>
      <c r="E319" s="324">
        <v>123.1</v>
      </c>
      <c r="F319" s="324">
        <v>93</v>
      </c>
      <c r="G319" s="325">
        <v>20948</v>
      </c>
      <c r="H319" s="324">
        <v>88.102000000000004</v>
      </c>
      <c r="I319" s="325">
        <v>3188183</v>
      </c>
      <c r="J319" s="327">
        <v>1.62</v>
      </c>
      <c r="K319" s="461">
        <v>102.101</v>
      </c>
      <c r="M319" s="328">
        <v>92.3</v>
      </c>
      <c r="N319" s="325">
        <v>1911.8</v>
      </c>
      <c r="O319" s="324">
        <v>123.1</v>
      </c>
      <c r="P319" s="324">
        <v>92.9</v>
      </c>
      <c r="Q319" s="325">
        <v>21532</v>
      </c>
      <c r="R319" s="324">
        <v>88.102000000000004</v>
      </c>
      <c r="S319" s="325">
        <v>15819</v>
      </c>
      <c r="T319" s="327">
        <v>1.62</v>
      </c>
      <c r="U319" s="461">
        <v>102.101</v>
      </c>
    </row>
    <row r="320" spans="1:21">
      <c r="A320" s="61" t="s">
        <v>167</v>
      </c>
      <c r="B320" s="62" t="s">
        <v>107</v>
      </c>
      <c r="C320" s="343">
        <v>93.8</v>
      </c>
      <c r="D320" s="337">
        <v>1906</v>
      </c>
      <c r="E320" s="337">
        <v>124</v>
      </c>
      <c r="F320" s="337">
        <v>92.6</v>
      </c>
      <c r="G320" s="338">
        <v>20188</v>
      </c>
      <c r="H320" s="337">
        <v>84.632000000000005</v>
      </c>
      <c r="I320" s="338">
        <v>2974763</v>
      </c>
      <c r="J320" s="341">
        <v>1.607</v>
      </c>
      <c r="K320" s="463">
        <v>102.321</v>
      </c>
      <c r="M320" s="343">
        <v>93.8</v>
      </c>
      <c r="N320" s="338">
        <v>1965.9</v>
      </c>
      <c r="O320" s="337">
        <v>124</v>
      </c>
      <c r="P320" s="337">
        <v>93</v>
      </c>
      <c r="Q320" s="338">
        <v>21135</v>
      </c>
      <c r="R320" s="337">
        <v>84.632000000000005</v>
      </c>
      <c r="S320" s="338">
        <v>14194</v>
      </c>
      <c r="T320" s="341">
        <v>1.607</v>
      </c>
      <c r="U320" s="463">
        <v>102.321</v>
      </c>
    </row>
    <row r="321" spans="1:21">
      <c r="A321" s="33">
        <v>2015</v>
      </c>
      <c r="B321" s="34" t="s">
        <v>108</v>
      </c>
      <c r="C321" s="328">
        <v>93.3</v>
      </c>
      <c r="D321" s="324">
        <v>1963</v>
      </c>
      <c r="E321" s="324">
        <v>120.2</v>
      </c>
      <c r="F321" s="324">
        <v>92.6</v>
      </c>
      <c r="G321" s="325">
        <v>19343</v>
      </c>
      <c r="H321" s="324">
        <v>99.802000000000007</v>
      </c>
      <c r="I321" s="325">
        <v>10864783</v>
      </c>
      <c r="J321" s="327">
        <v>1.605</v>
      </c>
      <c r="K321" s="461">
        <v>102.215</v>
      </c>
      <c r="M321" s="328">
        <v>93.3</v>
      </c>
      <c r="N321" s="325">
        <v>2010.3</v>
      </c>
      <c r="O321" s="324">
        <v>120.2</v>
      </c>
      <c r="P321" s="324">
        <v>93.2</v>
      </c>
      <c r="Q321" s="325">
        <v>20961</v>
      </c>
      <c r="R321" s="324">
        <v>99.802000000000007</v>
      </c>
      <c r="S321" s="325">
        <v>13632</v>
      </c>
      <c r="T321" s="327">
        <v>1.605</v>
      </c>
      <c r="U321" s="461">
        <v>102.215</v>
      </c>
    </row>
    <row r="322" spans="1:21">
      <c r="A322" s="33"/>
      <c r="B322" s="34" t="s">
        <v>109</v>
      </c>
      <c r="C322" s="328">
        <v>93</v>
      </c>
      <c r="D322" s="324">
        <v>1885</v>
      </c>
      <c r="E322" s="324">
        <v>118.2</v>
      </c>
      <c r="F322" s="324">
        <v>91.9</v>
      </c>
      <c r="G322" s="325">
        <v>19482</v>
      </c>
      <c r="H322" s="324">
        <v>102.821</v>
      </c>
      <c r="I322" s="325">
        <v>2066040</v>
      </c>
      <c r="J322" s="327">
        <v>1.5860000000000001</v>
      </c>
      <c r="K322" s="461">
        <v>101.889</v>
      </c>
      <c r="M322" s="328">
        <v>93</v>
      </c>
      <c r="N322" s="325">
        <v>1972.9</v>
      </c>
      <c r="O322" s="324">
        <v>118.2</v>
      </c>
      <c r="P322" s="324">
        <v>92.9</v>
      </c>
      <c r="Q322" s="325">
        <v>21229</v>
      </c>
      <c r="R322" s="324">
        <v>102.821</v>
      </c>
      <c r="S322" s="325">
        <v>10240</v>
      </c>
      <c r="T322" s="327">
        <v>1.5860000000000001</v>
      </c>
      <c r="U322" s="461">
        <v>101.889</v>
      </c>
    </row>
    <row r="323" spans="1:21">
      <c r="A323" s="33"/>
      <c r="B323" s="34" t="s">
        <v>110</v>
      </c>
      <c r="C323" s="328">
        <v>91.6</v>
      </c>
      <c r="D323" s="324">
        <v>1889</v>
      </c>
      <c r="E323" s="324">
        <v>113.4</v>
      </c>
      <c r="F323" s="324">
        <v>94.1</v>
      </c>
      <c r="G323" s="325">
        <v>18835</v>
      </c>
      <c r="H323" s="324">
        <v>101.98</v>
      </c>
      <c r="I323" s="325">
        <v>6497772</v>
      </c>
      <c r="J323" s="327">
        <v>1.569</v>
      </c>
      <c r="K323" s="461">
        <v>100.82599999999999</v>
      </c>
      <c r="M323" s="328">
        <v>91.6</v>
      </c>
      <c r="N323" s="325">
        <v>1908.2</v>
      </c>
      <c r="O323" s="324">
        <v>113.4</v>
      </c>
      <c r="P323" s="324">
        <v>94</v>
      </c>
      <c r="Q323" s="325">
        <v>20974</v>
      </c>
      <c r="R323" s="324">
        <v>101.98</v>
      </c>
      <c r="S323" s="325">
        <v>16685</v>
      </c>
      <c r="T323" s="327">
        <v>1.569</v>
      </c>
      <c r="U323" s="461">
        <v>100.82599999999999</v>
      </c>
    </row>
    <row r="324" spans="1:21">
      <c r="A324" s="33"/>
      <c r="B324" s="34" t="s">
        <v>111</v>
      </c>
      <c r="C324" s="328">
        <v>91.4</v>
      </c>
      <c r="D324" s="324">
        <v>1936</v>
      </c>
      <c r="E324" s="324">
        <v>120.2</v>
      </c>
      <c r="F324" s="324">
        <v>94.3</v>
      </c>
      <c r="G324" s="325">
        <v>20331</v>
      </c>
      <c r="H324" s="324">
        <v>121.102</v>
      </c>
      <c r="I324" s="325">
        <v>73126203</v>
      </c>
      <c r="J324" s="327">
        <v>1.587</v>
      </c>
      <c r="K324" s="461">
        <v>100.82299999999999</v>
      </c>
      <c r="M324" s="328">
        <v>91.4</v>
      </c>
      <c r="N324" s="325">
        <v>1897</v>
      </c>
      <c r="O324" s="324">
        <v>120.2</v>
      </c>
      <c r="P324" s="324">
        <v>93.9</v>
      </c>
      <c r="Q324" s="325">
        <v>20679</v>
      </c>
      <c r="R324" s="324">
        <v>121.102</v>
      </c>
      <c r="S324" s="325">
        <v>15765</v>
      </c>
      <c r="T324" s="327">
        <v>1.587</v>
      </c>
      <c r="U324" s="461">
        <v>100.82299999999999</v>
      </c>
    </row>
    <row r="325" spans="1:21">
      <c r="A325" s="33"/>
      <c r="B325" s="34" t="s">
        <v>112</v>
      </c>
      <c r="C325" s="328">
        <v>91</v>
      </c>
      <c r="D325" s="324">
        <v>1953</v>
      </c>
      <c r="E325" s="324">
        <v>107.4</v>
      </c>
      <c r="F325" s="324">
        <v>94.4</v>
      </c>
      <c r="G325" s="325">
        <v>21958</v>
      </c>
      <c r="H325" s="324">
        <v>109.41500000000001</v>
      </c>
      <c r="I325" s="325">
        <v>5039927</v>
      </c>
      <c r="J325" s="327">
        <v>1.569</v>
      </c>
      <c r="K325" s="461">
        <v>100.61799999999999</v>
      </c>
      <c r="M325" s="328">
        <v>91</v>
      </c>
      <c r="N325" s="325">
        <v>1886</v>
      </c>
      <c r="O325" s="324">
        <v>107.4</v>
      </c>
      <c r="P325" s="324">
        <v>94</v>
      </c>
      <c r="Q325" s="325">
        <v>20962</v>
      </c>
      <c r="R325" s="324">
        <v>109.41500000000001</v>
      </c>
      <c r="S325" s="325">
        <v>15436</v>
      </c>
      <c r="T325" s="327">
        <v>1.569</v>
      </c>
      <c r="U325" s="461">
        <v>100.61799999999999</v>
      </c>
    </row>
    <row r="326" spans="1:21">
      <c r="A326" s="33"/>
      <c r="B326" s="34" t="s">
        <v>113</v>
      </c>
      <c r="C326" s="328">
        <v>90.8</v>
      </c>
      <c r="D326" s="324">
        <v>1856</v>
      </c>
      <c r="E326" s="324">
        <v>124.5</v>
      </c>
      <c r="F326" s="324">
        <v>94.6</v>
      </c>
      <c r="G326" s="325">
        <v>22481</v>
      </c>
      <c r="H326" s="324">
        <v>110.453</v>
      </c>
      <c r="I326" s="325">
        <v>3708617</v>
      </c>
      <c r="J326" s="327">
        <v>1.5609999999999999</v>
      </c>
      <c r="K326" s="461">
        <v>100.10299999999999</v>
      </c>
      <c r="M326" s="328">
        <v>90.8</v>
      </c>
      <c r="N326" s="325">
        <v>1830.7</v>
      </c>
      <c r="O326" s="324">
        <v>124.5</v>
      </c>
      <c r="P326" s="324">
        <v>94.1</v>
      </c>
      <c r="Q326" s="325">
        <v>20733</v>
      </c>
      <c r="R326" s="324">
        <v>110.453</v>
      </c>
      <c r="S326" s="325">
        <v>13525</v>
      </c>
      <c r="T326" s="327">
        <v>1.5609999999999999</v>
      </c>
      <c r="U326" s="461">
        <v>100.10299999999999</v>
      </c>
    </row>
    <row r="327" spans="1:21">
      <c r="A327" s="33"/>
      <c r="B327" s="34" t="s">
        <v>114</v>
      </c>
      <c r="C327" s="328">
        <v>91.4</v>
      </c>
      <c r="D327" s="324">
        <v>1887</v>
      </c>
      <c r="E327" s="324">
        <v>110.8</v>
      </c>
      <c r="F327" s="324">
        <v>94.4</v>
      </c>
      <c r="G327" s="325">
        <v>22507</v>
      </c>
      <c r="H327" s="324">
        <v>102.53</v>
      </c>
      <c r="I327" s="325">
        <v>10567379</v>
      </c>
      <c r="J327" s="327">
        <v>1.5529999999999999</v>
      </c>
      <c r="K327" s="461">
        <v>100.30800000000001</v>
      </c>
      <c r="M327" s="328">
        <v>91.4</v>
      </c>
      <c r="N327" s="325">
        <v>1826.1</v>
      </c>
      <c r="O327" s="324">
        <v>110.8</v>
      </c>
      <c r="P327" s="324">
        <v>94.2</v>
      </c>
      <c r="Q327" s="325">
        <v>20556</v>
      </c>
      <c r="R327" s="324">
        <v>102.53</v>
      </c>
      <c r="S327" s="325">
        <v>14510</v>
      </c>
      <c r="T327" s="327">
        <v>1.5529999999999999</v>
      </c>
      <c r="U327" s="461">
        <v>100.30800000000001</v>
      </c>
    </row>
    <row r="328" spans="1:21">
      <c r="A328" s="33"/>
      <c r="B328" s="34" t="s">
        <v>115</v>
      </c>
      <c r="C328" s="328">
        <v>90.4</v>
      </c>
      <c r="D328" s="324">
        <v>1810</v>
      </c>
      <c r="E328" s="324">
        <v>118.1</v>
      </c>
      <c r="F328" s="324">
        <v>94.5</v>
      </c>
      <c r="G328" s="325">
        <v>22192</v>
      </c>
      <c r="H328" s="324">
        <v>96.161000000000001</v>
      </c>
      <c r="I328" s="325">
        <v>3473051</v>
      </c>
      <c r="J328" s="327">
        <v>1.538</v>
      </c>
      <c r="K328" s="461">
        <v>100.205</v>
      </c>
      <c r="M328" s="328">
        <v>90.4</v>
      </c>
      <c r="N328" s="325">
        <v>1781.5</v>
      </c>
      <c r="O328" s="324">
        <v>118.1</v>
      </c>
      <c r="P328" s="324">
        <v>94.5</v>
      </c>
      <c r="Q328" s="325">
        <v>20470</v>
      </c>
      <c r="R328" s="324">
        <v>96.161000000000001</v>
      </c>
      <c r="S328" s="325">
        <v>16647</v>
      </c>
      <c r="T328" s="327">
        <v>1.538</v>
      </c>
      <c r="U328" s="461">
        <v>100.205</v>
      </c>
    </row>
    <row r="329" spans="1:21">
      <c r="A329" s="33"/>
      <c r="B329" s="34" t="s">
        <v>116</v>
      </c>
      <c r="C329" s="328">
        <v>91.8</v>
      </c>
      <c r="D329" s="377">
        <v>1838</v>
      </c>
      <c r="E329" s="324">
        <v>110.6</v>
      </c>
      <c r="F329" s="324">
        <v>94.7</v>
      </c>
      <c r="G329" s="325">
        <v>21405</v>
      </c>
      <c r="H329" s="324">
        <v>90.561000000000007</v>
      </c>
      <c r="I329" s="325">
        <v>5832834</v>
      </c>
      <c r="J329" s="327">
        <v>1.538</v>
      </c>
      <c r="K329" s="461">
        <v>100.616</v>
      </c>
      <c r="M329" s="328">
        <v>91.8</v>
      </c>
      <c r="N329" s="265">
        <v>1782.5</v>
      </c>
      <c r="O329" s="324">
        <v>110.6</v>
      </c>
      <c r="P329" s="324">
        <v>94.7</v>
      </c>
      <c r="Q329" s="325">
        <v>20397</v>
      </c>
      <c r="R329" s="324">
        <v>90.561000000000007</v>
      </c>
      <c r="S329" s="325">
        <v>15092</v>
      </c>
      <c r="T329" s="327">
        <v>1.538</v>
      </c>
      <c r="U329" s="461">
        <v>100.616</v>
      </c>
    </row>
    <row r="330" spans="1:21">
      <c r="A330" s="33"/>
      <c r="B330" s="34" t="s">
        <v>117</v>
      </c>
      <c r="C330" s="328">
        <v>94.9</v>
      </c>
      <c r="D330" s="377">
        <v>1750</v>
      </c>
      <c r="E330" s="324">
        <v>109.5</v>
      </c>
      <c r="F330" s="324">
        <v>95</v>
      </c>
      <c r="G330" s="325">
        <v>20457</v>
      </c>
      <c r="H330" s="324">
        <v>95.897999999999996</v>
      </c>
      <c r="I330" s="325">
        <v>58834821</v>
      </c>
      <c r="J330" s="327">
        <v>1.532</v>
      </c>
      <c r="K330" s="461">
        <v>100.61799999999999</v>
      </c>
      <c r="M330" s="328">
        <v>94.9</v>
      </c>
      <c r="N330" s="265">
        <v>1761.7</v>
      </c>
      <c r="O330" s="324">
        <v>109.5</v>
      </c>
      <c r="P330" s="324">
        <v>94.8</v>
      </c>
      <c r="Q330" s="325">
        <v>20490</v>
      </c>
      <c r="R330" s="324">
        <v>95.897999999999996</v>
      </c>
      <c r="S330" s="325">
        <v>16002</v>
      </c>
      <c r="T330" s="327">
        <v>1.532</v>
      </c>
      <c r="U330" s="461">
        <v>100.61799999999999</v>
      </c>
    </row>
    <row r="331" spans="1:21">
      <c r="A331" s="49"/>
      <c r="B331" s="50" t="s">
        <v>118</v>
      </c>
      <c r="C331" s="348">
        <v>93.8</v>
      </c>
      <c r="D331" s="381">
        <v>1719</v>
      </c>
      <c r="E331" s="344">
        <v>117.8</v>
      </c>
      <c r="F331" s="344">
        <v>95.2</v>
      </c>
      <c r="G331" s="345">
        <v>19423</v>
      </c>
      <c r="H331" s="344">
        <v>103.039</v>
      </c>
      <c r="I331" s="345">
        <v>2731794</v>
      </c>
      <c r="J331" s="347">
        <v>1.5189999999999999</v>
      </c>
      <c r="K331" s="462">
        <v>100.617</v>
      </c>
      <c r="M331" s="348">
        <v>93.8</v>
      </c>
      <c r="N331" s="378">
        <v>1779.9</v>
      </c>
      <c r="O331" s="344">
        <v>117.8</v>
      </c>
      <c r="P331" s="344">
        <v>95.2</v>
      </c>
      <c r="Q331" s="345">
        <v>19806</v>
      </c>
      <c r="R331" s="344">
        <v>103.039</v>
      </c>
      <c r="S331" s="345">
        <v>13507</v>
      </c>
      <c r="T331" s="347">
        <v>1.5189999999999999</v>
      </c>
      <c r="U331" s="462">
        <v>100.617</v>
      </c>
    </row>
    <row r="332" spans="1:21">
      <c r="A332" s="61" t="s">
        <v>169</v>
      </c>
      <c r="B332" s="62" t="s">
        <v>107</v>
      </c>
      <c r="C332" s="343">
        <v>93.9</v>
      </c>
      <c r="D332" s="374">
        <v>1650</v>
      </c>
      <c r="E332" s="337">
        <v>118.2</v>
      </c>
      <c r="F332" s="337">
        <v>94.8</v>
      </c>
      <c r="G332" s="338">
        <v>19084</v>
      </c>
      <c r="H332" s="337">
        <v>109.777</v>
      </c>
      <c r="I332" s="338">
        <v>3242511</v>
      </c>
      <c r="J332" s="341">
        <v>1.516</v>
      </c>
      <c r="K332" s="463">
        <v>100.515</v>
      </c>
      <c r="M332" s="343">
        <v>93.9</v>
      </c>
      <c r="N332" s="371">
        <v>1706.1</v>
      </c>
      <c r="O332" s="337">
        <v>118.2</v>
      </c>
      <c r="P332" s="337">
        <v>95.2</v>
      </c>
      <c r="Q332" s="338">
        <v>20409</v>
      </c>
      <c r="R332" s="337">
        <v>109.777</v>
      </c>
      <c r="S332" s="338">
        <v>15022</v>
      </c>
      <c r="T332" s="341">
        <v>1.516</v>
      </c>
      <c r="U332" s="463">
        <v>100.515</v>
      </c>
    </row>
    <row r="333" spans="1:21">
      <c r="A333" s="33">
        <v>2016</v>
      </c>
      <c r="B333" s="34" t="s">
        <v>108</v>
      </c>
      <c r="C333" s="328">
        <v>95.8</v>
      </c>
      <c r="D333" s="377">
        <v>1653</v>
      </c>
      <c r="E333" s="324">
        <v>112.6</v>
      </c>
      <c r="F333" s="324">
        <v>94.6</v>
      </c>
      <c r="G333" s="325">
        <v>18515</v>
      </c>
      <c r="H333" s="324">
        <v>90.218999999999994</v>
      </c>
      <c r="I333" s="325">
        <v>12287365</v>
      </c>
      <c r="J333" s="327">
        <v>1.51</v>
      </c>
      <c r="K333" s="461">
        <v>100.82599999999999</v>
      </c>
      <c r="M333" s="328">
        <v>95.8</v>
      </c>
      <c r="N333" s="265">
        <v>1708.7</v>
      </c>
      <c r="O333" s="324">
        <v>112.6</v>
      </c>
      <c r="P333" s="324">
        <v>95.2</v>
      </c>
      <c r="Q333" s="325">
        <v>20046</v>
      </c>
      <c r="R333" s="324">
        <v>90.218999999999994</v>
      </c>
      <c r="S333" s="325">
        <v>15154</v>
      </c>
      <c r="T333" s="327">
        <v>1.51</v>
      </c>
      <c r="U333" s="461">
        <v>100.82599999999999</v>
      </c>
    </row>
    <row r="334" spans="1:21">
      <c r="A334" s="33"/>
      <c r="B334" s="34" t="s">
        <v>109</v>
      </c>
      <c r="C334" s="328">
        <v>97.5</v>
      </c>
      <c r="D334" s="377">
        <v>1818</v>
      </c>
      <c r="E334" s="324">
        <v>105.3</v>
      </c>
      <c r="F334" s="324">
        <v>94.2</v>
      </c>
      <c r="G334" s="325">
        <v>18247</v>
      </c>
      <c r="H334" s="324">
        <v>88.528999999999996</v>
      </c>
      <c r="I334" s="325">
        <v>2881998</v>
      </c>
      <c r="J334" s="327">
        <v>1.4810000000000001</v>
      </c>
      <c r="K334" s="461">
        <v>100.515</v>
      </c>
      <c r="M334" s="328">
        <v>97.5</v>
      </c>
      <c r="N334" s="265">
        <v>1895.9</v>
      </c>
      <c r="O334" s="324">
        <v>105.3</v>
      </c>
      <c r="P334" s="324">
        <v>95.2</v>
      </c>
      <c r="Q334" s="325">
        <v>19560</v>
      </c>
      <c r="R334" s="324">
        <v>88.528999999999996</v>
      </c>
      <c r="S334" s="325">
        <v>14223</v>
      </c>
      <c r="T334" s="327">
        <v>1.4810000000000001</v>
      </c>
      <c r="U334" s="461">
        <v>100.515</v>
      </c>
    </row>
    <row r="335" spans="1:21">
      <c r="A335" s="33"/>
      <c r="B335" s="34" t="s">
        <v>110</v>
      </c>
      <c r="C335" s="328">
        <v>96.8</v>
      </c>
      <c r="D335" s="377">
        <v>1733</v>
      </c>
      <c r="E335" s="324">
        <v>121.9</v>
      </c>
      <c r="F335" s="324">
        <v>95.7</v>
      </c>
      <c r="G335" s="325">
        <v>17078</v>
      </c>
      <c r="H335" s="324">
        <v>100.069</v>
      </c>
      <c r="I335" s="325">
        <v>5903023</v>
      </c>
      <c r="J335" s="327">
        <v>1.4710000000000001</v>
      </c>
      <c r="K335" s="461">
        <v>100.307</v>
      </c>
      <c r="M335" s="328">
        <v>96.8</v>
      </c>
      <c r="N335" s="265">
        <v>1750.3</v>
      </c>
      <c r="O335" s="324">
        <v>121.9</v>
      </c>
      <c r="P335" s="324">
        <v>95.5</v>
      </c>
      <c r="Q335" s="325">
        <v>19498</v>
      </c>
      <c r="R335" s="324">
        <v>100.069</v>
      </c>
      <c r="S335" s="325">
        <v>15164</v>
      </c>
      <c r="T335" s="327">
        <v>1.4710000000000001</v>
      </c>
      <c r="U335" s="461">
        <v>100.307</v>
      </c>
    </row>
    <row r="336" spans="1:21">
      <c r="A336" s="33"/>
      <c r="B336" s="34" t="s">
        <v>111</v>
      </c>
      <c r="C336" s="328">
        <v>98</v>
      </c>
      <c r="D336" s="377">
        <v>1728</v>
      </c>
      <c r="E336" s="324">
        <v>115.5</v>
      </c>
      <c r="F336" s="324">
        <v>96</v>
      </c>
      <c r="G336" s="325">
        <v>18080</v>
      </c>
      <c r="H336" s="324">
        <v>81.962000000000003</v>
      </c>
      <c r="I336" s="325">
        <v>69052709</v>
      </c>
      <c r="J336" s="327">
        <v>1.458</v>
      </c>
      <c r="K336" s="461">
        <v>100.102</v>
      </c>
      <c r="M336" s="328">
        <v>98</v>
      </c>
      <c r="N336" s="265">
        <v>1697.8</v>
      </c>
      <c r="O336" s="324">
        <v>115.5</v>
      </c>
      <c r="P336" s="324">
        <v>95.6</v>
      </c>
      <c r="Q336" s="325">
        <v>18123</v>
      </c>
      <c r="R336" s="324">
        <v>81.962000000000003</v>
      </c>
      <c r="S336" s="325">
        <v>15333</v>
      </c>
      <c r="T336" s="327">
        <v>1.458</v>
      </c>
      <c r="U336" s="461">
        <v>100.102</v>
      </c>
    </row>
    <row r="337" spans="1:21">
      <c r="A337" s="33"/>
      <c r="B337" s="34" t="s">
        <v>112</v>
      </c>
      <c r="C337" s="328">
        <v>99.7</v>
      </c>
      <c r="D337" s="377">
        <v>1728</v>
      </c>
      <c r="E337" s="324">
        <v>120.3</v>
      </c>
      <c r="F337" s="324">
        <v>96.3</v>
      </c>
      <c r="G337" s="325">
        <v>20114</v>
      </c>
      <c r="H337" s="324">
        <v>92.305999999999997</v>
      </c>
      <c r="I337" s="325">
        <v>5461386</v>
      </c>
      <c r="J337" s="327">
        <v>1.4390000000000001</v>
      </c>
      <c r="K337" s="461">
        <v>100</v>
      </c>
      <c r="M337" s="328">
        <v>99.7</v>
      </c>
      <c r="N337" s="265">
        <v>1662.1</v>
      </c>
      <c r="O337" s="324">
        <v>120.3</v>
      </c>
      <c r="P337" s="324">
        <v>95.8</v>
      </c>
      <c r="Q337" s="325">
        <v>19214</v>
      </c>
      <c r="R337" s="324">
        <v>92.305999999999997</v>
      </c>
      <c r="S337" s="325">
        <v>16051</v>
      </c>
      <c r="T337" s="327">
        <v>1.4390000000000001</v>
      </c>
      <c r="U337" s="461">
        <v>100</v>
      </c>
    </row>
    <row r="338" spans="1:21">
      <c r="A338" s="33"/>
      <c r="B338" s="34" t="s">
        <v>113</v>
      </c>
      <c r="C338" s="328">
        <v>99</v>
      </c>
      <c r="D338" s="377">
        <v>1843</v>
      </c>
      <c r="E338" s="324">
        <v>114.8</v>
      </c>
      <c r="F338" s="324">
        <v>96.2</v>
      </c>
      <c r="G338" s="325">
        <v>19646</v>
      </c>
      <c r="H338" s="324">
        <v>90.84</v>
      </c>
      <c r="I338" s="325">
        <v>4989168</v>
      </c>
      <c r="J338" s="327">
        <v>1.431</v>
      </c>
      <c r="K338" s="461">
        <v>100.205</v>
      </c>
      <c r="M338" s="328">
        <v>99</v>
      </c>
      <c r="N338" s="265">
        <v>1814.6</v>
      </c>
      <c r="O338" s="324">
        <v>114.8</v>
      </c>
      <c r="P338" s="324">
        <v>95.8</v>
      </c>
      <c r="Q338" s="325">
        <v>18759</v>
      </c>
      <c r="R338" s="324">
        <v>90.84</v>
      </c>
      <c r="S338" s="325">
        <v>16611</v>
      </c>
      <c r="T338" s="327">
        <v>1.431</v>
      </c>
      <c r="U338" s="461">
        <v>100.205</v>
      </c>
    </row>
    <row r="339" spans="1:21">
      <c r="A339" s="33"/>
      <c r="B339" s="34" t="s">
        <v>114</v>
      </c>
      <c r="C339" s="328">
        <v>99.7</v>
      </c>
      <c r="D339" s="377">
        <v>1897</v>
      </c>
      <c r="E339" s="324">
        <v>102.4</v>
      </c>
      <c r="F339" s="324">
        <v>96</v>
      </c>
      <c r="G339" s="325">
        <v>21525</v>
      </c>
      <c r="H339" s="324">
        <v>105.583</v>
      </c>
      <c r="I339" s="325">
        <v>11880117</v>
      </c>
      <c r="J339" s="327">
        <v>1.423</v>
      </c>
      <c r="K339" s="461">
        <v>99.897999999999996</v>
      </c>
      <c r="M339" s="328">
        <v>99.7</v>
      </c>
      <c r="N339" s="265">
        <v>1833.8</v>
      </c>
      <c r="O339" s="324">
        <v>102.4</v>
      </c>
      <c r="P339" s="324">
        <v>95.8</v>
      </c>
      <c r="Q339" s="325">
        <v>19008</v>
      </c>
      <c r="R339" s="324">
        <v>105.583</v>
      </c>
      <c r="S339" s="325">
        <v>15691</v>
      </c>
      <c r="T339" s="327">
        <v>1.423</v>
      </c>
      <c r="U339" s="461">
        <v>99.897999999999996</v>
      </c>
    </row>
    <row r="340" spans="1:21" s="360" customFormat="1">
      <c r="A340" s="33"/>
      <c r="B340" s="34" t="s">
        <v>115</v>
      </c>
      <c r="C340" s="361">
        <v>98.6</v>
      </c>
      <c r="D340" s="464">
        <v>1847</v>
      </c>
      <c r="E340" s="354">
        <v>125.9</v>
      </c>
      <c r="F340" s="354">
        <v>95.9</v>
      </c>
      <c r="G340" s="356">
        <v>20312</v>
      </c>
      <c r="H340" s="354">
        <v>107.425</v>
      </c>
      <c r="I340" s="356">
        <v>2995268</v>
      </c>
      <c r="J340" s="358">
        <v>1.4139999999999999</v>
      </c>
      <c r="K340" s="465">
        <v>99.694000000000003</v>
      </c>
      <c r="M340" s="361">
        <v>98.6</v>
      </c>
      <c r="N340" s="1355">
        <v>1816.6</v>
      </c>
      <c r="O340" s="354">
        <v>125.9</v>
      </c>
      <c r="P340" s="354">
        <v>95.9</v>
      </c>
      <c r="Q340" s="356">
        <v>18748</v>
      </c>
      <c r="R340" s="354">
        <v>107.425</v>
      </c>
      <c r="S340" s="356">
        <v>14435</v>
      </c>
      <c r="T340" s="358">
        <v>1.4139999999999999</v>
      </c>
      <c r="U340" s="465">
        <v>99.694000000000003</v>
      </c>
    </row>
    <row r="341" spans="1:21">
      <c r="A341" s="33"/>
      <c r="B341" s="34" t="s">
        <v>116</v>
      </c>
      <c r="C341" s="328">
        <v>95.7</v>
      </c>
      <c r="D341" s="377">
        <v>1729</v>
      </c>
      <c r="E341" s="324">
        <v>106.7</v>
      </c>
      <c r="F341" s="324">
        <v>95.7</v>
      </c>
      <c r="G341" s="325">
        <v>19217</v>
      </c>
      <c r="H341" s="324">
        <v>122.443</v>
      </c>
      <c r="I341" s="325">
        <v>6351794</v>
      </c>
      <c r="J341" s="327">
        <v>1.409</v>
      </c>
      <c r="K341" s="461">
        <v>100.20399999999999</v>
      </c>
      <c r="M341" s="328">
        <v>95.7</v>
      </c>
      <c r="N341" s="265">
        <v>1685.9</v>
      </c>
      <c r="O341" s="324">
        <v>106.7</v>
      </c>
      <c r="P341" s="324">
        <v>95.7</v>
      </c>
      <c r="Q341" s="325">
        <v>18442</v>
      </c>
      <c r="R341" s="324">
        <v>122.443</v>
      </c>
      <c r="S341" s="325">
        <v>16087</v>
      </c>
      <c r="T341" s="327">
        <v>1.409</v>
      </c>
      <c r="U341" s="461">
        <v>100.20399999999999</v>
      </c>
    </row>
    <row r="342" spans="1:21">
      <c r="A342" s="33"/>
      <c r="B342" s="34" t="s">
        <v>117</v>
      </c>
      <c r="C342" s="328">
        <v>92.2</v>
      </c>
      <c r="D342" s="377">
        <v>1706</v>
      </c>
      <c r="E342" s="324">
        <v>114.7</v>
      </c>
      <c r="F342" s="324">
        <v>95.7</v>
      </c>
      <c r="G342" s="325">
        <v>18863</v>
      </c>
      <c r="H342" s="324">
        <v>111.16</v>
      </c>
      <c r="I342" s="325">
        <v>58393410</v>
      </c>
      <c r="J342" s="327">
        <v>1.4019999999999999</v>
      </c>
      <c r="K342" s="461">
        <v>100.40900000000001</v>
      </c>
      <c r="M342" s="328">
        <v>92.2</v>
      </c>
      <c r="N342" s="265">
        <v>1719.3</v>
      </c>
      <c r="O342" s="324">
        <v>114.7</v>
      </c>
      <c r="P342" s="324">
        <v>95.5</v>
      </c>
      <c r="Q342" s="325">
        <v>18465</v>
      </c>
      <c r="R342" s="324">
        <v>111.16</v>
      </c>
      <c r="S342" s="325">
        <v>15855</v>
      </c>
      <c r="T342" s="327">
        <v>1.4019999999999999</v>
      </c>
      <c r="U342" s="461">
        <v>100.40900000000001</v>
      </c>
    </row>
    <row r="343" spans="1:21" ht="13.5" thickBot="1">
      <c r="A343" s="220"/>
      <c r="B343" s="221" t="s">
        <v>118</v>
      </c>
      <c r="C343" s="466">
        <v>91.6</v>
      </c>
      <c r="D343" s="467">
        <v>1692</v>
      </c>
      <c r="E343" s="468">
        <v>107.5</v>
      </c>
      <c r="F343" s="468">
        <v>95.7</v>
      </c>
      <c r="G343" s="469">
        <v>17694</v>
      </c>
      <c r="H343" s="468">
        <v>113.514</v>
      </c>
      <c r="I343" s="469">
        <v>2814657</v>
      </c>
      <c r="J343" s="470">
        <v>1.387</v>
      </c>
      <c r="K343" s="471">
        <v>100.20399999999999</v>
      </c>
      <c r="M343" s="466">
        <v>91.6</v>
      </c>
      <c r="N343" s="1356">
        <v>1750.3</v>
      </c>
      <c r="O343" s="468">
        <v>107.5</v>
      </c>
      <c r="P343" s="468">
        <v>95.7</v>
      </c>
      <c r="Q343" s="469">
        <v>18365</v>
      </c>
      <c r="R343" s="468">
        <v>113.514</v>
      </c>
      <c r="S343" s="469">
        <v>13249</v>
      </c>
      <c r="T343" s="470">
        <v>1.387</v>
      </c>
      <c r="U343" s="471">
        <v>100.20399999999999</v>
      </c>
    </row>
    <row r="344" spans="1:21">
      <c r="A344" s="61" t="s">
        <v>171</v>
      </c>
      <c r="B344" s="62" t="s">
        <v>107</v>
      </c>
      <c r="C344" s="472">
        <v>93.7</v>
      </c>
      <c r="D344" s="473">
        <v>1695</v>
      </c>
      <c r="E344" s="474">
        <v>100.9</v>
      </c>
      <c r="F344" s="474">
        <v>95.8</v>
      </c>
      <c r="G344" s="475">
        <v>17698</v>
      </c>
      <c r="H344" s="474">
        <v>102.01900000000001</v>
      </c>
      <c r="I344" s="475">
        <v>3846458</v>
      </c>
      <c r="J344" s="476">
        <v>1.3819999999999999</v>
      </c>
      <c r="K344" s="477">
        <v>100.10299999999999</v>
      </c>
      <c r="M344" s="472">
        <v>93.7</v>
      </c>
      <c r="N344" s="1352">
        <v>1754.9</v>
      </c>
      <c r="O344" s="474">
        <v>100.9</v>
      </c>
      <c r="P344" s="474">
        <v>96.2</v>
      </c>
      <c r="Q344" s="475">
        <v>18584</v>
      </c>
      <c r="R344" s="474">
        <v>102.01900000000001</v>
      </c>
      <c r="S344" s="475">
        <v>16794</v>
      </c>
      <c r="T344" s="476">
        <v>1.3819999999999999</v>
      </c>
      <c r="U344" s="477">
        <v>100.10299999999999</v>
      </c>
    </row>
    <row r="345" spans="1:21">
      <c r="A345" s="33">
        <v>2017</v>
      </c>
      <c r="B345" s="34" t="s">
        <v>108</v>
      </c>
      <c r="C345" s="328">
        <v>94.5</v>
      </c>
      <c r="D345" s="377">
        <v>1635</v>
      </c>
      <c r="E345" s="324">
        <v>112.6</v>
      </c>
      <c r="F345" s="324">
        <v>95.5</v>
      </c>
      <c r="G345" s="325">
        <v>17063</v>
      </c>
      <c r="H345" s="324">
        <v>94.652000000000001</v>
      </c>
      <c r="I345" s="325">
        <v>15352657</v>
      </c>
      <c r="J345" s="327">
        <v>1.375</v>
      </c>
      <c r="K345" s="461">
        <v>99.590999999999994</v>
      </c>
      <c r="M345" s="328">
        <v>94.5</v>
      </c>
      <c r="N345" s="265">
        <v>1676.5</v>
      </c>
      <c r="O345" s="324">
        <v>112.6</v>
      </c>
      <c r="P345" s="324">
        <v>96.1</v>
      </c>
      <c r="Q345" s="325">
        <v>18602</v>
      </c>
      <c r="R345" s="324">
        <v>94.652000000000001</v>
      </c>
      <c r="S345" s="325">
        <v>18477</v>
      </c>
      <c r="T345" s="327">
        <v>1.375</v>
      </c>
      <c r="U345" s="461">
        <v>99.590999999999994</v>
      </c>
    </row>
    <row r="346" spans="1:21">
      <c r="A346" s="33"/>
      <c r="B346" s="34" t="s">
        <v>109</v>
      </c>
      <c r="C346" s="328">
        <v>95.5</v>
      </c>
      <c r="D346" s="377">
        <v>1657</v>
      </c>
      <c r="E346" s="324">
        <v>112.5</v>
      </c>
      <c r="F346" s="324">
        <v>95.1</v>
      </c>
      <c r="G346" s="325">
        <v>17087</v>
      </c>
      <c r="H346" s="324">
        <v>93.549000000000007</v>
      </c>
      <c r="I346" s="325">
        <v>3724547</v>
      </c>
      <c r="J346" s="327">
        <v>1.3680000000000001</v>
      </c>
      <c r="K346" s="461">
        <v>99.795000000000002</v>
      </c>
      <c r="M346" s="328">
        <v>95.5</v>
      </c>
      <c r="N346" s="265">
        <v>1718.9</v>
      </c>
      <c r="O346" s="324">
        <v>112.5</v>
      </c>
      <c r="P346" s="324">
        <v>96.1</v>
      </c>
      <c r="Q346" s="325">
        <v>18608</v>
      </c>
      <c r="R346" s="324">
        <v>93.549000000000007</v>
      </c>
      <c r="S346" s="325">
        <v>17584</v>
      </c>
      <c r="T346" s="327">
        <v>1.3680000000000001</v>
      </c>
      <c r="U346" s="461">
        <v>99.795000000000002</v>
      </c>
    </row>
    <row r="347" spans="1:21">
      <c r="A347" s="33"/>
      <c r="B347" s="34" t="s">
        <v>110</v>
      </c>
      <c r="C347" s="328">
        <v>96.5</v>
      </c>
      <c r="D347" s="377">
        <v>1782</v>
      </c>
      <c r="E347" s="324">
        <v>115.5</v>
      </c>
      <c r="F347" s="324">
        <v>96.5</v>
      </c>
      <c r="G347" s="325">
        <v>15636</v>
      </c>
      <c r="H347" s="324">
        <v>87.715999999999994</v>
      </c>
      <c r="I347" s="325">
        <v>6414169</v>
      </c>
      <c r="J347" s="327">
        <v>1.3640000000000001</v>
      </c>
      <c r="K347" s="461">
        <v>99.897999999999996</v>
      </c>
      <c r="M347" s="328">
        <v>96.5</v>
      </c>
      <c r="N347" s="265">
        <v>1802.9</v>
      </c>
      <c r="O347" s="324">
        <v>115.5</v>
      </c>
      <c r="P347" s="324">
        <v>96.4</v>
      </c>
      <c r="Q347" s="325">
        <v>18053</v>
      </c>
      <c r="R347" s="324">
        <v>87.715999999999994</v>
      </c>
      <c r="S347" s="325">
        <v>16353</v>
      </c>
      <c r="T347" s="327">
        <v>1.3640000000000001</v>
      </c>
      <c r="U347" s="461">
        <v>99.897999999999996</v>
      </c>
    </row>
    <row r="348" spans="1:21">
      <c r="A348" s="33"/>
      <c r="B348" s="34" t="s">
        <v>111</v>
      </c>
      <c r="C348" s="328">
        <v>96.3</v>
      </c>
      <c r="D348" s="377">
        <v>1830</v>
      </c>
      <c r="E348" s="324">
        <v>115.2</v>
      </c>
      <c r="F348" s="324">
        <v>96.6</v>
      </c>
      <c r="G348" s="325">
        <v>18265</v>
      </c>
      <c r="H348" s="324">
        <v>99.917000000000002</v>
      </c>
      <c r="I348" s="325">
        <v>68117810</v>
      </c>
      <c r="J348" s="327">
        <v>1.3580000000000001</v>
      </c>
      <c r="K348" s="461">
        <v>99.694000000000003</v>
      </c>
      <c r="M348" s="328">
        <v>96.3</v>
      </c>
      <c r="N348" s="265">
        <v>1800.9</v>
      </c>
      <c r="O348" s="324">
        <v>115.2</v>
      </c>
      <c r="P348" s="324">
        <v>96.2</v>
      </c>
      <c r="Q348" s="325">
        <v>18109</v>
      </c>
      <c r="R348" s="324">
        <v>99.917000000000002</v>
      </c>
      <c r="S348" s="325">
        <v>15649</v>
      </c>
      <c r="T348" s="327">
        <v>1.3580000000000001</v>
      </c>
      <c r="U348" s="461">
        <v>99.694000000000003</v>
      </c>
    </row>
    <row r="349" spans="1:21">
      <c r="A349" s="33"/>
      <c r="B349" s="34" t="s">
        <v>112</v>
      </c>
      <c r="C349" s="328">
        <v>95</v>
      </c>
      <c r="D349" s="377">
        <v>1972</v>
      </c>
      <c r="E349" s="324">
        <v>114.6</v>
      </c>
      <c r="F349" s="324">
        <v>96.6</v>
      </c>
      <c r="G349" s="325">
        <v>18543</v>
      </c>
      <c r="H349" s="324">
        <v>94.245000000000005</v>
      </c>
      <c r="I349" s="325">
        <v>4531634</v>
      </c>
      <c r="J349" s="327">
        <v>1.351</v>
      </c>
      <c r="K349" s="461">
        <v>100.102</v>
      </c>
      <c r="M349" s="328">
        <v>95</v>
      </c>
      <c r="N349" s="265">
        <v>1897.1</v>
      </c>
      <c r="O349" s="324">
        <v>114.6</v>
      </c>
      <c r="P349" s="324">
        <v>96.1</v>
      </c>
      <c r="Q349" s="325">
        <v>17857</v>
      </c>
      <c r="R349" s="324">
        <v>94.245000000000005</v>
      </c>
      <c r="S349" s="325">
        <v>13013</v>
      </c>
      <c r="T349" s="327">
        <v>1.351</v>
      </c>
      <c r="U349" s="461">
        <v>100.102</v>
      </c>
    </row>
    <row r="350" spans="1:21">
      <c r="A350" s="33"/>
      <c r="B350" s="34" t="s">
        <v>113</v>
      </c>
      <c r="C350" s="328">
        <v>96.5</v>
      </c>
      <c r="D350" s="377">
        <v>1873</v>
      </c>
      <c r="E350" s="324">
        <v>110.3</v>
      </c>
      <c r="F350" s="324">
        <v>96.7</v>
      </c>
      <c r="G350" s="325">
        <v>18638</v>
      </c>
      <c r="H350" s="324">
        <v>85.295000000000002</v>
      </c>
      <c r="I350" s="325">
        <v>5783742</v>
      </c>
      <c r="J350" s="327">
        <v>1.3480000000000001</v>
      </c>
      <c r="K350" s="461">
        <v>100.41</v>
      </c>
      <c r="M350" s="328">
        <v>96.5</v>
      </c>
      <c r="N350" s="265">
        <v>1836.3</v>
      </c>
      <c r="O350" s="324">
        <v>110.3</v>
      </c>
      <c r="P350" s="324">
        <v>96.3</v>
      </c>
      <c r="Q350" s="325">
        <v>17714</v>
      </c>
      <c r="R350" s="324">
        <v>85.295000000000002</v>
      </c>
      <c r="S350" s="325">
        <v>17985</v>
      </c>
      <c r="T350" s="327">
        <v>1.3480000000000001</v>
      </c>
      <c r="U350" s="461">
        <v>100.41</v>
      </c>
    </row>
    <row r="351" spans="1:21">
      <c r="A351" s="33"/>
      <c r="B351" s="34" t="s">
        <v>114</v>
      </c>
      <c r="C351" s="328">
        <v>96.4</v>
      </c>
      <c r="D351" s="377">
        <v>1938</v>
      </c>
      <c r="E351" s="324">
        <v>114</v>
      </c>
      <c r="F351" s="324">
        <v>96.6</v>
      </c>
      <c r="G351" s="325">
        <v>20274</v>
      </c>
      <c r="H351" s="324">
        <v>80.182000000000002</v>
      </c>
      <c r="I351" s="325">
        <v>14742191</v>
      </c>
      <c r="J351" s="327">
        <v>1.3460000000000001</v>
      </c>
      <c r="K351" s="461">
        <v>100.307</v>
      </c>
      <c r="M351" s="328">
        <v>96.4</v>
      </c>
      <c r="N351" s="265">
        <v>1873.7</v>
      </c>
      <c r="O351" s="324">
        <v>114</v>
      </c>
      <c r="P351" s="324">
        <v>96.4</v>
      </c>
      <c r="Q351" s="325">
        <v>17770</v>
      </c>
      <c r="R351" s="324">
        <v>80.182000000000002</v>
      </c>
      <c r="S351" s="325">
        <v>18311</v>
      </c>
      <c r="T351" s="327">
        <v>1.3460000000000001</v>
      </c>
      <c r="U351" s="461">
        <v>100.307</v>
      </c>
    </row>
    <row r="352" spans="1:21">
      <c r="A352" s="33"/>
      <c r="B352" s="34" t="s">
        <v>115</v>
      </c>
      <c r="C352" s="328">
        <v>97.1</v>
      </c>
      <c r="D352" s="377">
        <v>1922</v>
      </c>
      <c r="E352" s="324">
        <v>115.5</v>
      </c>
      <c r="F352" s="324">
        <v>96.4</v>
      </c>
      <c r="G352" s="325">
        <v>18922</v>
      </c>
      <c r="H352" s="324">
        <v>82.471000000000004</v>
      </c>
      <c r="I352" s="325">
        <v>3496822</v>
      </c>
      <c r="J352" s="327">
        <v>1.339</v>
      </c>
      <c r="K352" s="461">
        <v>100.717</v>
      </c>
      <c r="M352" s="328">
        <v>97.1</v>
      </c>
      <c r="N352" s="265">
        <v>1891</v>
      </c>
      <c r="O352" s="324">
        <v>115.5</v>
      </c>
      <c r="P352" s="324">
        <v>96.3</v>
      </c>
      <c r="Q352" s="325">
        <v>17622</v>
      </c>
      <c r="R352" s="324">
        <v>82.471000000000004</v>
      </c>
      <c r="S352" s="325">
        <v>16385</v>
      </c>
      <c r="T352" s="327">
        <v>1.339</v>
      </c>
      <c r="U352" s="461">
        <v>100.717</v>
      </c>
    </row>
    <row r="353" spans="1:21">
      <c r="A353" s="33"/>
      <c r="B353" s="34" t="s">
        <v>116</v>
      </c>
      <c r="C353" s="328">
        <v>99.9</v>
      </c>
      <c r="D353" s="377">
        <v>1717</v>
      </c>
      <c r="E353" s="324">
        <v>122</v>
      </c>
      <c r="F353" s="324">
        <v>96.6</v>
      </c>
      <c r="G353" s="325">
        <v>19163</v>
      </c>
      <c r="H353" s="324">
        <v>86.784000000000006</v>
      </c>
      <c r="I353" s="325">
        <v>6982611</v>
      </c>
      <c r="J353" s="327">
        <v>1.337</v>
      </c>
      <c r="K353" s="461">
        <v>100</v>
      </c>
      <c r="M353" s="328">
        <v>99.9</v>
      </c>
      <c r="N353" s="265">
        <v>1681.1</v>
      </c>
      <c r="O353" s="324">
        <v>122</v>
      </c>
      <c r="P353" s="324">
        <v>96.5</v>
      </c>
      <c r="Q353" s="325">
        <v>18021</v>
      </c>
      <c r="R353" s="324">
        <v>86.784000000000006</v>
      </c>
      <c r="S353" s="325">
        <v>17193</v>
      </c>
      <c r="T353" s="327">
        <v>1.337</v>
      </c>
      <c r="U353" s="461">
        <v>100</v>
      </c>
    </row>
    <row r="354" spans="1:21">
      <c r="A354" s="33"/>
      <c r="B354" s="34" t="s">
        <v>117</v>
      </c>
      <c r="C354" s="328">
        <v>98.3</v>
      </c>
      <c r="D354" s="377">
        <v>1680</v>
      </c>
      <c r="E354" s="324">
        <v>122.1</v>
      </c>
      <c r="F354" s="324">
        <v>96.8</v>
      </c>
      <c r="G354" s="325">
        <v>18292</v>
      </c>
      <c r="H354" s="324">
        <v>78.17</v>
      </c>
      <c r="I354" s="325">
        <v>59920227</v>
      </c>
      <c r="J354" s="327">
        <v>1.3360000000000001</v>
      </c>
      <c r="K354" s="461">
        <v>100.51</v>
      </c>
      <c r="M354" s="328">
        <v>98.3</v>
      </c>
      <c r="N354" s="265">
        <v>1692.9</v>
      </c>
      <c r="O354" s="324">
        <v>122.1</v>
      </c>
      <c r="P354" s="324">
        <v>96.5</v>
      </c>
      <c r="Q354" s="325">
        <v>17902</v>
      </c>
      <c r="R354" s="324">
        <v>78.17</v>
      </c>
      <c r="S354" s="325">
        <v>16346</v>
      </c>
      <c r="T354" s="327">
        <v>1.3360000000000001</v>
      </c>
      <c r="U354" s="461">
        <v>100.51</v>
      </c>
    </row>
    <row r="355" spans="1:21" ht="13.5" thickBot="1">
      <c r="A355" s="220"/>
      <c r="B355" s="221" t="s">
        <v>118</v>
      </c>
      <c r="C355" s="328">
        <v>99.5</v>
      </c>
      <c r="D355" s="377">
        <v>1604</v>
      </c>
      <c r="E355" s="324">
        <v>111.8</v>
      </c>
      <c r="F355" s="324">
        <v>96.5</v>
      </c>
      <c r="G355" s="325">
        <v>16932</v>
      </c>
      <c r="H355" s="324">
        <v>83.432000000000002</v>
      </c>
      <c r="I355" s="325">
        <v>3869524</v>
      </c>
      <c r="J355" s="327">
        <v>1.33</v>
      </c>
      <c r="K355" s="461">
        <v>101.122</v>
      </c>
      <c r="M355" s="328">
        <v>99.5</v>
      </c>
      <c r="N355" s="265">
        <v>1657.2</v>
      </c>
      <c r="O355" s="324">
        <v>111.8</v>
      </c>
      <c r="P355" s="324">
        <v>96.6</v>
      </c>
      <c r="Q355" s="325">
        <v>17871</v>
      </c>
      <c r="R355" s="324">
        <v>83.432000000000002</v>
      </c>
      <c r="S355" s="325">
        <v>17191</v>
      </c>
      <c r="T355" s="327">
        <v>1.33</v>
      </c>
      <c r="U355" s="461">
        <v>101.122</v>
      </c>
    </row>
    <row r="356" spans="1:21">
      <c r="A356" s="18" t="s">
        <v>174</v>
      </c>
      <c r="B356" s="20" t="s">
        <v>107</v>
      </c>
      <c r="C356" s="343">
        <v>98.7</v>
      </c>
      <c r="D356" s="374">
        <v>1412</v>
      </c>
      <c r="E356" s="337">
        <v>109</v>
      </c>
      <c r="F356" s="337">
        <v>96.3</v>
      </c>
      <c r="G356" s="338">
        <v>16986</v>
      </c>
      <c r="H356" s="337">
        <v>99.903999999999996</v>
      </c>
      <c r="I356" s="338">
        <v>3869291</v>
      </c>
      <c r="J356" s="341">
        <v>1.327</v>
      </c>
      <c r="K356" s="463">
        <v>101.53700000000001</v>
      </c>
      <c r="M356" s="343">
        <v>98.7</v>
      </c>
      <c r="N356" s="371">
        <v>1461</v>
      </c>
      <c r="O356" s="337">
        <v>109</v>
      </c>
      <c r="P356" s="337">
        <v>96.6</v>
      </c>
      <c r="Q356" s="338">
        <v>17603</v>
      </c>
      <c r="R356" s="337">
        <v>99.903999999999996</v>
      </c>
      <c r="S356" s="338">
        <v>16183</v>
      </c>
      <c r="T356" s="341">
        <v>1.327</v>
      </c>
      <c r="U356" s="463">
        <v>101.53700000000001</v>
      </c>
    </row>
    <row r="357" spans="1:21">
      <c r="A357" s="39">
        <v>2018</v>
      </c>
      <c r="B357" s="40" t="s">
        <v>108</v>
      </c>
      <c r="C357" s="328">
        <v>98.6</v>
      </c>
      <c r="D357" s="377">
        <v>1440</v>
      </c>
      <c r="E357" s="324">
        <v>119</v>
      </c>
      <c r="F357" s="324">
        <v>96.5</v>
      </c>
      <c r="G357" s="325">
        <v>16138</v>
      </c>
      <c r="H357" s="324">
        <v>146.197</v>
      </c>
      <c r="I357" s="325">
        <v>13198535</v>
      </c>
      <c r="J357" s="327">
        <v>1.3240000000000001</v>
      </c>
      <c r="K357" s="461">
        <v>101.43899999999999</v>
      </c>
      <c r="M357" s="328">
        <v>98.6</v>
      </c>
      <c r="N357" s="265">
        <v>1477.5</v>
      </c>
      <c r="O357" s="324">
        <v>119</v>
      </c>
      <c r="P357" s="324">
        <v>97.1</v>
      </c>
      <c r="Q357" s="325">
        <v>17667</v>
      </c>
      <c r="R357" s="324">
        <v>146.197</v>
      </c>
      <c r="S357" s="325">
        <v>15844</v>
      </c>
      <c r="T357" s="327">
        <v>1.3240000000000001</v>
      </c>
      <c r="U357" s="461">
        <v>101.43899999999999</v>
      </c>
    </row>
    <row r="358" spans="1:21">
      <c r="A358" s="39"/>
      <c r="B358" s="40" t="s">
        <v>109</v>
      </c>
      <c r="C358" s="328">
        <v>99.8</v>
      </c>
      <c r="D358" s="377">
        <v>1436</v>
      </c>
      <c r="E358" s="324">
        <v>129.69999999999999</v>
      </c>
      <c r="F358" s="324">
        <v>96.3</v>
      </c>
      <c r="G358" s="325">
        <v>15852</v>
      </c>
      <c r="H358" s="324">
        <v>99.123999999999995</v>
      </c>
      <c r="I358" s="325">
        <v>2978820</v>
      </c>
      <c r="J358" s="327">
        <v>1.3160000000000001</v>
      </c>
      <c r="K358" s="461">
        <v>101.027</v>
      </c>
      <c r="M358" s="328">
        <v>99.8</v>
      </c>
      <c r="N358" s="265">
        <v>1483.1</v>
      </c>
      <c r="O358" s="324">
        <v>129.69999999999999</v>
      </c>
      <c r="P358" s="324">
        <v>97.3</v>
      </c>
      <c r="Q358" s="325">
        <v>17595</v>
      </c>
      <c r="R358" s="324">
        <v>99.123999999999995</v>
      </c>
      <c r="S358" s="325">
        <v>13744</v>
      </c>
      <c r="T358" s="327">
        <v>1.3160000000000001</v>
      </c>
      <c r="U358" s="461">
        <v>101.027</v>
      </c>
    </row>
    <row r="359" spans="1:21">
      <c r="A359" s="39"/>
      <c r="B359" s="40" t="s">
        <v>110</v>
      </c>
      <c r="C359" s="328">
        <v>100</v>
      </c>
      <c r="D359" s="377">
        <v>1761</v>
      </c>
      <c r="E359" s="324">
        <v>177.1</v>
      </c>
      <c r="F359" s="324">
        <v>97.1</v>
      </c>
      <c r="G359" s="325">
        <v>15634</v>
      </c>
      <c r="H359" s="324">
        <v>123.714</v>
      </c>
      <c r="I359" s="325">
        <v>6748624</v>
      </c>
      <c r="J359" s="327">
        <v>1.3120000000000001</v>
      </c>
      <c r="K359" s="461">
        <v>100.613</v>
      </c>
      <c r="M359" s="328">
        <v>100</v>
      </c>
      <c r="N359" s="265">
        <v>1785</v>
      </c>
      <c r="O359" s="324">
        <v>177.1</v>
      </c>
      <c r="P359" s="324">
        <v>97</v>
      </c>
      <c r="Q359" s="325">
        <v>17834</v>
      </c>
      <c r="R359" s="324">
        <v>123.714</v>
      </c>
      <c r="S359" s="325">
        <v>17130</v>
      </c>
      <c r="T359" s="327">
        <v>1.3120000000000001</v>
      </c>
      <c r="U359" s="461">
        <v>100.613</v>
      </c>
    </row>
    <row r="360" spans="1:21">
      <c r="A360" s="39"/>
      <c r="B360" s="40" t="s">
        <v>111</v>
      </c>
      <c r="C360" s="328">
        <v>99.5</v>
      </c>
      <c r="D360" s="377">
        <v>1866</v>
      </c>
      <c r="E360" s="324">
        <v>104.8</v>
      </c>
      <c r="F360" s="324">
        <v>97.6</v>
      </c>
      <c r="G360" s="325">
        <v>18885</v>
      </c>
      <c r="H360" s="324">
        <v>95.561999999999998</v>
      </c>
      <c r="I360" s="325">
        <v>75434648</v>
      </c>
      <c r="J360" s="327">
        <v>1.3109999999999999</v>
      </c>
      <c r="K360" s="461">
        <v>100.71599999999999</v>
      </c>
      <c r="M360" s="328">
        <v>99.5</v>
      </c>
      <c r="N360" s="265">
        <v>1837</v>
      </c>
      <c r="O360" s="324">
        <v>104.8</v>
      </c>
      <c r="P360" s="324">
        <v>97.2</v>
      </c>
      <c r="Q360" s="325">
        <v>18707</v>
      </c>
      <c r="R360" s="324">
        <v>95.561999999999998</v>
      </c>
      <c r="S360" s="325">
        <v>17573</v>
      </c>
      <c r="T360" s="327">
        <v>1.3109999999999999</v>
      </c>
      <c r="U360" s="461">
        <v>100.71599999999999</v>
      </c>
    </row>
    <row r="361" spans="1:21">
      <c r="A361" s="39"/>
      <c r="B361" s="40" t="s">
        <v>112</v>
      </c>
      <c r="C361" s="328">
        <v>98.3</v>
      </c>
      <c r="D361" s="377">
        <v>1862</v>
      </c>
      <c r="E361" s="324">
        <v>109.6</v>
      </c>
      <c r="F361" s="324">
        <v>97.7</v>
      </c>
      <c r="G361" s="325">
        <v>18287</v>
      </c>
      <c r="H361" s="324">
        <v>112.273</v>
      </c>
      <c r="I361" s="325">
        <v>5598379</v>
      </c>
      <c r="J361" s="327">
        <v>1.2989999999999999</v>
      </c>
      <c r="K361" s="461">
        <v>100.40900000000001</v>
      </c>
      <c r="M361" s="328">
        <v>98.3</v>
      </c>
      <c r="N361" s="265">
        <v>1798.1</v>
      </c>
      <c r="O361" s="324">
        <v>109.6</v>
      </c>
      <c r="P361" s="324">
        <v>97.2</v>
      </c>
      <c r="Q361" s="325">
        <v>17907</v>
      </c>
      <c r="R361" s="324">
        <v>112.273</v>
      </c>
      <c r="S361" s="325">
        <v>15744</v>
      </c>
      <c r="T361" s="327">
        <v>1.2989999999999999</v>
      </c>
      <c r="U361" s="461">
        <v>100.40900000000001</v>
      </c>
    </row>
    <row r="362" spans="1:21">
      <c r="A362" s="39"/>
      <c r="B362" s="40" t="s">
        <v>113</v>
      </c>
      <c r="C362" s="328">
        <v>98.9</v>
      </c>
      <c r="D362" s="377">
        <v>1819</v>
      </c>
      <c r="E362" s="324">
        <v>111.8</v>
      </c>
      <c r="F362" s="324">
        <v>97.5</v>
      </c>
      <c r="G362" s="325">
        <v>19164</v>
      </c>
      <c r="H362" s="324">
        <v>142.49299999999999</v>
      </c>
      <c r="I362" s="325">
        <v>5671603</v>
      </c>
      <c r="J362" s="327">
        <v>1.294</v>
      </c>
      <c r="K362" s="461">
        <v>100.102</v>
      </c>
      <c r="M362" s="328">
        <v>98.9</v>
      </c>
      <c r="N362" s="265">
        <v>1776.5</v>
      </c>
      <c r="O362" s="324">
        <v>111.8</v>
      </c>
      <c r="P362" s="324">
        <v>97.2</v>
      </c>
      <c r="Q362" s="325">
        <v>17875</v>
      </c>
      <c r="R362" s="324">
        <v>142.49299999999999</v>
      </c>
      <c r="S362" s="325">
        <v>17052</v>
      </c>
      <c r="T362" s="327">
        <v>1.294</v>
      </c>
      <c r="U362" s="461">
        <v>100.102</v>
      </c>
    </row>
    <row r="363" spans="1:21">
      <c r="A363" s="39"/>
      <c r="B363" s="40" t="s">
        <v>114</v>
      </c>
      <c r="C363" s="328">
        <v>99</v>
      </c>
      <c r="D363" s="377">
        <v>1870</v>
      </c>
      <c r="E363" s="324">
        <v>101.7</v>
      </c>
      <c r="F363" s="324">
        <v>97.4</v>
      </c>
      <c r="G363" s="325">
        <v>20678</v>
      </c>
      <c r="H363" s="324">
        <v>128.99100000000001</v>
      </c>
      <c r="I363" s="325">
        <v>13876523</v>
      </c>
      <c r="J363" s="327">
        <v>1.29</v>
      </c>
      <c r="K363" s="461">
        <v>100.61199999999999</v>
      </c>
      <c r="M363" s="328">
        <v>99</v>
      </c>
      <c r="N363" s="265">
        <v>1810.2</v>
      </c>
      <c r="O363" s="324">
        <v>101.7</v>
      </c>
      <c r="P363" s="324">
        <v>97.1</v>
      </c>
      <c r="Q363" s="325">
        <v>18242</v>
      </c>
      <c r="R363" s="324">
        <v>128.99100000000001</v>
      </c>
      <c r="S363" s="325">
        <v>16759</v>
      </c>
      <c r="T363" s="327">
        <v>1.29</v>
      </c>
      <c r="U363" s="461">
        <v>100.61199999999999</v>
      </c>
    </row>
    <row r="364" spans="1:21">
      <c r="A364" s="39"/>
      <c r="B364" s="40" t="s">
        <v>115</v>
      </c>
      <c r="C364" s="328">
        <v>104.5</v>
      </c>
      <c r="D364" s="377">
        <v>1825</v>
      </c>
      <c r="E364" s="324">
        <v>109.2</v>
      </c>
      <c r="F364" s="324">
        <v>97.3</v>
      </c>
      <c r="G364" s="325">
        <v>19625</v>
      </c>
      <c r="H364" s="324">
        <v>135.05099999999999</v>
      </c>
      <c r="I364" s="325">
        <v>3946148</v>
      </c>
      <c r="J364" s="327">
        <v>1.284</v>
      </c>
      <c r="K364" s="461">
        <v>100.712</v>
      </c>
      <c r="M364" s="328">
        <v>104.5</v>
      </c>
      <c r="N364" s="265">
        <v>1798.1</v>
      </c>
      <c r="O364" s="324">
        <v>109.2</v>
      </c>
      <c r="P364" s="324">
        <v>97.2</v>
      </c>
      <c r="Q364" s="325">
        <v>18373</v>
      </c>
      <c r="R364" s="324">
        <v>135.05099999999999</v>
      </c>
      <c r="S364" s="325">
        <v>17643</v>
      </c>
      <c r="T364" s="327">
        <v>1.284</v>
      </c>
      <c r="U364" s="461">
        <v>100.712</v>
      </c>
    </row>
    <row r="365" spans="1:21">
      <c r="A365" s="39"/>
      <c r="B365" s="40" t="s">
        <v>116</v>
      </c>
      <c r="C365" s="328">
        <v>102.7</v>
      </c>
      <c r="D365" s="377">
        <v>1891</v>
      </c>
      <c r="E365" s="324">
        <v>144.4</v>
      </c>
      <c r="F365" s="377">
        <v>97.4</v>
      </c>
      <c r="G365" s="325">
        <v>19933</v>
      </c>
      <c r="H365" s="324">
        <v>127.762</v>
      </c>
      <c r="I365" s="325">
        <v>7070813</v>
      </c>
      <c r="J365" s="327">
        <v>1.284</v>
      </c>
      <c r="K365" s="461">
        <v>101.22199999999999</v>
      </c>
      <c r="M365" s="328">
        <v>102.7</v>
      </c>
      <c r="N365" s="265">
        <v>1857.7</v>
      </c>
      <c r="O365" s="324">
        <v>144.4</v>
      </c>
      <c r="P365" s="377">
        <v>97.3</v>
      </c>
      <c r="Q365" s="325">
        <v>18398</v>
      </c>
      <c r="R365" s="324">
        <v>127.762</v>
      </c>
      <c r="S365" s="325">
        <v>17212</v>
      </c>
      <c r="T365" s="327">
        <v>1.284</v>
      </c>
      <c r="U365" s="461">
        <v>101.22199999999999</v>
      </c>
    </row>
    <row r="366" spans="1:21">
      <c r="A366" s="39"/>
      <c r="B366" s="40" t="s">
        <v>117</v>
      </c>
      <c r="C366" s="328">
        <v>99.6</v>
      </c>
      <c r="D366" s="377">
        <v>1866</v>
      </c>
      <c r="E366" s="324">
        <v>112.9</v>
      </c>
      <c r="F366" s="324">
        <v>97.7</v>
      </c>
      <c r="G366" s="325">
        <v>18662</v>
      </c>
      <c r="H366" s="324">
        <v>124.667</v>
      </c>
      <c r="I366" s="325">
        <v>63050949</v>
      </c>
      <c r="J366" s="327">
        <v>1.278</v>
      </c>
      <c r="K366" s="461">
        <v>100.50700000000001</v>
      </c>
      <c r="M366" s="328">
        <v>99.6</v>
      </c>
      <c r="N366" s="265">
        <v>1871.1</v>
      </c>
      <c r="O366" s="324">
        <v>112.9</v>
      </c>
      <c r="P366" s="324">
        <v>97.4</v>
      </c>
      <c r="Q366" s="325">
        <v>18436</v>
      </c>
      <c r="R366" s="324">
        <v>124.667</v>
      </c>
      <c r="S366" s="325">
        <v>17311</v>
      </c>
      <c r="T366" s="327">
        <v>1.278</v>
      </c>
      <c r="U366" s="461">
        <v>100.50700000000001</v>
      </c>
    </row>
    <row r="367" spans="1:21" ht="13.5" thickBot="1">
      <c r="A367" s="478"/>
      <c r="B367" s="30" t="s">
        <v>118</v>
      </c>
      <c r="C367" s="328">
        <v>99.5</v>
      </c>
      <c r="D367" s="377">
        <v>1853</v>
      </c>
      <c r="E367" s="324">
        <v>103.6</v>
      </c>
      <c r="F367" s="324">
        <v>97.7</v>
      </c>
      <c r="G367" s="325">
        <v>17381</v>
      </c>
      <c r="H367" s="324">
        <v>113.288</v>
      </c>
      <c r="I367" s="325">
        <v>3910091</v>
      </c>
      <c r="J367" s="327">
        <v>1.268</v>
      </c>
      <c r="K367" s="461">
        <v>99.899000000000001</v>
      </c>
      <c r="M367" s="328">
        <v>99.5</v>
      </c>
      <c r="N367" s="265">
        <v>1912.5</v>
      </c>
      <c r="O367" s="324">
        <v>103.6</v>
      </c>
      <c r="P367" s="324">
        <v>97.8</v>
      </c>
      <c r="Q367" s="325">
        <v>18235</v>
      </c>
      <c r="R367" s="324">
        <v>113.288</v>
      </c>
      <c r="S367" s="325">
        <v>16398</v>
      </c>
      <c r="T367" s="327">
        <v>1.268</v>
      </c>
      <c r="U367" s="461">
        <v>99.899000000000001</v>
      </c>
    </row>
    <row r="368" spans="1:21">
      <c r="A368" s="18" t="s">
        <v>177</v>
      </c>
      <c r="B368" s="20" t="s">
        <v>107</v>
      </c>
      <c r="C368" s="343">
        <v>99.1</v>
      </c>
      <c r="D368" s="374">
        <v>1912</v>
      </c>
      <c r="E368" s="337">
        <v>97.5</v>
      </c>
      <c r="F368" s="337">
        <v>97</v>
      </c>
      <c r="G368" s="338">
        <v>17212</v>
      </c>
      <c r="H368" s="337">
        <v>113.117</v>
      </c>
      <c r="I368" s="338">
        <v>4430659</v>
      </c>
      <c r="J368" s="341">
        <v>1.268</v>
      </c>
      <c r="K368" s="463">
        <v>99.899000000000001</v>
      </c>
      <c r="M368" s="343">
        <v>99.1</v>
      </c>
      <c r="N368" s="371">
        <v>1979.2</v>
      </c>
      <c r="O368" s="337">
        <v>97.5</v>
      </c>
      <c r="P368" s="337">
        <v>97.3</v>
      </c>
      <c r="Q368" s="338">
        <v>17775</v>
      </c>
      <c r="R368" s="337">
        <v>113.117</v>
      </c>
      <c r="S368" s="338">
        <v>17612</v>
      </c>
      <c r="T368" s="341">
        <v>1.268</v>
      </c>
      <c r="U368" s="463">
        <v>99.899000000000001</v>
      </c>
    </row>
    <row r="369" spans="1:21">
      <c r="A369" s="39">
        <v>2019</v>
      </c>
      <c r="B369" s="40" t="s">
        <v>108</v>
      </c>
      <c r="C369" s="328">
        <v>100.3</v>
      </c>
      <c r="D369" s="377">
        <v>1968</v>
      </c>
      <c r="E369" s="324">
        <v>110.9</v>
      </c>
      <c r="F369" s="324">
        <v>96.9</v>
      </c>
      <c r="G369" s="325">
        <v>16319</v>
      </c>
      <c r="H369" s="324">
        <v>69.741</v>
      </c>
      <c r="I369" s="325">
        <v>13983939</v>
      </c>
      <c r="J369" s="327">
        <v>1.266</v>
      </c>
      <c r="K369" s="461">
        <v>100.101</v>
      </c>
      <c r="M369" s="328">
        <v>100.3</v>
      </c>
      <c r="N369" s="265">
        <v>2020.8</v>
      </c>
      <c r="O369" s="324">
        <v>110.9</v>
      </c>
      <c r="P369" s="324">
        <v>97.5</v>
      </c>
      <c r="Q369" s="325">
        <v>17940</v>
      </c>
      <c r="R369" s="324">
        <v>69.741</v>
      </c>
      <c r="S369" s="325">
        <v>16751</v>
      </c>
      <c r="T369" s="327">
        <v>1.266</v>
      </c>
      <c r="U369" s="461">
        <v>100.101</v>
      </c>
    </row>
    <row r="370" spans="1:21">
      <c r="A370" s="39"/>
      <c r="B370" s="40" t="s">
        <v>109</v>
      </c>
      <c r="C370" s="328">
        <v>99.7</v>
      </c>
      <c r="D370" s="377">
        <v>1967</v>
      </c>
      <c r="E370" s="324">
        <v>103.6</v>
      </c>
      <c r="F370" s="324">
        <v>96.6</v>
      </c>
      <c r="G370" s="325">
        <v>15807</v>
      </c>
      <c r="H370" s="324">
        <v>109.274</v>
      </c>
      <c r="I370" s="325">
        <v>4120952</v>
      </c>
      <c r="J370" s="327">
        <v>1.26</v>
      </c>
      <c r="K370" s="461">
        <v>100.30500000000001</v>
      </c>
      <c r="M370" s="328">
        <v>99.7</v>
      </c>
      <c r="N370" s="265">
        <v>2023.1</v>
      </c>
      <c r="O370" s="324">
        <v>103.6</v>
      </c>
      <c r="P370" s="324">
        <v>97.6</v>
      </c>
      <c r="Q370" s="325">
        <v>17988</v>
      </c>
      <c r="R370" s="324">
        <v>109.274</v>
      </c>
      <c r="S370" s="325">
        <v>18562</v>
      </c>
      <c r="T370" s="327">
        <v>1.26</v>
      </c>
      <c r="U370" s="461">
        <v>100.30500000000001</v>
      </c>
    </row>
    <row r="371" spans="1:21">
      <c r="A371" s="39"/>
      <c r="B371" s="40" t="s">
        <v>110</v>
      </c>
      <c r="C371" s="328">
        <v>101.9</v>
      </c>
      <c r="D371" s="377">
        <v>1936</v>
      </c>
      <c r="E371" s="324">
        <v>104.6</v>
      </c>
      <c r="F371" s="324">
        <v>98.1</v>
      </c>
      <c r="G371" s="325">
        <v>16172</v>
      </c>
      <c r="H371" s="324">
        <v>82.221999999999994</v>
      </c>
      <c r="I371" s="325">
        <v>6613402</v>
      </c>
      <c r="J371" s="327">
        <v>1.2569999999999999</v>
      </c>
      <c r="K371" s="461">
        <v>100.508</v>
      </c>
      <c r="M371" s="328">
        <v>101.9</v>
      </c>
      <c r="N371" s="265">
        <v>1967.7</v>
      </c>
      <c r="O371" s="324">
        <v>104.6</v>
      </c>
      <c r="P371" s="324">
        <v>98.1</v>
      </c>
      <c r="Q371" s="325">
        <v>18074</v>
      </c>
      <c r="R371" s="324">
        <v>82.221999999999994</v>
      </c>
      <c r="S371" s="325">
        <v>16537</v>
      </c>
      <c r="T371" s="327">
        <v>1.2569999999999999</v>
      </c>
      <c r="U371" s="461">
        <v>100.508</v>
      </c>
    </row>
    <row r="372" spans="1:21">
      <c r="A372" s="39" t="s">
        <v>226</v>
      </c>
      <c r="B372" s="40" t="s">
        <v>111</v>
      </c>
      <c r="C372" s="328">
        <v>102.3</v>
      </c>
      <c r="D372" s="377">
        <v>1985</v>
      </c>
      <c r="E372" s="324">
        <v>104.9</v>
      </c>
      <c r="F372" s="324">
        <v>98.8</v>
      </c>
      <c r="G372" s="325">
        <v>17915</v>
      </c>
      <c r="H372" s="324">
        <v>108.482</v>
      </c>
      <c r="I372" s="325">
        <v>72783972</v>
      </c>
      <c r="J372" s="327">
        <v>1.2549999999999999</v>
      </c>
      <c r="K372" s="461">
        <v>100.60899999999999</v>
      </c>
      <c r="M372" s="328">
        <v>102.3</v>
      </c>
      <c r="N372" s="265">
        <v>1949.1</v>
      </c>
      <c r="O372" s="324">
        <v>104.9</v>
      </c>
      <c r="P372" s="324">
        <v>98.4</v>
      </c>
      <c r="Q372" s="325">
        <v>17926</v>
      </c>
      <c r="R372" s="324">
        <v>108.482</v>
      </c>
      <c r="S372" s="325">
        <v>17254</v>
      </c>
      <c r="T372" s="327">
        <v>1.2549999999999999</v>
      </c>
      <c r="U372" s="461">
        <v>100.60899999999999</v>
      </c>
    </row>
    <row r="373" spans="1:21">
      <c r="A373" s="39"/>
      <c r="B373" s="40" t="s">
        <v>112</v>
      </c>
      <c r="C373" s="328">
        <v>105.2</v>
      </c>
      <c r="D373" s="377">
        <v>2050</v>
      </c>
      <c r="E373" s="324">
        <v>114.5</v>
      </c>
      <c r="F373" s="324">
        <v>98.9</v>
      </c>
      <c r="G373" s="325">
        <v>18332</v>
      </c>
      <c r="H373" s="324">
        <v>121.151</v>
      </c>
      <c r="I373" s="325">
        <v>6762607</v>
      </c>
      <c r="J373" s="327">
        <v>1.246</v>
      </c>
      <c r="K373" s="461">
        <v>100.815</v>
      </c>
      <c r="M373" s="328">
        <v>105.2</v>
      </c>
      <c r="N373" s="265">
        <v>1989.8</v>
      </c>
      <c r="O373" s="324">
        <v>114.5</v>
      </c>
      <c r="P373" s="324">
        <v>98.4</v>
      </c>
      <c r="Q373" s="325">
        <v>18145</v>
      </c>
      <c r="R373" s="324">
        <v>121.151</v>
      </c>
      <c r="S373" s="325">
        <v>18180</v>
      </c>
      <c r="T373" s="327">
        <v>1.246</v>
      </c>
      <c r="U373" s="461">
        <v>100.815</v>
      </c>
    </row>
    <row r="374" spans="1:21">
      <c r="A374" s="39"/>
      <c r="B374" s="40" t="s">
        <v>113</v>
      </c>
      <c r="C374" s="328">
        <v>102.8</v>
      </c>
      <c r="D374" s="377">
        <v>2044</v>
      </c>
      <c r="E374" s="324">
        <v>129.6</v>
      </c>
      <c r="F374" s="324">
        <v>99.1</v>
      </c>
      <c r="G374" s="325">
        <v>19731</v>
      </c>
      <c r="H374" s="324">
        <v>87.084000000000003</v>
      </c>
      <c r="I374" s="325">
        <v>5490336</v>
      </c>
      <c r="J374" s="327">
        <v>1.2410000000000001</v>
      </c>
      <c r="K374" s="461">
        <v>100.714</v>
      </c>
      <c r="M374" s="328">
        <v>102.8</v>
      </c>
      <c r="N374" s="265">
        <v>1990.5</v>
      </c>
      <c r="O374" s="324">
        <v>129.6</v>
      </c>
      <c r="P374" s="324">
        <v>98.8</v>
      </c>
      <c r="Q374" s="325">
        <v>18005</v>
      </c>
      <c r="R374" s="324">
        <v>87.084000000000003</v>
      </c>
      <c r="S374" s="325">
        <v>16167</v>
      </c>
      <c r="T374" s="327">
        <v>1.2410000000000001</v>
      </c>
      <c r="U374" s="461">
        <v>100.714</v>
      </c>
    </row>
    <row r="375" spans="1:21">
      <c r="A375" s="39"/>
      <c r="B375" s="40" t="s">
        <v>114</v>
      </c>
      <c r="C375" s="328">
        <v>101.6</v>
      </c>
      <c r="D375" s="377">
        <v>1998</v>
      </c>
      <c r="E375" s="324">
        <v>107</v>
      </c>
      <c r="F375" s="324">
        <v>99.1</v>
      </c>
      <c r="G375" s="325">
        <v>19371</v>
      </c>
      <c r="H375" s="324">
        <v>99.614000000000004</v>
      </c>
      <c r="I375" s="325">
        <v>14446417</v>
      </c>
      <c r="J375" s="327">
        <v>1.2390000000000001</v>
      </c>
      <c r="K375" s="461">
        <v>100.60899999999999</v>
      </c>
      <c r="M375" s="328">
        <v>101.6</v>
      </c>
      <c r="N375" s="265">
        <v>1936.4</v>
      </c>
      <c r="O375" s="324">
        <v>107</v>
      </c>
      <c r="P375" s="324">
        <v>98.8</v>
      </c>
      <c r="Q375" s="325">
        <v>17259</v>
      </c>
      <c r="R375" s="324">
        <v>99.614000000000004</v>
      </c>
      <c r="S375" s="325">
        <v>17035</v>
      </c>
      <c r="T375" s="327">
        <v>1.2390000000000001</v>
      </c>
      <c r="U375" s="461">
        <v>100.60899999999999</v>
      </c>
    </row>
    <row r="376" spans="1:21">
      <c r="A376" s="39"/>
      <c r="B376" s="40" t="s">
        <v>115</v>
      </c>
      <c r="C376" s="328">
        <v>98</v>
      </c>
      <c r="D376" s="377">
        <v>1996</v>
      </c>
      <c r="E376" s="324">
        <v>111.9</v>
      </c>
      <c r="F376" s="324">
        <v>99.7</v>
      </c>
      <c r="G376" s="325">
        <v>19098</v>
      </c>
      <c r="H376" s="324">
        <v>94.313999999999993</v>
      </c>
      <c r="I376" s="325">
        <v>3955308</v>
      </c>
      <c r="J376" s="327">
        <v>1.236</v>
      </c>
      <c r="K376" s="461">
        <v>100.404</v>
      </c>
      <c r="M376" s="328">
        <v>98</v>
      </c>
      <c r="N376" s="265">
        <v>1975.1</v>
      </c>
      <c r="O376" s="324">
        <v>111.9</v>
      </c>
      <c r="P376" s="324">
        <v>99.5</v>
      </c>
      <c r="Q376" s="325">
        <v>17619</v>
      </c>
      <c r="R376" s="324">
        <v>94.313999999999993</v>
      </c>
      <c r="S376" s="325">
        <v>16865</v>
      </c>
      <c r="T376" s="327">
        <v>1.236</v>
      </c>
      <c r="U376" s="461">
        <v>100.404</v>
      </c>
    </row>
    <row r="377" spans="1:21">
      <c r="A377" s="39"/>
      <c r="B377" s="40" t="s">
        <v>116</v>
      </c>
      <c r="C377" s="328">
        <v>101.6</v>
      </c>
      <c r="D377" s="377">
        <v>1960</v>
      </c>
      <c r="E377" s="324">
        <v>98.2</v>
      </c>
      <c r="F377" s="324">
        <v>99.5</v>
      </c>
      <c r="G377" s="325">
        <v>19030</v>
      </c>
      <c r="H377" s="324">
        <v>90.477000000000004</v>
      </c>
      <c r="I377" s="325">
        <v>6969035</v>
      </c>
      <c r="J377" s="327">
        <v>1.234</v>
      </c>
      <c r="K377" s="461">
        <v>100.503</v>
      </c>
      <c r="M377" s="328">
        <v>101.6</v>
      </c>
      <c r="N377" s="265">
        <v>1929.6</v>
      </c>
      <c r="O377" s="324">
        <v>98.2</v>
      </c>
      <c r="P377" s="324">
        <v>99.4</v>
      </c>
      <c r="Q377" s="325">
        <v>17508</v>
      </c>
      <c r="R377" s="324">
        <v>90.477000000000004</v>
      </c>
      <c r="S377" s="325">
        <v>16680</v>
      </c>
      <c r="T377" s="327">
        <v>1.234</v>
      </c>
      <c r="U377" s="461">
        <v>100.503</v>
      </c>
    </row>
    <row r="378" spans="1:21">
      <c r="A378" s="39"/>
      <c r="B378" s="40" t="s">
        <v>117</v>
      </c>
      <c r="C378" s="328">
        <v>101.4</v>
      </c>
      <c r="D378" s="377">
        <v>1981</v>
      </c>
      <c r="E378" s="324">
        <v>92.3</v>
      </c>
      <c r="F378" s="324">
        <v>99.1</v>
      </c>
      <c r="G378" s="325">
        <v>17325</v>
      </c>
      <c r="H378" s="324">
        <v>94.438999999999993</v>
      </c>
      <c r="I378" s="325">
        <v>63855857</v>
      </c>
      <c r="J378" s="327">
        <v>1.232</v>
      </c>
      <c r="K378" s="461">
        <v>101.211</v>
      </c>
      <c r="M378" s="328">
        <v>101.4</v>
      </c>
      <c r="N378" s="265">
        <v>1976.5</v>
      </c>
      <c r="O378" s="324">
        <v>92.3</v>
      </c>
      <c r="P378" s="324">
        <v>98.8</v>
      </c>
      <c r="Q378" s="325">
        <v>17466</v>
      </c>
      <c r="R378" s="324">
        <v>94.438999999999993</v>
      </c>
      <c r="S378" s="325">
        <v>17727</v>
      </c>
      <c r="T378" s="327">
        <v>1.232</v>
      </c>
      <c r="U378" s="461">
        <v>101.211</v>
      </c>
    </row>
    <row r="379" spans="1:21">
      <c r="A379" s="39"/>
      <c r="B379" s="40" t="s">
        <v>118</v>
      </c>
      <c r="C379" s="328">
        <v>101.5</v>
      </c>
      <c r="D379" s="377">
        <v>1946</v>
      </c>
      <c r="E379" s="324">
        <v>107</v>
      </c>
      <c r="F379" s="324">
        <v>99.3</v>
      </c>
      <c r="G379" s="325">
        <v>17054</v>
      </c>
      <c r="H379" s="324">
        <v>101.057</v>
      </c>
      <c r="I379" s="325">
        <v>4509479</v>
      </c>
      <c r="J379" s="327">
        <v>1.226</v>
      </c>
      <c r="K379" s="461">
        <v>101.212</v>
      </c>
      <c r="M379" s="348">
        <v>101.5</v>
      </c>
      <c r="N379" s="378">
        <v>2007.2</v>
      </c>
      <c r="O379" s="344">
        <v>107</v>
      </c>
      <c r="P379" s="344">
        <v>99.4</v>
      </c>
      <c r="Q379" s="345">
        <v>17638</v>
      </c>
      <c r="R379" s="344">
        <v>101.057</v>
      </c>
      <c r="S379" s="345">
        <v>18058</v>
      </c>
      <c r="T379" s="347">
        <v>1.226</v>
      </c>
      <c r="U379" s="462">
        <v>101.212</v>
      </c>
    </row>
    <row r="380" spans="1:21">
      <c r="A380" s="67" t="s">
        <v>355</v>
      </c>
      <c r="B380" s="68" t="s">
        <v>107</v>
      </c>
      <c r="C380" s="343">
        <v>104</v>
      </c>
      <c r="D380" s="374">
        <v>2016</v>
      </c>
      <c r="E380" s="337">
        <v>98.5</v>
      </c>
      <c r="F380" s="337">
        <v>99.6</v>
      </c>
      <c r="G380" s="338">
        <v>16959</v>
      </c>
      <c r="H380" s="337">
        <v>84.831999999999994</v>
      </c>
      <c r="I380" s="338">
        <v>4276661</v>
      </c>
      <c r="J380" s="341">
        <v>1.2230000000000001</v>
      </c>
      <c r="K380" s="463">
        <v>101.414</v>
      </c>
      <c r="M380" s="343">
        <v>104</v>
      </c>
      <c r="N380" s="371">
        <v>2084.5</v>
      </c>
      <c r="O380" s="337">
        <v>98.5</v>
      </c>
      <c r="P380" s="337">
        <v>99.9</v>
      </c>
      <c r="Q380" s="338">
        <v>17676</v>
      </c>
      <c r="R380" s="337">
        <v>84.831999999999994</v>
      </c>
      <c r="S380" s="338">
        <v>16368</v>
      </c>
      <c r="T380" s="341">
        <v>1.2230000000000001</v>
      </c>
      <c r="U380" s="463">
        <v>101.414</v>
      </c>
    </row>
    <row r="381" spans="1:21">
      <c r="A381" s="39">
        <v>2020</v>
      </c>
      <c r="B381" s="40" t="s">
        <v>108</v>
      </c>
      <c r="C381" s="328">
        <v>103</v>
      </c>
      <c r="D381" s="377">
        <v>1943</v>
      </c>
      <c r="E381" s="324">
        <v>93.7</v>
      </c>
      <c r="F381" s="324">
        <v>99.1</v>
      </c>
      <c r="G381" s="325">
        <v>15602</v>
      </c>
      <c r="H381" s="324">
        <v>121.16200000000001</v>
      </c>
      <c r="I381" s="325">
        <v>14566126</v>
      </c>
      <c r="J381" s="327">
        <v>1.22</v>
      </c>
      <c r="K381" s="461">
        <v>101.316</v>
      </c>
      <c r="M381" s="328">
        <v>103</v>
      </c>
      <c r="N381" s="265">
        <v>2012.1</v>
      </c>
      <c r="O381" s="324">
        <v>93.7</v>
      </c>
      <c r="P381" s="324">
        <v>99.7</v>
      </c>
      <c r="Q381" s="325">
        <v>17353</v>
      </c>
      <c r="R381" s="324">
        <v>121.16200000000001</v>
      </c>
      <c r="S381" s="325">
        <v>16918</v>
      </c>
      <c r="T381" s="327">
        <v>1.22</v>
      </c>
      <c r="U381" s="461">
        <v>101.316</v>
      </c>
    </row>
    <row r="382" spans="1:21">
      <c r="A382" s="39"/>
      <c r="B382" s="40" t="s">
        <v>109</v>
      </c>
      <c r="C382" s="328">
        <v>103.7</v>
      </c>
      <c r="D382" s="377">
        <v>1976</v>
      </c>
      <c r="E382" s="324">
        <v>101.1</v>
      </c>
      <c r="F382" s="324">
        <v>98.3</v>
      </c>
      <c r="G382" s="325">
        <v>15686</v>
      </c>
      <c r="H382" s="324">
        <v>103.136</v>
      </c>
      <c r="I382" s="325">
        <v>3535498</v>
      </c>
      <c r="J382" s="327">
        <v>1.214</v>
      </c>
      <c r="K382" s="461">
        <v>101.41800000000001</v>
      </c>
      <c r="M382" s="328">
        <v>103.7</v>
      </c>
      <c r="N382" s="265">
        <v>2025.3</v>
      </c>
      <c r="O382" s="324">
        <v>101.1</v>
      </c>
      <c r="P382" s="324">
        <v>99.3</v>
      </c>
      <c r="Q382" s="325">
        <v>17546</v>
      </c>
      <c r="R382" s="324">
        <v>103.136</v>
      </c>
      <c r="S382" s="325">
        <v>15901</v>
      </c>
      <c r="T382" s="327">
        <v>1.214</v>
      </c>
      <c r="U382" s="461">
        <v>101.41800000000001</v>
      </c>
    </row>
    <row r="383" spans="1:21">
      <c r="A383" s="39"/>
      <c r="B383" s="40" t="s">
        <v>110</v>
      </c>
      <c r="C383" s="328">
        <v>101.7</v>
      </c>
      <c r="D383" s="377">
        <v>1975</v>
      </c>
      <c r="E383" s="324">
        <v>99.8</v>
      </c>
      <c r="F383" s="324">
        <v>99.4</v>
      </c>
      <c r="G383" s="325">
        <v>15443</v>
      </c>
      <c r="H383" s="324">
        <v>90.429000000000002</v>
      </c>
      <c r="I383" s="325">
        <v>7012206</v>
      </c>
      <c r="J383" s="327">
        <v>1.2070000000000001</v>
      </c>
      <c r="K383" s="461">
        <v>101.416</v>
      </c>
      <c r="M383" s="328">
        <v>101.7</v>
      </c>
      <c r="N383" s="265">
        <v>2012.3</v>
      </c>
      <c r="O383" s="324">
        <v>99.8</v>
      </c>
      <c r="P383" s="324">
        <v>99.5</v>
      </c>
      <c r="Q383" s="325">
        <v>17186</v>
      </c>
      <c r="R383" s="324">
        <v>90.429000000000002</v>
      </c>
      <c r="S383" s="325">
        <v>17011</v>
      </c>
      <c r="T383" s="327">
        <v>1.2070000000000001</v>
      </c>
      <c r="U383" s="461">
        <v>101.416</v>
      </c>
    </row>
    <row r="384" spans="1:21">
      <c r="A384" s="39"/>
      <c r="B384" s="40" t="s">
        <v>111</v>
      </c>
      <c r="C384" s="328">
        <v>101.3</v>
      </c>
      <c r="D384" s="377">
        <v>2073</v>
      </c>
      <c r="E384" s="324">
        <v>104.2</v>
      </c>
      <c r="F384" s="324">
        <v>99</v>
      </c>
      <c r="G384" s="325">
        <v>17529</v>
      </c>
      <c r="H384" s="324">
        <v>84.025000000000006</v>
      </c>
      <c r="I384" s="325">
        <v>53369553</v>
      </c>
      <c r="J384" s="327">
        <v>1.2030000000000001</v>
      </c>
      <c r="K384" s="461">
        <v>101.11</v>
      </c>
      <c r="M384" s="328">
        <v>101.3</v>
      </c>
      <c r="N384" s="265">
        <v>2031.4</v>
      </c>
      <c r="O384" s="324">
        <v>104.2</v>
      </c>
      <c r="P384" s="324">
        <v>98.6</v>
      </c>
      <c r="Q384" s="325">
        <v>18118</v>
      </c>
      <c r="R384" s="324">
        <v>84.025000000000006</v>
      </c>
      <c r="S384" s="325">
        <v>12860</v>
      </c>
      <c r="T384" s="327">
        <v>1.2030000000000001</v>
      </c>
      <c r="U384" s="461">
        <v>101.11</v>
      </c>
    </row>
    <row r="385" spans="1:21">
      <c r="A385" s="39"/>
      <c r="B385" s="40" t="s">
        <v>112</v>
      </c>
      <c r="C385" s="328">
        <v>101.8</v>
      </c>
      <c r="D385" s="377">
        <v>2080</v>
      </c>
      <c r="E385" s="324">
        <v>97.1</v>
      </c>
      <c r="F385" s="324">
        <v>100.7</v>
      </c>
      <c r="G385" s="325">
        <v>20904</v>
      </c>
      <c r="H385" s="324">
        <v>99.314999999999998</v>
      </c>
      <c r="I385" s="325">
        <v>7512764</v>
      </c>
      <c r="J385" s="327">
        <v>1.1759999999999999</v>
      </c>
      <c r="K385" s="461">
        <v>101.111</v>
      </c>
      <c r="M385" s="328">
        <v>101.8</v>
      </c>
      <c r="N385" s="265">
        <v>2028.2</v>
      </c>
      <c r="O385" s="324">
        <v>97.1</v>
      </c>
      <c r="P385" s="324">
        <v>100.2</v>
      </c>
      <c r="Q385" s="325">
        <v>20051</v>
      </c>
      <c r="R385" s="324">
        <v>99.314999999999998</v>
      </c>
      <c r="S385" s="325">
        <v>19460</v>
      </c>
      <c r="T385" s="327">
        <v>1.1759999999999999</v>
      </c>
      <c r="U385" s="461">
        <v>101.111</v>
      </c>
    </row>
    <row r="386" spans="1:21">
      <c r="A386" s="39"/>
      <c r="B386" s="40" t="s">
        <v>113</v>
      </c>
      <c r="C386" s="328">
        <v>100.9</v>
      </c>
      <c r="D386" s="377">
        <v>2116</v>
      </c>
      <c r="E386" s="324">
        <v>99</v>
      </c>
      <c r="F386" s="324">
        <v>100.1</v>
      </c>
      <c r="G386" s="325">
        <v>22919</v>
      </c>
      <c r="H386" s="324">
        <v>127.416</v>
      </c>
      <c r="I386" s="325">
        <v>13013912</v>
      </c>
      <c r="J386" s="327">
        <v>1.1619999999999999</v>
      </c>
      <c r="K386" s="461">
        <v>101.215</v>
      </c>
      <c r="M386" s="328">
        <v>100.9</v>
      </c>
      <c r="N386" s="265">
        <v>2054.6999999999998</v>
      </c>
      <c r="O386" s="324">
        <v>99</v>
      </c>
      <c r="P386" s="324">
        <v>99.8</v>
      </c>
      <c r="Q386" s="325">
        <v>20838</v>
      </c>
      <c r="R386" s="324">
        <v>127.416</v>
      </c>
      <c r="S386" s="325">
        <v>37051</v>
      </c>
      <c r="T386" s="327">
        <v>1.1619999999999999</v>
      </c>
      <c r="U386" s="461">
        <v>101.215</v>
      </c>
    </row>
    <row r="387" spans="1:21">
      <c r="A387" s="39"/>
      <c r="B387" s="40" t="s">
        <v>114</v>
      </c>
      <c r="C387" s="328">
        <v>99.1</v>
      </c>
      <c r="D387" s="377">
        <v>2102</v>
      </c>
      <c r="E387" s="324">
        <v>123.3</v>
      </c>
      <c r="F387" s="324">
        <v>101</v>
      </c>
      <c r="G387" s="325">
        <v>23830</v>
      </c>
      <c r="H387" s="324">
        <v>97.352000000000004</v>
      </c>
      <c r="I387" s="325">
        <v>14551844</v>
      </c>
      <c r="J387" s="327">
        <v>1.153</v>
      </c>
      <c r="K387" s="461">
        <v>101.008</v>
      </c>
      <c r="M387" s="328">
        <v>99.1</v>
      </c>
      <c r="N387" s="265">
        <v>2039.8</v>
      </c>
      <c r="O387" s="324">
        <v>123.3</v>
      </c>
      <c r="P387" s="324">
        <v>100.7</v>
      </c>
      <c r="Q387" s="325">
        <v>21490</v>
      </c>
      <c r="R387" s="324">
        <v>97.352000000000004</v>
      </c>
      <c r="S387" s="325">
        <v>16774</v>
      </c>
      <c r="T387" s="327">
        <v>1.153</v>
      </c>
      <c r="U387" s="461">
        <v>101.008</v>
      </c>
    </row>
    <row r="388" spans="1:21">
      <c r="A388" s="39"/>
      <c r="B388" s="40" t="s">
        <v>115</v>
      </c>
      <c r="C388" s="328">
        <v>94.9</v>
      </c>
      <c r="D388" s="377">
        <v>2073</v>
      </c>
      <c r="E388" s="324">
        <v>97.1</v>
      </c>
      <c r="F388" s="324">
        <v>100.7</v>
      </c>
      <c r="G388" s="325">
        <v>24396</v>
      </c>
      <c r="H388" s="324">
        <v>95.698999999999998</v>
      </c>
      <c r="I388" s="325">
        <v>4348565</v>
      </c>
      <c r="J388" s="327">
        <v>1.1459999999999999</v>
      </c>
      <c r="K388" s="461">
        <v>100.80500000000001</v>
      </c>
      <c r="M388" s="328">
        <v>94.9</v>
      </c>
      <c r="N388" s="265">
        <v>2062.1</v>
      </c>
      <c r="O388" s="324">
        <v>97.1</v>
      </c>
      <c r="P388" s="324">
        <v>100.5</v>
      </c>
      <c r="Q388" s="325">
        <v>22088</v>
      </c>
      <c r="R388" s="324">
        <v>95.698999999999998</v>
      </c>
      <c r="S388" s="325">
        <v>17711</v>
      </c>
      <c r="T388" s="327">
        <v>1.1459999999999999</v>
      </c>
      <c r="U388" s="461">
        <v>100.80500000000001</v>
      </c>
    </row>
    <row r="389" spans="1:21">
      <c r="A389" s="39"/>
      <c r="B389" s="40" t="s">
        <v>116</v>
      </c>
      <c r="C389" s="328">
        <v>95.8</v>
      </c>
      <c r="D389" s="377">
        <v>2085</v>
      </c>
      <c r="E389" s="324">
        <v>100.1</v>
      </c>
      <c r="F389" s="324">
        <v>100.7</v>
      </c>
      <c r="G389" s="325">
        <v>23907</v>
      </c>
      <c r="H389" s="324">
        <v>92.623999999999995</v>
      </c>
      <c r="I389" s="325">
        <v>7163473</v>
      </c>
      <c r="J389" s="327">
        <v>1.1399999999999999</v>
      </c>
      <c r="K389" s="461">
        <v>100</v>
      </c>
      <c r="M389" s="328">
        <v>95.8</v>
      </c>
      <c r="N389" s="265">
        <v>2057.8000000000002</v>
      </c>
      <c r="O389" s="324">
        <v>100.1</v>
      </c>
      <c r="P389" s="324">
        <v>100.6</v>
      </c>
      <c r="Q389" s="325">
        <v>22535</v>
      </c>
      <c r="R389" s="324">
        <v>92.623999999999995</v>
      </c>
      <c r="S389" s="325">
        <v>16821</v>
      </c>
      <c r="T389" s="327">
        <v>1.1399999999999999</v>
      </c>
      <c r="U389" s="461">
        <v>100</v>
      </c>
    </row>
    <row r="390" spans="1:21">
      <c r="A390" s="39"/>
      <c r="B390" s="40" t="s">
        <v>117</v>
      </c>
      <c r="C390" s="328">
        <v>96.6</v>
      </c>
      <c r="D390" s="377">
        <v>2055</v>
      </c>
      <c r="E390" s="324">
        <v>97.3</v>
      </c>
      <c r="F390" s="324">
        <v>101.1</v>
      </c>
      <c r="G390" s="325">
        <v>21359</v>
      </c>
      <c r="H390" s="324">
        <v>100.446</v>
      </c>
      <c r="I390" s="325">
        <v>58767568</v>
      </c>
      <c r="J390" s="327">
        <v>1.135</v>
      </c>
      <c r="K390" s="461">
        <v>99.102999999999994</v>
      </c>
      <c r="M390" s="328">
        <v>96.6</v>
      </c>
      <c r="N390" s="265">
        <v>2041.9</v>
      </c>
      <c r="O390" s="324">
        <v>97.3</v>
      </c>
      <c r="P390" s="324">
        <v>100.8</v>
      </c>
      <c r="Q390" s="325">
        <v>21609</v>
      </c>
      <c r="R390" s="324">
        <v>100.446</v>
      </c>
      <c r="S390" s="325">
        <v>16671</v>
      </c>
      <c r="T390" s="327">
        <v>1.135</v>
      </c>
      <c r="U390" s="461">
        <v>99.102999999999994</v>
      </c>
    </row>
    <row r="391" spans="1:21">
      <c r="A391" s="55"/>
      <c r="B391" s="56" t="s">
        <v>118</v>
      </c>
      <c r="C391" s="348">
        <v>97.4</v>
      </c>
      <c r="D391" s="381">
        <v>1936</v>
      </c>
      <c r="E391" s="344">
        <v>96.2</v>
      </c>
      <c r="F391" s="344">
        <v>100.4</v>
      </c>
      <c r="G391" s="345">
        <v>21176</v>
      </c>
      <c r="H391" s="344">
        <v>99.406999999999996</v>
      </c>
      <c r="I391" s="345">
        <v>4242237</v>
      </c>
      <c r="J391" s="347">
        <v>1.125</v>
      </c>
      <c r="K391" s="462">
        <v>98.802000000000007</v>
      </c>
      <c r="M391" s="348">
        <v>97.4</v>
      </c>
      <c r="N391" s="378">
        <v>1993.1</v>
      </c>
      <c r="O391" s="344">
        <v>96.2</v>
      </c>
      <c r="P391" s="344">
        <v>100.4</v>
      </c>
      <c r="Q391" s="345">
        <v>21515</v>
      </c>
      <c r="R391" s="344">
        <v>99.406999999999996</v>
      </c>
      <c r="S391" s="345">
        <v>16973</v>
      </c>
      <c r="T391" s="347">
        <v>1.125</v>
      </c>
      <c r="U391" s="462">
        <v>98.802000000000007</v>
      </c>
    </row>
    <row r="392" spans="1:21">
      <c r="A392" s="67" t="s">
        <v>356</v>
      </c>
      <c r="B392" s="68" t="s">
        <v>107</v>
      </c>
      <c r="C392" s="343">
        <v>97.1</v>
      </c>
      <c r="D392" s="374">
        <v>1866</v>
      </c>
      <c r="E392" s="337">
        <v>104.6</v>
      </c>
      <c r="F392" s="337">
        <v>100.4</v>
      </c>
      <c r="G392" s="338">
        <v>20309</v>
      </c>
      <c r="H392" s="337">
        <v>95.926000000000002</v>
      </c>
      <c r="I392" s="338">
        <v>4768833</v>
      </c>
      <c r="J392" s="341">
        <v>1.123</v>
      </c>
      <c r="K392" s="463">
        <v>99.103999999999999</v>
      </c>
      <c r="M392" s="343">
        <v>97.1</v>
      </c>
      <c r="N392" s="371">
        <v>1927.5</v>
      </c>
      <c r="O392" s="337">
        <v>104.6</v>
      </c>
      <c r="P392" s="337">
        <v>100.7</v>
      </c>
      <c r="Q392" s="338">
        <v>21810</v>
      </c>
      <c r="R392" s="337">
        <v>95.926000000000002</v>
      </c>
      <c r="S392" s="338">
        <v>17543</v>
      </c>
      <c r="T392" s="341">
        <v>1.123</v>
      </c>
      <c r="U392" s="463">
        <v>99.103999999999999</v>
      </c>
    </row>
    <row r="393" spans="1:21">
      <c r="A393" s="39">
        <v>2021</v>
      </c>
      <c r="B393" s="40" t="s">
        <v>108</v>
      </c>
      <c r="C393" s="328">
        <v>97.6</v>
      </c>
      <c r="D393" s="377">
        <v>1870</v>
      </c>
      <c r="E393" s="324">
        <v>98</v>
      </c>
      <c r="F393" s="324">
        <v>99.8</v>
      </c>
      <c r="G393" s="325">
        <v>20026</v>
      </c>
      <c r="H393" s="324">
        <v>102.91200000000001</v>
      </c>
      <c r="I393" s="325">
        <v>14296498</v>
      </c>
      <c r="J393" s="327">
        <v>1.1180000000000001</v>
      </c>
      <c r="K393" s="461">
        <v>99.301000000000002</v>
      </c>
      <c r="M393" s="328">
        <v>97.6</v>
      </c>
      <c r="N393" s="265">
        <v>1918.3</v>
      </c>
      <c r="O393" s="324">
        <v>98</v>
      </c>
      <c r="P393" s="324">
        <v>100.3</v>
      </c>
      <c r="Q393" s="325">
        <v>22121</v>
      </c>
      <c r="R393" s="324">
        <v>102.91200000000001</v>
      </c>
      <c r="S393" s="325">
        <v>15859</v>
      </c>
      <c r="T393" s="327">
        <v>1.1180000000000001</v>
      </c>
      <c r="U393" s="461">
        <v>99.301000000000002</v>
      </c>
    </row>
    <row r="394" spans="1:21">
      <c r="A394" s="39"/>
      <c r="B394" s="40" t="s">
        <v>109</v>
      </c>
      <c r="C394" s="328">
        <v>98.2</v>
      </c>
      <c r="D394" s="377">
        <v>1859</v>
      </c>
      <c r="E394" s="324">
        <v>94.4</v>
      </c>
      <c r="F394" s="324">
        <v>100</v>
      </c>
      <c r="G394" s="325">
        <v>20535</v>
      </c>
      <c r="H394" s="324">
        <v>104.717</v>
      </c>
      <c r="I394" s="325">
        <v>3388379</v>
      </c>
      <c r="J394" s="327">
        <v>1.1140000000000001</v>
      </c>
      <c r="K394" s="461">
        <v>99.5</v>
      </c>
      <c r="M394" s="328">
        <v>98.2</v>
      </c>
      <c r="N394" s="265">
        <v>1901.2</v>
      </c>
      <c r="O394" s="324">
        <v>94.4</v>
      </c>
      <c r="P394" s="324">
        <v>101</v>
      </c>
      <c r="Q394" s="325">
        <v>22673</v>
      </c>
      <c r="R394" s="324">
        <v>104.717</v>
      </c>
      <c r="S394" s="325">
        <v>14857</v>
      </c>
      <c r="T394" s="327">
        <v>1.1140000000000001</v>
      </c>
      <c r="U394" s="461">
        <v>99.5</v>
      </c>
    </row>
    <row r="395" spans="1:21">
      <c r="A395" s="39"/>
      <c r="B395" s="40" t="s">
        <v>110</v>
      </c>
      <c r="C395" s="328">
        <v>97.1</v>
      </c>
      <c r="D395" s="377">
        <v>1899</v>
      </c>
      <c r="E395" s="324">
        <v>109.4</v>
      </c>
      <c r="F395" s="324">
        <v>100.3</v>
      </c>
      <c r="G395" s="325">
        <v>19523</v>
      </c>
      <c r="H395" s="324">
        <v>122.57899999999999</v>
      </c>
      <c r="I395" s="325">
        <v>8390804</v>
      </c>
      <c r="J395" s="327">
        <v>1.1040000000000001</v>
      </c>
      <c r="K395" s="461">
        <v>98.305000000000007</v>
      </c>
      <c r="M395" s="328">
        <v>97.1</v>
      </c>
      <c r="N395" s="265">
        <v>1935.8</v>
      </c>
      <c r="O395" s="324">
        <v>109.4</v>
      </c>
      <c r="P395" s="324">
        <v>100.5</v>
      </c>
      <c r="Q395" s="325">
        <v>21786</v>
      </c>
      <c r="R395" s="324">
        <v>122.57899999999999</v>
      </c>
      <c r="S395" s="325">
        <v>19775</v>
      </c>
      <c r="T395" s="327">
        <v>1.1040000000000001</v>
      </c>
      <c r="U395" s="461">
        <v>98.305000000000007</v>
      </c>
    </row>
    <row r="396" spans="1:21">
      <c r="A396" s="39"/>
      <c r="B396" s="40" t="s">
        <v>111</v>
      </c>
      <c r="C396" s="328">
        <v>95.2</v>
      </c>
      <c r="D396" s="377">
        <v>1976</v>
      </c>
      <c r="E396" s="324">
        <v>100</v>
      </c>
      <c r="F396" s="324">
        <v>101</v>
      </c>
      <c r="G396" s="325">
        <v>19681</v>
      </c>
      <c r="H396" s="324">
        <v>122.788</v>
      </c>
      <c r="I396" s="325">
        <v>67452136</v>
      </c>
      <c r="J396" s="327">
        <v>1.1060000000000001</v>
      </c>
      <c r="K396" s="461">
        <v>98.802000000000007</v>
      </c>
      <c r="M396" s="328">
        <v>95.2</v>
      </c>
      <c r="N396" s="265">
        <v>1933.4</v>
      </c>
      <c r="O396" s="324">
        <v>100</v>
      </c>
      <c r="P396" s="324">
        <v>100.7</v>
      </c>
      <c r="Q396" s="325">
        <v>20240</v>
      </c>
      <c r="R396" s="324">
        <v>122.788</v>
      </c>
      <c r="S396" s="325">
        <v>16409</v>
      </c>
      <c r="T396" s="327">
        <v>1.1060000000000001</v>
      </c>
      <c r="U396" s="461">
        <v>98.802000000000007</v>
      </c>
    </row>
    <row r="397" spans="1:21">
      <c r="A397" s="39"/>
      <c r="B397" s="40" t="s">
        <v>112</v>
      </c>
      <c r="C397" s="328">
        <v>97.3</v>
      </c>
      <c r="D397" s="377">
        <v>1948</v>
      </c>
      <c r="E397" s="324">
        <v>103.3</v>
      </c>
      <c r="F397" s="324">
        <v>101.1</v>
      </c>
      <c r="G397" s="325">
        <v>21772</v>
      </c>
      <c r="H397" s="324">
        <v>102.977</v>
      </c>
      <c r="I397" s="325">
        <v>6872182</v>
      </c>
      <c r="J397" s="327">
        <v>1.1040000000000001</v>
      </c>
      <c r="K397" s="461">
        <v>99.100999999999999</v>
      </c>
      <c r="M397" s="328">
        <v>97.3</v>
      </c>
      <c r="N397" s="265">
        <v>1906.8</v>
      </c>
      <c r="O397" s="324">
        <v>103.3</v>
      </c>
      <c r="P397" s="324">
        <v>100.7</v>
      </c>
      <c r="Q397" s="325">
        <v>20860</v>
      </c>
      <c r="R397" s="324">
        <v>102.977</v>
      </c>
      <c r="S397" s="325">
        <v>17641</v>
      </c>
      <c r="T397" s="327">
        <v>1.1040000000000001</v>
      </c>
      <c r="U397" s="461">
        <v>99.100999999999999</v>
      </c>
    </row>
    <row r="398" spans="1:21">
      <c r="A398" s="39"/>
      <c r="B398" s="40" t="s">
        <v>113</v>
      </c>
      <c r="C398" s="328">
        <v>96.3</v>
      </c>
      <c r="D398" s="377">
        <v>2021</v>
      </c>
      <c r="E398" s="324">
        <v>102</v>
      </c>
      <c r="F398" s="324">
        <v>100.8</v>
      </c>
      <c r="G398" s="325">
        <v>22079</v>
      </c>
      <c r="H398" s="324">
        <v>92.534000000000006</v>
      </c>
      <c r="I398" s="325">
        <v>6838475</v>
      </c>
      <c r="J398" s="327">
        <v>1.087</v>
      </c>
      <c r="K398" s="461">
        <v>99.3</v>
      </c>
      <c r="M398" s="328">
        <v>96.3</v>
      </c>
      <c r="N398" s="265">
        <v>1959.1</v>
      </c>
      <c r="O398" s="324">
        <v>102</v>
      </c>
      <c r="P398" s="324">
        <v>100.5</v>
      </c>
      <c r="Q398" s="325">
        <v>20148</v>
      </c>
      <c r="R398" s="324">
        <v>92.534000000000006</v>
      </c>
      <c r="S398" s="325">
        <v>19148</v>
      </c>
      <c r="T398" s="327">
        <v>1.087</v>
      </c>
      <c r="U398" s="461">
        <v>99.3</v>
      </c>
    </row>
    <row r="399" spans="1:21">
      <c r="A399" s="39"/>
      <c r="B399" s="40" t="s">
        <v>114</v>
      </c>
      <c r="C399" s="328">
        <v>98</v>
      </c>
      <c r="D399" s="377">
        <v>2047</v>
      </c>
      <c r="E399" s="324">
        <v>93.7</v>
      </c>
      <c r="F399" s="324">
        <v>99.1</v>
      </c>
      <c r="G399" s="325">
        <v>22329</v>
      </c>
      <c r="H399" s="324">
        <v>95.847999999999999</v>
      </c>
      <c r="I399" s="325">
        <v>15487480</v>
      </c>
      <c r="J399" s="327">
        <v>1.079</v>
      </c>
      <c r="K399" s="461">
        <v>99.001999999999995</v>
      </c>
      <c r="M399" s="328">
        <v>98</v>
      </c>
      <c r="N399" s="265">
        <v>1987.2</v>
      </c>
      <c r="O399" s="324">
        <v>93.7</v>
      </c>
      <c r="P399" s="324">
        <v>98.8</v>
      </c>
      <c r="Q399" s="325">
        <v>19792</v>
      </c>
      <c r="R399" s="324">
        <v>95.847999999999999</v>
      </c>
      <c r="S399" s="325">
        <v>17413</v>
      </c>
      <c r="T399" s="327">
        <v>1.079</v>
      </c>
      <c r="U399" s="461">
        <v>99.001999999999995</v>
      </c>
    </row>
    <row r="400" spans="1:21">
      <c r="A400" s="39"/>
      <c r="B400" s="40" t="s">
        <v>115</v>
      </c>
      <c r="C400" s="328">
        <v>97.4</v>
      </c>
      <c r="D400" s="377">
        <v>1965</v>
      </c>
      <c r="E400" s="324">
        <v>94.7</v>
      </c>
      <c r="F400" s="324">
        <v>99.4</v>
      </c>
      <c r="G400" s="325">
        <v>21364</v>
      </c>
      <c r="H400" s="324">
        <v>120.884</v>
      </c>
      <c r="I400" s="325">
        <v>4136622</v>
      </c>
      <c r="J400" s="327">
        <v>1.079</v>
      </c>
      <c r="K400" s="461">
        <v>99.400999999999996</v>
      </c>
      <c r="M400" s="328">
        <v>97.4</v>
      </c>
      <c r="N400" s="265">
        <v>1960.4</v>
      </c>
      <c r="O400" s="324">
        <v>94.7</v>
      </c>
      <c r="P400" s="324">
        <v>99.2</v>
      </c>
      <c r="Q400" s="325">
        <v>19360</v>
      </c>
      <c r="R400" s="324">
        <v>120.884</v>
      </c>
      <c r="S400" s="325">
        <v>16577</v>
      </c>
      <c r="T400" s="327">
        <v>1.079</v>
      </c>
      <c r="U400" s="461">
        <v>99.400999999999996</v>
      </c>
    </row>
    <row r="401" spans="1:21">
      <c r="A401" s="39"/>
      <c r="B401" s="40" t="s">
        <v>116</v>
      </c>
      <c r="C401" s="328">
        <v>98.9</v>
      </c>
      <c r="D401" s="377">
        <v>2012</v>
      </c>
      <c r="E401" s="324">
        <v>106.1</v>
      </c>
      <c r="F401" s="324">
        <v>98.5</v>
      </c>
      <c r="G401" s="325">
        <v>20107</v>
      </c>
      <c r="H401" s="324">
        <v>113.057</v>
      </c>
      <c r="I401" s="325">
        <v>8450047</v>
      </c>
      <c r="J401" s="327">
        <v>1.0960000000000001</v>
      </c>
      <c r="K401" s="461">
        <v>99.498999999999995</v>
      </c>
      <c r="M401" s="328">
        <v>98.9</v>
      </c>
      <c r="N401" s="265">
        <v>1988.3</v>
      </c>
      <c r="O401" s="324">
        <v>106.1</v>
      </c>
      <c r="P401" s="324">
        <v>98.4</v>
      </c>
      <c r="Q401" s="325">
        <v>19395</v>
      </c>
      <c r="R401" s="324">
        <v>113.057</v>
      </c>
      <c r="S401" s="325">
        <v>19629</v>
      </c>
      <c r="T401" s="327">
        <v>1.0960000000000001</v>
      </c>
      <c r="U401" s="461">
        <v>99.498999999999995</v>
      </c>
    </row>
    <row r="402" spans="1:21">
      <c r="A402" s="39"/>
      <c r="B402" s="40" t="s">
        <v>117</v>
      </c>
      <c r="C402" s="328">
        <v>101</v>
      </c>
      <c r="D402" s="377">
        <v>2035</v>
      </c>
      <c r="E402" s="324">
        <v>94.6</v>
      </c>
      <c r="F402" s="324">
        <v>98.2</v>
      </c>
      <c r="G402" s="325">
        <v>19394</v>
      </c>
      <c r="H402" s="324">
        <v>114.271</v>
      </c>
      <c r="I402" s="325">
        <v>58791970</v>
      </c>
      <c r="J402" s="327">
        <v>1.0920000000000001</v>
      </c>
      <c r="K402" s="461">
        <v>100.30200000000001</v>
      </c>
      <c r="M402" s="328">
        <v>101</v>
      </c>
      <c r="N402" s="265">
        <v>2020.4</v>
      </c>
      <c r="O402" s="324">
        <v>94.6</v>
      </c>
      <c r="P402" s="324">
        <v>97.9</v>
      </c>
      <c r="Q402" s="325">
        <v>19379</v>
      </c>
      <c r="R402" s="324">
        <v>114.271</v>
      </c>
      <c r="S402" s="325">
        <v>17042</v>
      </c>
      <c r="T402" s="327">
        <v>1.0920000000000001</v>
      </c>
      <c r="U402" s="461">
        <v>100.30200000000001</v>
      </c>
    </row>
    <row r="403" spans="1:21">
      <c r="A403" s="55"/>
      <c r="B403" s="56" t="s">
        <v>118</v>
      </c>
      <c r="C403" s="348">
        <v>100.7</v>
      </c>
      <c r="D403" s="381">
        <v>1965</v>
      </c>
      <c r="E403" s="344">
        <v>90.2</v>
      </c>
      <c r="F403" s="344">
        <v>97.9</v>
      </c>
      <c r="G403" s="345">
        <v>18884</v>
      </c>
      <c r="H403" s="344">
        <v>102.123</v>
      </c>
      <c r="I403" s="345">
        <v>4656098</v>
      </c>
      <c r="J403" s="387">
        <v>1.08</v>
      </c>
      <c r="K403" s="462">
        <v>100.60599999999999</v>
      </c>
      <c r="M403" s="348">
        <v>100.7</v>
      </c>
      <c r="N403" s="378">
        <v>2021.5</v>
      </c>
      <c r="O403" s="344">
        <v>90.2</v>
      </c>
      <c r="P403" s="344">
        <v>97.8</v>
      </c>
      <c r="Q403" s="345">
        <v>19403</v>
      </c>
      <c r="R403" s="344">
        <v>102.123</v>
      </c>
      <c r="S403" s="345">
        <v>19275</v>
      </c>
      <c r="T403" s="387">
        <v>1.08</v>
      </c>
      <c r="U403" s="462">
        <v>100.60599999999999</v>
      </c>
    </row>
    <row r="404" spans="1:21">
      <c r="A404" s="67" t="s">
        <v>357</v>
      </c>
      <c r="B404" s="68" t="s">
        <v>107</v>
      </c>
      <c r="C404" s="343">
        <v>97.9</v>
      </c>
      <c r="D404" s="374">
        <v>1974</v>
      </c>
      <c r="E404" s="337">
        <v>98.8</v>
      </c>
      <c r="F404" s="337">
        <v>99.4</v>
      </c>
      <c r="G404" s="338">
        <v>18292</v>
      </c>
      <c r="H404" s="337">
        <v>117.736</v>
      </c>
      <c r="I404" s="338">
        <v>5088767</v>
      </c>
      <c r="J404" s="383">
        <v>1.0880000000000001</v>
      </c>
      <c r="K404" s="463">
        <v>100.503</v>
      </c>
      <c r="M404" s="343">
        <v>97.9</v>
      </c>
      <c r="N404" s="371">
        <v>2035.1</v>
      </c>
      <c r="O404" s="337">
        <v>98.8</v>
      </c>
      <c r="P404" s="337">
        <v>99.6</v>
      </c>
      <c r="Q404" s="338">
        <v>19536</v>
      </c>
      <c r="R404" s="337">
        <v>117.736</v>
      </c>
      <c r="S404" s="338">
        <v>18516</v>
      </c>
      <c r="T404" s="383">
        <v>1.0880000000000001</v>
      </c>
      <c r="U404" s="463">
        <v>100.503</v>
      </c>
    </row>
    <row r="405" spans="1:21">
      <c r="A405" s="39">
        <v>2022</v>
      </c>
      <c r="B405" s="40" t="s">
        <v>108</v>
      </c>
      <c r="C405" s="328">
        <v>97.3</v>
      </c>
      <c r="D405" s="377">
        <v>2003</v>
      </c>
      <c r="E405" s="324">
        <v>109.5</v>
      </c>
      <c r="F405" s="324">
        <v>99.4</v>
      </c>
      <c r="G405" s="325">
        <v>17398</v>
      </c>
      <c r="H405" s="324">
        <v>89.022999999999996</v>
      </c>
      <c r="I405" s="325">
        <v>19736087</v>
      </c>
      <c r="J405" s="368">
        <v>1.0860000000000001</v>
      </c>
      <c r="K405" s="461">
        <v>100.80500000000001</v>
      </c>
      <c r="M405" s="328">
        <v>97.3</v>
      </c>
      <c r="N405" s="265">
        <v>2055.5</v>
      </c>
      <c r="O405" s="324">
        <v>109.5</v>
      </c>
      <c r="P405" s="324">
        <v>99.9</v>
      </c>
      <c r="Q405" s="325">
        <v>19198</v>
      </c>
      <c r="R405" s="324">
        <v>89.022999999999996</v>
      </c>
      <c r="S405" s="325">
        <v>20971</v>
      </c>
      <c r="T405" s="368">
        <v>1.0860000000000001</v>
      </c>
      <c r="U405" s="461">
        <v>100.80500000000001</v>
      </c>
    </row>
    <row r="406" spans="1:21">
      <c r="A406" s="39"/>
      <c r="B406" s="40" t="s">
        <v>109</v>
      </c>
      <c r="C406" s="328">
        <v>96.7</v>
      </c>
      <c r="D406" s="377">
        <v>2042</v>
      </c>
      <c r="E406" s="324">
        <v>98.1</v>
      </c>
      <c r="F406" s="324">
        <v>98.8</v>
      </c>
      <c r="G406" s="325">
        <v>17324</v>
      </c>
      <c r="H406" s="324">
        <v>112.187</v>
      </c>
      <c r="I406" s="325">
        <v>5373218</v>
      </c>
      <c r="J406" s="368">
        <v>1.093</v>
      </c>
      <c r="K406" s="461">
        <v>100.703</v>
      </c>
      <c r="M406" s="328">
        <v>96.7</v>
      </c>
      <c r="N406" s="265">
        <v>2090.4</v>
      </c>
      <c r="O406" s="324">
        <v>98.1</v>
      </c>
      <c r="P406" s="324">
        <v>99.7</v>
      </c>
      <c r="Q406" s="325">
        <v>19055</v>
      </c>
      <c r="R406" s="324">
        <v>112.187</v>
      </c>
      <c r="S406" s="325">
        <v>23030</v>
      </c>
      <c r="T406" s="368">
        <v>1.093</v>
      </c>
      <c r="U406" s="461">
        <v>100.703</v>
      </c>
    </row>
    <row r="407" spans="1:21">
      <c r="A407" s="39"/>
      <c r="B407" s="40" t="s">
        <v>110</v>
      </c>
      <c r="C407" s="328">
        <v>96.8</v>
      </c>
      <c r="D407" s="377">
        <v>2038</v>
      </c>
      <c r="E407" s="324">
        <v>99.9</v>
      </c>
      <c r="F407" s="324">
        <v>99.5</v>
      </c>
      <c r="G407" s="325">
        <v>16658</v>
      </c>
      <c r="H407" s="324">
        <v>121.57299999999999</v>
      </c>
      <c r="I407" s="325">
        <v>8433774</v>
      </c>
      <c r="J407" s="368">
        <v>1.093</v>
      </c>
      <c r="K407" s="461">
        <v>102.13</v>
      </c>
      <c r="M407" s="328">
        <v>96.8</v>
      </c>
      <c r="N407" s="265">
        <v>2072.6</v>
      </c>
      <c r="O407" s="324">
        <v>99.9</v>
      </c>
      <c r="P407" s="324">
        <v>99.8</v>
      </c>
      <c r="Q407" s="325">
        <v>18843</v>
      </c>
      <c r="R407" s="324">
        <v>121.57299999999999</v>
      </c>
      <c r="S407" s="325">
        <v>19413</v>
      </c>
      <c r="T407" s="368">
        <v>1.093</v>
      </c>
      <c r="U407" s="461">
        <v>102.13</v>
      </c>
    </row>
    <row r="408" spans="1:21">
      <c r="A408" s="39"/>
      <c r="B408" s="40" t="s">
        <v>111</v>
      </c>
      <c r="C408" s="328">
        <v>98.5</v>
      </c>
      <c r="D408" s="377">
        <v>2099</v>
      </c>
      <c r="E408" s="324">
        <v>94.9</v>
      </c>
      <c r="F408" s="324">
        <v>99.6</v>
      </c>
      <c r="G408" s="325">
        <v>17387</v>
      </c>
      <c r="H408" s="324">
        <v>87.447000000000003</v>
      </c>
      <c r="I408" s="325">
        <v>76517054</v>
      </c>
      <c r="J408" s="368">
        <v>1.0920000000000001</v>
      </c>
      <c r="K408" s="461">
        <v>101.818</v>
      </c>
      <c r="M408" s="328">
        <v>98.5</v>
      </c>
      <c r="N408" s="265">
        <v>2050.4</v>
      </c>
      <c r="O408" s="324">
        <v>94.9</v>
      </c>
      <c r="P408" s="324">
        <v>99.4</v>
      </c>
      <c r="Q408" s="325">
        <v>17603</v>
      </c>
      <c r="R408" s="324">
        <v>87.447000000000003</v>
      </c>
      <c r="S408" s="325">
        <v>18522</v>
      </c>
      <c r="T408" s="368">
        <v>1.0920000000000001</v>
      </c>
      <c r="U408" s="461">
        <v>101.818</v>
      </c>
    </row>
    <row r="409" spans="1:21">
      <c r="A409" s="39"/>
      <c r="B409" s="40" t="s">
        <v>112</v>
      </c>
      <c r="C409" s="328">
        <v>96.1</v>
      </c>
      <c r="D409" s="377">
        <v>2152</v>
      </c>
      <c r="E409" s="324">
        <v>91.8</v>
      </c>
      <c r="F409" s="324">
        <v>99.7</v>
      </c>
      <c r="G409" s="325">
        <v>19504</v>
      </c>
      <c r="H409" s="324">
        <v>81.658000000000001</v>
      </c>
      <c r="I409" s="325">
        <v>7818283</v>
      </c>
      <c r="J409" s="368">
        <v>1.0940000000000001</v>
      </c>
      <c r="K409" s="461">
        <v>101.613</v>
      </c>
      <c r="M409" s="328">
        <v>96.1</v>
      </c>
      <c r="N409" s="265">
        <v>2109.1</v>
      </c>
      <c r="O409" s="324">
        <v>91.8</v>
      </c>
      <c r="P409" s="324">
        <v>99.4</v>
      </c>
      <c r="Q409" s="325">
        <v>18681</v>
      </c>
      <c r="R409" s="324">
        <v>81.658000000000001</v>
      </c>
      <c r="S409" s="325">
        <v>20976</v>
      </c>
      <c r="T409" s="368">
        <v>1.0940000000000001</v>
      </c>
      <c r="U409" s="461">
        <v>101.613</v>
      </c>
    </row>
    <row r="410" spans="1:21">
      <c r="A410" s="39"/>
      <c r="B410" s="40" t="s">
        <v>113</v>
      </c>
      <c r="C410" s="328">
        <v>97.8</v>
      </c>
      <c r="D410" s="377">
        <v>2204</v>
      </c>
      <c r="E410" s="324">
        <v>101.3</v>
      </c>
      <c r="F410" s="324">
        <v>99.7</v>
      </c>
      <c r="G410" s="325">
        <v>20166</v>
      </c>
      <c r="H410" s="324">
        <v>84.369</v>
      </c>
      <c r="I410" s="325">
        <v>13504291</v>
      </c>
      <c r="J410" s="368">
        <v>1.091</v>
      </c>
      <c r="K410" s="461">
        <v>101.913</v>
      </c>
      <c r="M410" s="328">
        <v>97.8</v>
      </c>
      <c r="N410" s="265">
        <v>2136.1</v>
      </c>
      <c r="O410" s="324">
        <v>101.3</v>
      </c>
      <c r="P410" s="324">
        <v>99.4</v>
      </c>
      <c r="Q410" s="325">
        <v>18592</v>
      </c>
      <c r="R410" s="324">
        <v>84.369</v>
      </c>
      <c r="S410" s="325">
        <v>38493</v>
      </c>
      <c r="T410" s="368">
        <v>1.091</v>
      </c>
      <c r="U410" s="461">
        <v>101.913</v>
      </c>
    </row>
    <row r="411" spans="1:21">
      <c r="A411" s="39"/>
      <c r="B411" s="40" t="s">
        <v>114</v>
      </c>
      <c r="C411" s="328">
        <v>98.4</v>
      </c>
      <c r="D411" s="377">
        <v>2256</v>
      </c>
      <c r="E411" s="324">
        <v>108</v>
      </c>
      <c r="F411" s="324">
        <v>99.4</v>
      </c>
      <c r="G411" s="325">
        <v>21399</v>
      </c>
      <c r="H411" s="324">
        <v>105.11799999999999</v>
      </c>
      <c r="I411" s="325">
        <v>17426893</v>
      </c>
      <c r="J411" s="368">
        <v>1.091</v>
      </c>
      <c r="K411" s="461">
        <v>102.117</v>
      </c>
      <c r="M411" s="328">
        <v>98.4</v>
      </c>
      <c r="N411" s="265">
        <v>2190</v>
      </c>
      <c r="O411" s="324">
        <v>108</v>
      </c>
      <c r="P411" s="324">
        <v>99.1</v>
      </c>
      <c r="Q411" s="325">
        <v>18660</v>
      </c>
      <c r="R411" s="324">
        <v>105.11799999999999</v>
      </c>
      <c r="S411" s="325">
        <v>19486</v>
      </c>
      <c r="T411" s="368">
        <v>1.091</v>
      </c>
      <c r="U411" s="461">
        <v>102.117</v>
      </c>
    </row>
    <row r="412" spans="1:21">
      <c r="A412" s="39"/>
      <c r="B412" s="40" t="s">
        <v>115</v>
      </c>
      <c r="C412" s="328">
        <v>99.2</v>
      </c>
      <c r="D412" s="377">
        <v>2192</v>
      </c>
      <c r="E412" s="324">
        <v>107</v>
      </c>
      <c r="F412" s="324">
        <v>99.5</v>
      </c>
      <c r="G412" s="325">
        <v>20230</v>
      </c>
      <c r="H412" s="324">
        <v>101.828</v>
      </c>
      <c r="I412" s="325">
        <v>5176424</v>
      </c>
      <c r="J412" s="368">
        <v>1.087</v>
      </c>
      <c r="K412" s="461">
        <v>102.41</v>
      </c>
      <c r="M412" s="328">
        <v>99.2</v>
      </c>
      <c r="N412" s="265">
        <v>2190.4</v>
      </c>
      <c r="O412" s="324">
        <v>107</v>
      </c>
      <c r="P412" s="324">
        <v>99.3</v>
      </c>
      <c r="Q412" s="325">
        <v>18485</v>
      </c>
      <c r="R412" s="324">
        <v>101.828</v>
      </c>
      <c r="S412" s="325">
        <v>20607</v>
      </c>
      <c r="T412" s="368">
        <v>1.087</v>
      </c>
      <c r="U412" s="461">
        <v>102.41</v>
      </c>
    </row>
    <row r="413" spans="1:21">
      <c r="A413" s="39"/>
      <c r="B413" s="40" t="s">
        <v>116</v>
      </c>
      <c r="C413" s="328">
        <v>98.5</v>
      </c>
      <c r="D413" s="1828">
        <v>2239</v>
      </c>
      <c r="E413" s="324">
        <v>114.8</v>
      </c>
      <c r="F413" s="324">
        <v>98.9</v>
      </c>
      <c r="G413" s="325">
        <v>19193</v>
      </c>
      <c r="H413" s="324">
        <v>116.59099999999999</v>
      </c>
      <c r="I413" s="325">
        <v>8050238</v>
      </c>
      <c r="J413" s="368">
        <v>1.0880000000000001</v>
      </c>
      <c r="K413" s="461">
        <v>103.21899999999999</v>
      </c>
      <c r="M413" s="328">
        <v>98.5</v>
      </c>
      <c r="N413" s="265">
        <v>2216</v>
      </c>
      <c r="O413" s="324">
        <v>114.8</v>
      </c>
      <c r="P413" s="324">
        <v>98.7</v>
      </c>
      <c r="Q413" s="325">
        <v>18480</v>
      </c>
      <c r="R413" s="324">
        <v>116.59099999999999</v>
      </c>
      <c r="S413" s="325">
        <v>19017</v>
      </c>
      <c r="T413" s="368">
        <v>1.0880000000000001</v>
      </c>
      <c r="U413" s="461">
        <v>103.21899999999999</v>
      </c>
    </row>
    <row r="414" spans="1:21">
      <c r="A414" s="39"/>
      <c r="B414" s="40" t="s">
        <v>117</v>
      </c>
      <c r="C414" s="328">
        <v>97.9</v>
      </c>
      <c r="D414" s="1828">
        <v>2236</v>
      </c>
      <c r="E414" s="324">
        <v>111</v>
      </c>
      <c r="F414" s="324">
        <v>99.2</v>
      </c>
      <c r="G414" s="325">
        <v>18691</v>
      </c>
      <c r="H414" s="324">
        <v>105.509</v>
      </c>
      <c r="I414" s="325">
        <v>67228565</v>
      </c>
      <c r="J414" s="368">
        <v>1.089</v>
      </c>
      <c r="K414" s="461">
        <v>103.31</v>
      </c>
      <c r="M414" s="328">
        <v>97.9</v>
      </c>
      <c r="N414" s="265">
        <v>2222.6999999999998</v>
      </c>
      <c r="O414" s="324">
        <v>111</v>
      </c>
      <c r="P414" s="324">
        <v>98.9</v>
      </c>
      <c r="Q414" s="325">
        <v>18758</v>
      </c>
      <c r="R414" s="324">
        <v>105.509</v>
      </c>
      <c r="S414" s="325">
        <v>19554</v>
      </c>
      <c r="T414" s="368">
        <v>1.089</v>
      </c>
      <c r="U414" s="461">
        <v>103.31</v>
      </c>
    </row>
    <row r="415" spans="1:21">
      <c r="A415" s="39"/>
      <c r="B415" s="40" t="s">
        <v>118</v>
      </c>
      <c r="C415" s="328">
        <v>97.4</v>
      </c>
      <c r="D415" s="1828">
        <v>2176</v>
      </c>
      <c r="E415" s="324">
        <v>118</v>
      </c>
      <c r="F415" s="324">
        <v>99.7</v>
      </c>
      <c r="G415" s="325">
        <v>17900</v>
      </c>
      <c r="H415" s="324">
        <v>124.211</v>
      </c>
      <c r="I415" s="325">
        <v>4165061</v>
      </c>
      <c r="J415" s="368">
        <v>1.0920000000000001</v>
      </c>
      <c r="K415" s="461">
        <v>103.21299999999999</v>
      </c>
      <c r="M415" s="328">
        <v>97.4</v>
      </c>
      <c r="N415" s="265">
        <v>2240.6999999999998</v>
      </c>
      <c r="O415" s="324">
        <v>118</v>
      </c>
      <c r="P415" s="324">
        <v>99.5</v>
      </c>
      <c r="Q415" s="325">
        <v>18654</v>
      </c>
      <c r="R415" s="324">
        <v>124.211</v>
      </c>
      <c r="S415" s="325">
        <v>18402</v>
      </c>
      <c r="T415" s="368">
        <v>1.0920000000000001</v>
      </c>
      <c r="U415" s="461">
        <v>103.21299999999999</v>
      </c>
    </row>
    <row r="416" spans="1:21">
      <c r="A416" s="67" t="s">
        <v>189</v>
      </c>
      <c r="B416" s="68" t="s">
        <v>107</v>
      </c>
      <c r="C416" s="337">
        <v>99.8</v>
      </c>
      <c r="D416" s="1830">
        <v>2592</v>
      </c>
      <c r="E416" s="337">
        <v>96.3</v>
      </c>
      <c r="F416" s="337">
        <v>99.1</v>
      </c>
      <c r="G416" s="338">
        <v>17871</v>
      </c>
      <c r="H416" s="337">
        <v>104.505</v>
      </c>
      <c r="I416" s="338">
        <v>5256765</v>
      </c>
      <c r="J416" s="383">
        <v>1.0960000000000001</v>
      </c>
      <c r="K416" s="463">
        <v>103.9</v>
      </c>
      <c r="M416" s="343">
        <v>99.8</v>
      </c>
      <c r="N416" s="371">
        <v>2666.3</v>
      </c>
      <c r="O416" s="337">
        <v>96.3</v>
      </c>
      <c r="P416" s="337">
        <v>99.3</v>
      </c>
      <c r="Q416" s="338">
        <v>18793</v>
      </c>
      <c r="R416" s="337">
        <v>104.505</v>
      </c>
      <c r="S416" s="338">
        <v>19159</v>
      </c>
      <c r="T416" s="383">
        <v>1.0960000000000001</v>
      </c>
      <c r="U416" s="463">
        <v>103.9</v>
      </c>
    </row>
    <row r="417" spans="1:21">
      <c r="A417" s="39">
        <v>2023</v>
      </c>
      <c r="B417" s="40" t="s">
        <v>108</v>
      </c>
      <c r="C417" s="324">
        <v>100.2</v>
      </c>
      <c r="D417" s="1828">
        <v>2603</v>
      </c>
      <c r="E417" s="324">
        <v>95.2</v>
      </c>
      <c r="F417" s="324">
        <v>98.8</v>
      </c>
      <c r="G417" s="325">
        <v>17055</v>
      </c>
      <c r="H417" s="324">
        <v>100.32599999999999</v>
      </c>
      <c r="I417" s="325">
        <v>17851918</v>
      </c>
      <c r="J417" s="368">
        <v>1.099</v>
      </c>
      <c r="K417" s="461">
        <v>102.89400000000001</v>
      </c>
      <c r="M417" s="328">
        <v>100.2</v>
      </c>
      <c r="N417" s="265">
        <v>2669.2</v>
      </c>
      <c r="O417" s="324">
        <v>95.2</v>
      </c>
      <c r="P417" s="324">
        <v>99.3</v>
      </c>
      <c r="Q417" s="325">
        <v>18792</v>
      </c>
      <c r="R417" s="324">
        <v>100.32599999999999</v>
      </c>
      <c r="S417" s="325">
        <v>18881</v>
      </c>
      <c r="T417" s="368">
        <v>1.099</v>
      </c>
      <c r="U417" s="461">
        <v>102.89400000000001</v>
      </c>
    </row>
    <row r="418" spans="1:21">
      <c r="A418" s="39"/>
      <c r="B418" s="40" t="s">
        <v>109</v>
      </c>
      <c r="C418" s="324">
        <v>101.2</v>
      </c>
      <c r="D418" s="1828">
        <v>2622</v>
      </c>
      <c r="E418" s="324">
        <v>99.4</v>
      </c>
      <c r="F418" s="324">
        <v>98.1</v>
      </c>
      <c r="G418" s="325">
        <v>17122</v>
      </c>
      <c r="H418" s="324">
        <v>75.441000000000003</v>
      </c>
      <c r="I418" s="325">
        <v>4622518</v>
      </c>
      <c r="J418" s="368">
        <v>1.097</v>
      </c>
      <c r="K418" s="461">
        <v>103.09099999999999</v>
      </c>
      <c r="M418" s="328">
        <v>101.2</v>
      </c>
      <c r="N418" s="265">
        <v>2686.5</v>
      </c>
      <c r="O418" s="324">
        <v>99.4</v>
      </c>
      <c r="P418" s="324">
        <v>99</v>
      </c>
      <c r="Q418" s="325">
        <v>18996</v>
      </c>
      <c r="R418" s="324">
        <v>75.441000000000003</v>
      </c>
      <c r="S418" s="325">
        <v>19599</v>
      </c>
      <c r="T418" s="368">
        <v>1.097</v>
      </c>
      <c r="U418" s="461">
        <v>103.09099999999999</v>
      </c>
    </row>
    <row r="419" spans="1:21">
      <c r="A419" s="39"/>
      <c r="B419" s="40" t="s">
        <v>110</v>
      </c>
      <c r="C419" s="324">
        <v>100.7</v>
      </c>
      <c r="D419" s="1828">
        <v>2123</v>
      </c>
      <c r="E419" s="324">
        <v>92.8</v>
      </c>
      <c r="F419" s="324">
        <v>98.7</v>
      </c>
      <c r="G419" s="325">
        <v>16871</v>
      </c>
      <c r="H419" s="324">
        <v>83.677000000000007</v>
      </c>
      <c r="I419" s="325">
        <v>8454364</v>
      </c>
      <c r="J419" s="368">
        <v>1.0980000000000001</v>
      </c>
      <c r="K419" s="461">
        <v>103.376</v>
      </c>
      <c r="M419" s="328">
        <v>100.7</v>
      </c>
      <c r="N419" s="1357">
        <v>2153.9</v>
      </c>
      <c r="O419" s="324">
        <v>92.8</v>
      </c>
      <c r="P419" s="324">
        <v>99</v>
      </c>
      <c r="Q419" s="325">
        <v>19250</v>
      </c>
      <c r="R419" s="324">
        <v>83.677000000000007</v>
      </c>
      <c r="S419" s="325">
        <v>19214</v>
      </c>
      <c r="T419" s="368">
        <v>1.0980000000000001</v>
      </c>
      <c r="U419" s="461">
        <v>103.376</v>
      </c>
    </row>
    <row r="420" spans="1:21">
      <c r="A420" s="39"/>
      <c r="B420" s="40" t="s">
        <v>111</v>
      </c>
      <c r="C420" s="324">
        <v>100.8</v>
      </c>
      <c r="D420" s="1828">
        <v>2219</v>
      </c>
      <c r="E420" s="324">
        <v>87.9</v>
      </c>
      <c r="F420" s="324">
        <v>99</v>
      </c>
      <c r="G420" s="325">
        <v>19550</v>
      </c>
      <c r="H420" s="324">
        <v>120.747</v>
      </c>
      <c r="I420" s="325">
        <v>86426616</v>
      </c>
      <c r="J420" s="368">
        <v>1.095</v>
      </c>
      <c r="K420" s="461">
        <v>103.571</v>
      </c>
      <c r="M420" s="328">
        <v>100.8</v>
      </c>
      <c r="N420" s="1357">
        <v>2163.4</v>
      </c>
      <c r="O420" s="324">
        <v>87.9</v>
      </c>
      <c r="P420" s="324">
        <v>98.8</v>
      </c>
      <c r="Q420" s="325">
        <v>19478</v>
      </c>
      <c r="R420" s="324">
        <v>120.747</v>
      </c>
      <c r="S420" s="325">
        <v>20613</v>
      </c>
      <c r="T420" s="368">
        <v>1.095</v>
      </c>
      <c r="U420" s="461">
        <v>103.571</v>
      </c>
    </row>
    <row r="421" spans="1:21">
      <c r="A421" s="39"/>
      <c r="B421" s="40" t="s">
        <v>112</v>
      </c>
      <c r="C421" s="324">
        <v>102.1</v>
      </c>
      <c r="D421" s="1828">
        <v>2182</v>
      </c>
      <c r="E421" s="324">
        <v>119.5</v>
      </c>
      <c r="F421" s="324">
        <v>99</v>
      </c>
      <c r="G421" s="325">
        <v>20542</v>
      </c>
      <c r="H421" s="324">
        <v>115.077</v>
      </c>
      <c r="I421" s="325">
        <v>6112743</v>
      </c>
      <c r="J421" s="368">
        <v>1.0920000000000001</v>
      </c>
      <c r="K421" s="461">
        <v>103.373</v>
      </c>
      <c r="M421" s="328">
        <v>102.1</v>
      </c>
      <c r="N421" s="1357">
        <v>2137.4</v>
      </c>
      <c r="O421" s="324">
        <v>119.5</v>
      </c>
      <c r="P421" s="324">
        <v>98.7</v>
      </c>
      <c r="Q421" s="325">
        <v>19813</v>
      </c>
      <c r="R421" s="324">
        <v>115.077</v>
      </c>
      <c r="S421" s="325">
        <v>17643</v>
      </c>
      <c r="T421" s="368">
        <v>1.0920000000000001</v>
      </c>
      <c r="U421" s="461">
        <v>103.373</v>
      </c>
    </row>
    <row r="422" spans="1:21">
      <c r="A422" s="39"/>
      <c r="B422" s="40" t="s">
        <v>113</v>
      </c>
      <c r="C422" s="324">
        <v>100.4</v>
      </c>
      <c r="D422" s="1828">
        <v>2207</v>
      </c>
      <c r="E422" s="324">
        <v>81.7</v>
      </c>
      <c r="F422" s="324">
        <v>99.3</v>
      </c>
      <c r="G422" s="325">
        <v>21919</v>
      </c>
      <c r="H422" s="324">
        <v>127.473</v>
      </c>
      <c r="I422" s="325">
        <v>6346235</v>
      </c>
      <c r="J422" s="368">
        <v>1.0900000000000001</v>
      </c>
      <c r="K422" s="461">
        <v>103.458</v>
      </c>
      <c r="M422" s="328">
        <v>100.4</v>
      </c>
      <c r="N422" s="1357">
        <v>2143.9</v>
      </c>
      <c r="O422" s="324">
        <v>81.7</v>
      </c>
      <c r="P422" s="324">
        <v>99</v>
      </c>
      <c r="Q422" s="325">
        <v>19973</v>
      </c>
      <c r="R422" s="324">
        <v>127.473</v>
      </c>
      <c r="S422" s="325">
        <v>18734</v>
      </c>
      <c r="T422" s="368">
        <v>1.0900000000000001</v>
      </c>
      <c r="U422" s="461">
        <v>103.458</v>
      </c>
    </row>
    <row r="423" spans="1:21">
      <c r="A423" s="39"/>
      <c r="B423" s="40" t="s">
        <v>114</v>
      </c>
      <c r="C423" s="324">
        <v>100.1</v>
      </c>
      <c r="D423" s="1828">
        <v>2143</v>
      </c>
      <c r="E423" s="324">
        <v>90.1</v>
      </c>
      <c r="F423" s="324">
        <v>99.1</v>
      </c>
      <c r="G423" s="325">
        <v>23042</v>
      </c>
      <c r="H423" s="324">
        <v>111.273</v>
      </c>
      <c r="I423" s="325">
        <v>17830116</v>
      </c>
      <c r="J423" s="368">
        <v>1.0920000000000001</v>
      </c>
      <c r="K423" s="461">
        <v>103.554</v>
      </c>
      <c r="M423" s="328">
        <v>100.1</v>
      </c>
      <c r="N423" s="1357">
        <v>2080</v>
      </c>
      <c r="O423" s="324">
        <v>90.1</v>
      </c>
      <c r="P423" s="324">
        <v>98.9</v>
      </c>
      <c r="Q423" s="325">
        <v>20002</v>
      </c>
      <c r="R423" s="324">
        <v>111.273</v>
      </c>
      <c r="S423" s="325">
        <v>20017</v>
      </c>
      <c r="T423" s="368">
        <v>1.0920000000000001</v>
      </c>
      <c r="U423" s="461">
        <v>103.554</v>
      </c>
    </row>
    <row r="424" spans="1:21">
      <c r="A424" s="39"/>
      <c r="B424" s="40" t="s">
        <v>115</v>
      </c>
      <c r="C424" s="324">
        <v>100.6</v>
      </c>
      <c r="D424" s="1828">
        <v>2075</v>
      </c>
      <c r="E424" s="324">
        <v>79.599999999999994</v>
      </c>
      <c r="F424" s="324">
        <v>99</v>
      </c>
      <c r="G424" s="325">
        <v>21349</v>
      </c>
      <c r="H424" s="324">
        <v>82.998000000000005</v>
      </c>
      <c r="I424" s="325">
        <v>4943114</v>
      </c>
      <c r="J424" s="368">
        <v>1.095</v>
      </c>
      <c r="K424" s="461">
        <v>103.235</v>
      </c>
      <c r="M424" s="328">
        <v>100.6</v>
      </c>
      <c r="N424" s="1357">
        <v>2073.8000000000002</v>
      </c>
      <c r="O424" s="324">
        <v>79.599999999999994</v>
      </c>
      <c r="P424" s="324">
        <v>98.8</v>
      </c>
      <c r="Q424" s="325">
        <v>19828</v>
      </c>
      <c r="R424" s="324">
        <v>82.998000000000005</v>
      </c>
      <c r="S424" s="325">
        <v>20134</v>
      </c>
      <c r="T424" s="368">
        <v>1.095</v>
      </c>
      <c r="U424" s="461">
        <v>103.235</v>
      </c>
    </row>
    <row r="425" spans="1:21">
      <c r="A425" s="39"/>
      <c r="B425" s="40" t="s">
        <v>116</v>
      </c>
      <c r="C425" s="324">
        <v>100.4</v>
      </c>
      <c r="D425" s="1828">
        <v>2469</v>
      </c>
      <c r="E425" s="324">
        <v>74.599999999999994</v>
      </c>
      <c r="F425" s="324">
        <v>99.2</v>
      </c>
      <c r="G425" s="325">
        <v>21154</v>
      </c>
      <c r="H425" s="324">
        <v>82.504999999999995</v>
      </c>
      <c r="I425" s="325">
        <v>8236661</v>
      </c>
      <c r="J425" s="368">
        <v>1.0980000000000001</v>
      </c>
      <c r="K425" s="461">
        <v>103.509</v>
      </c>
      <c r="M425" s="328">
        <v>100.4</v>
      </c>
      <c r="N425" s="1357">
        <v>2444.8000000000002</v>
      </c>
      <c r="O425" s="324">
        <v>74.599999999999994</v>
      </c>
      <c r="P425" s="324">
        <v>99</v>
      </c>
      <c r="Q425" s="325">
        <v>20112</v>
      </c>
      <c r="R425" s="324">
        <v>82.504999999999995</v>
      </c>
      <c r="S425" s="325">
        <v>19782</v>
      </c>
      <c r="T425" s="368">
        <v>1.0980000000000001</v>
      </c>
      <c r="U425" s="461">
        <v>103.509</v>
      </c>
    </row>
    <row r="426" spans="1:21">
      <c r="A426" s="39"/>
      <c r="B426" s="40" t="s">
        <v>117</v>
      </c>
      <c r="C426" s="324">
        <v>101.3</v>
      </c>
      <c r="D426" s="1828">
        <v>2498</v>
      </c>
      <c r="E426" s="324">
        <v>77.900000000000006</v>
      </c>
      <c r="F426" s="324">
        <v>99.4</v>
      </c>
      <c r="G426" s="325">
        <v>19797</v>
      </c>
      <c r="H426" s="324">
        <v>78.346000000000004</v>
      </c>
      <c r="I426" s="325">
        <v>72830912</v>
      </c>
      <c r="J426" s="368">
        <v>1.1000000000000001</v>
      </c>
      <c r="K426" s="461">
        <v>103.20399999999999</v>
      </c>
      <c r="M426" s="328">
        <v>101.3</v>
      </c>
      <c r="N426" s="1357">
        <v>2491.6</v>
      </c>
      <c r="O426" s="324">
        <v>77.900000000000006</v>
      </c>
      <c r="P426" s="324">
        <v>99.1</v>
      </c>
      <c r="Q426" s="325">
        <v>19931</v>
      </c>
      <c r="R426" s="324">
        <v>78.346000000000004</v>
      </c>
      <c r="S426" s="325">
        <v>21082</v>
      </c>
      <c r="T426" s="368">
        <v>1.1000000000000001</v>
      </c>
      <c r="U426" s="461">
        <v>103.20399999999999</v>
      </c>
    </row>
    <row r="427" spans="1:21">
      <c r="A427" s="55"/>
      <c r="B427" s="56" t="s">
        <v>118</v>
      </c>
      <c r="C427" s="344">
        <v>101.1</v>
      </c>
      <c r="D427" s="1829">
        <v>2434</v>
      </c>
      <c r="E427" s="344">
        <v>105.7</v>
      </c>
      <c r="F427" s="344">
        <v>99.4</v>
      </c>
      <c r="G427" s="345">
        <v>18756</v>
      </c>
      <c r="H427" s="344">
        <v>74.509</v>
      </c>
      <c r="I427" s="345">
        <v>4243280</v>
      </c>
      <c r="J427" s="387">
        <v>1.0980000000000001</v>
      </c>
      <c r="K427" s="462">
        <v>103.21</v>
      </c>
      <c r="M427" s="348">
        <v>101.1</v>
      </c>
      <c r="N427" s="1397">
        <v>2511.1</v>
      </c>
      <c r="O427" s="344">
        <v>105.7</v>
      </c>
      <c r="P427" s="344">
        <v>99.1</v>
      </c>
      <c r="Q427" s="345">
        <v>19933</v>
      </c>
      <c r="R427" s="344">
        <v>74.509</v>
      </c>
      <c r="S427" s="345">
        <v>19278</v>
      </c>
      <c r="T427" s="387">
        <v>1.0980000000000001</v>
      </c>
      <c r="U427" s="462">
        <v>103.21</v>
      </c>
    </row>
    <row r="428" spans="1:21">
      <c r="A428" s="67" t="s">
        <v>191</v>
      </c>
      <c r="B428" s="68" t="s">
        <v>107</v>
      </c>
      <c r="C428" s="337">
        <v>98.6</v>
      </c>
      <c r="D428" s="1830">
        <v>2166</v>
      </c>
      <c r="E428" s="337">
        <v>84.1</v>
      </c>
      <c r="F428" s="337">
        <v>98.9</v>
      </c>
      <c r="G428" s="338">
        <v>19032</v>
      </c>
      <c r="H428" s="337">
        <v>86.034999999999997</v>
      </c>
      <c r="I428" s="338">
        <v>5997603</v>
      </c>
      <c r="J428" s="383">
        <v>1.095</v>
      </c>
      <c r="K428" s="463">
        <v>102.117</v>
      </c>
      <c r="M428" s="343">
        <v>98.6</v>
      </c>
      <c r="N428" s="1398">
        <v>2222</v>
      </c>
      <c r="O428" s="337">
        <v>84.1</v>
      </c>
      <c r="P428" s="337">
        <v>99.1</v>
      </c>
      <c r="Q428" s="338">
        <v>19732</v>
      </c>
      <c r="R428" s="337">
        <v>86.034999999999997</v>
      </c>
      <c r="S428" s="338">
        <v>22063</v>
      </c>
      <c r="T428" s="383">
        <v>1.095</v>
      </c>
      <c r="U428" s="463">
        <v>102.117</v>
      </c>
    </row>
    <row r="429" spans="1:21">
      <c r="A429" s="39">
        <v>2024</v>
      </c>
      <c r="B429" s="40" t="s">
        <v>108</v>
      </c>
      <c r="C429" s="324">
        <v>102</v>
      </c>
      <c r="D429" s="1828">
        <v>2190</v>
      </c>
      <c r="E429" s="324">
        <v>91.6</v>
      </c>
      <c r="F429" s="324">
        <v>98.4</v>
      </c>
      <c r="G429" s="325">
        <v>18139</v>
      </c>
      <c r="H429" s="324">
        <v>125.583</v>
      </c>
      <c r="I429" s="325">
        <v>20353818</v>
      </c>
      <c r="J429" s="368">
        <v>1.0960000000000001</v>
      </c>
      <c r="K429" s="461">
        <v>102.91</v>
      </c>
      <c r="M429" s="328">
        <v>102</v>
      </c>
      <c r="N429" s="1357">
        <v>2262.6</v>
      </c>
      <c r="O429" s="324">
        <v>91.6</v>
      </c>
      <c r="P429" s="324">
        <v>98.9</v>
      </c>
      <c r="Q429" s="325">
        <v>19817</v>
      </c>
      <c r="R429" s="324">
        <v>125.583</v>
      </c>
      <c r="S429" s="325">
        <v>21516</v>
      </c>
      <c r="T429" s="368">
        <v>1.0960000000000001</v>
      </c>
      <c r="U429" s="461">
        <v>102.91</v>
      </c>
    </row>
    <row r="430" spans="1:21">
      <c r="A430" s="39"/>
      <c r="B430" s="40" t="s">
        <v>109</v>
      </c>
      <c r="C430" s="324">
        <v>102.4</v>
      </c>
      <c r="D430" s="1828">
        <v>2178</v>
      </c>
      <c r="E430" s="324">
        <v>96.3</v>
      </c>
      <c r="F430" s="324">
        <v>98.3</v>
      </c>
      <c r="G430" s="325">
        <v>17250</v>
      </c>
      <c r="H430" s="324">
        <v>109.854</v>
      </c>
      <c r="I430" s="325">
        <v>5130094</v>
      </c>
      <c r="J430" s="368">
        <v>1.099</v>
      </c>
      <c r="K430" s="461">
        <v>102.998</v>
      </c>
      <c r="M430" s="328">
        <v>102.4</v>
      </c>
      <c r="N430" s="1357">
        <v>2232.9</v>
      </c>
      <c r="O430" s="324">
        <v>96.3</v>
      </c>
      <c r="P430" s="324">
        <v>99.2</v>
      </c>
      <c r="Q430" s="325">
        <v>19730</v>
      </c>
      <c r="R430" s="324">
        <v>109.854</v>
      </c>
      <c r="S430" s="325">
        <v>21876</v>
      </c>
      <c r="T430" s="368">
        <v>1.099</v>
      </c>
      <c r="U430" s="461">
        <v>102.998</v>
      </c>
    </row>
    <row r="431" spans="1:21">
      <c r="A431" s="39"/>
      <c r="B431" s="40" t="s">
        <v>110</v>
      </c>
      <c r="C431" s="324">
        <v>102.2</v>
      </c>
      <c r="D431" s="1828">
        <v>2248</v>
      </c>
      <c r="E431" s="324">
        <v>82.6</v>
      </c>
      <c r="F431" s="324">
        <v>98.3</v>
      </c>
      <c r="G431" s="325">
        <v>17974</v>
      </c>
      <c r="H431" s="324">
        <v>89.429000000000002</v>
      </c>
      <c r="I431" s="325">
        <v>9763179</v>
      </c>
      <c r="J431" s="368">
        <v>1.105</v>
      </c>
      <c r="K431" s="461">
        <v>102.69</v>
      </c>
      <c r="M431" s="328">
        <v>102.2</v>
      </c>
      <c r="N431" s="1357">
        <v>2275.8000000000002</v>
      </c>
      <c r="O431" s="324">
        <v>82.6</v>
      </c>
      <c r="P431" s="324">
        <v>98.6</v>
      </c>
      <c r="Q431" s="325">
        <v>19898</v>
      </c>
      <c r="R431" s="324">
        <v>89.429000000000002</v>
      </c>
      <c r="S431" s="325">
        <v>21883</v>
      </c>
      <c r="T431" s="368">
        <v>1.105</v>
      </c>
      <c r="U431" s="461">
        <v>102.69</v>
      </c>
    </row>
    <row r="432" spans="1:21">
      <c r="A432" s="39"/>
      <c r="B432" s="40" t="s">
        <v>111</v>
      </c>
      <c r="C432" s="324">
        <v>99.8</v>
      </c>
      <c r="D432" s="1828">
        <v>2239</v>
      </c>
      <c r="E432" s="324">
        <v>79.8</v>
      </c>
      <c r="F432" s="324">
        <v>99.2</v>
      </c>
      <c r="G432" s="325">
        <v>19693</v>
      </c>
      <c r="H432" s="324">
        <v>99.087999999999994</v>
      </c>
      <c r="I432" s="325">
        <v>94866916</v>
      </c>
      <c r="J432" s="368">
        <v>1.109</v>
      </c>
      <c r="K432" s="461">
        <v>102.682</v>
      </c>
      <c r="M432" s="328">
        <v>99.8</v>
      </c>
      <c r="N432" s="1357">
        <v>2182</v>
      </c>
      <c r="O432" s="324">
        <v>79.8</v>
      </c>
      <c r="P432" s="324">
        <v>99.1</v>
      </c>
      <c r="Q432" s="325">
        <v>19723</v>
      </c>
      <c r="R432" s="324">
        <v>99.087999999999994</v>
      </c>
      <c r="S432" s="325">
        <v>22543</v>
      </c>
      <c r="T432" s="368">
        <v>1.109</v>
      </c>
      <c r="U432" s="461">
        <v>102.682</v>
      </c>
    </row>
    <row r="433" spans="1:21">
      <c r="A433" s="39"/>
      <c r="B433" s="40" t="s">
        <v>112</v>
      </c>
      <c r="C433" s="324">
        <v>101.3</v>
      </c>
      <c r="D433" s="1828">
        <v>2260</v>
      </c>
      <c r="E433" s="324">
        <v>85.7</v>
      </c>
      <c r="F433" s="324">
        <v>99</v>
      </c>
      <c r="G433" s="325">
        <v>19628</v>
      </c>
      <c r="H433" s="324">
        <v>96.049000000000007</v>
      </c>
      <c r="I433" s="325">
        <v>6140422</v>
      </c>
      <c r="J433" s="368">
        <v>1.113</v>
      </c>
      <c r="K433" s="461">
        <v>103.071</v>
      </c>
      <c r="M433" s="328">
        <v>101.3</v>
      </c>
      <c r="N433" s="1357">
        <v>2209.6</v>
      </c>
      <c r="O433" s="324">
        <v>85.7</v>
      </c>
      <c r="P433" s="324">
        <v>98.8</v>
      </c>
      <c r="Q433" s="325">
        <v>19418</v>
      </c>
      <c r="R433" s="324">
        <v>96.049000000000007</v>
      </c>
      <c r="S433" s="325">
        <v>18680</v>
      </c>
      <c r="T433" s="368">
        <v>1.113</v>
      </c>
      <c r="U433" s="461">
        <v>103.071</v>
      </c>
    </row>
    <row r="434" spans="1:21">
      <c r="A434" s="39"/>
      <c r="B434" s="40" t="s">
        <v>113</v>
      </c>
      <c r="C434" s="324">
        <v>101.2</v>
      </c>
      <c r="D434" s="1828">
        <v>2223</v>
      </c>
      <c r="E434" s="324">
        <v>91.6</v>
      </c>
      <c r="F434" s="324">
        <v>98.9</v>
      </c>
      <c r="G434" s="325">
        <v>22206</v>
      </c>
      <c r="H434" s="324">
        <v>79.465999999999994</v>
      </c>
      <c r="I434" s="325">
        <v>7527956</v>
      </c>
      <c r="J434" s="368">
        <v>1.117</v>
      </c>
      <c r="K434" s="461">
        <v>102.77</v>
      </c>
      <c r="M434" s="328">
        <v>101.2</v>
      </c>
      <c r="N434" s="1357">
        <v>2163.6999999999998</v>
      </c>
      <c r="O434" s="324">
        <v>91.6</v>
      </c>
      <c r="P434" s="324">
        <v>98.6</v>
      </c>
      <c r="Q434" s="325">
        <v>19521</v>
      </c>
      <c r="R434" s="324">
        <v>79.465999999999994</v>
      </c>
      <c r="S434" s="325">
        <v>22628</v>
      </c>
      <c r="T434" s="368">
        <v>1.117</v>
      </c>
      <c r="U434" s="461">
        <v>102.77</v>
      </c>
    </row>
    <row r="435" spans="1:21">
      <c r="A435" s="39"/>
      <c r="B435" s="40" t="s">
        <v>114</v>
      </c>
      <c r="C435" s="324">
        <v>106.4</v>
      </c>
      <c r="D435" s="1828">
        <v>2125</v>
      </c>
      <c r="E435" s="324">
        <v>88.8</v>
      </c>
      <c r="F435" s="324">
        <v>99.3</v>
      </c>
      <c r="G435" s="325">
        <v>21536</v>
      </c>
      <c r="H435" s="324">
        <v>89.685000000000002</v>
      </c>
      <c r="I435" s="325">
        <v>19527606</v>
      </c>
      <c r="J435" s="368">
        <v>1.1180000000000001</v>
      </c>
      <c r="K435" s="461">
        <v>103.241</v>
      </c>
      <c r="M435" s="328">
        <v>106.4</v>
      </c>
      <c r="N435" s="1357">
        <v>2064.9</v>
      </c>
      <c r="O435" s="324">
        <v>88.8</v>
      </c>
      <c r="P435" s="324">
        <v>99.1</v>
      </c>
      <c r="Q435" s="325">
        <v>19106</v>
      </c>
      <c r="R435" s="324">
        <v>89.685000000000002</v>
      </c>
      <c r="S435" s="325">
        <v>22044</v>
      </c>
      <c r="T435" s="368">
        <v>1.1180000000000001</v>
      </c>
      <c r="U435" s="461">
        <v>103.241</v>
      </c>
    </row>
    <row r="436" spans="1:21">
      <c r="A436" s="39"/>
      <c r="B436" s="40" t="s">
        <v>115</v>
      </c>
      <c r="C436" s="324">
        <v>102.8</v>
      </c>
      <c r="D436" s="1828">
        <v>2197</v>
      </c>
      <c r="E436" s="324">
        <v>90.8</v>
      </c>
      <c r="F436" s="324">
        <v>98.5</v>
      </c>
      <c r="G436" s="325">
        <v>20723</v>
      </c>
      <c r="H436" s="324">
        <v>99.344999999999999</v>
      </c>
      <c r="I436" s="325">
        <v>5132639</v>
      </c>
      <c r="J436" s="368">
        <v>1.145</v>
      </c>
      <c r="K436" s="461">
        <v>102.944</v>
      </c>
      <c r="M436" s="328">
        <v>102.8</v>
      </c>
      <c r="N436" s="1357">
        <v>2193.3000000000002</v>
      </c>
      <c r="O436" s="324">
        <v>90.8</v>
      </c>
      <c r="P436" s="324">
        <v>98.3</v>
      </c>
      <c r="Q436" s="325">
        <v>19204</v>
      </c>
      <c r="R436" s="324">
        <v>99.344999999999999</v>
      </c>
      <c r="S436" s="325">
        <v>21226</v>
      </c>
      <c r="T436" s="1358">
        <v>1.145</v>
      </c>
      <c r="U436" s="461">
        <v>102.944</v>
      </c>
    </row>
    <row r="437" spans="1:21">
      <c r="A437" s="39"/>
      <c r="B437" s="40" t="s">
        <v>116</v>
      </c>
      <c r="C437" s="324">
        <v>102.6</v>
      </c>
      <c r="D437" s="1828"/>
      <c r="E437" s="324">
        <v>88.8</v>
      </c>
      <c r="F437" s="324">
        <v>99</v>
      </c>
      <c r="G437" s="325">
        <v>20279</v>
      </c>
      <c r="H437" s="324">
        <v>103.399</v>
      </c>
      <c r="I437" s="325">
        <v>9041754</v>
      </c>
      <c r="J437" s="368">
        <v>1.155</v>
      </c>
      <c r="K437" s="461">
        <v>102.44799999999999</v>
      </c>
      <c r="M437" s="328">
        <v>102.6</v>
      </c>
      <c r="N437" s="1357"/>
      <c r="O437" s="324">
        <v>88.8</v>
      </c>
      <c r="P437" s="324">
        <v>98.8</v>
      </c>
      <c r="Q437" s="325">
        <v>18931</v>
      </c>
      <c r="R437" s="324">
        <v>103.399</v>
      </c>
      <c r="S437" s="325">
        <v>21669</v>
      </c>
      <c r="T437" s="1358">
        <v>1.155</v>
      </c>
      <c r="U437" s="461">
        <v>102.44799999999999</v>
      </c>
    </row>
    <row r="438" spans="1:21">
      <c r="A438" s="39"/>
      <c r="B438" s="40" t="s">
        <v>117</v>
      </c>
      <c r="C438" s="324">
        <v>102.7</v>
      </c>
      <c r="D438" s="1828"/>
      <c r="E438" s="324">
        <v>89.9</v>
      </c>
      <c r="F438" s="324">
        <v>99.2</v>
      </c>
      <c r="G438" s="325">
        <v>18297</v>
      </c>
      <c r="H438" s="324">
        <v>117.759</v>
      </c>
      <c r="I438" s="325">
        <v>77125592</v>
      </c>
      <c r="J438" s="368">
        <v>1.1639999999999999</v>
      </c>
      <c r="K438" s="461">
        <v>103.01</v>
      </c>
      <c r="M438" s="328">
        <v>102.7</v>
      </c>
      <c r="N438" s="1357"/>
      <c r="O438" s="324">
        <v>89.9</v>
      </c>
      <c r="P438" s="324">
        <v>98.8</v>
      </c>
      <c r="Q438" s="325">
        <v>18865</v>
      </c>
      <c r="R438" s="324">
        <v>117.759</v>
      </c>
      <c r="S438" s="325">
        <v>22169</v>
      </c>
      <c r="T438" s="1358">
        <v>1.1639999999999999</v>
      </c>
      <c r="U438" s="461">
        <v>103.01</v>
      </c>
    </row>
    <row r="439" spans="1:21">
      <c r="A439" s="55"/>
      <c r="B439" s="56" t="s">
        <v>118</v>
      </c>
      <c r="C439" s="344">
        <v>103.8</v>
      </c>
      <c r="D439" s="1829"/>
      <c r="E439" s="344">
        <v>92</v>
      </c>
      <c r="F439" s="344">
        <v>99.5</v>
      </c>
      <c r="G439" s="345">
        <v>18503</v>
      </c>
      <c r="H439" s="344">
        <v>116.042</v>
      </c>
      <c r="I439" s="345">
        <v>4867698</v>
      </c>
      <c r="J439" s="387">
        <v>1.1910000000000001</v>
      </c>
      <c r="K439" s="462">
        <v>103.77</v>
      </c>
      <c r="M439" s="348">
        <v>103.8</v>
      </c>
      <c r="N439" s="1397"/>
      <c r="O439" s="344">
        <v>92</v>
      </c>
      <c r="P439" s="344">
        <v>99.2</v>
      </c>
      <c r="Q439" s="345">
        <v>19270</v>
      </c>
      <c r="R439" s="344">
        <v>116.042</v>
      </c>
      <c r="S439" s="345">
        <v>21889</v>
      </c>
      <c r="T439" s="1359">
        <v>1.1910000000000001</v>
      </c>
      <c r="U439" s="462">
        <v>103.77</v>
      </c>
    </row>
    <row r="440" spans="1:21">
      <c r="A440" s="1934" t="s">
        <v>832</v>
      </c>
      <c r="B440" s="68" t="s">
        <v>107</v>
      </c>
      <c r="C440" s="337">
        <v>103.2</v>
      </c>
      <c r="D440" s="1830"/>
      <c r="E440" s="337">
        <v>86.4</v>
      </c>
      <c r="F440" s="337">
        <v>98.3</v>
      </c>
      <c r="G440" s="338">
        <v>18422</v>
      </c>
      <c r="H440" s="337">
        <v>110.70099999999999</v>
      </c>
      <c r="I440" s="338">
        <v>5797860</v>
      </c>
      <c r="J440" s="383">
        <v>1.222</v>
      </c>
      <c r="K440" s="463">
        <v>104.241</v>
      </c>
      <c r="M440" s="343">
        <v>103.2</v>
      </c>
      <c r="N440" s="1398"/>
      <c r="O440" s="337">
        <v>86.4</v>
      </c>
      <c r="P440" s="337">
        <v>98.5</v>
      </c>
      <c r="Q440" s="338">
        <v>19209</v>
      </c>
      <c r="R440" s="337">
        <v>110.70099999999999</v>
      </c>
      <c r="S440" s="338">
        <v>21572</v>
      </c>
      <c r="T440" s="383">
        <v>1.222</v>
      </c>
      <c r="U440" s="463">
        <v>104.241</v>
      </c>
    </row>
    <row r="441" spans="1:21">
      <c r="A441" s="39">
        <v>2025</v>
      </c>
      <c r="B441" s="40" t="s">
        <v>108</v>
      </c>
      <c r="C441" s="324">
        <v>100.8</v>
      </c>
      <c r="D441" s="1828"/>
      <c r="E441" s="324">
        <v>92.8</v>
      </c>
      <c r="F441" s="324">
        <v>97.9</v>
      </c>
      <c r="G441" s="325">
        <v>17782</v>
      </c>
      <c r="H441" s="324">
        <v>77.662000000000006</v>
      </c>
      <c r="I441" s="325">
        <v>20915241</v>
      </c>
      <c r="J441" s="368">
        <v>1.2370000000000001</v>
      </c>
      <c r="K441" s="461">
        <v>103.77</v>
      </c>
      <c r="M441" s="328">
        <v>100.8</v>
      </c>
      <c r="N441" s="1357"/>
      <c r="O441" s="324">
        <v>92.8</v>
      </c>
      <c r="P441" s="324">
        <v>98.4</v>
      </c>
      <c r="Q441" s="325">
        <v>19567</v>
      </c>
      <c r="R441" s="324">
        <v>77.662000000000006</v>
      </c>
      <c r="S441" s="325">
        <v>22288</v>
      </c>
      <c r="T441" s="368">
        <v>1.2370000000000001</v>
      </c>
      <c r="U441" s="461">
        <v>103.77</v>
      </c>
    </row>
    <row r="442" spans="1:21">
      <c r="A442" s="39"/>
      <c r="B442" s="40" t="s">
        <v>109</v>
      </c>
      <c r="C442" s="324">
        <v>100.2</v>
      </c>
      <c r="D442" s="1828"/>
      <c r="E442" s="324">
        <v>82.4</v>
      </c>
      <c r="F442" s="324">
        <v>96.8</v>
      </c>
      <c r="G442" s="325">
        <v>17216</v>
      </c>
      <c r="H442" s="324">
        <v>95.575999999999993</v>
      </c>
      <c r="I442" s="325">
        <v>5050186</v>
      </c>
      <c r="J442" s="368">
        <v>1.284</v>
      </c>
      <c r="K442" s="461">
        <v>103.568</v>
      </c>
      <c r="M442" s="328">
        <v>100.2</v>
      </c>
      <c r="N442" s="1357"/>
      <c r="O442" s="324">
        <v>82.4</v>
      </c>
      <c r="P442" s="324">
        <v>97.8</v>
      </c>
      <c r="Q442" s="325">
        <v>19585</v>
      </c>
      <c r="R442" s="324">
        <v>95.575999999999993</v>
      </c>
      <c r="S442" s="325">
        <v>21788</v>
      </c>
      <c r="T442" s="368">
        <v>1.284</v>
      </c>
      <c r="U442" s="461">
        <v>103.568</v>
      </c>
    </row>
    <row r="443" spans="1:21">
      <c r="A443" s="39"/>
      <c r="B443" s="40" t="s">
        <v>110</v>
      </c>
      <c r="C443" s="324">
        <v>101.2</v>
      </c>
      <c r="D443" s="1828"/>
      <c r="E443" s="324">
        <v>80.2</v>
      </c>
      <c r="F443" s="324">
        <v>99.5</v>
      </c>
      <c r="G443" s="325">
        <v>17513</v>
      </c>
      <c r="H443" s="324">
        <v>116.89400000000001</v>
      </c>
      <c r="I443" s="325">
        <v>10221949</v>
      </c>
      <c r="J443" s="368">
        <v>1.3029999999999999</v>
      </c>
      <c r="K443" s="461">
        <v>103.55500000000001</v>
      </c>
      <c r="M443" s="328">
        <v>101.2</v>
      </c>
      <c r="N443" s="1357"/>
      <c r="O443" s="324">
        <v>80.2</v>
      </c>
      <c r="P443" s="324">
        <v>99.8</v>
      </c>
      <c r="Q443" s="325">
        <v>19374</v>
      </c>
      <c r="R443" s="324">
        <v>116.89400000000001</v>
      </c>
      <c r="S443" s="325">
        <v>22536</v>
      </c>
      <c r="T443" s="368">
        <v>1.3029999999999999</v>
      </c>
      <c r="U443" s="461">
        <v>103.55500000000001</v>
      </c>
    </row>
    <row r="444" spans="1:21">
      <c r="A444" s="39"/>
      <c r="B444" s="40" t="s">
        <v>111</v>
      </c>
      <c r="C444" s="324">
        <v>98.7</v>
      </c>
      <c r="D444" s="1828"/>
      <c r="E444" s="324">
        <v>104.5</v>
      </c>
      <c r="F444" s="324">
        <v>99.4</v>
      </c>
      <c r="G444" s="325">
        <v>18651</v>
      </c>
      <c r="H444" s="324">
        <v>92.456000000000003</v>
      </c>
      <c r="I444" s="325">
        <v>90888716</v>
      </c>
      <c r="J444" s="368">
        <v>1.321</v>
      </c>
      <c r="K444" s="461">
        <v>103.73099999999999</v>
      </c>
      <c r="M444" s="328">
        <v>98.7</v>
      </c>
      <c r="N444" s="1357"/>
      <c r="O444" s="324">
        <v>104.5</v>
      </c>
      <c r="P444" s="324">
        <v>99.3</v>
      </c>
      <c r="Q444" s="325">
        <v>18913</v>
      </c>
      <c r="R444" s="324">
        <v>92.456000000000003</v>
      </c>
      <c r="S444" s="325">
        <v>21617</v>
      </c>
      <c r="T444" s="368">
        <v>1.321</v>
      </c>
      <c r="U444" s="461">
        <v>103.73099999999999</v>
      </c>
    </row>
    <row r="445" spans="1:21">
      <c r="A445" s="39"/>
      <c r="B445" s="40" t="s">
        <v>112</v>
      </c>
      <c r="C445" s="324">
        <v>100.4</v>
      </c>
      <c r="D445" s="1828"/>
      <c r="E445" s="324">
        <v>107</v>
      </c>
      <c r="F445" s="324">
        <v>99.5</v>
      </c>
      <c r="G445" s="325">
        <v>20230</v>
      </c>
      <c r="H445" s="324">
        <v>102.057</v>
      </c>
      <c r="I445" s="325">
        <v>6237121</v>
      </c>
      <c r="J445" s="368">
        <v>1.3779999999999999</v>
      </c>
      <c r="K445" s="461">
        <v>103.352</v>
      </c>
      <c r="M445" s="328">
        <v>100.4</v>
      </c>
      <c r="N445" s="1357"/>
      <c r="O445" s="324">
        <v>107</v>
      </c>
      <c r="P445" s="324">
        <v>99.3</v>
      </c>
      <c r="Q445" s="325">
        <v>19792</v>
      </c>
      <c r="R445" s="324">
        <v>102.057</v>
      </c>
      <c r="S445" s="325">
        <v>19572</v>
      </c>
      <c r="T445" s="368">
        <v>1.3779999999999999</v>
      </c>
      <c r="U445" s="461">
        <v>103.352</v>
      </c>
    </row>
    <row r="446" spans="1:21">
      <c r="A446" s="39"/>
      <c r="B446" s="40" t="s">
        <v>113</v>
      </c>
      <c r="C446" s="324">
        <v>103.6</v>
      </c>
      <c r="D446" s="1828"/>
      <c r="E446" s="324">
        <v>108.3</v>
      </c>
      <c r="F446" s="324">
        <v>99.3</v>
      </c>
      <c r="G446" s="325">
        <v>23572</v>
      </c>
      <c r="H446" s="324">
        <v>107.782</v>
      </c>
      <c r="I446" s="325">
        <v>7462369</v>
      </c>
      <c r="J446" s="368">
        <v>1.383</v>
      </c>
      <c r="K446" s="461">
        <v>103.43899999999999</v>
      </c>
      <c r="M446" s="328">
        <v>103.6</v>
      </c>
      <c r="N446" s="1357"/>
      <c r="O446" s="324">
        <v>108.3</v>
      </c>
      <c r="P446" s="324">
        <v>99</v>
      </c>
      <c r="Q446" s="325">
        <v>20592</v>
      </c>
      <c r="R446" s="324">
        <v>107.782</v>
      </c>
      <c r="S446" s="325">
        <v>22527</v>
      </c>
      <c r="T446" s="368">
        <v>1.383</v>
      </c>
      <c r="U446" s="461">
        <v>103.43899999999999</v>
      </c>
    </row>
    <row r="447" spans="1:21">
      <c r="A447" s="39"/>
      <c r="B447" s="40" t="s">
        <v>114</v>
      </c>
      <c r="C447" s="324">
        <v>103.2</v>
      </c>
      <c r="D447" s="1828"/>
      <c r="E447" s="324">
        <v>88.3</v>
      </c>
      <c r="F447" s="324">
        <v>98.9</v>
      </c>
      <c r="G447" s="325">
        <v>22844</v>
      </c>
      <c r="H447" s="324">
        <v>104.633</v>
      </c>
      <c r="I447" s="325">
        <v>20241350</v>
      </c>
      <c r="J447" s="368">
        <v>1.3819999999999999</v>
      </c>
      <c r="K447" s="461">
        <v>102.678</v>
      </c>
      <c r="M447" s="328">
        <v>103.2</v>
      </c>
      <c r="N447" s="1357"/>
      <c r="O447" s="324">
        <v>88.3</v>
      </c>
      <c r="P447" s="324">
        <v>98.7</v>
      </c>
      <c r="Q447" s="325">
        <v>20649</v>
      </c>
      <c r="R447" s="324">
        <v>104.633</v>
      </c>
      <c r="S447" s="325">
        <v>22859</v>
      </c>
      <c r="T447" s="368">
        <v>1.3819999999999999</v>
      </c>
      <c r="U447" s="461">
        <v>102.678</v>
      </c>
    </row>
    <row r="448" spans="1:21">
      <c r="A448" s="39"/>
      <c r="B448" s="40" t="s">
        <v>115</v>
      </c>
      <c r="C448" s="324">
        <v>104.1</v>
      </c>
      <c r="D448" s="1828"/>
      <c r="E448" s="324">
        <v>79.400000000000006</v>
      </c>
      <c r="F448" s="324">
        <v>99.1</v>
      </c>
      <c r="G448" s="325">
        <v>23040</v>
      </c>
      <c r="H448" s="324">
        <v>108.446</v>
      </c>
      <c r="I448" s="325">
        <v>5581874</v>
      </c>
      <c r="J448" s="368">
        <v>1.3919999999999999</v>
      </c>
      <c r="K448" s="461">
        <v>102.768</v>
      </c>
      <c r="M448" s="328">
        <v>104.1</v>
      </c>
      <c r="N448" s="1357"/>
      <c r="O448" s="324">
        <v>79.400000000000006</v>
      </c>
      <c r="P448" s="324">
        <v>98.9</v>
      </c>
      <c r="Q448" s="325">
        <v>20946</v>
      </c>
      <c r="R448" s="324">
        <v>108.446</v>
      </c>
      <c r="S448" s="325">
        <v>23263</v>
      </c>
      <c r="T448" s="368">
        <v>1.3919999999999999</v>
      </c>
      <c r="U448" s="461">
        <v>102.768</v>
      </c>
    </row>
    <row r="449" spans="1:21">
      <c r="A449" s="39"/>
      <c r="B449" s="40" t="s">
        <v>116</v>
      </c>
      <c r="C449" s="324">
        <v>105.2</v>
      </c>
      <c r="D449" s="1828"/>
      <c r="E449" s="324">
        <v>74.2</v>
      </c>
      <c r="F449" s="324">
        <v>99</v>
      </c>
      <c r="G449" s="325">
        <v>22180</v>
      </c>
      <c r="H449" s="324">
        <v>92.656000000000006</v>
      </c>
      <c r="I449" s="325">
        <v>10140491</v>
      </c>
      <c r="J449" s="368">
        <v>1.3979999999999999</v>
      </c>
      <c r="K449" s="461">
        <v>102.941</v>
      </c>
      <c r="M449" s="328">
        <v>105.2</v>
      </c>
      <c r="N449" s="1357"/>
      <c r="O449" s="324">
        <v>74.2</v>
      </c>
      <c r="P449" s="324">
        <v>98.8</v>
      </c>
      <c r="Q449" s="325">
        <v>20901</v>
      </c>
      <c r="R449" s="324">
        <v>92.656000000000006</v>
      </c>
      <c r="S449" s="325">
        <v>23752</v>
      </c>
      <c r="T449" s="368">
        <v>1.3979999999999999</v>
      </c>
      <c r="U449" s="461">
        <v>102.941</v>
      </c>
    </row>
    <row r="450" spans="1:21">
      <c r="A450" s="39"/>
      <c r="B450" s="40" t="s">
        <v>117</v>
      </c>
      <c r="C450" s="324">
        <v>100.4</v>
      </c>
      <c r="D450" s="1828"/>
      <c r="E450" s="324">
        <v>88.5</v>
      </c>
      <c r="F450" s="324">
        <v>99.1</v>
      </c>
      <c r="G450" s="325">
        <v>19968</v>
      </c>
      <c r="H450" s="324">
        <v>100.13500000000001</v>
      </c>
      <c r="I450" s="325">
        <v>79808048</v>
      </c>
      <c r="J450" s="368">
        <v>1.4</v>
      </c>
      <c r="K450" s="461">
        <v>102.648</v>
      </c>
      <c r="M450" s="328">
        <v>100.4</v>
      </c>
      <c r="N450" s="1357"/>
      <c r="O450" s="324">
        <v>88.5</v>
      </c>
      <c r="P450" s="324">
        <v>98.7</v>
      </c>
      <c r="Q450" s="325">
        <v>20816</v>
      </c>
      <c r="R450" s="324">
        <v>100.13500000000001</v>
      </c>
      <c r="S450" s="325">
        <v>22950</v>
      </c>
      <c r="T450" s="368">
        <v>1.4</v>
      </c>
      <c r="U450" s="461">
        <v>102.648</v>
      </c>
    </row>
    <row r="451" spans="1:21">
      <c r="A451" s="55"/>
      <c r="B451" s="56" t="s">
        <v>118</v>
      </c>
      <c r="C451" s="344">
        <v>100.7</v>
      </c>
      <c r="D451" s="1829"/>
      <c r="E451" s="344">
        <v>75.8</v>
      </c>
      <c r="F451" s="344">
        <v>98.9</v>
      </c>
      <c r="G451" s="345">
        <v>20049</v>
      </c>
      <c r="H451" s="344">
        <v>85.415000000000006</v>
      </c>
      <c r="I451" s="345">
        <v>5687017</v>
      </c>
      <c r="J451" s="387">
        <v>1.413</v>
      </c>
      <c r="K451" s="462">
        <v>102.089</v>
      </c>
      <c r="M451" s="348">
        <v>100.7</v>
      </c>
      <c r="N451" s="1397"/>
      <c r="O451" s="344">
        <v>75.8</v>
      </c>
      <c r="P451" s="344">
        <v>98.6</v>
      </c>
      <c r="Q451" s="345">
        <v>20562</v>
      </c>
      <c r="R451" s="344">
        <v>85.415000000000006</v>
      </c>
      <c r="S451" s="345">
        <v>24796</v>
      </c>
      <c r="T451" s="368">
        <v>1.413</v>
      </c>
      <c r="U451" s="462">
        <v>102.089</v>
      </c>
    </row>
    <row r="452" spans="1:21">
      <c r="A452" s="1934" t="s">
        <v>832</v>
      </c>
      <c r="B452" s="68" t="s">
        <v>107</v>
      </c>
      <c r="C452" s="337">
        <v>101.8</v>
      </c>
      <c r="D452" s="1830"/>
      <c r="E452" s="337">
        <v>89.3</v>
      </c>
      <c r="F452" s="337">
        <v>99.5</v>
      </c>
      <c r="G452" s="338">
        <v>19196</v>
      </c>
      <c r="H452" s="337">
        <v>104.121</v>
      </c>
      <c r="I452" s="338">
        <v>6949794</v>
      </c>
      <c r="J452" s="383">
        <v>1.431</v>
      </c>
      <c r="K452" s="463">
        <v>101.627</v>
      </c>
      <c r="M452" s="343">
        <v>101.8</v>
      </c>
      <c r="N452" s="1398"/>
      <c r="O452" s="337">
        <v>89.3</v>
      </c>
      <c r="P452" s="337">
        <v>99.7</v>
      </c>
      <c r="Q452" s="338">
        <v>20277</v>
      </c>
      <c r="R452" s="337">
        <v>104.121</v>
      </c>
      <c r="S452" s="338">
        <v>26117</v>
      </c>
      <c r="T452" s="1633">
        <v>1.431</v>
      </c>
      <c r="U452" s="463">
        <v>101.627</v>
      </c>
    </row>
    <row r="453" spans="1:21">
      <c r="A453" s="39">
        <v>2025</v>
      </c>
      <c r="B453" s="40" t="s">
        <v>108</v>
      </c>
      <c r="C453" s="324"/>
      <c r="D453" s="1828"/>
      <c r="E453" s="324"/>
      <c r="F453" s="324"/>
      <c r="G453" s="325"/>
      <c r="H453" s="324"/>
      <c r="I453" s="325"/>
      <c r="J453" s="368"/>
      <c r="K453" s="461"/>
      <c r="M453" s="328"/>
      <c r="N453" s="1357"/>
      <c r="O453" s="324"/>
      <c r="P453" s="324"/>
      <c r="Q453" s="325"/>
      <c r="R453" s="324"/>
      <c r="S453" s="325"/>
      <c r="T453" s="1358"/>
      <c r="U453" s="461"/>
    </row>
    <row r="454" spans="1:21">
      <c r="A454" s="39"/>
      <c r="B454" s="40" t="s">
        <v>109</v>
      </c>
      <c r="C454" s="324"/>
      <c r="D454" s="1828"/>
      <c r="E454" s="324"/>
      <c r="F454" s="324"/>
      <c r="G454" s="325"/>
      <c r="H454" s="324"/>
      <c r="I454" s="325"/>
      <c r="J454" s="368"/>
      <c r="K454" s="461"/>
      <c r="M454" s="328"/>
      <c r="N454" s="1357"/>
      <c r="O454" s="324"/>
      <c r="P454" s="324"/>
      <c r="Q454" s="325"/>
      <c r="R454" s="324"/>
      <c r="S454" s="325"/>
      <c r="T454" s="1358"/>
      <c r="U454" s="461"/>
    </row>
    <row r="455" spans="1:21">
      <c r="A455" s="39"/>
      <c r="B455" s="40" t="s">
        <v>110</v>
      </c>
      <c r="C455" s="324"/>
      <c r="D455" s="1828"/>
      <c r="E455" s="324"/>
      <c r="F455" s="324"/>
      <c r="G455" s="325"/>
      <c r="H455" s="324"/>
      <c r="I455" s="325"/>
      <c r="J455" s="368"/>
      <c r="K455" s="461"/>
      <c r="M455" s="328"/>
      <c r="N455" s="1357"/>
      <c r="O455" s="324"/>
      <c r="P455" s="324"/>
      <c r="Q455" s="325"/>
      <c r="R455" s="324"/>
      <c r="S455" s="325"/>
      <c r="T455" s="1358"/>
      <c r="U455" s="461"/>
    </row>
    <row r="456" spans="1:21">
      <c r="A456" s="39"/>
      <c r="B456" s="40" t="s">
        <v>111</v>
      </c>
      <c r="C456" s="324"/>
      <c r="D456" s="1828"/>
      <c r="E456" s="324"/>
      <c r="F456" s="324"/>
      <c r="G456" s="325"/>
      <c r="H456" s="324"/>
      <c r="I456" s="325"/>
      <c r="J456" s="368"/>
      <c r="K456" s="461"/>
      <c r="M456" s="328"/>
      <c r="N456" s="1357"/>
      <c r="O456" s="324"/>
      <c r="P456" s="324"/>
      <c r="Q456" s="325"/>
      <c r="R456" s="324"/>
      <c r="S456" s="325"/>
      <c r="T456" s="1358"/>
      <c r="U456" s="461"/>
    </row>
    <row r="457" spans="1:21">
      <c r="A457" s="39"/>
      <c r="B457" s="40" t="s">
        <v>112</v>
      </c>
      <c r="C457" s="324"/>
      <c r="D457" s="1828"/>
      <c r="E457" s="324"/>
      <c r="F457" s="324"/>
      <c r="G457" s="325"/>
      <c r="H457" s="324"/>
      <c r="I457" s="325"/>
      <c r="J457" s="368"/>
      <c r="K457" s="461"/>
      <c r="M457" s="328"/>
      <c r="N457" s="1357"/>
      <c r="O457" s="324"/>
      <c r="P457" s="324"/>
      <c r="Q457" s="325"/>
      <c r="R457" s="324"/>
      <c r="S457" s="325"/>
      <c r="T457" s="1358"/>
      <c r="U457" s="461"/>
    </row>
    <row r="458" spans="1:21">
      <c r="A458" s="39"/>
      <c r="B458" s="40" t="s">
        <v>113</v>
      </c>
      <c r="C458" s="324"/>
      <c r="D458" s="1828"/>
      <c r="E458" s="324"/>
      <c r="F458" s="324"/>
      <c r="G458" s="325"/>
      <c r="H458" s="324"/>
      <c r="I458" s="325"/>
      <c r="J458" s="368"/>
      <c r="K458" s="461"/>
      <c r="M458" s="328"/>
      <c r="N458" s="1357"/>
      <c r="O458" s="324"/>
      <c r="P458" s="324"/>
      <c r="Q458" s="325"/>
      <c r="R458" s="324"/>
      <c r="S458" s="325"/>
      <c r="T458" s="1358"/>
      <c r="U458" s="461"/>
    </row>
    <row r="459" spans="1:21">
      <c r="A459" s="39"/>
      <c r="B459" s="40" t="s">
        <v>114</v>
      </c>
      <c r="C459" s="324"/>
      <c r="D459" s="1828"/>
      <c r="E459" s="324"/>
      <c r="F459" s="324"/>
      <c r="G459" s="325"/>
      <c r="H459" s="324"/>
      <c r="I459" s="325"/>
      <c r="J459" s="368"/>
      <c r="K459" s="461"/>
      <c r="M459" s="328"/>
      <c r="N459" s="1357"/>
      <c r="O459" s="324"/>
      <c r="P459" s="324"/>
      <c r="Q459" s="325"/>
      <c r="R459" s="324"/>
      <c r="S459" s="325"/>
      <c r="T459" s="1358"/>
      <c r="U459" s="461"/>
    </row>
    <row r="460" spans="1:21">
      <c r="A460" s="39"/>
      <c r="B460" s="40" t="s">
        <v>115</v>
      </c>
      <c r="C460" s="324"/>
      <c r="D460" s="1828"/>
      <c r="E460" s="324"/>
      <c r="F460" s="324"/>
      <c r="G460" s="325"/>
      <c r="H460" s="324"/>
      <c r="I460" s="325"/>
      <c r="J460" s="368"/>
      <c r="K460" s="461"/>
      <c r="M460" s="328"/>
      <c r="N460" s="1357"/>
      <c r="O460" s="324"/>
      <c r="P460" s="324"/>
      <c r="Q460" s="325"/>
      <c r="R460" s="324"/>
      <c r="S460" s="325"/>
      <c r="T460" s="1358"/>
      <c r="U460" s="461"/>
    </row>
    <row r="461" spans="1:21">
      <c r="A461" s="39"/>
      <c r="B461" s="40" t="s">
        <v>116</v>
      </c>
      <c r="C461" s="324"/>
      <c r="D461" s="1828"/>
      <c r="E461" s="324"/>
      <c r="F461" s="324"/>
      <c r="G461" s="325"/>
      <c r="H461" s="324"/>
      <c r="I461" s="325"/>
      <c r="J461" s="368"/>
      <c r="K461" s="461"/>
      <c r="M461" s="328"/>
      <c r="N461" s="1357"/>
      <c r="O461" s="324"/>
      <c r="P461" s="324"/>
      <c r="Q461" s="325"/>
      <c r="R461" s="324"/>
      <c r="S461" s="325"/>
      <c r="T461" s="1358"/>
      <c r="U461" s="461"/>
    </row>
    <row r="462" spans="1:21">
      <c r="A462" s="39"/>
      <c r="B462" s="40" t="s">
        <v>117</v>
      </c>
      <c r="C462" s="324"/>
      <c r="D462" s="1828"/>
      <c r="E462" s="324"/>
      <c r="F462" s="324"/>
      <c r="G462" s="325"/>
      <c r="H462" s="324"/>
      <c r="I462" s="325"/>
      <c r="J462" s="368"/>
      <c r="K462" s="461"/>
      <c r="M462" s="328"/>
      <c r="N462" s="1357"/>
      <c r="O462" s="324"/>
      <c r="P462" s="324"/>
      <c r="Q462" s="325"/>
      <c r="R462" s="324"/>
      <c r="S462" s="325"/>
      <c r="T462" s="1358"/>
      <c r="U462" s="461"/>
    </row>
    <row r="463" spans="1:21" ht="13.5" thickBot="1">
      <c r="A463" s="478"/>
      <c r="B463" s="30" t="s">
        <v>118</v>
      </c>
      <c r="C463" s="468"/>
      <c r="D463" s="1935"/>
      <c r="E463" s="468"/>
      <c r="F463" s="468"/>
      <c r="G463" s="469"/>
      <c r="H463" s="468"/>
      <c r="I463" s="469"/>
      <c r="J463" s="1936"/>
      <c r="K463" s="471"/>
      <c r="M463" s="466"/>
      <c r="N463" s="1931"/>
      <c r="O463" s="468"/>
      <c r="P463" s="468"/>
      <c r="Q463" s="469"/>
      <c r="R463" s="468"/>
      <c r="S463" s="469"/>
      <c r="T463" s="1932"/>
      <c r="U463" s="471"/>
    </row>
    <row r="464" spans="1:21">
      <c r="I464" s="389"/>
    </row>
    <row r="465" spans="1:11">
      <c r="A465" s="153" t="s">
        <v>358</v>
      </c>
      <c r="G465" s="275" t="s">
        <v>228</v>
      </c>
      <c r="I465" s="275" t="s">
        <v>228</v>
      </c>
    </row>
    <row r="466" spans="1:11">
      <c r="A466" s="230" t="s">
        <v>97</v>
      </c>
      <c r="B466" s="231"/>
      <c r="C466" s="392" t="s">
        <v>277</v>
      </c>
      <c r="D466" s="393" t="s">
        <v>323</v>
      </c>
      <c r="E466" s="393" t="s">
        <v>324</v>
      </c>
      <c r="F466" s="393" t="s">
        <v>325</v>
      </c>
      <c r="G466" s="393" t="s">
        <v>326</v>
      </c>
      <c r="H466" s="393" t="s">
        <v>327</v>
      </c>
      <c r="I466" s="393" t="s">
        <v>328</v>
      </c>
      <c r="J466" s="393" t="s">
        <v>329</v>
      </c>
      <c r="K466" s="394" t="s">
        <v>330</v>
      </c>
    </row>
    <row r="467" spans="1:11">
      <c r="A467" s="234" t="s">
        <v>229</v>
      </c>
      <c r="B467" s="235"/>
      <c r="C467" s="395" t="s">
        <v>331</v>
      </c>
      <c r="D467" s="273" t="s">
        <v>332</v>
      </c>
      <c r="E467" s="273" t="s">
        <v>333</v>
      </c>
      <c r="F467" s="273" t="s">
        <v>334</v>
      </c>
      <c r="G467" s="273" t="s">
        <v>335</v>
      </c>
      <c r="H467" s="273" t="s">
        <v>336</v>
      </c>
      <c r="I467" s="273" t="s">
        <v>337</v>
      </c>
      <c r="J467" s="273" t="s">
        <v>338</v>
      </c>
      <c r="K467" s="396" t="s">
        <v>339</v>
      </c>
    </row>
    <row r="468" spans="1:11">
      <c r="A468" s="236"/>
      <c r="B468" s="235"/>
      <c r="C468" s="395" t="s">
        <v>320</v>
      </c>
      <c r="D468" s="273"/>
      <c r="E468" s="273" t="s">
        <v>320</v>
      </c>
      <c r="F468" s="273" t="s">
        <v>340</v>
      </c>
      <c r="G468" s="273" t="s">
        <v>341</v>
      </c>
      <c r="H468" s="273"/>
      <c r="I468" s="273" t="s">
        <v>342</v>
      </c>
      <c r="J468" s="273" t="s">
        <v>343</v>
      </c>
      <c r="K468" s="396" t="s">
        <v>344</v>
      </c>
    </row>
    <row r="469" spans="1:11">
      <c r="A469" s="236"/>
      <c r="B469" s="235"/>
      <c r="C469" s="397" t="s">
        <v>178</v>
      </c>
      <c r="D469" s="273"/>
      <c r="E469" s="398" t="s">
        <v>178</v>
      </c>
      <c r="F469" s="398" t="s">
        <v>320</v>
      </c>
      <c r="G469" s="273"/>
      <c r="H469" s="273"/>
      <c r="I469" s="273"/>
      <c r="J469" s="273"/>
      <c r="K469" s="396"/>
    </row>
    <row r="470" spans="1:11">
      <c r="A470" s="239"/>
      <c r="B470" s="240"/>
      <c r="C470" s="399" t="s">
        <v>346</v>
      </c>
      <c r="D470" s="400" t="s">
        <v>347</v>
      </c>
      <c r="E470" s="400" t="s">
        <v>348</v>
      </c>
      <c r="F470" s="400" t="s">
        <v>349</v>
      </c>
      <c r="G470" s="400" t="s">
        <v>350</v>
      </c>
      <c r="H470" s="400" t="s">
        <v>351</v>
      </c>
      <c r="I470" s="400" t="s">
        <v>352</v>
      </c>
      <c r="J470" s="400" t="s">
        <v>353</v>
      </c>
      <c r="K470" s="401" t="s">
        <v>354</v>
      </c>
    </row>
    <row r="471" spans="1:11">
      <c r="A471" s="1939" t="s">
        <v>231</v>
      </c>
      <c r="B471" s="1940"/>
      <c r="C471" s="1941">
        <f>AVERAGE(C20:C31)</f>
        <v>88.125</v>
      </c>
      <c r="D471" s="1942">
        <f t="shared" ref="D471:H471" si="0">AVERAGE(D20:D31)</f>
        <v>1750.7749999999999</v>
      </c>
      <c r="E471" s="1942">
        <f t="shared" si="0"/>
        <v>160.18333333333337</v>
      </c>
      <c r="F471" s="1942">
        <f t="shared" si="0"/>
        <v>96.258333333333326</v>
      </c>
      <c r="G471" s="1943">
        <f>SUM(G20:G31)</f>
        <v>319928</v>
      </c>
      <c r="H471" s="1942">
        <f t="shared" si="0"/>
        <v>97.516249999999999</v>
      </c>
      <c r="I471" s="1943">
        <f>SUM(I20:I31)</f>
        <v>245039667</v>
      </c>
      <c r="J471" s="1944">
        <f t="shared" ref="J471:K471" si="1">AVERAGE(J20:J31)</f>
        <v>7.3895833333333343</v>
      </c>
      <c r="K471" s="1945">
        <f t="shared" si="1"/>
        <v>103.44525</v>
      </c>
    </row>
    <row r="472" spans="1:11">
      <c r="A472" s="479" t="s">
        <v>232</v>
      </c>
      <c r="B472" s="480" t="s">
        <v>233</v>
      </c>
      <c r="C472" s="481">
        <f>AVERAGE(C32:C43)</f>
        <v>95.591666666666654</v>
      </c>
      <c r="D472" s="255">
        <f t="shared" ref="D472:H472" si="2">AVERAGE(D32:D43)</f>
        <v>1827.4916666666666</v>
      </c>
      <c r="E472" s="255">
        <f t="shared" si="2"/>
        <v>149.06666666666663</v>
      </c>
      <c r="F472" s="255">
        <f t="shared" si="2"/>
        <v>98.874999999999986</v>
      </c>
      <c r="G472" s="249">
        <f>SUM(G32:G43)</f>
        <v>321300</v>
      </c>
      <c r="H472" s="255">
        <f t="shared" si="2"/>
        <v>112.01741666666665</v>
      </c>
      <c r="I472" s="249">
        <f>SUM(I32:I43)</f>
        <v>254539317</v>
      </c>
      <c r="J472" s="482">
        <f t="shared" ref="J472:K472" si="3">AVERAGE(J32:J43)</f>
        <v>8.1434166666666687</v>
      </c>
      <c r="K472" s="256">
        <f t="shared" si="3"/>
        <v>103.01791666666664</v>
      </c>
    </row>
    <row r="473" spans="1:11">
      <c r="A473" s="479" t="s">
        <v>234</v>
      </c>
      <c r="B473" s="480"/>
      <c r="C473" s="481">
        <f>AVERAGE(C44:C55)</f>
        <v>97.88333333333334</v>
      </c>
      <c r="D473" s="255">
        <f t="shared" ref="D473:H473" si="4">AVERAGE(D44:D55)</f>
        <v>1797.4499999999998</v>
      </c>
      <c r="E473" s="255">
        <f t="shared" si="4"/>
        <v>127.51666666666665</v>
      </c>
      <c r="F473" s="255">
        <f t="shared" si="4"/>
        <v>100.48333333333333</v>
      </c>
      <c r="G473" s="249">
        <f>SUM(G44:G55)</f>
        <v>350987</v>
      </c>
      <c r="H473" s="255">
        <f t="shared" si="4"/>
        <v>97.334416666666655</v>
      </c>
      <c r="I473" s="249">
        <f>SUM(I44:I55)</f>
        <v>214390797</v>
      </c>
      <c r="J473" s="482">
        <f t="shared" ref="J473:K473" si="5">AVERAGE(J44:J55)</f>
        <v>6.6449999999999996</v>
      </c>
      <c r="K473" s="256">
        <f t="shared" si="5"/>
        <v>101.85525000000001</v>
      </c>
    </row>
    <row r="474" spans="1:11">
      <c r="A474" s="479" t="s">
        <v>235</v>
      </c>
      <c r="B474" s="480" t="s">
        <v>236</v>
      </c>
      <c r="C474" s="481">
        <f>AVERAGE(C56:C67)</f>
        <v>94.666666666666671</v>
      </c>
      <c r="D474" s="255">
        <f t="shared" ref="D474:H474" si="6">AVERAGE(D56:D67)</f>
        <v>1807</v>
      </c>
      <c r="E474" s="255">
        <f t="shared" si="6"/>
        <v>125.55833333333335</v>
      </c>
      <c r="F474" s="255">
        <f t="shared" si="6"/>
        <v>99.941666666666663</v>
      </c>
      <c r="G474" s="249">
        <f>SUM(G56:G67)</f>
        <v>405450</v>
      </c>
      <c r="H474" s="255">
        <f t="shared" si="6"/>
        <v>104.19575000000002</v>
      </c>
      <c r="I474" s="249">
        <f>SUM(I56:I67)</f>
        <v>182123002</v>
      </c>
      <c r="J474" s="482">
        <f t="shared" ref="J474:K474" si="7">AVERAGE(J56:J67)</f>
        <v>5.4758333333333331</v>
      </c>
      <c r="K474" s="256">
        <f t="shared" si="7"/>
        <v>101.16208333333333</v>
      </c>
    </row>
    <row r="475" spans="1:11">
      <c r="A475" s="479" t="s">
        <v>237</v>
      </c>
      <c r="B475" s="480"/>
      <c r="C475" s="481">
        <f>AVERAGE(C68:C79)</f>
        <v>92.158333333333317</v>
      </c>
      <c r="D475" s="255">
        <f t="shared" ref="D475:H475" si="8">AVERAGE(D68:D79)</f>
        <v>1853</v>
      </c>
      <c r="E475" s="255">
        <f t="shared" si="8"/>
        <v>124.44166666666668</v>
      </c>
      <c r="F475" s="255">
        <f t="shared" si="8"/>
        <v>97.458333333333329</v>
      </c>
      <c r="G475" s="249">
        <f>SUM(G68:G79)</f>
        <v>455674</v>
      </c>
      <c r="H475" s="255">
        <f t="shared" si="8"/>
        <v>102.29983333333335</v>
      </c>
      <c r="I475" s="249">
        <f>SUM(I68:I79)</f>
        <v>161776165</v>
      </c>
      <c r="J475" s="482">
        <f t="shared" ref="J475:K475" si="9">AVERAGE(J68:J79)</f>
        <v>4.5273333333333339</v>
      </c>
      <c r="K475" s="256">
        <f t="shared" si="9"/>
        <v>100.70958333333334</v>
      </c>
    </row>
    <row r="476" spans="1:11">
      <c r="A476" s="479" t="s">
        <v>238</v>
      </c>
      <c r="B476" s="480"/>
      <c r="C476" s="481">
        <f>AVERAGE(C80:C91)</f>
        <v>88.266666666666666</v>
      </c>
      <c r="D476" s="255">
        <f t="shared" ref="D476:H476" si="10">AVERAGE(D80:D91)</f>
        <v>1589.3166666666666</v>
      </c>
      <c r="E476" s="255">
        <f t="shared" si="10"/>
        <v>129.50833333333333</v>
      </c>
      <c r="F476" s="255">
        <f t="shared" si="10"/>
        <v>94.941666666666677</v>
      </c>
      <c r="G476" s="249">
        <f>SUM(G80:G91)</f>
        <v>611170</v>
      </c>
      <c r="H476" s="255">
        <f t="shared" si="10"/>
        <v>109.313</v>
      </c>
      <c r="I476" s="249">
        <f>SUM(I80:I91)</f>
        <v>144829930</v>
      </c>
      <c r="J476" s="482">
        <f t="shared" ref="J476:K476" si="11">AVERAGE(J80:J91)</f>
        <v>3.8905833333333333</v>
      </c>
      <c r="K476" s="256">
        <f t="shared" si="11"/>
        <v>99.622416666666666</v>
      </c>
    </row>
    <row r="477" spans="1:11">
      <c r="A477" s="479" t="s">
        <v>239</v>
      </c>
      <c r="B477" s="480"/>
      <c r="C477" s="481">
        <f>AVERAGE(C92:C103)</f>
        <v>82.958333333333329</v>
      </c>
      <c r="D477" s="255">
        <f t="shared" ref="D477:H477" si="12">AVERAGE(D92:D103)</f>
        <v>1696.1583333333331</v>
      </c>
      <c r="E477" s="255">
        <f t="shared" si="12"/>
        <v>135.93333333333334</v>
      </c>
      <c r="F477" s="255">
        <f t="shared" si="12"/>
        <v>92.65000000000002</v>
      </c>
      <c r="G477" s="249">
        <f>SUM(G92:G103)</f>
        <v>474554</v>
      </c>
      <c r="H477" s="255">
        <f t="shared" si="12"/>
        <v>102.14408333333334</v>
      </c>
      <c r="I477" s="249">
        <f>SUM(I92:I103)</f>
        <v>196278882</v>
      </c>
      <c r="J477" s="482">
        <f t="shared" ref="J477:K477" si="13">AVERAGE(J92:J103)</f>
        <v>3.0379166666666673</v>
      </c>
      <c r="K477" s="256">
        <f t="shared" si="13"/>
        <v>102.21624999999999</v>
      </c>
    </row>
    <row r="478" spans="1:11">
      <c r="A478" s="479" t="s">
        <v>240</v>
      </c>
      <c r="B478" s="480" t="s">
        <v>233</v>
      </c>
      <c r="C478" s="481">
        <f>AVERAGE(C104:C115)</f>
        <v>86.991666666666674</v>
      </c>
      <c r="D478" s="255">
        <f t="shared" ref="D478:H478" si="14">AVERAGE(D104:D115)</f>
        <v>1783.2833333333331</v>
      </c>
      <c r="E478" s="255">
        <f t="shared" si="14"/>
        <v>157.03333333333333</v>
      </c>
      <c r="F478" s="255">
        <f t="shared" si="14"/>
        <v>92.241666666666674</v>
      </c>
      <c r="G478" s="249">
        <f>SUM(G104:G115)</f>
        <v>500685</v>
      </c>
      <c r="H478" s="255">
        <f t="shared" si="14"/>
        <v>102.04408333333333</v>
      </c>
      <c r="I478" s="249">
        <f>SUM(I104:I115)</f>
        <v>179210478</v>
      </c>
      <c r="J478" s="482">
        <f t="shared" ref="J478:K478" si="15">AVERAGE(J104:J115)</f>
        <v>2.8530833333333336</v>
      </c>
      <c r="K478" s="256">
        <f t="shared" si="15"/>
        <v>101.682</v>
      </c>
    </row>
    <row r="479" spans="1:11">
      <c r="A479" s="479" t="s">
        <v>241</v>
      </c>
      <c r="B479" s="480"/>
      <c r="C479" s="481">
        <f>AVERAGE(C116:C127)</f>
        <v>90.366666666666674</v>
      </c>
      <c r="D479" s="255">
        <f t="shared" ref="D479:H479" si="16">AVERAGE(D116:D127)</f>
        <v>1792.708333333333</v>
      </c>
      <c r="E479" s="255">
        <f t="shared" si="16"/>
        <v>155.35833333333332</v>
      </c>
      <c r="F479" s="255">
        <f t="shared" si="16"/>
        <v>91.666666666666671</v>
      </c>
      <c r="G479" s="249">
        <f>SUM(G116:G127)</f>
        <v>589595</v>
      </c>
      <c r="H479" s="255">
        <f t="shared" si="16"/>
        <v>96.990166666666667</v>
      </c>
      <c r="I479" s="249">
        <f>SUM(I116:I127)</f>
        <v>152812632</v>
      </c>
      <c r="J479" s="482">
        <f t="shared" ref="J479:K479" si="17">AVERAGE(J116:J127)</f>
        <v>2.7102500000000003</v>
      </c>
      <c r="K479" s="256">
        <f t="shared" si="17"/>
        <v>100.79116666666668</v>
      </c>
    </row>
    <row r="480" spans="1:11">
      <c r="A480" s="479" t="s">
        <v>242</v>
      </c>
      <c r="B480" s="480" t="s">
        <v>236</v>
      </c>
      <c r="C480" s="481">
        <f>AVERAGE(C128:C139)</f>
        <v>84.8</v>
      </c>
      <c r="D480" s="255">
        <f t="shared" ref="D480:H480" si="18">AVERAGE(D128:D139)</f>
        <v>1659.7666666666664</v>
      </c>
      <c r="E480" s="255">
        <f t="shared" si="18"/>
        <v>145.32500000000002</v>
      </c>
      <c r="F480" s="255">
        <f t="shared" si="18"/>
        <v>91.416666666666671</v>
      </c>
      <c r="G480" s="249">
        <f>SUM(G128:G139)</f>
        <v>620783</v>
      </c>
      <c r="H480" s="255">
        <f t="shared" si="18"/>
        <v>99.789833333333334</v>
      </c>
      <c r="I480" s="249">
        <f>SUM(I128:I139)</f>
        <v>131524018</v>
      </c>
      <c r="J480" s="482">
        <f t="shared" ref="J480:K480" si="19">AVERAGE(J128:J139)</f>
        <v>2.5919166666666666</v>
      </c>
      <c r="K480" s="256">
        <f t="shared" si="19"/>
        <v>99.232500000000002</v>
      </c>
    </row>
    <row r="481" spans="1:11">
      <c r="A481" s="479" t="s">
        <v>243</v>
      </c>
      <c r="B481" s="480" t="s">
        <v>233</v>
      </c>
      <c r="C481" s="481">
        <f>AVERAGE(C140:C151)</f>
        <v>82.316666666666663</v>
      </c>
      <c r="D481" s="255">
        <f t="shared" ref="D481:H481" si="20">AVERAGE(D140:D151)</f>
        <v>1685.8166666666666</v>
      </c>
      <c r="E481" s="255">
        <f t="shared" si="20"/>
        <v>146.45000000000002</v>
      </c>
      <c r="F481" s="255">
        <f t="shared" si="20"/>
        <v>89.491666666666674</v>
      </c>
      <c r="G481" s="249">
        <f>SUM(G140:G151)</f>
        <v>612484</v>
      </c>
      <c r="H481" s="255">
        <f t="shared" si="20"/>
        <v>97.159166666666678</v>
      </c>
      <c r="I481" s="249">
        <f>SUM(I140:I151)</f>
        <v>123228370</v>
      </c>
      <c r="J481" s="482">
        <f t="shared" ref="J481:K481" si="21">AVERAGE(J140:J151)</f>
        <v>2.5041666666666669</v>
      </c>
      <c r="K481" s="256">
        <f t="shared" si="21"/>
        <v>98.345916666666668</v>
      </c>
    </row>
    <row r="482" spans="1:11">
      <c r="A482" s="483" t="s">
        <v>244</v>
      </c>
      <c r="B482" s="484" t="s">
        <v>236</v>
      </c>
      <c r="C482" s="485">
        <f>AVERAGE(C152:C163)</f>
        <v>85.25</v>
      </c>
      <c r="D482" s="486">
        <f t="shared" ref="D482:H482" si="22">AVERAGE(D152:D163)</f>
        <v>1720.3083333333334</v>
      </c>
      <c r="E482" s="486">
        <f t="shared" si="22"/>
        <v>123.29166666666669</v>
      </c>
      <c r="F482" s="486">
        <f t="shared" si="22"/>
        <v>87.341666666666654</v>
      </c>
      <c r="G482" s="246">
        <f>SUM(G152:G163)</f>
        <v>626462</v>
      </c>
      <c r="H482" s="486">
        <f t="shared" si="22"/>
        <v>98.868916666666678</v>
      </c>
      <c r="I482" s="246">
        <f>SUM(I152:I163)</f>
        <v>124171381</v>
      </c>
      <c r="J482" s="487">
        <f t="shared" ref="J482:K482" si="23">AVERAGE(J152:J163)</f>
        <v>2.3782500000000004</v>
      </c>
      <c r="K482" s="488">
        <f t="shared" si="23"/>
        <v>98.374833333333342</v>
      </c>
    </row>
    <row r="483" spans="1:11">
      <c r="A483" s="479" t="s">
        <v>245</v>
      </c>
      <c r="B483" s="480"/>
      <c r="C483" s="481">
        <f>AVERAGE(C164:C175)</f>
        <v>77.108333333333334</v>
      </c>
      <c r="D483" s="255">
        <f t="shared" ref="D483:H483" si="24">AVERAGE(D164:D175)</f>
        <v>1608.4833333333336</v>
      </c>
      <c r="E483" s="255">
        <f t="shared" si="24"/>
        <v>118.50833333333333</v>
      </c>
      <c r="F483" s="255">
        <f t="shared" si="24"/>
        <v>86.058333333333337</v>
      </c>
      <c r="G483" s="249">
        <f>SUM(G164:G175)</f>
        <v>606300</v>
      </c>
      <c r="H483" s="255">
        <f t="shared" si="24"/>
        <v>93.530416666666667</v>
      </c>
      <c r="I483" s="249">
        <f>SUM(I164:I175)</f>
        <v>101376143</v>
      </c>
      <c r="J483" s="482">
        <f t="shared" ref="J483:K483" si="25">AVERAGE(J164:J175)</f>
        <v>2.2549999999999999</v>
      </c>
      <c r="K483" s="256">
        <f t="shared" si="25"/>
        <v>97.781333333333336</v>
      </c>
    </row>
    <row r="484" spans="1:11">
      <c r="A484" s="479" t="s">
        <v>246</v>
      </c>
      <c r="B484" s="480"/>
      <c r="C484" s="481">
        <f>AVERAGE(C176:C187)</f>
        <v>77.341666666666683</v>
      </c>
      <c r="D484" s="255">
        <f t="shared" ref="D484:H484" si="26">AVERAGE(D176:D187)</f>
        <v>1525.7301666666665</v>
      </c>
      <c r="E484" s="255">
        <f t="shared" si="26"/>
        <v>123.79166666666667</v>
      </c>
      <c r="F484" s="255">
        <f t="shared" si="26"/>
        <v>83.708333333333329</v>
      </c>
      <c r="G484" s="249">
        <f>SUM(G176:G187)</f>
        <v>513583</v>
      </c>
      <c r="H484" s="255">
        <f t="shared" si="26"/>
        <v>101.31858333333334</v>
      </c>
      <c r="I484" s="249">
        <f>SUM(I176:I187)</f>
        <v>101453237</v>
      </c>
      <c r="J484" s="482">
        <f t="shared" ref="J484:K484" si="27">AVERAGE(J176:J187)</f>
        <v>2.4096666666666664</v>
      </c>
      <c r="K484" s="256">
        <f t="shared" si="27"/>
        <v>99.572500000000005</v>
      </c>
    </row>
    <row r="485" spans="1:11">
      <c r="A485" s="479" t="s">
        <v>247</v>
      </c>
      <c r="B485" s="480"/>
      <c r="C485" s="481">
        <f>AVERAGE(C188:C199)</f>
        <v>75.124999999999986</v>
      </c>
      <c r="D485" s="255">
        <f t="shared" ref="D485:H485" si="28">AVERAGE(D188:D199)</f>
        <v>1643.05</v>
      </c>
      <c r="E485" s="255">
        <f t="shared" si="28"/>
        <v>130.01666666666668</v>
      </c>
      <c r="F485" s="255">
        <f t="shared" si="28"/>
        <v>83.88333333333334</v>
      </c>
      <c r="G485" s="249">
        <f>SUM(G188:G199)</f>
        <v>405275</v>
      </c>
      <c r="H485" s="255">
        <f t="shared" si="28"/>
        <v>93.036749999999998</v>
      </c>
      <c r="I485" s="249">
        <f>SUM(I188:I199)</f>
        <v>125188885</v>
      </c>
      <c r="J485" s="482">
        <f t="shared" ref="J485:K485" si="29">AVERAGE(J188:J199)</f>
        <v>2.3644166666666666</v>
      </c>
      <c r="K485" s="256">
        <f t="shared" si="29"/>
        <v>100.46566666666666</v>
      </c>
    </row>
    <row r="486" spans="1:11">
      <c r="A486" s="479" t="s">
        <v>248</v>
      </c>
      <c r="B486" s="480"/>
      <c r="C486" s="481">
        <f>AVERAGE(C200:C211)</f>
        <v>78.866666666666674</v>
      </c>
      <c r="D486" s="255">
        <f t="shared" ref="D486:H486" si="30">AVERAGE(D200:D211)</f>
        <v>1756.3333333333333</v>
      </c>
      <c r="E486" s="255">
        <f t="shared" si="30"/>
        <v>148.48333333333332</v>
      </c>
      <c r="F486" s="255">
        <f t="shared" si="30"/>
        <v>83.99166666666666</v>
      </c>
      <c r="G486" s="249">
        <f>SUM(G200:G211)</f>
        <v>354234</v>
      </c>
      <c r="H486" s="255">
        <f t="shared" si="30"/>
        <v>96.228499999999997</v>
      </c>
      <c r="I486" s="249">
        <f>SUM(I200:I211)</f>
        <v>150858047</v>
      </c>
      <c r="J486" s="482">
        <f t="shared" ref="J486:K486" si="31">AVERAGE(J200:J211)</f>
        <v>2.2624166666666667</v>
      </c>
      <c r="K486" s="256">
        <f t="shared" si="31"/>
        <v>99.742916666666659</v>
      </c>
    </row>
    <row r="487" spans="1:11">
      <c r="A487" s="479" t="s">
        <v>249</v>
      </c>
      <c r="B487" s="480"/>
      <c r="C487" s="481">
        <f>AVERAGE(C212:C223)</f>
        <v>80.00833333333334</v>
      </c>
      <c r="D487" s="255">
        <f t="shared" ref="D487:H487" si="32">AVERAGE(D212:D223)</f>
        <v>1599.3333333333333</v>
      </c>
      <c r="E487" s="255">
        <f t="shared" si="32"/>
        <v>177.14166666666665</v>
      </c>
      <c r="F487" s="255">
        <f t="shared" si="32"/>
        <v>84.00833333333334</v>
      </c>
      <c r="G487" s="249">
        <f>SUM(G212:G223)</f>
        <v>328521</v>
      </c>
      <c r="H487" s="255">
        <f t="shared" si="32"/>
        <v>102.19541666666665</v>
      </c>
      <c r="I487" s="249">
        <f>SUM(I212:I223)</f>
        <v>183363508</v>
      </c>
      <c r="J487" s="482">
        <f t="shared" ref="J487:K487" si="33">AVERAGE(J212:J223)</f>
        <v>2.2521666666666662</v>
      </c>
      <c r="K487" s="256">
        <f t="shared" si="33"/>
        <v>100.00083333333335</v>
      </c>
    </row>
    <row r="488" spans="1:11">
      <c r="A488" s="479" t="s">
        <v>250</v>
      </c>
      <c r="B488" s="480" t="s">
        <v>233</v>
      </c>
      <c r="C488" s="481">
        <f>AVERAGE(C224:C235)</f>
        <v>83.124999999999986</v>
      </c>
      <c r="D488" s="255">
        <f t="shared" ref="D488:H488" si="34">AVERAGE(D224:D235)</f>
        <v>1675.4166666666667</v>
      </c>
      <c r="E488" s="255">
        <f t="shared" si="34"/>
        <v>170.23333333333332</v>
      </c>
      <c r="F488" s="255">
        <f t="shared" si="34"/>
        <v>86.633333333333326</v>
      </c>
      <c r="G488" s="249">
        <f>SUM(G224:G235)</f>
        <v>314874</v>
      </c>
      <c r="H488" s="255">
        <f t="shared" si="34"/>
        <v>96.670583333333312</v>
      </c>
      <c r="I488" s="249">
        <f>SUM(I224:I235)</f>
        <v>184350130</v>
      </c>
      <c r="J488" s="482">
        <f t="shared" ref="J488:K488" si="35">AVERAGE(J224:J235)</f>
        <v>2.3753333333333333</v>
      </c>
      <c r="K488" s="256">
        <f t="shared" si="35"/>
        <v>99.947583333333341</v>
      </c>
    </row>
    <row r="489" spans="1:11">
      <c r="A489" s="479" t="s">
        <v>251</v>
      </c>
      <c r="B489" s="480"/>
      <c r="C489" s="481">
        <f>AVERAGE(C236:C247)</f>
        <v>84.474999999999994</v>
      </c>
      <c r="D489" s="255">
        <f t="shared" ref="D489:H489" si="36">AVERAGE(D236:D247)</f>
        <v>1712</v>
      </c>
      <c r="E489" s="255">
        <f t="shared" si="36"/>
        <v>133.05833333333331</v>
      </c>
      <c r="F489" s="255">
        <f t="shared" si="36"/>
        <v>89.608333333333348</v>
      </c>
      <c r="G489" s="249">
        <f>SUM(G236:G247)</f>
        <v>309524</v>
      </c>
      <c r="H489" s="255">
        <f t="shared" si="36"/>
        <v>114.78041666666667</v>
      </c>
      <c r="I489" s="249">
        <f>SUM(I236:I247)</f>
        <v>184446234</v>
      </c>
      <c r="J489" s="482">
        <f t="shared" ref="J489:K489" si="37">AVERAGE(J236:J247)</f>
        <v>2.3530000000000002</v>
      </c>
      <c r="K489" s="256">
        <f t="shared" si="37"/>
        <v>100.99108333333334</v>
      </c>
    </row>
    <row r="490" spans="1:11">
      <c r="A490" s="479" t="s">
        <v>252</v>
      </c>
      <c r="B490" s="480" t="s">
        <v>236</v>
      </c>
      <c r="C490" s="481">
        <f>AVERAGE(C248:C259)</f>
        <v>77.55</v>
      </c>
      <c r="D490" s="255">
        <f t="shared" ref="D490:H490" si="38">AVERAGE(D248:D259)</f>
        <v>1636</v>
      </c>
      <c r="E490" s="255">
        <f t="shared" si="38"/>
        <v>101.23333333333333</v>
      </c>
      <c r="F490" s="255">
        <f t="shared" si="38"/>
        <v>91.366666666666674</v>
      </c>
      <c r="G490" s="249">
        <f>SUM(G248:G259)</f>
        <v>414386</v>
      </c>
      <c r="H490" s="255">
        <f t="shared" si="38"/>
        <v>98.504000000000019</v>
      </c>
      <c r="I490" s="249">
        <f>SUM(I248:I259)</f>
        <v>127571225</v>
      </c>
      <c r="J490" s="482">
        <f t="shared" ref="J490:K490" si="39">AVERAGE(J248:J259)</f>
        <v>2.1452499999999999</v>
      </c>
      <c r="K490" s="256">
        <f t="shared" si="39"/>
        <v>98.902333333333317</v>
      </c>
    </row>
    <row r="491" spans="1:11">
      <c r="A491" s="479" t="s">
        <v>253</v>
      </c>
      <c r="B491" s="480"/>
      <c r="C491" s="481">
        <f>AVERAGE(C260:C271)</f>
        <v>74.033333333333331</v>
      </c>
      <c r="D491" s="255">
        <f t="shared" ref="D491:H491" si="40">AVERAGE(D260:D271)</f>
        <v>1556.5833333333333</v>
      </c>
      <c r="E491" s="255">
        <f t="shared" si="40"/>
        <v>108.64166666666665</v>
      </c>
      <c r="F491" s="255">
        <f t="shared" si="40"/>
        <v>91.541666666666671</v>
      </c>
      <c r="G491" s="249">
        <f>SUM(G260:G271)</f>
        <v>358241</v>
      </c>
      <c r="H491" s="255">
        <f t="shared" si="40"/>
        <v>97.630833333333328</v>
      </c>
      <c r="I491" s="249">
        <f>SUM(I260:I271)</f>
        <v>133867225</v>
      </c>
      <c r="J491" s="482">
        <f t="shared" ref="J491:K491" si="41">AVERAGE(J260:J271)</f>
        <v>2.0078333333333331</v>
      </c>
      <c r="K491" s="256">
        <f t="shared" si="41"/>
        <v>99.588916666666663</v>
      </c>
    </row>
    <row r="492" spans="1:11">
      <c r="A492" s="489" t="s">
        <v>254</v>
      </c>
      <c r="B492" s="251" t="s">
        <v>233</v>
      </c>
      <c r="C492" s="245">
        <f>AVERAGE(C272:C283)</f>
        <v>81.55</v>
      </c>
      <c r="D492" s="245">
        <f t="shared" ref="D492:H492" si="42">AVERAGE(D272:D283)</f>
        <v>1636.25</v>
      </c>
      <c r="E492" s="245">
        <f t="shared" si="42"/>
        <v>124.87499999999999</v>
      </c>
      <c r="F492" s="245">
        <f t="shared" si="42"/>
        <v>92.341666666666654</v>
      </c>
      <c r="G492" s="246">
        <f>SUM(G272:G283)</f>
        <v>317390</v>
      </c>
      <c r="H492" s="245">
        <f t="shared" si="42"/>
        <v>99.303499999999985</v>
      </c>
      <c r="I492" s="246">
        <f>SUM(I272:I283)</f>
        <v>140565462</v>
      </c>
      <c r="J492" s="490">
        <f t="shared" ref="J492:K492" si="43">AVERAGE(J272:J283)</f>
        <v>1.9299166666666665</v>
      </c>
      <c r="K492" s="253">
        <f t="shared" si="43"/>
        <v>99.762</v>
      </c>
    </row>
    <row r="493" spans="1:11">
      <c r="A493" s="491" t="s">
        <v>255</v>
      </c>
      <c r="B493" s="244"/>
      <c r="C493" s="248">
        <f>AVERAGE(C284:C295)</f>
        <v>87.916666666666671</v>
      </c>
      <c r="D493" s="248">
        <f t="shared" ref="D493:H493" si="44">AVERAGE(D284:D295)</f>
        <v>1779.9166666666667</v>
      </c>
      <c r="E493" s="248">
        <f t="shared" si="44"/>
        <v>125.60833333333335</v>
      </c>
      <c r="F493" s="248">
        <f t="shared" si="44"/>
        <v>91.975000000000009</v>
      </c>
      <c r="G493" s="249">
        <f>SUM(G284:G295)</f>
        <v>320234</v>
      </c>
      <c r="H493" s="248">
        <f t="shared" si="44"/>
        <v>99.313083333333324</v>
      </c>
      <c r="I493" s="249">
        <f>SUM(I284:I295)</f>
        <v>140488247</v>
      </c>
      <c r="J493" s="422">
        <f t="shared" ref="J493:K493" si="45">AVERAGE(J284:J295)</f>
        <v>1.8435833333333334</v>
      </c>
      <c r="K493" s="252">
        <f t="shared" si="45"/>
        <v>100.00075</v>
      </c>
    </row>
    <row r="494" spans="1:11">
      <c r="A494" s="491" t="s">
        <v>256</v>
      </c>
      <c r="B494" s="244" t="s">
        <v>236</v>
      </c>
      <c r="C494" s="248">
        <f>AVERAGE(C296:C307)</f>
        <v>88.625</v>
      </c>
      <c r="D494" s="248">
        <f t="shared" ref="D494:H494" si="46">AVERAGE(D296:D307)</f>
        <v>1795.5833333333333</v>
      </c>
      <c r="E494" s="248">
        <f t="shared" si="46"/>
        <v>112.84166666666668</v>
      </c>
      <c r="F494" s="248">
        <f t="shared" si="46"/>
        <v>92.016666666666666</v>
      </c>
      <c r="G494" s="249">
        <f>SUM(G296:G307)</f>
        <v>299250</v>
      </c>
      <c r="H494" s="248">
        <f t="shared" si="46"/>
        <v>99.45783333333334</v>
      </c>
      <c r="I494" s="249">
        <f>SUM(I296:I307)</f>
        <v>151680055</v>
      </c>
      <c r="J494" s="422">
        <f t="shared" ref="J494:K494" si="47">AVERAGE(J296:J307)</f>
        <v>1.7544166666666667</v>
      </c>
      <c r="K494" s="252">
        <f t="shared" si="47"/>
        <v>100.14616666666666</v>
      </c>
    </row>
    <row r="495" spans="1:11">
      <c r="A495" s="491" t="s">
        <v>257</v>
      </c>
      <c r="B495" s="244"/>
      <c r="C495" s="248">
        <f>AVERAGE(C308:C319)</f>
        <v>91.108333333333334</v>
      </c>
      <c r="D495" s="248">
        <f t="shared" ref="D495:H495" si="48">AVERAGE(D308:D319)</f>
        <v>1834.9166666666667</v>
      </c>
      <c r="E495" s="248">
        <f t="shared" si="48"/>
        <v>114.91666666666664</v>
      </c>
      <c r="F495" s="248">
        <f t="shared" si="48"/>
        <v>92.55</v>
      </c>
      <c r="G495" s="249">
        <f>SUM(G308:G319)</f>
        <v>269647</v>
      </c>
      <c r="H495" s="248">
        <f t="shared" si="48"/>
        <v>98.478416666666689</v>
      </c>
      <c r="I495" s="249">
        <f>SUM(I308:I319)</f>
        <v>181535648</v>
      </c>
      <c r="J495" s="422">
        <f t="shared" ref="J495:K495" si="49">AVERAGE(J308:J319)</f>
        <v>1.6633333333333338</v>
      </c>
      <c r="K495" s="252">
        <f t="shared" si="49"/>
        <v>102.46241666666667</v>
      </c>
    </row>
    <row r="496" spans="1:11">
      <c r="A496" s="491" t="s">
        <v>258</v>
      </c>
      <c r="B496" s="244"/>
      <c r="C496" s="248">
        <f>AVERAGE(C320:C331)</f>
        <v>92.266666666666652</v>
      </c>
      <c r="D496" s="248">
        <f t="shared" ref="D496:H496" si="50">AVERAGE(D320:D331)</f>
        <v>1866</v>
      </c>
      <c r="E496" s="248">
        <f t="shared" si="50"/>
        <v>116.22499999999998</v>
      </c>
      <c r="F496" s="248">
        <f t="shared" si="50"/>
        <v>94.02500000000002</v>
      </c>
      <c r="G496" s="249">
        <f>SUM(G320:G331)</f>
        <v>248602</v>
      </c>
      <c r="H496" s="248">
        <f t="shared" si="50"/>
        <v>101.53283333333333</v>
      </c>
      <c r="I496" s="249">
        <f>SUM(I320:I331)</f>
        <v>185717984</v>
      </c>
      <c r="J496" s="422">
        <f t="shared" ref="J496:K496" si="51">AVERAGE(J320:J331)</f>
        <v>1.5636666666666665</v>
      </c>
      <c r="K496" s="252">
        <f t="shared" si="51"/>
        <v>100.92991666666666</v>
      </c>
    </row>
    <row r="497" spans="1:11">
      <c r="A497" s="491" t="s">
        <v>259</v>
      </c>
      <c r="B497" s="244"/>
      <c r="C497" s="98">
        <f>AVERAGE(C332:C343)</f>
        <v>96.541666666666671</v>
      </c>
      <c r="D497" s="98">
        <f t="shared" ref="D497:H497" si="52">AVERAGE(D332:D343)</f>
        <v>1752</v>
      </c>
      <c r="E497" s="98">
        <f t="shared" si="52"/>
        <v>113.81666666666666</v>
      </c>
      <c r="F497" s="98">
        <f t="shared" si="52"/>
        <v>95.566666666666663</v>
      </c>
      <c r="G497" s="249">
        <f>SUM(G332:G343)</f>
        <v>228375</v>
      </c>
      <c r="H497" s="98">
        <f t="shared" si="52"/>
        <v>101.15224999999998</v>
      </c>
      <c r="I497" s="249">
        <f>SUM(I332:I343)</f>
        <v>186253406</v>
      </c>
      <c r="J497" s="422">
        <f t="shared" ref="J497:K497" si="53">AVERAGE(J332:J343)</f>
        <v>1.4450833333333335</v>
      </c>
      <c r="K497" s="96">
        <f t="shared" si="53"/>
        <v>100.23991666666666</v>
      </c>
    </row>
    <row r="498" spans="1:11">
      <c r="A498" s="491" t="s">
        <v>260</v>
      </c>
      <c r="B498" s="434" t="s">
        <v>178</v>
      </c>
      <c r="C498" s="248">
        <f>AVERAGE(C344:C355)</f>
        <v>96.600000000000009</v>
      </c>
      <c r="D498" s="98">
        <f>AVERAGE(D344:D355)</f>
        <v>1775.4166666666667</v>
      </c>
      <c r="E498" s="98">
        <f>AVERAGE(E344:E355)</f>
        <v>113.91666666666664</v>
      </c>
      <c r="F498" s="248">
        <f>AVERAGE(F344:F355)</f>
        <v>96.308333333333337</v>
      </c>
      <c r="G498" s="249">
        <f>SUM(G344:G355)</f>
        <v>216513</v>
      </c>
      <c r="H498" s="98">
        <f>AVERAGE(H344:H355)</f>
        <v>89.036000000000001</v>
      </c>
      <c r="I498" s="249">
        <f>SUM(I344:I355)</f>
        <v>196782392</v>
      </c>
      <c r="J498" s="422">
        <f>AVERAGE(J344:J355)</f>
        <v>1.3528333333333336</v>
      </c>
      <c r="K498" s="96">
        <f>AVERAGE(K344:K355)</f>
        <v>100.18741666666666</v>
      </c>
    </row>
    <row r="499" spans="1:11">
      <c r="A499" s="491" t="s">
        <v>261</v>
      </c>
      <c r="B499" s="434" t="s">
        <v>178</v>
      </c>
      <c r="C499" s="248">
        <f>AVERAGE(C356:C367)</f>
        <v>99.924999999999997</v>
      </c>
      <c r="D499" s="248">
        <f>AVERAGE(D356:D367)</f>
        <v>1741.75</v>
      </c>
      <c r="E499" s="98">
        <f>AVERAGE(E356:E367)</f>
        <v>119.39999999999999</v>
      </c>
      <c r="F499" s="248">
        <f>AVERAGE(F356:F367)</f>
        <v>97.208333333333329</v>
      </c>
      <c r="G499" s="249">
        <f>SUM(G356:G367)</f>
        <v>217225</v>
      </c>
      <c r="H499" s="98">
        <f>AVERAGE(H356:H367)</f>
        <v>120.75216666666665</v>
      </c>
      <c r="I499" s="249">
        <f>SUM(I356:I367)</f>
        <v>205354424</v>
      </c>
      <c r="J499" s="422">
        <f>AVERAGE(J356:J367)</f>
        <v>1.2989166666666667</v>
      </c>
      <c r="K499" s="96">
        <f>AVERAGE(K356:K367)</f>
        <v>100.73291666666667</v>
      </c>
    </row>
    <row r="500" spans="1:11">
      <c r="A500" s="491" t="s">
        <v>262</v>
      </c>
      <c r="B500" s="258" t="s">
        <v>233</v>
      </c>
      <c r="C500" s="248">
        <f>AVERAGE(C368:C379)</f>
        <v>101.28333333333335</v>
      </c>
      <c r="D500" s="248">
        <f>AVERAGE(D368:D379)</f>
        <v>1978.5833333333333</v>
      </c>
      <c r="E500" s="248">
        <f>AVERAGE(E368:E379)</f>
        <v>106.83333333333333</v>
      </c>
      <c r="F500" s="248">
        <f>AVERAGE(F368:F379)</f>
        <v>98.50833333333334</v>
      </c>
      <c r="G500" s="259">
        <f>SUM(G368:G379)</f>
        <v>213366</v>
      </c>
      <c r="H500" s="248">
        <f>AVERAGE(H368:H379)</f>
        <v>97.581000000000003</v>
      </c>
      <c r="I500" s="259">
        <f>SUM(I368:I379)</f>
        <v>207921963</v>
      </c>
      <c r="J500" s="406">
        <f>AVERAGE(J368:J379)</f>
        <v>1.2466666666666668</v>
      </c>
      <c r="K500" s="96">
        <f>AVERAGE(K368:K379)</f>
        <v>100.57416666666667</v>
      </c>
    </row>
    <row r="501" spans="1:11">
      <c r="A501" s="492" t="s">
        <v>263</v>
      </c>
      <c r="B501" s="243" t="s">
        <v>236</v>
      </c>
      <c r="C501" s="261">
        <f>AVERAGE(C380:C391)</f>
        <v>100.01666666666665</v>
      </c>
      <c r="D501" s="261" t="s">
        <v>178</v>
      </c>
      <c r="E501" s="261">
        <f t="shared" ref="E501:K501" si="54">AVERAGE(E380:E391)</f>
        <v>100.61666666666667</v>
      </c>
      <c r="F501" s="261">
        <f t="shared" si="54"/>
        <v>100.00833333333334</v>
      </c>
      <c r="G501" s="262">
        <f>SUM(G380:G391)</f>
        <v>239710</v>
      </c>
      <c r="H501" s="261">
        <f t="shared" si="54"/>
        <v>99.653583333333302</v>
      </c>
      <c r="I501" s="262">
        <f>SUM(I380:I391)</f>
        <v>192360407</v>
      </c>
      <c r="J501" s="417">
        <f t="shared" si="54"/>
        <v>1.1753333333333333</v>
      </c>
      <c r="K501" s="263">
        <f t="shared" si="54"/>
        <v>100.7265</v>
      </c>
    </row>
    <row r="502" spans="1:11">
      <c r="A502" s="491" t="s">
        <v>264</v>
      </c>
      <c r="B502" s="258"/>
      <c r="C502" s="248">
        <f>AVERAGE(C392:C403)</f>
        <v>97.899999999999991</v>
      </c>
      <c r="D502" s="248" t="s">
        <v>178</v>
      </c>
      <c r="E502" s="248">
        <f>AVERAGE(E392:E403)</f>
        <v>99.25</v>
      </c>
      <c r="F502" s="248">
        <f>AVERAGE(F392:F403)</f>
        <v>99.708333333333329</v>
      </c>
      <c r="G502" s="249">
        <f>SUM(G392:G403)</f>
        <v>246003</v>
      </c>
      <c r="H502" s="248">
        <f>AVERAGE(H392:H403)</f>
        <v>107.55133333333333</v>
      </c>
      <c r="I502" s="249">
        <f>SUM(I392:I403)</f>
        <v>203529524</v>
      </c>
      <c r="J502" s="406">
        <f>AVERAGE(J392:J403)</f>
        <v>1.0985000000000003</v>
      </c>
      <c r="K502" s="252">
        <f>AVERAGE(K392:K403)</f>
        <v>99.351916666666668</v>
      </c>
    </row>
    <row r="503" spans="1:11">
      <c r="A503" s="491" t="s">
        <v>265</v>
      </c>
      <c r="B503" s="258"/>
      <c r="C503" s="248">
        <f>AVERAGE(C404:C415)</f>
        <v>97.708333333333329</v>
      </c>
      <c r="D503" s="248" t="s">
        <v>178</v>
      </c>
      <c r="E503" s="248">
        <f>AVERAGE(E404:E415)</f>
        <v>104.425</v>
      </c>
      <c r="F503" s="248">
        <f>AVERAGE(F404:F415)</f>
        <v>99.40000000000002</v>
      </c>
      <c r="G503" s="249">
        <f>SUM(G404:G415)</f>
        <v>224142</v>
      </c>
      <c r="H503" s="248">
        <f>AVERAGE(H404:H415)</f>
        <v>103.9375</v>
      </c>
      <c r="I503" s="249">
        <f>SUM(I404:I415)</f>
        <v>238518655</v>
      </c>
      <c r="J503" s="406">
        <f>AVERAGE(J404:J415)</f>
        <v>1.0903333333333334</v>
      </c>
      <c r="K503" s="252">
        <f>AVERAGE(K404:K415)</f>
        <v>101.97949999999997</v>
      </c>
    </row>
    <row r="504" spans="1:11">
      <c r="A504" s="491" t="s">
        <v>266</v>
      </c>
      <c r="B504" s="258"/>
      <c r="C504" s="1905">
        <f>AVERAGE(C416:C427)</f>
        <v>100.72499999999998</v>
      </c>
      <c r="D504" s="1905"/>
      <c r="E504" s="1905">
        <f t="shared" ref="E504:K504" si="55">AVERAGE(E416:E427)</f>
        <v>91.725000000000009</v>
      </c>
      <c r="F504" s="1905">
        <f t="shared" si="55"/>
        <v>99.00833333333334</v>
      </c>
      <c r="G504" s="249">
        <f>SUM(G416:G427)</f>
        <v>235028</v>
      </c>
      <c r="H504" s="1905">
        <f t="shared" si="55"/>
        <v>96.406416666666658</v>
      </c>
      <c r="I504" s="249">
        <f>SUM(I416:I427)</f>
        <v>243155242</v>
      </c>
      <c r="J504" s="1918">
        <f t="shared" si="55"/>
        <v>1.0958333333333334</v>
      </c>
      <c r="K504" s="252">
        <f t="shared" si="55"/>
        <v>103.36458333333333</v>
      </c>
    </row>
    <row r="505" spans="1:11">
      <c r="A505" s="1937" t="s">
        <v>954</v>
      </c>
      <c r="B505" s="258"/>
      <c r="C505" s="1905">
        <f>AVERAGE(C428:C439)</f>
        <v>102.14999999999999</v>
      </c>
      <c r="D505" s="1905"/>
      <c r="E505" s="1905">
        <f t="shared" ref="E505:K505" si="56">AVERAGE(E428:E439)</f>
        <v>88.5</v>
      </c>
      <c r="F505" s="1905">
        <f t="shared" si="56"/>
        <v>98.875</v>
      </c>
      <c r="G505" s="249">
        <f>SUM(G428:G439)</f>
        <v>233260</v>
      </c>
      <c r="H505" s="1905">
        <f t="shared" si="56"/>
        <v>100.97783333333331</v>
      </c>
      <c r="I505" s="249">
        <f>SUM(I428:I439)</f>
        <v>265475277</v>
      </c>
      <c r="J505" s="1918">
        <f t="shared" si="56"/>
        <v>1.1255833333333332</v>
      </c>
      <c r="K505" s="252">
        <f t="shared" si="56"/>
        <v>102.88758333333332</v>
      </c>
    </row>
    <row r="506" spans="1:11">
      <c r="A506" s="1938" t="s">
        <v>955</v>
      </c>
      <c r="B506" s="243"/>
      <c r="C506" s="261">
        <f>AVERAGE(C440:C451)</f>
        <v>101.80833333333335</v>
      </c>
      <c r="D506" s="261"/>
      <c r="E506" s="261">
        <f t="shared" ref="E506:K506" si="57">AVERAGE(E440:E451)</f>
        <v>88.983333333333334</v>
      </c>
      <c r="F506" s="261">
        <f t="shared" si="57"/>
        <v>98.808333333333337</v>
      </c>
      <c r="G506" s="262">
        <f>SUM(G440:G451)</f>
        <v>241467</v>
      </c>
      <c r="H506" s="261">
        <f t="shared" si="57"/>
        <v>99.534416666666672</v>
      </c>
      <c r="I506" s="262">
        <f>SUM(I440:I451)</f>
        <v>268032222</v>
      </c>
      <c r="J506" s="417">
        <f t="shared" si="57"/>
        <v>1.3427499999999999</v>
      </c>
      <c r="K506" s="263">
        <f t="shared" si="57"/>
        <v>103.23166666666664</v>
      </c>
    </row>
    <row r="507" spans="1:11">
      <c r="A507" s="152"/>
      <c r="B507" s="162"/>
      <c r="C507" s="248"/>
      <c r="D507" s="248"/>
      <c r="E507" s="248"/>
      <c r="F507" s="248"/>
      <c r="G507" s="249"/>
      <c r="H507" s="248"/>
      <c r="I507" s="249"/>
      <c r="J507" s="406"/>
      <c r="K507" s="248"/>
    </row>
    <row r="508" spans="1:11">
      <c r="G508" s="266" t="s">
        <v>267</v>
      </c>
      <c r="I508" s="266" t="s">
        <v>267</v>
      </c>
    </row>
    <row r="509" spans="1:11">
      <c r="A509" s="146" t="s">
        <v>268</v>
      </c>
      <c r="B509" s="251"/>
      <c r="C509" s="370"/>
      <c r="D509" s="370"/>
      <c r="E509" s="370"/>
      <c r="F509" s="370"/>
      <c r="G509" s="246">
        <f>SUM(G323:G334)</f>
        <v>245435</v>
      </c>
      <c r="H509" s="370"/>
      <c r="I509" s="246">
        <f>SUM(I323:I334)</f>
        <v>188224272</v>
      </c>
      <c r="J509" s="370"/>
      <c r="K509" s="493"/>
    </row>
    <row r="510" spans="1:11">
      <c r="A510" s="148" t="s">
        <v>269</v>
      </c>
      <c r="B510" s="244"/>
      <c r="G510" s="249">
        <f>SUM(G335:G346)</f>
        <v>224377</v>
      </c>
      <c r="I510" s="249">
        <f>SUM(I335:I346)</f>
        <v>190765194</v>
      </c>
      <c r="K510" s="494"/>
    </row>
    <row r="511" spans="1:11">
      <c r="A511" s="148" t="s">
        <v>270</v>
      </c>
      <c r="B511" s="254" t="s">
        <v>178</v>
      </c>
      <c r="G511" s="186">
        <f>SUM(G347:G358)</f>
        <v>213641</v>
      </c>
      <c r="I511" s="186">
        <f>SUM(I347:I358)</f>
        <v>193905376</v>
      </c>
      <c r="K511" s="494"/>
    </row>
    <row r="512" spans="1:11">
      <c r="A512" s="148" t="s">
        <v>271</v>
      </c>
      <c r="B512" s="267"/>
      <c r="G512" s="268">
        <f>SUM(G359:G370)</f>
        <v>217587</v>
      </c>
      <c r="I512" s="268">
        <f>SUM(I359:I370)</f>
        <v>207843328</v>
      </c>
      <c r="K512" s="494"/>
    </row>
    <row r="513" spans="1:11">
      <c r="A513" s="269" t="s">
        <v>272</v>
      </c>
      <c r="B513" s="267"/>
      <c r="G513" s="268">
        <f>SUM(G371:G382)</f>
        <v>212275</v>
      </c>
      <c r="I513" s="268">
        <f>SUM(I371:I382)</f>
        <v>207764698</v>
      </c>
      <c r="K513" s="494"/>
    </row>
    <row r="514" spans="1:11">
      <c r="A514" s="269" t="s">
        <v>273</v>
      </c>
      <c r="B514" s="267"/>
      <c r="G514" s="268">
        <f>SUM(G383:G394)</f>
        <v>252333</v>
      </c>
      <c r="I514" s="268">
        <f>SUM(I383:I394)</f>
        <v>192435832</v>
      </c>
      <c r="K514" s="494"/>
    </row>
    <row r="515" spans="1:11">
      <c r="A515" s="269" t="s">
        <v>274</v>
      </c>
      <c r="B515" s="267"/>
      <c r="G515" s="268">
        <f>SUM(G395:G406)</f>
        <v>238147</v>
      </c>
      <c r="I515" s="268">
        <f>SUM(I395:I406)</f>
        <v>211273886</v>
      </c>
      <c r="K515" s="494"/>
    </row>
    <row r="516" spans="1:11">
      <c r="A516" s="269" t="s">
        <v>275</v>
      </c>
      <c r="B516" s="267"/>
      <c r="C516" s="1919"/>
      <c r="D516" s="1919"/>
      <c r="E516" s="1919"/>
      <c r="F516" s="1919"/>
      <c r="G516" s="1908">
        <f>SUM(G407:G418)</f>
        <v>223176</v>
      </c>
      <c r="H516" s="1919"/>
      <c r="I516" s="1908">
        <f>SUM(I407:I418)</f>
        <v>236051784</v>
      </c>
      <c r="J516" s="1919"/>
      <c r="K516" s="494"/>
    </row>
    <row r="517" spans="1:11">
      <c r="A517" s="1909" t="s">
        <v>956</v>
      </c>
      <c r="B517" s="267"/>
      <c r="C517" s="1919"/>
      <c r="D517" s="1919"/>
      <c r="E517" s="1919"/>
      <c r="F517" s="1919"/>
      <c r="G517" s="1908">
        <f>SUM(G419:G430)</f>
        <v>237401</v>
      </c>
      <c r="H517" s="1919"/>
      <c r="I517" s="1908">
        <f>SUM(I419:I430)</f>
        <v>246905556</v>
      </c>
      <c r="J517" s="1919"/>
      <c r="K517" s="494"/>
    </row>
    <row r="518" spans="1:11">
      <c r="A518" s="1910" t="s">
        <v>957</v>
      </c>
      <c r="B518" s="270"/>
      <c r="C518" s="369"/>
      <c r="D518" s="369"/>
      <c r="E518" s="369"/>
      <c r="F518" s="369"/>
      <c r="G518" s="272">
        <f>SUM(G431:G442)</f>
        <v>232259</v>
      </c>
      <c r="H518" s="369"/>
      <c r="I518" s="272">
        <f>SUM(I407:I418)</f>
        <v>236051784</v>
      </c>
      <c r="J518" s="369"/>
      <c r="K518" s="495"/>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20"/>
  <sheetViews>
    <sheetView showGridLines="0" workbookViewId="0">
      <pane xSplit="3" ySplit="8" topLeftCell="D593" activePane="bottomRight" state="frozen"/>
      <selection pane="topRight" activeCell="D1" sqref="D1"/>
      <selection pane="bottomLeft" activeCell="A9" sqref="A9"/>
      <selection pane="bottomRight" activeCell="D610" sqref="D610"/>
    </sheetView>
  </sheetViews>
  <sheetFormatPr defaultColWidth="14.26953125" defaultRowHeight="12"/>
  <cols>
    <col min="1" max="1" width="5.90625" style="496" customWidth="1"/>
    <col min="2" max="2" width="8.36328125" style="266" customWidth="1"/>
    <col min="3" max="3" width="5.36328125" style="266" customWidth="1"/>
    <col min="4" max="4" width="11.36328125" style="1241" customWidth="1"/>
    <col min="5" max="5" width="11.36328125" style="266" customWidth="1"/>
    <col min="6" max="8" width="11.36328125" style="498" customWidth="1"/>
    <col min="9" max="9" width="11.36328125" style="499" customWidth="1"/>
    <col min="10" max="10" width="11.36328125" style="266" customWidth="1"/>
    <col min="11" max="12" width="14.26953125" style="266"/>
    <col min="13" max="13" width="12.08984375" style="1249" customWidth="1"/>
    <col min="14" max="14" width="8.90625" style="266" customWidth="1"/>
    <col min="15" max="15" width="18.26953125" style="266" customWidth="1"/>
    <col min="16" max="16" width="14.453125" style="266" customWidth="1"/>
    <col min="17" max="17" width="6.81640625" style="266" bestFit="1" customWidth="1"/>
    <col min="18" max="16384" width="14.26953125" style="266"/>
  </cols>
  <sheetData>
    <row r="1" spans="1:17">
      <c r="B1" s="497" t="s">
        <v>359</v>
      </c>
      <c r="M1" s="1249" t="s">
        <v>905</v>
      </c>
      <c r="P1" s="1771" t="s">
        <v>360</v>
      </c>
    </row>
    <row r="2" spans="1:17">
      <c r="A2" s="500"/>
      <c r="B2" s="501"/>
      <c r="C2" s="502"/>
      <c r="D2" s="1242" t="s">
        <v>200</v>
      </c>
      <c r="E2" s="503" t="s">
        <v>201</v>
      </c>
      <c r="F2" s="504" t="s">
        <v>202</v>
      </c>
      <c r="G2" s="505" t="s">
        <v>203</v>
      </c>
      <c r="H2" s="504" t="s">
        <v>204</v>
      </c>
      <c r="I2" s="506" t="s">
        <v>205</v>
      </c>
      <c r="J2" s="1250" t="s">
        <v>206</v>
      </c>
      <c r="M2" s="1819" t="s">
        <v>902</v>
      </c>
      <c r="N2" s="1820"/>
      <c r="P2" s="1771" t="s">
        <v>361</v>
      </c>
    </row>
    <row r="3" spans="1:17" ht="24">
      <c r="A3" s="507" t="s">
        <v>15</v>
      </c>
      <c r="B3" s="508" t="s">
        <v>362</v>
      </c>
      <c r="C3" s="509" t="s">
        <v>17</v>
      </c>
      <c r="D3" s="1243" t="s">
        <v>834</v>
      </c>
      <c r="E3" s="510" t="s">
        <v>209</v>
      </c>
      <c r="F3" s="511" t="s">
        <v>210</v>
      </c>
      <c r="G3" s="512" t="s">
        <v>211</v>
      </c>
      <c r="H3" s="511" t="s">
        <v>212</v>
      </c>
      <c r="I3" s="513" t="s">
        <v>213</v>
      </c>
      <c r="J3" s="1251" t="s">
        <v>214</v>
      </c>
      <c r="M3" s="1821" t="s">
        <v>903</v>
      </c>
      <c r="N3" s="1822" t="s">
        <v>904</v>
      </c>
      <c r="P3" s="1825" t="s">
        <v>212</v>
      </c>
    </row>
    <row r="4" spans="1:17" ht="13">
      <c r="A4" s="514"/>
      <c r="B4" s="515" t="s">
        <v>123</v>
      </c>
      <c r="C4" s="515"/>
      <c r="D4" s="1555" t="s">
        <v>298</v>
      </c>
      <c r="E4" s="1555" t="s">
        <v>298</v>
      </c>
      <c r="F4" s="517"/>
      <c r="G4" s="518"/>
      <c r="H4" s="517" t="s">
        <v>123</v>
      </c>
      <c r="I4" s="519"/>
      <c r="J4" s="1252" t="s">
        <v>901</v>
      </c>
      <c r="M4" s="1823"/>
      <c r="N4" s="1824"/>
      <c r="P4" s="1771" t="s">
        <v>363</v>
      </c>
    </row>
    <row r="5" spans="1:17">
      <c r="A5" s="514"/>
      <c r="B5" s="515"/>
      <c r="C5" s="516"/>
      <c r="D5" s="1244" t="s">
        <v>218</v>
      </c>
      <c r="E5" s="520" t="s">
        <v>219</v>
      </c>
      <c r="F5" s="521" t="s">
        <v>220</v>
      </c>
      <c r="G5" s="522" t="s">
        <v>221</v>
      </c>
      <c r="H5" s="521" t="s">
        <v>222</v>
      </c>
      <c r="I5" s="523" t="s">
        <v>223</v>
      </c>
      <c r="J5" s="1253" t="s">
        <v>224</v>
      </c>
      <c r="M5" s="1799"/>
      <c r="N5" s="1795" t="s">
        <v>224</v>
      </c>
      <c r="P5" s="1772" t="s">
        <v>364</v>
      </c>
    </row>
    <row r="6" spans="1:17" hidden="1">
      <c r="A6" s="515"/>
      <c r="B6" s="266" t="s">
        <v>85</v>
      </c>
      <c r="C6" s="515"/>
      <c r="D6" s="1241">
        <v>56.352706616573528</v>
      </c>
      <c r="E6" s="524"/>
      <c r="F6" s="525"/>
      <c r="G6" s="526"/>
      <c r="H6" s="525"/>
      <c r="I6" s="527"/>
      <c r="M6" s="1254"/>
      <c r="N6" s="1794"/>
      <c r="P6" s="1771"/>
    </row>
    <row r="7" spans="1:17" hidden="1">
      <c r="D7" s="1245">
        <v>57.381040678919753</v>
      </c>
      <c r="E7" s="524"/>
      <c r="F7" s="525"/>
      <c r="G7" s="526"/>
      <c r="H7" s="525"/>
      <c r="I7" s="527"/>
      <c r="M7" s="1254"/>
      <c r="N7" s="1794"/>
      <c r="P7" s="1771"/>
    </row>
    <row r="8" spans="1:17" hidden="1">
      <c r="D8" s="1245">
        <v>56.352706616573528</v>
      </c>
      <c r="E8" s="524"/>
      <c r="F8" s="525"/>
      <c r="G8" s="526"/>
      <c r="H8" s="525"/>
      <c r="I8" s="527"/>
      <c r="M8" s="1254"/>
      <c r="N8" s="1794"/>
      <c r="P8" s="1771"/>
    </row>
    <row r="9" spans="1:17">
      <c r="A9" s="528">
        <v>1976</v>
      </c>
      <c r="B9" s="529" t="s">
        <v>365</v>
      </c>
      <c r="C9" s="529" t="s">
        <v>366</v>
      </c>
      <c r="D9" s="1946">
        <v>68.2</v>
      </c>
      <c r="E9" s="1817"/>
      <c r="F9" s="1173">
        <v>6667</v>
      </c>
      <c r="G9" s="1174">
        <v>11015</v>
      </c>
      <c r="H9" s="1173">
        <v>6680</v>
      </c>
      <c r="I9" s="1779">
        <v>26</v>
      </c>
      <c r="J9" s="1813"/>
      <c r="M9" s="1796">
        <v>150.92599999999999</v>
      </c>
      <c r="N9" s="594"/>
      <c r="P9" s="1773">
        <v>6657</v>
      </c>
    </row>
    <row r="10" spans="1:17">
      <c r="B10" s="530"/>
      <c r="C10" s="530" t="s">
        <v>367</v>
      </c>
      <c r="D10" s="1947">
        <v>69.400000000000006</v>
      </c>
      <c r="E10" s="1816"/>
      <c r="F10" s="1175">
        <v>5126</v>
      </c>
      <c r="G10" s="1176">
        <v>8455</v>
      </c>
      <c r="H10" s="1175">
        <v>8851</v>
      </c>
      <c r="I10" s="1780">
        <v>35</v>
      </c>
      <c r="J10" s="1814"/>
      <c r="M10" s="1797">
        <v>154.923</v>
      </c>
      <c r="N10" s="524"/>
      <c r="P10" s="1773">
        <v>8821</v>
      </c>
    </row>
    <row r="11" spans="1:17">
      <c r="B11" s="530"/>
      <c r="C11" s="530" t="s">
        <v>368</v>
      </c>
      <c r="D11" s="1947">
        <v>74.900000000000006</v>
      </c>
      <c r="E11" s="1816"/>
      <c r="F11" s="1175">
        <v>4128</v>
      </c>
      <c r="G11" s="1176">
        <v>10885</v>
      </c>
      <c r="H11" s="1175">
        <v>13704</v>
      </c>
      <c r="I11" s="1780">
        <v>32</v>
      </c>
      <c r="J11" s="1814"/>
      <c r="M11" s="1797">
        <v>158.244</v>
      </c>
      <c r="N11" s="524"/>
      <c r="P11" s="1773">
        <v>13657</v>
      </c>
    </row>
    <row r="12" spans="1:17">
      <c r="B12" s="530"/>
      <c r="C12" s="530" t="s">
        <v>369</v>
      </c>
      <c r="D12" s="1947">
        <v>73.8</v>
      </c>
      <c r="E12" s="1816"/>
      <c r="F12" s="1175">
        <v>5234</v>
      </c>
      <c r="G12" s="1176">
        <v>9409</v>
      </c>
      <c r="H12" s="1175">
        <v>9899</v>
      </c>
      <c r="I12" s="1780">
        <v>24</v>
      </c>
      <c r="J12" s="1814"/>
      <c r="M12" s="1797">
        <v>161.44900000000001</v>
      </c>
      <c r="N12" s="524"/>
      <c r="P12" s="1773">
        <v>9865</v>
      </c>
    </row>
    <row r="13" spans="1:17">
      <c r="B13" s="530"/>
      <c r="C13" s="530" t="s">
        <v>370</v>
      </c>
      <c r="D13" s="1947">
        <v>70.3</v>
      </c>
      <c r="E13" s="1816"/>
      <c r="F13" s="1175">
        <v>6371</v>
      </c>
      <c r="G13" s="1176">
        <v>9145</v>
      </c>
      <c r="H13" s="1175">
        <v>8094</v>
      </c>
      <c r="I13" s="1780">
        <v>29</v>
      </c>
      <c r="J13" s="1814"/>
      <c r="M13" s="1797">
        <v>163.35</v>
      </c>
      <c r="N13" s="524"/>
      <c r="P13" s="1773">
        <v>8066</v>
      </c>
    </row>
    <row r="14" spans="1:17">
      <c r="B14" s="530"/>
      <c r="C14" s="530" t="s">
        <v>371</v>
      </c>
      <c r="D14" s="1947">
        <v>71.5</v>
      </c>
      <c r="E14" s="1816"/>
      <c r="F14" s="1175">
        <v>4869</v>
      </c>
      <c r="G14" s="1176">
        <v>9145</v>
      </c>
      <c r="H14" s="1175">
        <v>10848</v>
      </c>
      <c r="I14" s="1780">
        <v>38</v>
      </c>
      <c r="J14" s="1814"/>
      <c r="M14" s="1797">
        <v>165.637</v>
      </c>
      <c r="N14" s="524"/>
      <c r="P14" s="1773">
        <v>10811</v>
      </c>
      <c r="Q14" s="531">
        <f t="shared" ref="Q14:Q77" si="0">H14-P14</f>
        <v>37</v>
      </c>
    </row>
    <row r="15" spans="1:17">
      <c r="B15" s="530"/>
      <c r="C15" s="530" t="s">
        <v>372</v>
      </c>
      <c r="D15" s="1947">
        <v>77.8</v>
      </c>
      <c r="E15" s="1816"/>
      <c r="F15" s="1175">
        <v>5597</v>
      </c>
      <c r="G15" s="1176">
        <v>9474</v>
      </c>
      <c r="H15" s="1175">
        <v>12999</v>
      </c>
      <c r="I15" s="1780">
        <v>33</v>
      </c>
      <c r="J15" s="1814"/>
      <c r="M15" s="1797">
        <v>168.36600000000001</v>
      </c>
      <c r="N15" s="524"/>
      <c r="P15" s="1773">
        <v>12955</v>
      </c>
      <c r="Q15" s="531">
        <f t="shared" si="0"/>
        <v>44</v>
      </c>
    </row>
    <row r="16" spans="1:17">
      <c r="B16" s="530"/>
      <c r="C16" s="530" t="s">
        <v>373</v>
      </c>
      <c r="D16" s="1947">
        <v>80.900000000000006</v>
      </c>
      <c r="E16" s="1816"/>
      <c r="F16" s="1175">
        <v>5756</v>
      </c>
      <c r="G16" s="1176">
        <v>11316</v>
      </c>
      <c r="H16" s="1175">
        <v>7951</v>
      </c>
      <c r="I16" s="1780">
        <v>38</v>
      </c>
      <c r="J16" s="1814"/>
      <c r="M16" s="1797">
        <v>168.05600000000001</v>
      </c>
      <c r="N16" s="524"/>
      <c r="P16" s="1773">
        <v>7924</v>
      </c>
      <c r="Q16" s="531">
        <f t="shared" si="0"/>
        <v>27</v>
      </c>
    </row>
    <row r="17" spans="1:17">
      <c r="B17" s="530"/>
      <c r="C17" s="530" t="s">
        <v>374</v>
      </c>
      <c r="D17" s="1947">
        <v>76</v>
      </c>
      <c r="E17" s="1816"/>
      <c r="F17" s="1175">
        <v>4283</v>
      </c>
      <c r="G17" s="1176">
        <v>10179</v>
      </c>
      <c r="H17" s="1175">
        <v>9885</v>
      </c>
      <c r="I17" s="1780">
        <v>49</v>
      </c>
      <c r="J17" s="1814"/>
      <c r="M17" s="1797">
        <v>165.74299999999999</v>
      </c>
      <c r="N17" s="524"/>
      <c r="P17" s="1773">
        <v>9851</v>
      </c>
      <c r="Q17" s="531">
        <f t="shared" si="0"/>
        <v>34</v>
      </c>
    </row>
    <row r="18" spans="1:17">
      <c r="B18" s="530"/>
      <c r="C18" s="530" t="s">
        <v>116</v>
      </c>
      <c r="D18" s="1947">
        <v>75.2</v>
      </c>
      <c r="E18" s="1816"/>
      <c r="F18" s="1175">
        <v>4456</v>
      </c>
      <c r="G18" s="1176">
        <v>9515</v>
      </c>
      <c r="H18" s="1175">
        <v>10285</v>
      </c>
      <c r="I18" s="1780">
        <v>60</v>
      </c>
      <c r="J18" s="1814"/>
      <c r="M18" s="1797">
        <v>162.959</v>
      </c>
      <c r="N18" s="524"/>
      <c r="P18" s="1773">
        <v>10250</v>
      </c>
      <c r="Q18" s="531">
        <f t="shared" si="0"/>
        <v>35</v>
      </c>
    </row>
    <row r="19" spans="1:17">
      <c r="B19" s="530"/>
      <c r="C19" s="530" t="s">
        <v>117</v>
      </c>
      <c r="D19" s="1947">
        <v>80.2</v>
      </c>
      <c r="E19" s="1816"/>
      <c r="F19" s="1175">
        <v>5977</v>
      </c>
      <c r="G19" s="1176">
        <v>7170</v>
      </c>
      <c r="H19" s="1175">
        <v>11678</v>
      </c>
      <c r="I19" s="1780">
        <v>55</v>
      </c>
      <c r="J19" s="1814"/>
      <c r="M19" s="1797">
        <v>161.846</v>
      </c>
      <c r="N19" s="524"/>
      <c r="P19" s="1773">
        <v>11638</v>
      </c>
      <c r="Q19" s="531">
        <f t="shared" si="0"/>
        <v>40</v>
      </c>
    </row>
    <row r="20" spans="1:17">
      <c r="A20" s="532"/>
      <c r="B20" s="533"/>
      <c r="C20" s="533" t="s">
        <v>118</v>
      </c>
      <c r="D20" s="1948">
        <v>76.3</v>
      </c>
      <c r="E20" s="1818"/>
      <c r="F20" s="1177">
        <v>4156</v>
      </c>
      <c r="G20" s="1178">
        <v>5856</v>
      </c>
      <c r="H20" s="1177">
        <v>10878</v>
      </c>
      <c r="I20" s="1781">
        <v>64</v>
      </c>
      <c r="J20" s="1815"/>
      <c r="M20" s="1798">
        <v>161.05199999999999</v>
      </c>
      <c r="N20" s="589"/>
      <c r="P20" s="1773">
        <v>10841</v>
      </c>
      <c r="Q20" s="531">
        <f t="shared" si="0"/>
        <v>37</v>
      </c>
    </row>
    <row r="21" spans="1:17">
      <c r="A21" s="496">
        <v>1977</v>
      </c>
      <c r="B21" s="530" t="s">
        <v>375</v>
      </c>
      <c r="C21" s="529" t="s">
        <v>366</v>
      </c>
      <c r="D21" s="1947">
        <v>76.3</v>
      </c>
      <c r="E21" s="1816"/>
      <c r="F21" s="1175">
        <v>8976</v>
      </c>
      <c r="G21" s="1176">
        <v>10517</v>
      </c>
      <c r="H21" s="1175">
        <v>7443</v>
      </c>
      <c r="I21" s="1780">
        <v>39</v>
      </c>
      <c r="J21" s="1816">
        <v>108.2</v>
      </c>
      <c r="M21" s="1797">
        <v>163.32599999999999</v>
      </c>
      <c r="N21" s="1800">
        <f>ROUND((M21/M9*100),1)</f>
        <v>108.2</v>
      </c>
      <c r="P21" s="1773">
        <v>7418</v>
      </c>
      <c r="Q21" s="531">
        <f t="shared" si="0"/>
        <v>25</v>
      </c>
    </row>
    <row r="22" spans="1:17">
      <c r="B22" s="530"/>
      <c r="C22" s="530" t="s">
        <v>367</v>
      </c>
      <c r="D22" s="1947">
        <v>80.7</v>
      </c>
      <c r="E22" s="1816"/>
      <c r="F22" s="1175">
        <v>3171</v>
      </c>
      <c r="G22" s="1176">
        <v>8475</v>
      </c>
      <c r="H22" s="1175">
        <v>10409</v>
      </c>
      <c r="I22" s="1780">
        <v>36</v>
      </c>
      <c r="J22" s="1816">
        <v>104.6</v>
      </c>
      <c r="M22" s="1797">
        <v>161.98400000000001</v>
      </c>
      <c r="N22" s="1800">
        <f t="shared" ref="N22:N32" si="1">ROUND((M22/M10*100),1)</f>
        <v>104.6</v>
      </c>
      <c r="P22" s="1773">
        <v>10374</v>
      </c>
      <c r="Q22" s="531">
        <f t="shared" si="0"/>
        <v>35</v>
      </c>
    </row>
    <row r="23" spans="1:17">
      <c r="B23" s="530"/>
      <c r="C23" s="530" t="s">
        <v>368</v>
      </c>
      <c r="D23" s="1947">
        <v>81</v>
      </c>
      <c r="E23" s="1816"/>
      <c r="F23" s="1175">
        <v>4341</v>
      </c>
      <c r="G23" s="1176">
        <v>9591</v>
      </c>
      <c r="H23" s="1175">
        <v>15156</v>
      </c>
      <c r="I23" s="1780">
        <v>68</v>
      </c>
      <c r="J23" s="1816">
        <v>101.6</v>
      </c>
      <c r="M23" s="1797">
        <v>160.80799999999999</v>
      </c>
      <c r="N23" s="1800">
        <f>ROUND((M23/M11*100),1)</f>
        <v>101.6</v>
      </c>
      <c r="P23" s="1773">
        <v>15105</v>
      </c>
      <c r="Q23" s="531">
        <f t="shared" si="0"/>
        <v>51</v>
      </c>
    </row>
    <row r="24" spans="1:17">
      <c r="B24" s="530"/>
      <c r="C24" s="530" t="s">
        <v>369</v>
      </c>
      <c r="D24" s="1947">
        <v>76.8</v>
      </c>
      <c r="E24" s="1816"/>
      <c r="F24" s="1175">
        <v>4709</v>
      </c>
      <c r="G24" s="1176">
        <v>8889</v>
      </c>
      <c r="H24" s="1175">
        <v>9815</v>
      </c>
      <c r="I24" s="1780">
        <v>75</v>
      </c>
      <c r="J24" s="1816">
        <v>101</v>
      </c>
      <c r="M24" s="1797">
        <v>163.124</v>
      </c>
      <c r="N24" s="1800">
        <f t="shared" si="1"/>
        <v>101</v>
      </c>
      <c r="P24" s="1773">
        <v>9782</v>
      </c>
      <c r="Q24" s="531">
        <f t="shared" si="0"/>
        <v>33</v>
      </c>
    </row>
    <row r="25" spans="1:17">
      <c r="B25" s="530"/>
      <c r="C25" s="530" t="s">
        <v>370</v>
      </c>
      <c r="D25" s="1947">
        <v>74.2</v>
      </c>
      <c r="E25" s="1816"/>
      <c r="F25" s="1175">
        <v>4371</v>
      </c>
      <c r="G25" s="1176">
        <v>8229</v>
      </c>
      <c r="H25" s="1175">
        <v>9118</v>
      </c>
      <c r="I25" s="1780">
        <v>52</v>
      </c>
      <c r="J25" s="1816">
        <v>99.1</v>
      </c>
      <c r="M25" s="1797">
        <v>161.858</v>
      </c>
      <c r="N25" s="1800">
        <f t="shared" si="1"/>
        <v>99.1</v>
      </c>
      <c r="P25" s="1773">
        <v>9087</v>
      </c>
      <c r="Q25" s="531">
        <f t="shared" si="0"/>
        <v>31</v>
      </c>
    </row>
    <row r="26" spans="1:17">
      <c r="B26" s="530"/>
      <c r="C26" s="530" t="s">
        <v>371</v>
      </c>
      <c r="D26" s="1947">
        <v>73.599999999999994</v>
      </c>
      <c r="E26" s="1816"/>
      <c r="F26" s="1175">
        <v>4711</v>
      </c>
      <c r="G26" s="1176">
        <v>7437</v>
      </c>
      <c r="H26" s="1175">
        <v>10278</v>
      </c>
      <c r="I26" s="1780">
        <v>62</v>
      </c>
      <c r="J26" s="1816">
        <v>96</v>
      </c>
      <c r="M26" s="1797">
        <v>158.94</v>
      </c>
      <c r="N26" s="1800">
        <f t="shared" si="1"/>
        <v>96</v>
      </c>
      <c r="P26" s="1773">
        <v>10243</v>
      </c>
      <c r="Q26" s="531">
        <f t="shared" si="0"/>
        <v>35</v>
      </c>
    </row>
    <row r="27" spans="1:17">
      <c r="B27" s="530"/>
      <c r="C27" s="530" t="s">
        <v>372</v>
      </c>
      <c r="D27" s="1947">
        <v>77.900000000000006</v>
      </c>
      <c r="E27" s="1816"/>
      <c r="F27" s="1175">
        <v>5963</v>
      </c>
      <c r="G27" s="1176">
        <v>8082</v>
      </c>
      <c r="H27" s="1175">
        <v>12497</v>
      </c>
      <c r="I27" s="1780">
        <v>52</v>
      </c>
      <c r="J27" s="1816">
        <v>93.1</v>
      </c>
      <c r="M27" s="1797">
        <v>156.79300000000001</v>
      </c>
      <c r="N27" s="1800">
        <f t="shared" si="1"/>
        <v>93.1</v>
      </c>
      <c r="P27" s="1773">
        <v>12455</v>
      </c>
      <c r="Q27" s="531">
        <f t="shared" si="0"/>
        <v>42</v>
      </c>
    </row>
    <row r="28" spans="1:17">
      <c r="B28" s="530"/>
      <c r="C28" s="530" t="s">
        <v>373</v>
      </c>
      <c r="D28" s="1947">
        <v>83.6</v>
      </c>
      <c r="E28" s="1816"/>
      <c r="F28" s="1175">
        <v>6632</v>
      </c>
      <c r="G28" s="1176">
        <v>9359</v>
      </c>
      <c r="H28" s="1175">
        <v>6889</v>
      </c>
      <c r="I28" s="1780">
        <v>60</v>
      </c>
      <c r="J28" s="1816">
        <v>92.8</v>
      </c>
      <c r="M28" s="1797">
        <v>155.91</v>
      </c>
      <c r="N28" s="1800">
        <f t="shared" si="1"/>
        <v>92.8</v>
      </c>
      <c r="P28" s="1773">
        <v>6866</v>
      </c>
      <c r="Q28" s="531">
        <f t="shared" si="0"/>
        <v>23</v>
      </c>
    </row>
    <row r="29" spans="1:17">
      <c r="B29" s="530"/>
      <c r="C29" s="530" t="s">
        <v>374</v>
      </c>
      <c r="D29" s="1947">
        <v>77.900000000000006</v>
      </c>
      <c r="E29" s="1816"/>
      <c r="F29" s="1175">
        <v>5121</v>
      </c>
      <c r="G29" s="1176">
        <v>9098</v>
      </c>
      <c r="H29" s="1175">
        <v>9785</v>
      </c>
      <c r="I29" s="1780">
        <v>62</v>
      </c>
      <c r="J29" s="1816">
        <v>94.2</v>
      </c>
      <c r="M29" s="1797">
        <v>156.08500000000001</v>
      </c>
      <c r="N29" s="1800">
        <f t="shared" si="1"/>
        <v>94.2</v>
      </c>
      <c r="P29" s="1773">
        <v>9753</v>
      </c>
      <c r="Q29" s="531">
        <f t="shared" si="0"/>
        <v>32</v>
      </c>
    </row>
    <row r="30" spans="1:17">
      <c r="B30" s="530"/>
      <c r="C30" s="530" t="s">
        <v>116</v>
      </c>
      <c r="D30" s="1947">
        <v>75.400000000000006</v>
      </c>
      <c r="E30" s="1816"/>
      <c r="F30" s="1175">
        <v>4988</v>
      </c>
      <c r="G30" s="1176">
        <v>8098</v>
      </c>
      <c r="H30" s="1175">
        <v>10622</v>
      </c>
      <c r="I30" s="1780">
        <v>67</v>
      </c>
      <c r="J30" s="1816">
        <v>95.1</v>
      </c>
      <c r="M30" s="1797">
        <v>154.977</v>
      </c>
      <c r="N30" s="1800">
        <f t="shared" si="1"/>
        <v>95.1</v>
      </c>
      <c r="P30" s="1773">
        <v>10587</v>
      </c>
      <c r="Q30" s="531">
        <f t="shared" si="0"/>
        <v>35</v>
      </c>
    </row>
    <row r="31" spans="1:17">
      <c r="B31" s="530"/>
      <c r="C31" s="530" t="s">
        <v>117</v>
      </c>
      <c r="D31" s="1947">
        <v>81.599999999999994</v>
      </c>
      <c r="E31" s="1816"/>
      <c r="F31" s="1175">
        <v>6610</v>
      </c>
      <c r="G31" s="1176">
        <v>6018</v>
      </c>
      <c r="H31" s="1175">
        <v>11812</v>
      </c>
      <c r="I31" s="1780">
        <v>56</v>
      </c>
      <c r="J31" s="1816">
        <v>93.8</v>
      </c>
      <c r="M31" s="1797">
        <v>151.84</v>
      </c>
      <c r="N31" s="1800">
        <f t="shared" si="1"/>
        <v>93.8</v>
      </c>
      <c r="P31" s="1773">
        <v>11773</v>
      </c>
      <c r="Q31" s="531">
        <f t="shared" si="0"/>
        <v>39</v>
      </c>
    </row>
    <row r="32" spans="1:17">
      <c r="B32" s="530"/>
      <c r="C32" s="533" t="s">
        <v>118</v>
      </c>
      <c r="D32" s="1947">
        <v>75.099999999999994</v>
      </c>
      <c r="E32" s="1816"/>
      <c r="F32" s="1175">
        <v>5502</v>
      </c>
      <c r="G32" s="1176">
        <v>4468</v>
      </c>
      <c r="H32" s="1175">
        <v>10705</v>
      </c>
      <c r="I32" s="1780">
        <v>66</v>
      </c>
      <c r="J32" s="1816">
        <v>94.2</v>
      </c>
      <c r="M32" s="1797">
        <v>151.77600000000001</v>
      </c>
      <c r="N32" s="1800">
        <f t="shared" si="1"/>
        <v>94.2</v>
      </c>
      <c r="P32" s="1773">
        <v>10670</v>
      </c>
      <c r="Q32" s="531">
        <f t="shared" si="0"/>
        <v>35</v>
      </c>
    </row>
    <row r="33" spans="1:17">
      <c r="A33" s="528">
        <v>1978</v>
      </c>
      <c r="B33" s="529" t="s">
        <v>376</v>
      </c>
      <c r="C33" s="529" t="s">
        <v>366</v>
      </c>
      <c r="D33" s="1946">
        <v>76.599999999999994</v>
      </c>
      <c r="E33" s="1817"/>
      <c r="F33" s="1173">
        <v>5460</v>
      </c>
      <c r="G33" s="1174">
        <v>9161</v>
      </c>
      <c r="H33" s="1173">
        <v>6732</v>
      </c>
      <c r="I33" s="1779">
        <v>47</v>
      </c>
      <c r="J33" s="1817">
        <v>92.7</v>
      </c>
      <c r="M33" s="1796">
        <v>151.429</v>
      </c>
      <c r="N33" s="1801">
        <f>ROUND((M33/M21*100),1)</f>
        <v>92.7</v>
      </c>
      <c r="P33" s="1773">
        <v>6710</v>
      </c>
      <c r="Q33" s="531">
        <f t="shared" si="0"/>
        <v>22</v>
      </c>
    </row>
    <row r="34" spans="1:17">
      <c r="B34" s="530"/>
      <c r="C34" s="530" t="s">
        <v>367</v>
      </c>
      <c r="D34" s="1947">
        <v>76.5</v>
      </c>
      <c r="E34" s="1816"/>
      <c r="F34" s="1175">
        <v>4847</v>
      </c>
      <c r="G34" s="1176">
        <v>7663</v>
      </c>
      <c r="H34" s="1175">
        <v>9834</v>
      </c>
      <c r="I34" s="1780">
        <v>44</v>
      </c>
      <c r="J34" s="1816">
        <v>94.3</v>
      </c>
      <c r="M34" s="1797">
        <v>152.79900000000001</v>
      </c>
      <c r="N34" s="1802">
        <f t="shared" ref="N34:N44" si="2">ROUND((M34/M22*100),1)</f>
        <v>94.3</v>
      </c>
      <c r="P34" s="1773">
        <v>9802</v>
      </c>
      <c r="Q34" s="531">
        <f t="shared" si="0"/>
        <v>32</v>
      </c>
    </row>
    <row r="35" spans="1:17">
      <c r="B35" s="530"/>
      <c r="C35" s="530" t="s">
        <v>368</v>
      </c>
      <c r="D35" s="1947">
        <v>76.7</v>
      </c>
      <c r="E35" s="1816"/>
      <c r="F35" s="1175">
        <v>4874</v>
      </c>
      <c r="G35" s="1176">
        <v>9329</v>
      </c>
      <c r="H35" s="1175">
        <v>15412</v>
      </c>
      <c r="I35" s="1780">
        <v>63</v>
      </c>
      <c r="J35" s="1816">
        <v>94.7</v>
      </c>
      <c r="M35" s="1797">
        <v>152.31200000000001</v>
      </c>
      <c r="N35" s="1802">
        <f>ROUND((M35/M23*100),1)</f>
        <v>94.7</v>
      </c>
      <c r="P35" s="1773">
        <v>15362</v>
      </c>
      <c r="Q35" s="531">
        <f t="shared" si="0"/>
        <v>50</v>
      </c>
    </row>
    <row r="36" spans="1:17">
      <c r="B36" s="530"/>
      <c r="C36" s="530" t="s">
        <v>369</v>
      </c>
      <c r="D36" s="1947">
        <v>77.5</v>
      </c>
      <c r="E36" s="1816"/>
      <c r="F36" s="1175">
        <v>5575</v>
      </c>
      <c r="G36" s="1176">
        <v>7799</v>
      </c>
      <c r="H36" s="1175">
        <v>10559</v>
      </c>
      <c r="I36" s="1780">
        <v>50</v>
      </c>
      <c r="J36" s="1816">
        <v>92.9</v>
      </c>
      <c r="M36" s="1797">
        <v>151.55799999999999</v>
      </c>
      <c r="N36" s="1802">
        <f t="shared" si="2"/>
        <v>92.9</v>
      </c>
      <c r="P36" s="1773">
        <v>10525</v>
      </c>
      <c r="Q36" s="531">
        <f t="shared" si="0"/>
        <v>34</v>
      </c>
    </row>
    <row r="37" spans="1:17">
      <c r="B37" s="530"/>
      <c r="C37" s="530" t="s">
        <v>370</v>
      </c>
      <c r="D37" s="1947">
        <v>76.599999999999994</v>
      </c>
      <c r="E37" s="1816"/>
      <c r="F37" s="1175">
        <v>4890</v>
      </c>
      <c r="G37" s="1176">
        <v>8263</v>
      </c>
      <c r="H37" s="1175">
        <v>10101</v>
      </c>
      <c r="I37" s="1780">
        <v>64</v>
      </c>
      <c r="J37" s="1816">
        <v>94.3</v>
      </c>
      <c r="M37" s="1797">
        <v>152.63300000000001</v>
      </c>
      <c r="N37" s="1802">
        <f t="shared" si="2"/>
        <v>94.3</v>
      </c>
      <c r="P37" s="1773">
        <v>10068</v>
      </c>
      <c r="Q37" s="531">
        <f t="shared" si="0"/>
        <v>33</v>
      </c>
    </row>
    <row r="38" spans="1:17">
      <c r="B38" s="530"/>
      <c r="C38" s="530" t="s">
        <v>371</v>
      </c>
      <c r="D38" s="1947">
        <v>79.2</v>
      </c>
      <c r="E38" s="1816"/>
      <c r="F38" s="1175">
        <v>6992</v>
      </c>
      <c r="G38" s="1176">
        <v>7855</v>
      </c>
      <c r="H38" s="1175">
        <v>12008</v>
      </c>
      <c r="I38" s="1780">
        <v>46</v>
      </c>
      <c r="J38" s="1816">
        <v>94.4</v>
      </c>
      <c r="M38" s="1797">
        <v>150.04400000000001</v>
      </c>
      <c r="N38" s="1802">
        <f t="shared" si="2"/>
        <v>94.4</v>
      </c>
      <c r="P38" s="1773">
        <v>11969</v>
      </c>
      <c r="Q38" s="531">
        <f t="shared" si="0"/>
        <v>39</v>
      </c>
    </row>
    <row r="39" spans="1:17">
      <c r="B39" s="530"/>
      <c r="C39" s="530" t="s">
        <v>372</v>
      </c>
      <c r="D39" s="1947">
        <v>79.5</v>
      </c>
      <c r="E39" s="1816"/>
      <c r="F39" s="1175">
        <v>5511</v>
      </c>
      <c r="G39" s="1176">
        <v>7594</v>
      </c>
      <c r="H39" s="1175">
        <v>14654</v>
      </c>
      <c r="I39" s="1780">
        <v>45</v>
      </c>
      <c r="J39" s="1816">
        <v>94.8</v>
      </c>
      <c r="M39" s="1797">
        <v>148.66300000000001</v>
      </c>
      <c r="N39" s="1802">
        <f t="shared" si="2"/>
        <v>94.8</v>
      </c>
      <c r="P39" s="1773">
        <v>14607</v>
      </c>
      <c r="Q39" s="531">
        <f t="shared" si="0"/>
        <v>47</v>
      </c>
    </row>
    <row r="40" spans="1:17">
      <c r="B40" s="530"/>
      <c r="C40" s="530" t="s">
        <v>373</v>
      </c>
      <c r="D40" s="1947">
        <v>81</v>
      </c>
      <c r="E40" s="1816"/>
      <c r="F40" s="1175">
        <v>4149</v>
      </c>
      <c r="G40" s="1176">
        <v>9759</v>
      </c>
      <c r="H40" s="1175">
        <v>8137</v>
      </c>
      <c r="I40" s="1780">
        <v>49</v>
      </c>
      <c r="J40" s="1816">
        <v>95.3</v>
      </c>
      <c r="M40" s="1797">
        <v>148.59100000000001</v>
      </c>
      <c r="N40" s="1802">
        <f t="shared" si="2"/>
        <v>95.3</v>
      </c>
      <c r="P40" s="1773">
        <v>8111</v>
      </c>
      <c r="Q40" s="531">
        <f t="shared" si="0"/>
        <v>26</v>
      </c>
    </row>
    <row r="41" spans="1:17">
      <c r="B41" s="530"/>
      <c r="C41" s="530" t="s">
        <v>374</v>
      </c>
      <c r="D41" s="1947">
        <v>81.5</v>
      </c>
      <c r="E41" s="1816"/>
      <c r="F41" s="1175">
        <v>3334</v>
      </c>
      <c r="G41" s="1176">
        <v>9984</v>
      </c>
      <c r="H41" s="1175">
        <v>11741</v>
      </c>
      <c r="I41" s="1780">
        <v>47</v>
      </c>
      <c r="J41" s="1816">
        <v>94.4</v>
      </c>
      <c r="M41" s="1797">
        <v>147.346</v>
      </c>
      <c r="N41" s="1802">
        <f t="shared" si="2"/>
        <v>94.4</v>
      </c>
      <c r="P41" s="1773">
        <v>11704</v>
      </c>
      <c r="Q41" s="531">
        <f t="shared" si="0"/>
        <v>37</v>
      </c>
    </row>
    <row r="42" spans="1:17">
      <c r="B42" s="530"/>
      <c r="C42" s="530" t="s">
        <v>116</v>
      </c>
      <c r="D42" s="1947">
        <v>82</v>
      </c>
      <c r="E42" s="1816"/>
      <c r="F42" s="1175">
        <v>4833</v>
      </c>
      <c r="G42" s="1176">
        <v>8325</v>
      </c>
      <c r="H42" s="1175">
        <v>12048</v>
      </c>
      <c r="I42" s="1780">
        <v>89</v>
      </c>
      <c r="J42" s="1816">
        <v>96</v>
      </c>
      <c r="M42" s="1797">
        <v>148.78200000000001</v>
      </c>
      <c r="N42" s="1802">
        <f t="shared" si="2"/>
        <v>96</v>
      </c>
      <c r="P42" s="1773">
        <v>12010</v>
      </c>
      <c r="Q42" s="531">
        <f t="shared" si="0"/>
        <v>38</v>
      </c>
    </row>
    <row r="43" spans="1:17">
      <c r="B43" s="530"/>
      <c r="C43" s="530" t="s">
        <v>117</v>
      </c>
      <c r="D43" s="1947">
        <v>81.900000000000006</v>
      </c>
      <c r="E43" s="1816"/>
      <c r="F43" s="1175">
        <v>5679</v>
      </c>
      <c r="G43" s="1176">
        <v>6708</v>
      </c>
      <c r="H43" s="1175">
        <v>12890</v>
      </c>
      <c r="I43" s="1780">
        <v>56</v>
      </c>
      <c r="J43" s="1816">
        <v>98.5</v>
      </c>
      <c r="M43" s="1797">
        <v>149.52799999999999</v>
      </c>
      <c r="N43" s="1802">
        <f t="shared" si="2"/>
        <v>98.5</v>
      </c>
      <c r="P43" s="1773">
        <v>12849</v>
      </c>
      <c r="Q43" s="531">
        <f t="shared" si="0"/>
        <v>41</v>
      </c>
    </row>
    <row r="44" spans="1:17">
      <c r="A44" s="532"/>
      <c r="B44" s="533"/>
      <c r="C44" s="533" t="s">
        <v>118</v>
      </c>
      <c r="D44" s="1948">
        <v>82.9</v>
      </c>
      <c r="E44" s="1818"/>
      <c r="F44" s="1177">
        <v>5865</v>
      </c>
      <c r="G44" s="1178">
        <v>4661</v>
      </c>
      <c r="H44" s="1177">
        <v>12964</v>
      </c>
      <c r="I44" s="1781">
        <v>37</v>
      </c>
      <c r="J44" s="1818">
        <v>100.1</v>
      </c>
      <c r="M44" s="1798">
        <v>151.90299999999999</v>
      </c>
      <c r="N44" s="1803">
        <f t="shared" si="2"/>
        <v>100.1</v>
      </c>
      <c r="P44" s="1773">
        <v>12923</v>
      </c>
      <c r="Q44" s="531">
        <f t="shared" si="0"/>
        <v>41</v>
      </c>
    </row>
    <row r="45" spans="1:17">
      <c r="A45" s="496">
        <v>1979</v>
      </c>
      <c r="B45" s="530" t="s">
        <v>377</v>
      </c>
      <c r="C45" s="529" t="s">
        <v>366</v>
      </c>
      <c r="D45" s="1947">
        <v>83.3</v>
      </c>
      <c r="E45" s="1816"/>
      <c r="F45" s="1175">
        <v>3377</v>
      </c>
      <c r="G45" s="1176">
        <v>10092</v>
      </c>
      <c r="H45" s="1175">
        <v>8521</v>
      </c>
      <c r="I45" s="1780">
        <v>37</v>
      </c>
      <c r="J45" s="1816">
        <v>103.3</v>
      </c>
      <c r="M45" s="1797">
        <v>156.44800000000001</v>
      </c>
      <c r="N45" s="1800">
        <f>ROUND((M45/M33*100),1)</f>
        <v>103.3</v>
      </c>
      <c r="P45" s="1773">
        <v>8494</v>
      </c>
      <c r="Q45" s="531">
        <f t="shared" si="0"/>
        <v>27</v>
      </c>
    </row>
    <row r="46" spans="1:17">
      <c r="B46" s="530"/>
      <c r="C46" s="530" t="s">
        <v>367</v>
      </c>
      <c r="D46" s="1947">
        <v>82.6</v>
      </c>
      <c r="E46" s="1816"/>
      <c r="F46" s="1175">
        <v>4235</v>
      </c>
      <c r="G46" s="1176">
        <v>8819</v>
      </c>
      <c r="H46" s="1175">
        <v>11911</v>
      </c>
      <c r="I46" s="1780">
        <v>25</v>
      </c>
      <c r="J46" s="1816">
        <v>104.6</v>
      </c>
      <c r="M46" s="1797">
        <v>159.869</v>
      </c>
      <c r="N46" s="1800">
        <f t="shared" ref="N46:N56" si="3">ROUND((M46/M34*100),1)</f>
        <v>104.6</v>
      </c>
      <c r="P46" s="1773">
        <v>11873</v>
      </c>
      <c r="Q46" s="531">
        <f t="shared" si="0"/>
        <v>38</v>
      </c>
    </row>
    <row r="47" spans="1:17">
      <c r="B47" s="530"/>
      <c r="C47" s="530" t="s">
        <v>368</v>
      </c>
      <c r="D47" s="1947">
        <v>86.1</v>
      </c>
      <c r="E47" s="1816"/>
      <c r="F47" s="1175">
        <v>4565</v>
      </c>
      <c r="G47" s="1176">
        <v>11587</v>
      </c>
      <c r="H47" s="1175">
        <v>17912</v>
      </c>
      <c r="I47" s="1780">
        <v>35</v>
      </c>
      <c r="J47" s="1816">
        <v>107.4</v>
      </c>
      <c r="M47" s="1797">
        <v>163.65899999999999</v>
      </c>
      <c r="N47" s="1800">
        <f>ROUND((M47/M35*100),1)</f>
        <v>107.4</v>
      </c>
      <c r="P47" s="1773">
        <v>17855</v>
      </c>
      <c r="Q47" s="531">
        <f t="shared" si="0"/>
        <v>57</v>
      </c>
    </row>
    <row r="48" spans="1:17">
      <c r="B48" s="530"/>
      <c r="C48" s="530" t="s">
        <v>369</v>
      </c>
      <c r="D48" s="1947">
        <v>86.7</v>
      </c>
      <c r="E48" s="1816"/>
      <c r="F48" s="1175">
        <v>5946</v>
      </c>
      <c r="G48" s="1176">
        <v>9947</v>
      </c>
      <c r="H48" s="1175">
        <v>11658</v>
      </c>
      <c r="I48" s="1780">
        <v>33</v>
      </c>
      <c r="J48" s="1816">
        <v>110.7</v>
      </c>
      <c r="M48" s="1797">
        <v>167.80699999999999</v>
      </c>
      <c r="N48" s="1800">
        <f t="shared" si="3"/>
        <v>110.7</v>
      </c>
      <c r="P48" s="1773">
        <v>11621</v>
      </c>
      <c r="Q48" s="531">
        <f t="shared" si="0"/>
        <v>37</v>
      </c>
    </row>
    <row r="49" spans="1:17">
      <c r="B49" s="530"/>
      <c r="C49" s="530" t="s">
        <v>370</v>
      </c>
      <c r="D49" s="1947">
        <v>87.6</v>
      </c>
      <c r="E49" s="1816"/>
      <c r="F49" s="1175">
        <v>4180</v>
      </c>
      <c r="G49" s="1176">
        <v>10551</v>
      </c>
      <c r="H49" s="1175">
        <v>12087</v>
      </c>
      <c r="I49" s="1780">
        <v>27</v>
      </c>
      <c r="J49" s="1816">
        <v>113.1</v>
      </c>
      <c r="M49" s="1797">
        <v>172.68600000000001</v>
      </c>
      <c r="N49" s="1800">
        <f t="shared" si="3"/>
        <v>113.1</v>
      </c>
      <c r="P49" s="1773">
        <v>12049</v>
      </c>
      <c r="Q49" s="531">
        <f t="shared" si="0"/>
        <v>38</v>
      </c>
    </row>
    <row r="50" spans="1:17">
      <c r="B50" s="530"/>
      <c r="C50" s="530" t="s">
        <v>371</v>
      </c>
      <c r="D50" s="1947">
        <v>87.9</v>
      </c>
      <c r="E50" s="1816"/>
      <c r="F50" s="1175">
        <v>6018</v>
      </c>
      <c r="G50" s="1176">
        <v>9312</v>
      </c>
      <c r="H50" s="1175">
        <v>12873</v>
      </c>
      <c r="I50" s="1780">
        <v>39</v>
      </c>
      <c r="J50" s="1816">
        <v>117.8</v>
      </c>
      <c r="M50" s="1797">
        <v>176.70500000000001</v>
      </c>
      <c r="N50" s="1800">
        <f t="shared" si="3"/>
        <v>117.8</v>
      </c>
      <c r="P50" s="1773">
        <v>12833</v>
      </c>
      <c r="Q50" s="531">
        <f t="shared" si="0"/>
        <v>40</v>
      </c>
    </row>
    <row r="51" spans="1:17">
      <c r="B51" s="530"/>
      <c r="C51" s="530" t="s">
        <v>372</v>
      </c>
      <c r="D51" s="1947">
        <v>87.3</v>
      </c>
      <c r="E51" s="1816"/>
      <c r="F51" s="1175">
        <v>5844</v>
      </c>
      <c r="G51" s="1176">
        <v>9440</v>
      </c>
      <c r="H51" s="1175">
        <v>15223</v>
      </c>
      <c r="I51" s="1780">
        <v>35</v>
      </c>
      <c r="J51" s="1816">
        <v>120.3</v>
      </c>
      <c r="M51" s="1797">
        <v>178.89400000000001</v>
      </c>
      <c r="N51" s="1800">
        <f t="shared" si="3"/>
        <v>120.3</v>
      </c>
      <c r="P51" s="1773">
        <v>15176</v>
      </c>
      <c r="Q51" s="531">
        <f t="shared" si="0"/>
        <v>47</v>
      </c>
    </row>
    <row r="52" spans="1:17">
      <c r="B52" s="530"/>
      <c r="C52" s="530" t="s">
        <v>373</v>
      </c>
      <c r="D52" s="1947">
        <v>86.8</v>
      </c>
      <c r="E52" s="1816"/>
      <c r="F52" s="1175">
        <v>4516</v>
      </c>
      <c r="G52" s="1176">
        <v>11474</v>
      </c>
      <c r="H52" s="1175">
        <v>8725</v>
      </c>
      <c r="I52" s="1780">
        <v>41</v>
      </c>
      <c r="J52" s="1816">
        <v>121.2</v>
      </c>
      <c r="M52" s="1797">
        <v>180.14599999999999</v>
      </c>
      <c r="N52" s="1800">
        <f t="shared" si="3"/>
        <v>121.2</v>
      </c>
      <c r="P52" s="1773">
        <v>8698</v>
      </c>
      <c r="Q52" s="531">
        <f t="shared" si="0"/>
        <v>27</v>
      </c>
    </row>
    <row r="53" spans="1:17">
      <c r="B53" s="530"/>
      <c r="C53" s="530" t="s">
        <v>374</v>
      </c>
      <c r="D53" s="1947">
        <v>89.1</v>
      </c>
      <c r="E53" s="1816"/>
      <c r="F53" s="1175">
        <v>3334</v>
      </c>
      <c r="G53" s="1176">
        <v>11681</v>
      </c>
      <c r="H53" s="1175">
        <v>11890</v>
      </c>
      <c r="I53" s="1780">
        <v>41</v>
      </c>
      <c r="J53" s="1816">
        <v>124.6</v>
      </c>
      <c r="M53" s="1797">
        <v>183.59100000000001</v>
      </c>
      <c r="N53" s="1800">
        <f t="shared" si="3"/>
        <v>124.6</v>
      </c>
      <c r="P53" s="1773">
        <v>11853</v>
      </c>
      <c r="Q53" s="531">
        <f t="shared" si="0"/>
        <v>37</v>
      </c>
    </row>
    <row r="54" spans="1:17">
      <c r="B54" s="530"/>
      <c r="C54" s="530" t="s">
        <v>116</v>
      </c>
      <c r="D54" s="1947">
        <v>86.6</v>
      </c>
      <c r="E54" s="1816"/>
      <c r="F54" s="1175">
        <v>4833</v>
      </c>
      <c r="G54" s="1176">
        <v>11237</v>
      </c>
      <c r="H54" s="1175">
        <v>12856</v>
      </c>
      <c r="I54" s="1780">
        <v>36</v>
      </c>
      <c r="J54" s="1816">
        <v>124.5</v>
      </c>
      <c r="M54" s="1797">
        <v>185.22300000000001</v>
      </c>
      <c r="N54" s="1800">
        <f t="shared" si="3"/>
        <v>124.5</v>
      </c>
      <c r="P54" s="1773">
        <v>12816</v>
      </c>
      <c r="Q54" s="531">
        <f t="shared" si="0"/>
        <v>40</v>
      </c>
    </row>
    <row r="55" spans="1:17">
      <c r="B55" s="530"/>
      <c r="C55" s="530" t="s">
        <v>117</v>
      </c>
      <c r="D55" s="1947">
        <v>86.6</v>
      </c>
      <c r="E55" s="1816"/>
      <c r="F55" s="1175">
        <v>5679</v>
      </c>
      <c r="G55" s="1176">
        <v>9171</v>
      </c>
      <c r="H55" s="1175">
        <v>13225</v>
      </c>
      <c r="I55" s="1780">
        <v>34</v>
      </c>
      <c r="J55" s="1816">
        <v>126.4</v>
      </c>
      <c r="M55" s="1797">
        <v>188.977</v>
      </c>
      <c r="N55" s="1800">
        <f t="shared" si="3"/>
        <v>126.4</v>
      </c>
      <c r="P55" s="1773">
        <v>13184</v>
      </c>
      <c r="Q55" s="531">
        <f t="shared" si="0"/>
        <v>41</v>
      </c>
    </row>
    <row r="56" spans="1:17">
      <c r="B56" s="530"/>
      <c r="C56" s="533" t="s">
        <v>118</v>
      </c>
      <c r="D56" s="1947">
        <v>85.6</v>
      </c>
      <c r="E56" s="1816"/>
      <c r="F56" s="1175">
        <v>5865</v>
      </c>
      <c r="G56" s="1176">
        <v>6662</v>
      </c>
      <c r="H56" s="1175">
        <v>12350</v>
      </c>
      <c r="I56" s="1780">
        <v>31</v>
      </c>
      <c r="J56" s="1816">
        <v>126</v>
      </c>
      <c r="M56" s="1797">
        <v>191.40199999999999</v>
      </c>
      <c r="N56" s="1800">
        <f t="shared" si="3"/>
        <v>126</v>
      </c>
      <c r="P56" s="1773">
        <v>12312</v>
      </c>
      <c r="Q56" s="531">
        <f t="shared" si="0"/>
        <v>38</v>
      </c>
    </row>
    <row r="57" spans="1:17">
      <c r="A57" s="528">
        <v>1980</v>
      </c>
      <c r="B57" s="529" t="s">
        <v>378</v>
      </c>
      <c r="C57" s="529" t="s">
        <v>366</v>
      </c>
      <c r="D57" s="1946">
        <v>87.6</v>
      </c>
      <c r="E57" s="1817"/>
      <c r="F57" s="1173">
        <v>2945</v>
      </c>
      <c r="G57" s="1174">
        <v>12439</v>
      </c>
      <c r="H57" s="1173">
        <v>8228</v>
      </c>
      <c r="I57" s="1779">
        <v>33</v>
      </c>
      <c r="J57" s="1817">
        <v>128</v>
      </c>
      <c r="M57" s="1796">
        <v>200.26300000000001</v>
      </c>
      <c r="N57" s="1801">
        <f>ROUND((M57/M45*100),1)</f>
        <v>128</v>
      </c>
      <c r="P57" s="1773">
        <v>8203</v>
      </c>
      <c r="Q57" s="531">
        <f t="shared" si="0"/>
        <v>25</v>
      </c>
    </row>
    <row r="58" spans="1:17">
      <c r="B58" s="530"/>
      <c r="C58" s="530" t="s">
        <v>367</v>
      </c>
      <c r="D58" s="1947">
        <v>89.3</v>
      </c>
      <c r="E58" s="1816"/>
      <c r="F58" s="1175">
        <v>3878</v>
      </c>
      <c r="G58" s="1176">
        <v>11705</v>
      </c>
      <c r="H58" s="1175">
        <v>12351</v>
      </c>
      <c r="I58" s="1780">
        <v>45</v>
      </c>
      <c r="J58" s="1816">
        <v>130.1</v>
      </c>
      <c r="M58" s="1797">
        <v>208.04400000000001</v>
      </c>
      <c r="N58" s="1802">
        <f t="shared" ref="N58:N68" si="4">ROUND((M58/M46*100),1)</f>
        <v>130.1</v>
      </c>
      <c r="P58" s="1773">
        <v>12313</v>
      </c>
      <c r="Q58" s="531">
        <f t="shared" si="0"/>
        <v>38</v>
      </c>
    </row>
    <row r="59" spans="1:17">
      <c r="B59" s="530"/>
      <c r="C59" s="530" t="s">
        <v>368</v>
      </c>
      <c r="D59" s="1947">
        <v>89.1</v>
      </c>
      <c r="E59" s="1816"/>
      <c r="F59" s="1175">
        <v>4846</v>
      </c>
      <c r="G59" s="1176">
        <v>13192</v>
      </c>
      <c r="H59" s="1175">
        <v>17826</v>
      </c>
      <c r="I59" s="1780">
        <v>35</v>
      </c>
      <c r="J59" s="1816">
        <v>127</v>
      </c>
      <c r="M59" s="1797">
        <v>207.846</v>
      </c>
      <c r="N59" s="1802">
        <f>ROUND((M59/M47*100),1)</f>
        <v>127</v>
      </c>
      <c r="P59" s="1773">
        <v>17771</v>
      </c>
      <c r="Q59" s="531">
        <f t="shared" si="0"/>
        <v>55</v>
      </c>
    </row>
    <row r="60" spans="1:17">
      <c r="B60" s="530"/>
      <c r="C60" s="530" t="s">
        <v>369</v>
      </c>
      <c r="D60" s="1947">
        <v>89</v>
      </c>
      <c r="E60" s="1816"/>
      <c r="F60" s="1175">
        <v>6367</v>
      </c>
      <c r="G60" s="1176">
        <v>11200</v>
      </c>
      <c r="H60" s="1175">
        <v>11651</v>
      </c>
      <c r="I60" s="1780">
        <v>45</v>
      </c>
      <c r="J60" s="1816">
        <v>125</v>
      </c>
      <c r="M60" s="1797">
        <v>209.833</v>
      </c>
      <c r="N60" s="1802">
        <f t="shared" si="4"/>
        <v>125</v>
      </c>
      <c r="P60" s="1773">
        <v>11615</v>
      </c>
      <c r="Q60" s="531">
        <f t="shared" si="0"/>
        <v>36</v>
      </c>
    </row>
    <row r="61" spans="1:17">
      <c r="B61" s="530"/>
      <c r="C61" s="530" t="s">
        <v>370</v>
      </c>
      <c r="D61" s="1947">
        <v>91.4</v>
      </c>
      <c r="E61" s="1816"/>
      <c r="F61" s="1175">
        <v>4530</v>
      </c>
      <c r="G61" s="1176">
        <v>10397</v>
      </c>
      <c r="H61" s="1175">
        <v>11020</v>
      </c>
      <c r="I61" s="1780">
        <v>43</v>
      </c>
      <c r="J61" s="1816">
        <v>118.6</v>
      </c>
      <c r="M61" s="1797">
        <v>204.834</v>
      </c>
      <c r="N61" s="1802">
        <f t="shared" si="4"/>
        <v>118.6</v>
      </c>
      <c r="P61" s="1773">
        <v>10986</v>
      </c>
      <c r="Q61" s="531">
        <f t="shared" si="0"/>
        <v>34</v>
      </c>
    </row>
    <row r="62" spans="1:17">
      <c r="B62" s="530"/>
      <c r="C62" s="530" t="s">
        <v>371</v>
      </c>
      <c r="D62" s="1947">
        <v>87.6</v>
      </c>
      <c r="E62" s="1816"/>
      <c r="F62" s="1175">
        <v>4263</v>
      </c>
      <c r="G62" s="1176">
        <v>10075</v>
      </c>
      <c r="H62" s="1175">
        <v>12026</v>
      </c>
      <c r="I62" s="1780">
        <v>43</v>
      </c>
      <c r="J62" s="1816">
        <v>114.3</v>
      </c>
      <c r="M62" s="1797">
        <v>201.94200000000001</v>
      </c>
      <c r="N62" s="1802">
        <f t="shared" si="4"/>
        <v>114.3</v>
      </c>
      <c r="P62" s="1773">
        <v>11989</v>
      </c>
      <c r="Q62" s="531">
        <f t="shared" si="0"/>
        <v>37</v>
      </c>
    </row>
    <row r="63" spans="1:17">
      <c r="B63" s="530"/>
      <c r="C63" s="530" t="s">
        <v>372</v>
      </c>
      <c r="D63" s="1947">
        <v>89.3</v>
      </c>
      <c r="E63" s="1816"/>
      <c r="F63" s="1175">
        <v>4324</v>
      </c>
      <c r="G63" s="1176">
        <v>11203</v>
      </c>
      <c r="H63" s="1175">
        <v>15632</v>
      </c>
      <c r="I63" s="1780">
        <v>37</v>
      </c>
      <c r="J63" s="1816">
        <v>112.9</v>
      </c>
      <c r="M63" s="1797">
        <v>202.048</v>
      </c>
      <c r="N63" s="1802">
        <f t="shared" si="4"/>
        <v>112.9</v>
      </c>
      <c r="P63" s="1773">
        <v>15584</v>
      </c>
      <c r="Q63" s="531">
        <f t="shared" si="0"/>
        <v>48</v>
      </c>
    </row>
    <row r="64" spans="1:17">
      <c r="B64" s="530"/>
      <c r="C64" s="530" t="s">
        <v>373</v>
      </c>
      <c r="D64" s="1947">
        <v>83.9</v>
      </c>
      <c r="E64" s="1816"/>
      <c r="F64" s="1175">
        <v>4053</v>
      </c>
      <c r="G64" s="1176">
        <v>10318</v>
      </c>
      <c r="H64" s="1175">
        <v>7419</v>
      </c>
      <c r="I64" s="1780">
        <v>44</v>
      </c>
      <c r="J64" s="1816">
        <v>112.3</v>
      </c>
      <c r="M64" s="1797">
        <v>202.26</v>
      </c>
      <c r="N64" s="1802">
        <f t="shared" si="4"/>
        <v>112.3</v>
      </c>
      <c r="P64" s="1773">
        <v>7396</v>
      </c>
      <c r="Q64" s="531">
        <f t="shared" si="0"/>
        <v>23</v>
      </c>
    </row>
    <row r="65" spans="1:17">
      <c r="B65" s="530"/>
      <c r="C65" s="530" t="s">
        <v>374</v>
      </c>
      <c r="D65" s="1947">
        <v>85.1</v>
      </c>
      <c r="E65" s="1816"/>
      <c r="F65" s="1175">
        <v>3800</v>
      </c>
      <c r="G65" s="1176">
        <v>11205</v>
      </c>
      <c r="H65" s="1175">
        <v>11494</v>
      </c>
      <c r="I65" s="1780">
        <v>43</v>
      </c>
      <c r="J65" s="1816">
        <v>108.2</v>
      </c>
      <c r="M65" s="1797">
        <v>198.679</v>
      </c>
      <c r="N65" s="1802">
        <f t="shared" si="4"/>
        <v>108.2</v>
      </c>
      <c r="P65" s="1773">
        <v>11458</v>
      </c>
      <c r="Q65" s="531">
        <f t="shared" si="0"/>
        <v>36</v>
      </c>
    </row>
    <row r="66" spans="1:17">
      <c r="B66" s="530"/>
      <c r="C66" s="530" t="s">
        <v>116</v>
      </c>
      <c r="D66" s="1947">
        <v>85.8</v>
      </c>
      <c r="E66" s="1816"/>
      <c r="F66" s="1175">
        <v>3107</v>
      </c>
      <c r="G66" s="1176">
        <v>11067</v>
      </c>
      <c r="H66" s="1175">
        <v>11731</v>
      </c>
      <c r="I66" s="1780">
        <v>45</v>
      </c>
      <c r="J66" s="1816">
        <v>106.6</v>
      </c>
      <c r="M66" s="1797">
        <v>197.43600000000001</v>
      </c>
      <c r="N66" s="1802">
        <f t="shared" si="4"/>
        <v>106.6</v>
      </c>
      <c r="P66" s="1773">
        <v>11694</v>
      </c>
      <c r="Q66" s="531">
        <f t="shared" si="0"/>
        <v>37</v>
      </c>
    </row>
    <row r="67" spans="1:17">
      <c r="B67" s="530"/>
      <c r="C67" s="530" t="s">
        <v>117</v>
      </c>
      <c r="D67" s="1947">
        <v>85.1</v>
      </c>
      <c r="E67" s="1816"/>
      <c r="F67" s="1175">
        <v>3900</v>
      </c>
      <c r="G67" s="1176">
        <v>8533</v>
      </c>
      <c r="H67" s="1175">
        <v>11869</v>
      </c>
      <c r="I67" s="1780">
        <v>40</v>
      </c>
      <c r="J67" s="1816">
        <v>104</v>
      </c>
      <c r="M67" s="1797">
        <v>196.53899999999999</v>
      </c>
      <c r="N67" s="1802">
        <f t="shared" si="4"/>
        <v>104</v>
      </c>
      <c r="P67" s="1773">
        <v>11832</v>
      </c>
      <c r="Q67" s="531">
        <f t="shared" si="0"/>
        <v>37</v>
      </c>
    </row>
    <row r="68" spans="1:17">
      <c r="A68" s="532"/>
      <c r="B68" s="533"/>
      <c r="C68" s="533" t="s">
        <v>118</v>
      </c>
      <c r="D68" s="1948">
        <v>87.9</v>
      </c>
      <c r="E68" s="1818"/>
      <c r="F68" s="1177">
        <v>4155</v>
      </c>
      <c r="G68" s="1178">
        <v>6508</v>
      </c>
      <c r="H68" s="1177">
        <v>11755</v>
      </c>
      <c r="I68" s="1781">
        <v>45</v>
      </c>
      <c r="J68" s="1818">
        <v>100.6</v>
      </c>
      <c r="M68" s="1798">
        <v>192.471</v>
      </c>
      <c r="N68" s="1803">
        <f t="shared" si="4"/>
        <v>100.6</v>
      </c>
      <c r="P68" s="1773">
        <v>11718</v>
      </c>
      <c r="Q68" s="531">
        <f t="shared" si="0"/>
        <v>37</v>
      </c>
    </row>
    <row r="69" spans="1:17">
      <c r="A69" s="496">
        <v>1981</v>
      </c>
      <c r="B69" s="530" t="s">
        <v>379</v>
      </c>
      <c r="C69" s="529" t="s">
        <v>366</v>
      </c>
      <c r="D69" s="1947">
        <v>86.6</v>
      </c>
      <c r="E69" s="1816"/>
      <c r="F69" s="1175">
        <v>3149</v>
      </c>
      <c r="G69" s="1176">
        <v>12676</v>
      </c>
      <c r="H69" s="1175">
        <v>7918</v>
      </c>
      <c r="I69" s="1780">
        <v>31</v>
      </c>
      <c r="J69" s="1816">
        <v>94.3</v>
      </c>
      <c r="M69" s="1797">
        <v>188.78299999999999</v>
      </c>
      <c r="N69" s="1800">
        <f>ROUND((M69/M57*100),1)</f>
        <v>94.3</v>
      </c>
      <c r="P69" s="1773">
        <v>7893</v>
      </c>
      <c r="Q69" s="531">
        <f t="shared" si="0"/>
        <v>25</v>
      </c>
    </row>
    <row r="70" spans="1:17">
      <c r="B70" s="530"/>
      <c r="C70" s="530" t="s">
        <v>367</v>
      </c>
      <c r="D70" s="1947">
        <v>86.6</v>
      </c>
      <c r="E70" s="1816"/>
      <c r="F70" s="1175">
        <v>7205</v>
      </c>
      <c r="G70" s="1176">
        <v>9601</v>
      </c>
      <c r="H70" s="1175">
        <v>11531</v>
      </c>
      <c r="I70" s="1780">
        <v>47</v>
      </c>
      <c r="J70" s="1816">
        <v>89.2</v>
      </c>
      <c r="M70" s="1797">
        <v>185.54499999999999</v>
      </c>
      <c r="N70" s="1800">
        <f t="shared" ref="N70:N80" si="5">ROUND((M70/M58*100),1)</f>
        <v>89.2</v>
      </c>
      <c r="P70" s="1773">
        <v>11494</v>
      </c>
      <c r="Q70" s="531">
        <f t="shared" si="0"/>
        <v>37</v>
      </c>
    </row>
    <row r="71" spans="1:17">
      <c r="B71" s="530"/>
      <c r="C71" s="530" t="s">
        <v>368</v>
      </c>
      <c r="D71" s="1947">
        <v>84.1</v>
      </c>
      <c r="E71" s="1816"/>
      <c r="F71" s="1175">
        <v>3995</v>
      </c>
      <c r="G71" s="1176">
        <v>11024</v>
      </c>
      <c r="H71" s="1175">
        <v>17492</v>
      </c>
      <c r="I71" s="1780">
        <v>42</v>
      </c>
      <c r="J71" s="1816">
        <v>89.7</v>
      </c>
      <c r="M71" s="1797">
        <v>186.36699999999999</v>
      </c>
      <c r="N71" s="1800">
        <f>ROUND((M71/M59*100),1)</f>
        <v>89.7</v>
      </c>
      <c r="P71" s="1773">
        <v>17436</v>
      </c>
      <c r="Q71" s="531">
        <f t="shared" si="0"/>
        <v>56</v>
      </c>
    </row>
    <row r="72" spans="1:17">
      <c r="B72" s="530"/>
      <c r="C72" s="530" t="s">
        <v>369</v>
      </c>
      <c r="D72" s="1947">
        <v>85.1</v>
      </c>
      <c r="E72" s="1816"/>
      <c r="F72" s="1175">
        <v>4844</v>
      </c>
      <c r="G72" s="1176">
        <v>10080</v>
      </c>
      <c r="H72" s="1175">
        <v>12797</v>
      </c>
      <c r="I72" s="1780">
        <v>39</v>
      </c>
      <c r="J72" s="1816">
        <v>89.6</v>
      </c>
      <c r="M72" s="1797">
        <v>188.036</v>
      </c>
      <c r="N72" s="1800">
        <f t="shared" si="5"/>
        <v>89.6</v>
      </c>
      <c r="P72" s="1773">
        <v>12756</v>
      </c>
      <c r="Q72" s="531">
        <f t="shared" si="0"/>
        <v>41</v>
      </c>
    </row>
    <row r="73" spans="1:17">
      <c r="B73" s="530"/>
      <c r="C73" s="530" t="s">
        <v>370</v>
      </c>
      <c r="D73" s="1947">
        <v>84.4</v>
      </c>
      <c r="E73" s="1816"/>
      <c r="F73" s="1175">
        <v>4960</v>
      </c>
      <c r="G73" s="1176">
        <v>8606</v>
      </c>
      <c r="H73" s="1175">
        <v>9586</v>
      </c>
      <c r="I73" s="1780">
        <v>52</v>
      </c>
      <c r="J73" s="1816">
        <v>91.9</v>
      </c>
      <c r="M73" s="1797">
        <v>188.30600000000001</v>
      </c>
      <c r="N73" s="1800">
        <f t="shared" si="5"/>
        <v>91.9</v>
      </c>
      <c r="P73" s="1773">
        <v>9555</v>
      </c>
      <c r="Q73" s="531">
        <f t="shared" si="0"/>
        <v>31</v>
      </c>
    </row>
    <row r="74" spans="1:17">
      <c r="B74" s="530"/>
      <c r="C74" s="530" t="s">
        <v>371</v>
      </c>
      <c r="D74" s="1947">
        <v>86.6</v>
      </c>
      <c r="E74" s="1816"/>
      <c r="F74" s="1175">
        <v>6198</v>
      </c>
      <c r="G74" s="1176">
        <v>8407</v>
      </c>
      <c r="H74" s="1175">
        <v>11786</v>
      </c>
      <c r="I74" s="1780">
        <v>44</v>
      </c>
      <c r="J74" s="1816">
        <v>92.9</v>
      </c>
      <c r="M74" s="1797">
        <v>187.65299999999999</v>
      </c>
      <c r="N74" s="1800">
        <f t="shared" si="5"/>
        <v>92.9</v>
      </c>
      <c r="P74" s="1773">
        <v>11748</v>
      </c>
      <c r="Q74" s="531">
        <f t="shared" si="0"/>
        <v>38</v>
      </c>
    </row>
    <row r="75" spans="1:17">
      <c r="B75" s="530"/>
      <c r="C75" s="530" t="s">
        <v>372</v>
      </c>
      <c r="D75" s="1947">
        <v>85.9</v>
      </c>
      <c r="E75" s="1816"/>
      <c r="F75" s="1175">
        <v>2954</v>
      </c>
      <c r="G75" s="1176">
        <v>9831</v>
      </c>
      <c r="H75" s="1175">
        <v>14689</v>
      </c>
      <c r="I75" s="1780">
        <v>39</v>
      </c>
      <c r="J75" s="1816">
        <v>95.6</v>
      </c>
      <c r="M75" s="1797">
        <v>193.202</v>
      </c>
      <c r="N75" s="1800">
        <f t="shared" si="5"/>
        <v>95.6</v>
      </c>
      <c r="P75" s="1773">
        <v>14642</v>
      </c>
      <c r="Q75" s="531">
        <f t="shared" si="0"/>
        <v>47</v>
      </c>
    </row>
    <row r="76" spans="1:17">
      <c r="B76" s="530"/>
      <c r="C76" s="530" t="s">
        <v>373</v>
      </c>
      <c r="D76" s="1947">
        <v>91.1</v>
      </c>
      <c r="E76" s="1816"/>
      <c r="F76" s="1175">
        <v>3580</v>
      </c>
      <c r="G76" s="1176">
        <v>10333</v>
      </c>
      <c r="H76" s="1175">
        <v>7464</v>
      </c>
      <c r="I76" s="1780">
        <v>43</v>
      </c>
      <c r="J76" s="1816">
        <v>95.9</v>
      </c>
      <c r="M76" s="1797">
        <v>194.03</v>
      </c>
      <c r="N76" s="1800">
        <f t="shared" si="5"/>
        <v>95.9</v>
      </c>
      <c r="P76" s="1773">
        <v>7440</v>
      </c>
      <c r="Q76" s="531">
        <f t="shared" si="0"/>
        <v>24</v>
      </c>
    </row>
    <row r="77" spans="1:17">
      <c r="B77" s="530"/>
      <c r="C77" s="530" t="s">
        <v>374</v>
      </c>
      <c r="D77" s="1947">
        <v>89.5</v>
      </c>
      <c r="E77" s="1816"/>
      <c r="F77" s="1175">
        <v>3626</v>
      </c>
      <c r="G77" s="1176">
        <v>10826</v>
      </c>
      <c r="H77" s="1175">
        <v>12317</v>
      </c>
      <c r="I77" s="1780">
        <v>41</v>
      </c>
      <c r="J77" s="1816">
        <v>96.7</v>
      </c>
      <c r="M77" s="1797">
        <v>192.18100000000001</v>
      </c>
      <c r="N77" s="1800">
        <f t="shared" si="5"/>
        <v>96.7</v>
      </c>
      <c r="P77" s="1773">
        <v>12278</v>
      </c>
      <c r="Q77" s="531">
        <f t="shared" si="0"/>
        <v>39</v>
      </c>
    </row>
    <row r="78" spans="1:17">
      <c r="B78" s="530"/>
      <c r="C78" s="530" t="s">
        <v>116</v>
      </c>
      <c r="D78" s="1947">
        <v>92.5</v>
      </c>
      <c r="E78" s="1816"/>
      <c r="F78" s="1175">
        <v>3193</v>
      </c>
      <c r="G78" s="1176">
        <v>9889</v>
      </c>
      <c r="H78" s="1175">
        <v>12037</v>
      </c>
      <c r="I78" s="1780">
        <v>39</v>
      </c>
      <c r="J78" s="1816">
        <v>97.8</v>
      </c>
      <c r="M78" s="1797">
        <v>193.03399999999999</v>
      </c>
      <c r="N78" s="1800">
        <f t="shared" si="5"/>
        <v>97.8</v>
      </c>
      <c r="P78" s="1773">
        <v>11999</v>
      </c>
      <c r="Q78" s="531">
        <f t="shared" ref="Q78:Q141" si="6">H78-P78</f>
        <v>38</v>
      </c>
    </row>
    <row r="79" spans="1:17">
      <c r="B79" s="530"/>
      <c r="C79" s="530" t="s">
        <v>117</v>
      </c>
      <c r="D79" s="1947">
        <v>92.2</v>
      </c>
      <c r="E79" s="1816"/>
      <c r="F79" s="1175">
        <v>3691</v>
      </c>
      <c r="G79" s="1176">
        <v>7789</v>
      </c>
      <c r="H79" s="1175">
        <v>12262</v>
      </c>
      <c r="I79" s="1780">
        <v>42</v>
      </c>
      <c r="J79" s="1816">
        <v>97.2</v>
      </c>
      <c r="M79" s="1797">
        <v>191.12700000000001</v>
      </c>
      <c r="N79" s="1800">
        <f t="shared" si="5"/>
        <v>97.2</v>
      </c>
      <c r="P79" s="1773">
        <v>12223</v>
      </c>
      <c r="Q79" s="531">
        <f t="shared" si="6"/>
        <v>39</v>
      </c>
    </row>
    <row r="80" spans="1:17">
      <c r="B80" s="530"/>
      <c r="C80" s="533" t="s">
        <v>118</v>
      </c>
      <c r="D80" s="1947">
        <v>89.6</v>
      </c>
      <c r="E80" s="1816"/>
      <c r="F80" s="1175">
        <v>3367</v>
      </c>
      <c r="G80" s="1176">
        <v>7226</v>
      </c>
      <c r="H80" s="1175">
        <v>11693</v>
      </c>
      <c r="I80" s="1780">
        <v>47</v>
      </c>
      <c r="J80" s="1816">
        <v>100</v>
      </c>
      <c r="M80" s="1797">
        <v>192.47200000000001</v>
      </c>
      <c r="N80" s="1800">
        <f t="shared" si="5"/>
        <v>100</v>
      </c>
      <c r="P80" s="1773">
        <v>11656</v>
      </c>
      <c r="Q80" s="531">
        <f t="shared" si="6"/>
        <v>37</v>
      </c>
    </row>
    <row r="81" spans="1:17">
      <c r="A81" s="528">
        <v>1982</v>
      </c>
      <c r="B81" s="529" t="s">
        <v>380</v>
      </c>
      <c r="C81" s="529" t="s">
        <v>366</v>
      </c>
      <c r="D81" s="1946">
        <v>90.6</v>
      </c>
      <c r="E81" s="1817"/>
      <c r="F81" s="1173">
        <v>2762</v>
      </c>
      <c r="G81" s="1174">
        <v>11058</v>
      </c>
      <c r="H81" s="1173">
        <v>7347</v>
      </c>
      <c r="I81" s="1779">
        <v>27</v>
      </c>
      <c r="J81" s="1817">
        <v>101.6</v>
      </c>
      <c r="M81" s="1796">
        <v>191.77199999999999</v>
      </c>
      <c r="N81" s="1801">
        <f>ROUND((M81/M69*100),1)</f>
        <v>101.6</v>
      </c>
      <c r="P81" s="1773">
        <v>7324</v>
      </c>
      <c r="Q81" s="531">
        <f t="shared" si="6"/>
        <v>23</v>
      </c>
    </row>
    <row r="82" spans="1:17">
      <c r="B82" s="530"/>
      <c r="C82" s="530" t="s">
        <v>367</v>
      </c>
      <c r="D82" s="1947">
        <v>87.9</v>
      </c>
      <c r="E82" s="1816"/>
      <c r="F82" s="1175">
        <v>3568</v>
      </c>
      <c r="G82" s="1176">
        <v>9294</v>
      </c>
      <c r="H82" s="1175">
        <v>11126</v>
      </c>
      <c r="I82" s="1780">
        <v>34</v>
      </c>
      <c r="J82" s="1816">
        <v>102.7</v>
      </c>
      <c r="M82" s="1797">
        <v>190.61600000000001</v>
      </c>
      <c r="N82" s="1802">
        <f t="shared" ref="N82:N92" si="7">ROUND((M82/M70*100),1)</f>
        <v>102.7</v>
      </c>
      <c r="P82" s="1773">
        <v>11091</v>
      </c>
      <c r="Q82" s="531">
        <f t="shared" si="6"/>
        <v>35</v>
      </c>
    </row>
    <row r="83" spans="1:17">
      <c r="B83" s="530"/>
      <c r="C83" s="530" t="s">
        <v>368</v>
      </c>
      <c r="D83" s="1947">
        <v>87.7</v>
      </c>
      <c r="E83" s="1816"/>
      <c r="F83" s="1175">
        <v>5323</v>
      </c>
      <c r="G83" s="1176">
        <v>6094</v>
      </c>
      <c r="H83" s="1175">
        <v>19181</v>
      </c>
      <c r="I83" s="1780">
        <v>41</v>
      </c>
      <c r="J83" s="1816">
        <v>102</v>
      </c>
      <c r="M83" s="1797">
        <v>190.15299999999999</v>
      </c>
      <c r="N83" s="1802">
        <f>ROUND((M83/M71*100),1)</f>
        <v>102</v>
      </c>
      <c r="P83" s="1773">
        <v>19121</v>
      </c>
      <c r="Q83" s="531">
        <f t="shared" si="6"/>
        <v>60</v>
      </c>
    </row>
    <row r="84" spans="1:17">
      <c r="B84" s="530"/>
      <c r="C84" s="530" t="s">
        <v>369</v>
      </c>
      <c r="D84" s="1947">
        <v>86.7</v>
      </c>
      <c r="E84" s="1816"/>
      <c r="F84" s="1175">
        <v>4110</v>
      </c>
      <c r="G84" s="1176">
        <v>9020</v>
      </c>
      <c r="H84" s="1175">
        <v>11751</v>
      </c>
      <c r="I84" s="1780">
        <v>73</v>
      </c>
      <c r="J84" s="1816">
        <v>99.9</v>
      </c>
      <c r="M84" s="1797">
        <v>187.91300000000001</v>
      </c>
      <c r="N84" s="1802">
        <f t="shared" si="7"/>
        <v>99.9</v>
      </c>
      <c r="P84" s="1773">
        <v>11714</v>
      </c>
      <c r="Q84" s="531">
        <f t="shared" si="6"/>
        <v>37</v>
      </c>
    </row>
    <row r="85" spans="1:17">
      <c r="B85" s="530"/>
      <c r="C85" s="530" t="s">
        <v>370</v>
      </c>
      <c r="D85" s="1947">
        <v>86.1</v>
      </c>
      <c r="E85" s="1816"/>
      <c r="F85" s="1175">
        <v>2825</v>
      </c>
      <c r="G85" s="1176">
        <v>8450</v>
      </c>
      <c r="H85" s="1175">
        <v>10296</v>
      </c>
      <c r="I85" s="1780">
        <v>41</v>
      </c>
      <c r="J85" s="1816">
        <v>98.8</v>
      </c>
      <c r="M85" s="1797">
        <v>185.97900000000001</v>
      </c>
      <c r="N85" s="1802">
        <f t="shared" si="7"/>
        <v>98.8</v>
      </c>
      <c r="P85" s="1773">
        <v>10264</v>
      </c>
      <c r="Q85" s="531">
        <f t="shared" si="6"/>
        <v>32</v>
      </c>
    </row>
    <row r="86" spans="1:17">
      <c r="B86" s="530"/>
      <c r="C86" s="530" t="s">
        <v>371</v>
      </c>
      <c r="D86" s="1947">
        <v>85.9</v>
      </c>
      <c r="E86" s="1816"/>
      <c r="F86" s="1175">
        <v>3856</v>
      </c>
      <c r="G86" s="1176">
        <v>8539</v>
      </c>
      <c r="H86" s="1175">
        <v>12850</v>
      </c>
      <c r="I86" s="1780">
        <v>47</v>
      </c>
      <c r="J86" s="1816">
        <v>98.6</v>
      </c>
      <c r="M86" s="1797">
        <v>185.09399999999999</v>
      </c>
      <c r="N86" s="1802">
        <f t="shared" si="7"/>
        <v>98.6</v>
      </c>
      <c r="P86" s="1773">
        <v>12810</v>
      </c>
      <c r="Q86" s="531">
        <f t="shared" si="6"/>
        <v>40</v>
      </c>
    </row>
    <row r="87" spans="1:17">
      <c r="B87" s="530"/>
      <c r="C87" s="530" t="s">
        <v>372</v>
      </c>
      <c r="D87" s="1947">
        <v>85.5</v>
      </c>
      <c r="E87" s="1816"/>
      <c r="F87" s="1175">
        <v>3789</v>
      </c>
      <c r="G87" s="1176">
        <v>8345</v>
      </c>
      <c r="H87" s="1175">
        <v>15327</v>
      </c>
      <c r="I87" s="1780">
        <v>48</v>
      </c>
      <c r="J87" s="1816">
        <v>96.4</v>
      </c>
      <c r="M87" s="1797">
        <v>186.18600000000001</v>
      </c>
      <c r="N87" s="1802">
        <f t="shared" si="7"/>
        <v>96.4</v>
      </c>
      <c r="P87" s="1773">
        <v>15279</v>
      </c>
      <c r="Q87" s="531">
        <f t="shared" si="6"/>
        <v>48</v>
      </c>
    </row>
    <row r="88" spans="1:17">
      <c r="B88" s="530"/>
      <c r="C88" s="530" t="s">
        <v>373</v>
      </c>
      <c r="D88" s="1947">
        <v>86</v>
      </c>
      <c r="E88" s="1816"/>
      <c r="F88" s="1175">
        <v>3277</v>
      </c>
      <c r="G88" s="1176">
        <v>9410</v>
      </c>
      <c r="H88" s="1175">
        <v>7270</v>
      </c>
      <c r="I88" s="1780">
        <v>30</v>
      </c>
      <c r="J88" s="1816">
        <v>96.8</v>
      </c>
      <c r="M88" s="1797">
        <v>187.82900000000001</v>
      </c>
      <c r="N88" s="1802">
        <f t="shared" si="7"/>
        <v>96.8</v>
      </c>
      <c r="P88" s="1773">
        <v>7247</v>
      </c>
      <c r="Q88" s="531">
        <f t="shared" si="6"/>
        <v>23</v>
      </c>
    </row>
    <row r="89" spans="1:17">
      <c r="B89" s="530"/>
      <c r="C89" s="530" t="s">
        <v>374</v>
      </c>
      <c r="D89" s="1947">
        <v>87.1</v>
      </c>
      <c r="E89" s="1816"/>
      <c r="F89" s="1175">
        <v>3245</v>
      </c>
      <c r="G89" s="1176">
        <v>9656</v>
      </c>
      <c r="H89" s="1175">
        <v>12417</v>
      </c>
      <c r="I89" s="1780">
        <v>36</v>
      </c>
      <c r="J89" s="1816">
        <v>98.3</v>
      </c>
      <c r="M89" s="1797">
        <v>188.893</v>
      </c>
      <c r="N89" s="1802">
        <f t="shared" si="7"/>
        <v>98.3</v>
      </c>
      <c r="P89" s="1773">
        <v>12377</v>
      </c>
      <c r="Q89" s="531">
        <f t="shared" si="6"/>
        <v>40</v>
      </c>
    </row>
    <row r="90" spans="1:17">
      <c r="B90" s="530"/>
      <c r="C90" s="530" t="s">
        <v>116</v>
      </c>
      <c r="D90" s="1947">
        <v>86.7</v>
      </c>
      <c r="E90" s="1816"/>
      <c r="F90" s="1175">
        <v>4445</v>
      </c>
      <c r="G90" s="1176">
        <v>8462</v>
      </c>
      <c r="H90" s="1175">
        <v>11279</v>
      </c>
      <c r="I90" s="1780">
        <v>47</v>
      </c>
      <c r="J90" s="1816">
        <v>98.4</v>
      </c>
      <c r="M90" s="1797">
        <v>189.958</v>
      </c>
      <c r="N90" s="1802">
        <f t="shared" si="7"/>
        <v>98.4</v>
      </c>
      <c r="P90" s="1773">
        <v>11243</v>
      </c>
      <c r="Q90" s="531">
        <f t="shared" si="6"/>
        <v>36</v>
      </c>
    </row>
    <row r="91" spans="1:17">
      <c r="B91" s="530"/>
      <c r="C91" s="530" t="s">
        <v>117</v>
      </c>
      <c r="D91" s="1947">
        <v>88.4</v>
      </c>
      <c r="E91" s="1816"/>
      <c r="F91" s="1175">
        <v>3601</v>
      </c>
      <c r="G91" s="1176">
        <v>6946</v>
      </c>
      <c r="H91" s="1175">
        <v>13019</v>
      </c>
      <c r="I91" s="1780">
        <v>28</v>
      </c>
      <c r="J91" s="1816">
        <v>97.6</v>
      </c>
      <c r="M91" s="1797">
        <v>186.61699999999999</v>
      </c>
      <c r="N91" s="1802">
        <f t="shared" si="7"/>
        <v>97.6</v>
      </c>
      <c r="P91" s="1773">
        <v>12978</v>
      </c>
      <c r="Q91" s="531">
        <f t="shared" si="6"/>
        <v>41</v>
      </c>
    </row>
    <row r="92" spans="1:17">
      <c r="A92" s="532"/>
      <c r="B92" s="533"/>
      <c r="C92" s="533" t="s">
        <v>118</v>
      </c>
      <c r="D92" s="1948">
        <v>87.9</v>
      </c>
      <c r="E92" s="1818"/>
      <c r="F92" s="1177">
        <v>3596</v>
      </c>
      <c r="G92" s="1178">
        <v>5830</v>
      </c>
      <c r="H92" s="1177">
        <v>12478</v>
      </c>
      <c r="I92" s="1781">
        <v>34</v>
      </c>
      <c r="J92" s="1818">
        <v>94.8</v>
      </c>
      <c r="M92" s="1798">
        <v>182.47399999999999</v>
      </c>
      <c r="N92" s="1803">
        <f t="shared" si="7"/>
        <v>94.8</v>
      </c>
      <c r="P92" s="1773">
        <v>12439</v>
      </c>
      <c r="Q92" s="531">
        <f t="shared" si="6"/>
        <v>39</v>
      </c>
    </row>
    <row r="93" spans="1:17">
      <c r="A93" s="496">
        <v>1983</v>
      </c>
      <c r="B93" s="530" t="s">
        <v>381</v>
      </c>
      <c r="C93" s="529" t="s">
        <v>366</v>
      </c>
      <c r="D93" s="1947">
        <v>88.5</v>
      </c>
      <c r="E93" s="1816">
        <v>59.4</v>
      </c>
      <c r="F93" s="1175">
        <v>2873</v>
      </c>
      <c r="G93" s="1176">
        <v>9284</v>
      </c>
      <c r="H93" s="1175">
        <v>7637</v>
      </c>
      <c r="I93" s="1780">
        <v>29</v>
      </c>
      <c r="J93" s="1816">
        <v>94.2</v>
      </c>
      <c r="M93" s="1797">
        <v>180.643</v>
      </c>
      <c r="N93" s="1800">
        <f>ROUND((M93/M81*100),1)</f>
        <v>94.2</v>
      </c>
      <c r="P93" s="1773">
        <v>7613</v>
      </c>
      <c r="Q93" s="531">
        <f t="shared" si="6"/>
        <v>24</v>
      </c>
    </row>
    <row r="94" spans="1:17">
      <c r="B94" s="530"/>
      <c r="C94" s="530" t="s">
        <v>367</v>
      </c>
      <c r="D94" s="1947">
        <v>85.6</v>
      </c>
      <c r="E94" s="1816">
        <v>59.6</v>
      </c>
      <c r="F94" s="1175">
        <v>3529</v>
      </c>
      <c r="G94" s="1176">
        <v>7908</v>
      </c>
      <c r="H94" s="1175">
        <v>11617</v>
      </c>
      <c r="I94" s="1780">
        <v>38</v>
      </c>
      <c r="J94" s="1816">
        <v>94.9</v>
      </c>
      <c r="M94" s="1797">
        <v>180.982</v>
      </c>
      <c r="N94" s="1800">
        <f t="shared" ref="N94:N104" si="8">ROUND((M94/M82*100),1)</f>
        <v>94.9</v>
      </c>
      <c r="P94" s="1773">
        <v>11581</v>
      </c>
      <c r="Q94" s="531">
        <f t="shared" si="6"/>
        <v>36</v>
      </c>
    </row>
    <row r="95" spans="1:17">
      <c r="B95" s="530"/>
      <c r="C95" s="530" t="s">
        <v>368</v>
      </c>
      <c r="D95" s="1947">
        <v>85</v>
      </c>
      <c r="E95" s="1816">
        <v>58</v>
      </c>
      <c r="F95" s="1175">
        <v>3688</v>
      </c>
      <c r="G95" s="1176">
        <v>9187</v>
      </c>
      <c r="H95" s="1175">
        <v>19789</v>
      </c>
      <c r="I95" s="1780">
        <v>35</v>
      </c>
      <c r="J95" s="1816">
        <v>94.6</v>
      </c>
      <c r="M95" s="1797">
        <v>179.881</v>
      </c>
      <c r="N95" s="1800">
        <f>ROUND((M95/M83*100),1)</f>
        <v>94.6</v>
      </c>
      <c r="P95" s="1773">
        <v>19727</v>
      </c>
      <c r="Q95" s="531">
        <f t="shared" si="6"/>
        <v>62</v>
      </c>
    </row>
    <row r="96" spans="1:17">
      <c r="B96" s="530"/>
      <c r="C96" s="530" t="s">
        <v>369</v>
      </c>
      <c r="D96" s="1947">
        <v>87.1</v>
      </c>
      <c r="E96" s="1816">
        <v>56.9</v>
      </c>
      <c r="F96" s="1175">
        <v>3580</v>
      </c>
      <c r="G96" s="1176">
        <v>8436</v>
      </c>
      <c r="H96" s="1175">
        <v>11223</v>
      </c>
      <c r="I96" s="1780">
        <v>39</v>
      </c>
      <c r="J96" s="1816">
        <v>96.5</v>
      </c>
      <c r="M96" s="1797">
        <v>181.32300000000001</v>
      </c>
      <c r="N96" s="1800">
        <f t="shared" si="8"/>
        <v>96.5</v>
      </c>
      <c r="P96" s="1773">
        <v>11188</v>
      </c>
      <c r="Q96" s="531">
        <f t="shared" si="6"/>
        <v>35</v>
      </c>
    </row>
    <row r="97" spans="1:17">
      <c r="B97" s="530"/>
      <c r="C97" s="530" t="s">
        <v>370</v>
      </c>
      <c r="D97" s="1947">
        <v>84.8</v>
      </c>
      <c r="E97" s="1816">
        <v>57.6</v>
      </c>
      <c r="F97" s="1175">
        <v>2788</v>
      </c>
      <c r="G97" s="1176">
        <v>7686</v>
      </c>
      <c r="H97" s="1175">
        <v>10398</v>
      </c>
      <c r="I97" s="1780">
        <v>45</v>
      </c>
      <c r="J97" s="1816">
        <v>97.9</v>
      </c>
      <c r="M97" s="1797">
        <v>181.98400000000001</v>
      </c>
      <c r="N97" s="1800">
        <f t="shared" si="8"/>
        <v>97.9</v>
      </c>
      <c r="P97" s="1773">
        <v>10366</v>
      </c>
      <c r="Q97" s="531">
        <f t="shared" si="6"/>
        <v>32</v>
      </c>
    </row>
    <row r="98" spans="1:17">
      <c r="B98" s="530"/>
      <c r="C98" s="530" t="s">
        <v>371</v>
      </c>
      <c r="D98" s="1947">
        <v>89.1</v>
      </c>
      <c r="E98" s="1816">
        <v>56</v>
      </c>
      <c r="F98" s="1175">
        <v>4427</v>
      </c>
      <c r="G98" s="1176">
        <v>8188</v>
      </c>
      <c r="H98" s="1175">
        <v>10381</v>
      </c>
      <c r="I98" s="1780">
        <v>47</v>
      </c>
      <c r="J98" s="1816">
        <v>98.1</v>
      </c>
      <c r="M98" s="1797">
        <v>181.55099999999999</v>
      </c>
      <c r="N98" s="1800">
        <f t="shared" si="8"/>
        <v>98.1</v>
      </c>
      <c r="P98" s="1773">
        <v>10349</v>
      </c>
      <c r="Q98" s="531">
        <f t="shared" si="6"/>
        <v>32</v>
      </c>
    </row>
    <row r="99" spans="1:17">
      <c r="B99" s="530"/>
      <c r="C99" s="530" t="s">
        <v>372</v>
      </c>
      <c r="D99" s="1947">
        <v>88.3</v>
      </c>
      <c r="E99" s="1816">
        <v>57.8</v>
      </c>
      <c r="F99" s="1175">
        <v>3480</v>
      </c>
      <c r="G99" s="1176">
        <v>8310</v>
      </c>
      <c r="H99" s="1175">
        <v>17321</v>
      </c>
      <c r="I99" s="1780">
        <v>28</v>
      </c>
      <c r="J99" s="1816">
        <v>98.2</v>
      </c>
      <c r="M99" s="1797">
        <v>182.81800000000001</v>
      </c>
      <c r="N99" s="1800">
        <f t="shared" si="8"/>
        <v>98.2</v>
      </c>
      <c r="P99" s="1773">
        <v>17267</v>
      </c>
      <c r="Q99" s="531">
        <f t="shared" si="6"/>
        <v>54</v>
      </c>
    </row>
    <row r="100" spans="1:17">
      <c r="B100" s="530"/>
      <c r="C100" s="530" t="s">
        <v>373</v>
      </c>
      <c r="D100" s="1947">
        <v>88.4</v>
      </c>
      <c r="E100" s="1816">
        <v>55.6</v>
      </c>
      <c r="F100" s="1175">
        <v>3678</v>
      </c>
      <c r="G100" s="1176">
        <v>10148</v>
      </c>
      <c r="H100" s="1175">
        <v>8023</v>
      </c>
      <c r="I100" s="1780">
        <v>39</v>
      </c>
      <c r="J100" s="1816">
        <v>98.9</v>
      </c>
      <c r="M100" s="1797">
        <v>185.79900000000001</v>
      </c>
      <c r="N100" s="1800">
        <f t="shared" si="8"/>
        <v>98.9</v>
      </c>
      <c r="P100" s="1773">
        <v>7998</v>
      </c>
      <c r="Q100" s="531">
        <f t="shared" si="6"/>
        <v>25</v>
      </c>
    </row>
    <row r="101" spans="1:17">
      <c r="B101" s="530"/>
      <c r="C101" s="530" t="s">
        <v>374</v>
      </c>
      <c r="D101" s="1947">
        <v>87.9</v>
      </c>
      <c r="E101" s="1816">
        <v>57.8</v>
      </c>
      <c r="F101" s="1175">
        <v>2817</v>
      </c>
      <c r="G101" s="1176">
        <v>10271</v>
      </c>
      <c r="H101" s="1175">
        <v>12892</v>
      </c>
      <c r="I101" s="1780">
        <v>40</v>
      </c>
      <c r="J101" s="1816">
        <v>99.7</v>
      </c>
      <c r="M101" s="1797">
        <v>188.256</v>
      </c>
      <c r="N101" s="1800">
        <f t="shared" si="8"/>
        <v>99.7</v>
      </c>
      <c r="P101" s="1773">
        <v>12852</v>
      </c>
      <c r="Q101" s="531">
        <f t="shared" si="6"/>
        <v>40</v>
      </c>
    </row>
    <row r="102" spans="1:17">
      <c r="B102" s="530"/>
      <c r="C102" s="530" t="s">
        <v>116</v>
      </c>
      <c r="D102" s="1947">
        <v>87.4</v>
      </c>
      <c r="E102" s="1816">
        <v>58</v>
      </c>
      <c r="F102" s="1175">
        <v>3333</v>
      </c>
      <c r="G102" s="1176">
        <v>9157</v>
      </c>
      <c r="H102" s="1175">
        <v>12394</v>
      </c>
      <c r="I102" s="1780">
        <v>47</v>
      </c>
      <c r="J102" s="1816">
        <v>98.8</v>
      </c>
      <c r="M102" s="1797">
        <v>187.65299999999999</v>
      </c>
      <c r="N102" s="1800">
        <f>ROUND((M102/M90*100),1)</f>
        <v>98.8</v>
      </c>
      <c r="P102" s="1773">
        <v>12356</v>
      </c>
      <c r="Q102" s="531">
        <f t="shared" si="6"/>
        <v>38</v>
      </c>
    </row>
    <row r="103" spans="1:17">
      <c r="B103" s="530"/>
      <c r="C103" s="530" t="s">
        <v>117</v>
      </c>
      <c r="D103" s="1947">
        <v>93.8</v>
      </c>
      <c r="E103" s="1816">
        <v>56.5</v>
      </c>
      <c r="F103" s="1175">
        <v>3335</v>
      </c>
      <c r="G103" s="1176">
        <v>7884</v>
      </c>
      <c r="H103" s="1175">
        <v>13280</v>
      </c>
      <c r="I103" s="1780">
        <v>36</v>
      </c>
      <c r="J103" s="1816">
        <v>100.8</v>
      </c>
      <c r="M103" s="1797">
        <v>188.166</v>
      </c>
      <c r="N103" s="1800">
        <f t="shared" si="8"/>
        <v>100.8</v>
      </c>
      <c r="P103" s="1773">
        <v>13239</v>
      </c>
      <c r="Q103" s="531">
        <f t="shared" si="6"/>
        <v>41</v>
      </c>
    </row>
    <row r="104" spans="1:17">
      <c r="B104" s="530"/>
      <c r="C104" s="533" t="s">
        <v>118</v>
      </c>
      <c r="D104" s="1947">
        <v>96.6</v>
      </c>
      <c r="E104" s="1816">
        <v>56</v>
      </c>
      <c r="F104" s="1175">
        <v>4787</v>
      </c>
      <c r="G104" s="1176">
        <v>6197</v>
      </c>
      <c r="H104" s="1175">
        <v>12031</v>
      </c>
      <c r="I104" s="1780">
        <v>41</v>
      </c>
      <c r="J104" s="1816">
        <v>102.5</v>
      </c>
      <c r="M104" s="1797">
        <v>187.113</v>
      </c>
      <c r="N104" s="1800">
        <f t="shared" si="8"/>
        <v>102.5</v>
      </c>
      <c r="P104" s="1773">
        <v>11994</v>
      </c>
      <c r="Q104" s="531">
        <f t="shared" si="6"/>
        <v>37</v>
      </c>
    </row>
    <row r="105" spans="1:17">
      <c r="A105" s="528">
        <v>1984</v>
      </c>
      <c r="B105" s="529" t="s">
        <v>382</v>
      </c>
      <c r="C105" s="529" t="s">
        <v>366</v>
      </c>
      <c r="D105" s="1946">
        <v>96.7</v>
      </c>
      <c r="E105" s="1817">
        <v>56.5</v>
      </c>
      <c r="F105" s="1173">
        <v>3164</v>
      </c>
      <c r="G105" s="1174">
        <v>10591</v>
      </c>
      <c r="H105" s="1173">
        <v>7863</v>
      </c>
      <c r="I105" s="1779">
        <v>40</v>
      </c>
      <c r="J105" s="1817">
        <v>103.4</v>
      </c>
      <c r="M105" s="1796">
        <v>186.72499999999999</v>
      </c>
      <c r="N105" s="1801">
        <f>ROUND((M105/M93*100),1)</f>
        <v>103.4</v>
      </c>
      <c r="P105" s="1773">
        <v>7839</v>
      </c>
      <c r="Q105" s="531">
        <f t="shared" si="6"/>
        <v>24</v>
      </c>
    </row>
    <row r="106" spans="1:17">
      <c r="B106" s="530"/>
      <c r="C106" s="530" t="s">
        <v>367</v>
      </c>
      <c r="D106" s="1947">
        <v>99.6</v>
      </c>
      <c r="E106" s="1816">
        <v>54.2</v>
      </c>
      <c r="F106" s="1175">
        <v>4905</v>
      </c>
      <c r="G106" s="1176">
        <v>9465</v>
      </c>
      <c r="H106" s="1175">
        <v>12694</v>
      </c>
      <c r="I106" s="1780">
        <v>37</v>
      </c>
      <c r="J106" s="1816">
        <v>103.7</v>
      </c>
      <c r="M106" s="1797">
        <v>187.68299999999999</v>
      </c>
      <c r="N106" s="1802">
        <f t="shared" ref="N106:N116" si="9">ROUND((M106/M94*100),1)</f>
        <v>103.7</v>
      </c>
      <c r="P106" s="1773">
        <v>12655</v>
      </c>
      <c r="Q106" s="531">
        <f t="shared" si="6"/>
        <v>39</v>
      </c>
    </row>
    <row r="107" spans="1:17">
      <c r="B107" s="530"/>
      <c r="C107" s="530" t="s">
        <v>368</v>
      </c>
      <c r="D107" s="1947">
        <v>98.8</v>
      </c>
      <c r="E107" s="1816">
        <v>55.8</v>
      </c>
      <c r="F107" s="1175">
        <v>4551</v>
      </c>
      <c r="G107" s="1176">
        <v>10377</v>
      </c>
      <c r="H107" s="1175">
        <v>20636</v>
      </c>
      <c r="I107" s="1780">
        <v>41</v>
      </c>
      <c r="J107" s="1816">
        <v>103.7</v>
      </c>
      <c r="M107" s="1797">
        <v>186.511</v>
      </c>
      <c r="N107" s="1802">
        <f>ROUND((M107/M95*100),1)</f>
        <v>103.7</v>
      </c>
      <c r="P107" s="1773">
        <v>20572</v>
      </c>
      <c r="Q107" s="531">
        <f t="shared" si="6"/>
        <v>64</v>
      </c>
    </row>
    <row r="108" spans="1:17">
      <c r="B108" s="530"/>
      <c r="C108" s="530" t="s">
        <v>369</v>
      </c>
      <c r="D108" s="1947">
        <v>96.3</v>
      </c>
      <c r="E108" s="1816">
        <v>57.2</v>
      </c>
      <c r="F108" s="1175">
        <v>4334</v>
      </c>
      <c r="G108" s="1176">
        <v>9025</v>
      </c>
      <c r="H108" s="1175">
        <v>12633</v>
      </c>
      <c r="I108" s="1780">
        <v>40</v>
      </c>
      <c r="J108" s="1816">
        <v>102.4</v>
      </c>
      <c r="M108" s="1797">
        <v>185.73500000000001</v>
      </c>
      <c r="N108" s="1802">
        <f t="shared" si="9"/>
        <v>102.4</v>
      </c>
      <c r="P108" s="1773">
        <v>12594</v>
      </c>
      <c r="Q108" s="531">
        <f t="shared" si="6"/>
        <v>39</v>
      </c>
    </row>
    <row r="109" spans="1:17">
      <c r="B109" s="530"/>
      <c r="C109" s="530" t="s">
        <v>370</v>
      </c>
      <c r="D109" s="1947">
        <v>98.1</v>
      </c>
      <c r="E109" s="1816">
        <v>55.1</v>
      </c>
      <c r="F109" s="1175">
        <v>3901</v>
      </c>
      <c r="G109" s="1176">
        <v>8845</v>
      </c>
      <c r="H109" s="1175">
        <v>9956</v>
      </c>
      <c r="I109" s="1780">
        <v>43</v>
      </c>
      <c r="J109" s="1816">
        <v>102</v>
      </c>
      <c r="M109" s="1797">
        <v>185.66200000000001</v>
      </c>
      <c r="N109" s="1802">
        <f t="shared" si="9"/>
        <v>102</v>
      </c>
      <c r="P109" s="1773">
        <v>9925</v>
      </c>
      <c r="Q109" s="531">
        <f t="shared" si="6"/>
        <v>31</v>
      </c>
    </row>
    <row r="110" spans="1:17">
      <c r="B110" s="530"/>
      <c r="C110" s="530" t="s">
        <v>371</v>
      </c>
      <c r="D110" s="1947">
        <v>99.6</v>
      </c>
      <c r="E110" s="1816">
        <v>56.1</v>
      </c>
      <c r="F110" s="1175">
        <v>3641</v>
      </c>
      <c r="G110" s="1176">
        <v>9277</v>
      </c>
      <c r="H110" s="1175">
        <v>11862</v>
      </c>
      <c r="I110" s="1780">
        <v>45</v>
      </c>
      <c r="J110" s="1816">
        <v>101.3</v>
      </c>
      <c r="M110" s="1797">
        <v>183.97399999999999</v>
      </c>
      <c r="N110" s="1802">
        <f t="shared" si="9"/>
        <v>101.3</v>
      </c>
      <c r="P110" s="1773">
        <v>11825</v>
      </c>
      <c r="Q110" s="531">
        <f t="shared" si="6"/>
        <v>37</v>
      </c>
    </row>
    <row r="111" spans="1:17">
      <c r="B111" s="530"/>
      <c r="C111" s="530" t="s">
        <v>372</v>
      </c>
      <c r="D111" s="1947">
        <v>98.2</v>
      </c>
      <c r="E111" s="1816">
        <v>55.4</v>
      </c>
      <c r="F111" s="1175">
        <v>3697</v>
      </c>
      <c r="G111" s="1176">
        <v>9581</v>
      </c>
      <c r="H111" s="1175">
        <v>14239</v>
      </c>
      <c r="I111" s="1780">
        <v>43</v>
      </c>
      <c r="J111" s="1816">
        <v>100.5</v>
      </c>
      <c r="M111" s="1797">
        <v>183.774</v>
      </c>
      <c r="N111" s="1802">
        <f t="shared" si="9"/>
        <v>100.5</v>
      </c>
      <c r="P111" s="1773">
        <v>14194</v>
      </c>
      <c r="Q111" s="531">
        <f t="shared" si="6"/>
        <v>45</v>
      </c>
    </row>
    <row r="112" spans="1:17">
      <c r="B112" s="530"/>
      <c r="C112" s="530" t="s">
        <v>373</v>
      </c>
      <c r="D112" s="1947">
        <v>98.8</v>
      </c>
      <c r="E112" s="1816">
        <v>56.4</v>
      </c>
      <c r="F112" s="1175">
        <v>4156</v>
      </c>
      <c r="G112" s="1176">
        <v>12010</v>
      </c>
      <c r="H112" s="1175">
        <v>7544</v>
      </c>
      <c r="I112" s="1780">
        <v>40</v>
      </c>
      <c r="J112" s="1816">
        <v>99</v>
      </c>
      <c r="M112" s="1797">
        <v>183.98500000000001</v>
      </c>
      <c r="N112" s="1802">
        <f t="shared" si="9"/>
        <v>99</v>
      </c>
      <c r="P112" s="1773">
        <v>7520</v>
      </c>
      <c r="Q112" s="531">
        <f t="shared" si="6"/>
        <v>24</v>
      </c>
    </row>
    <row r="113" spans="1:17">
      <c r="B113" s="530"/>
      <c r="C113" s="530" t="s">
        <v>374</v>
      </c>
      <c r="D113" s="1947">
        <v>98.4</v>
      </c>
      <c r="E113" s="1816">
        <v>54.8</v>
      </c>
      <c r="F113" s="1175">
        <v>3219</v>
      </c>
      <c r="G113" s="1176">
        <v>10982</v>
      </c>
      <c r="H113" s="1175">
        <v>12026</v>
      </c>
      <c r="I113" s="1780">
        <v>40</v>
      </c>
      <c r="J113" s="1816">
        <v>97.2</v>
      </c>
      <c r="M113" s="1797">
        <v>182.922</v>
      </c>
      <c r="N113" s="1802">
        <f t="shared" si="9"/>
        <v>97.2</v>
      </c>
      <c r="P113" s="1773">
        <v>11987</v>
      </c>
      <c r="Q113" s="531">
        <f t="shared" si="6"/>
        <v>39</v>
      </c>
    </row>
    <row r="114" spans="1:17">
      <c r="B114" s="530"/>
      <c r="C114" s="530" t="s">
        <v>116</v>
      </c>
      <c r="D114" s="1947">
        <v>97.8</v>
      </c>
      <c r="E114" s="1816">
        <v>55.1</v>
      </c>
      <c r="F114" s="1175">
        <v>3780</v>
      </c>
      <c r="G114" s="1176">
        <v>10765</v>
      </c>
      <c r="H114" s="1175">
        <v>12579</v>
      </c>
      <c r="I114" s="1780">
        <v>36</v>
      </c>
      <c r="J114" s="1816">
        <v>97.9</v>
      </c>
      <c r="M114" s="1797">
        <v>183.648</v>
      </c>
      <c r="N114" s="1802">
        <f t="shared" si="9"/>
        <v>97.9</v>
      </c>
      <c r="P114" s="1773">
        <v>12538</v>
      </c>
      <c r="Q114" s="531">
        <f t="shared" si="6"/>
        <v>41</v>
      </c>
    </row>
    <row r="115" spans="1:17">
      <c r="B115" s="530"/>
      <c r="C115" s="530" t="s">
        <v>117</v>
      </c>
      <c r="D115" s="1947">
        <v>98.3</v>
      </c>
      <c r="E115" s="1816">
        <v>55.6</v>
      </c>
      <c r="F115" s="1175">
        <v>3617</v>
      </c>
      <c r="G115" s="1176">
        <v>9173</v>
      </c>
      <c r="H115" s="1175">
        <v>13128</v>
      </c>
      <c r="I115" s="1780">
        <v>33</v>
      </c>
      <c r="J115" s="1816">
        <v>97.3</v>
      </c>
      <c r="M115" s="1797">
        <v>183.04300000000001</v>
      </c>
      <c r="N115" s="1802">
        <f t="shared" si="9"/>
        <v>97.3</v>
      </c>
      <c r="P115" s="1773">
        <v>13085</v>
      </c>
      <c r="Q115" s="531">
        <f t="shared" si="6"/>
        <v>43</v>
      </c>
    </row>
    <row r="116" spans="1:17">
      <c r="A116" s="532"/>
      <c r="B116" s="533"/>
      <c r="C116" s="533" t="s">
        <v>118</v>
      </c>
      <c r="D116" s="1948">
        <v>98.9</v>
      </c>
      <c r="E116" s="1818">
        <v>55.9</v>
      </c>
      <c r="F116" s="1177">
        <v>4355</v>
      </c>
      <c r="G116" s="1178">
        <v>6763</v>
      </c>
      <c r="H116" s="1177">
        <v>12418</v>
      </c>
      <c r="I116" s="1781">
        <v>41</v>
      </c>
      <c r="J116" s="1818">
        <v>97.1</v>
      </c>
      <c r="M116" s="1798">
        <v>181.76300000000001</v>
      </c>
      <c r="N116" s="1803">
        <f t="shared" si="9"/>
        <v>97.1</v>
      </c>
      <c r="P116" s="1773">
        <v>12377</v>
      </c>
      <c r="Q116" s="531">
        <f t="shared" si="6"/>
        <v>41</v>
      </c>
    </row>
    <row r="117" spans="1:17">
      <c r="A117" s="496">
        <v>1985</v>
      </c>
      <c r="B117" s="530" t="s">
        <v>383</v>
      </c>
      <c r="C117" s="529" t="s">
        <v>366</v>
      </c>
      <c r="D117" s="1947">
        <v>98.3</v>
      </c>
      <c r="E117" s="1816">
        <v>54.9</v>
      </c>
      <c r="F117" s="1175">
        <v>2636</v>
      </c>
      <c r="G117" s="1176">
        <v>12185</v>
      </c>
      <c r="H117" s="1175">
        <v>7940</v>
      </c>
      <c r="I117" s="1780">
        <v>29</v>
      </c>
      <c r="J117" s="1816">
        <v>97.6</v>
      </c>
      <c r="M117" s="1797">
        <v>182.30099999999999</v>
      </c>
      <c r="N117" s="1800">
        <f>ROUND((M117/M105*100),1)</f>
        <v>97.6</v>
      </c>
      <c r="P117" s="1773">
        <v>7914</v>
      </c>
      <c r="Q117" s="531">
        <f t="shared" si="6"/>
        <v>26</v>
      </c>
    </row>
    <row r="118" spans="1:17">
      <c r="B118" s="530"/>
      <c r="C118" s="530" t="s">
        <v>367</v>
      </c>
      <c r="D118" s="1947">
        <v>97.8</v>
      </c>
      <c r="E118" s="1816">
        <v>57.3</v>
      </c>
      <c r="F118" s="1175">
        <v>4293</v>
      </c>
      <c r="G118" s="1176">
        <v>10173</v>
      </c>
      <c r="H118" s="1175">
        <v>12391</v>
      </c>
      <c r="I118" s="1780">
        <v>35</v>
      </c>
      <c r="J118" s="1816">
        <v>96.8</v>
      </c>
      <c r="M118" s="1797">
        <v>181.65199999999999</v>
      </c>
      <c r="N118" s="1800">
        <f t="shared" ref="N118:N128" si="10">ROUND((M118/M106*100),1)</f>
        <v>96.8</v>
      </c>
      <c r="P118" s="1773">
        <v>12358</v>
      </c>
      <c r="Q118" s="531">
        <f t="shared" si="6"/>
        <v>33</v>
      </c>
    </row>
    <row r="119" spans="1:17">
      <c r="B119" s="530"/>
      <c r="C119" s="530" t="s">
        <v>368</v>
      </c>
      <c r="D119" s="1947">
        <v>98.4</v>
      </c>
      <c r="E119" s="1816">
        <v>57.6</v>
      </c>
      <c r="F119" s="1175">
        <v>4898</v>
      </c>
      <c r="G119" s="1176">
        <v>9983</v>
      </c>
      <c r="H119" s="1175">
        <v>20454</v>
      </c>
      <c r="I119" s="1780">
        <v>37</v>
      </c>
      <c r="J119" s="1816">
        <v>97</v>
      </c>
      <c r="M119" s="1797">
        <v>181.00299999999999</v>
      </c>
      <c r="N119" s="1800">
        <f>ROUND((M119/M107*100),1)</f>
        <v>97</v>
      </c>
      <c r="P119" s="1773">
        <v>20404</v>
      </c>
      <c r="Q119" s="531">
        <f t="shared" si="6"/>
        <v>50</v>
      </c>
    </row>
    <row r="120" spans="1:17">
      <c r="B120" s="530"/>
      <c r="C120" s="530" t="s">
        <v>369</v>
      </c>
      <c r="D120" s="1947">
        <v>100.5</v>
      </c>
      <c r="E120" s="1816">
        <v>56.8</v>
      </c>
      <c r="F120" s="1175">
        <v>3657</v>
      </c>
      <c r="G120" s="1176">
        <v>10231</v>
      </c>
      <c r="H120" s="1175">
        <v>12576</v>
      </c>
      <c r="I120" s="1780">
        <v>28</v>
      </c>
      <c r="J120" s="1816">
        <v>97.4</v>
      </c>
      <c r="M120" s="1797">
        <v>180.98</v>
      </c>
      <c r="N120" s="1800">
        <f t="shared" si="10"/>
        <v>97.4</v>
      </c>
      <c r="P120" s="1773">
        <v>12562</v>
      </c>
      <c r="Q120" s="531">
        <f t="shared" si="6"/>
        <v>14</v>
      </c>
    </row>
    <row r="121" spans="1:17">
      <c r="B121" s="530"/>
      <c r="C121" s="530" t="s">
        <v>370</v>
      </c>
      <c r="D121" s="1947">
        <v>100.5</v>
      </c>
      <c r="E121" s="1816">
        <v>58.5</v>
      </c>
      <c r="F121" s="1175">
        <v>3691</v>
      </c>
      <c r="G121" s="1176">
        <v>10501</v>
      </c>
      <c r="H121" s="1175">
        <v>10407</v>
      </c>
      <c r="I121" s="1780">
        <v>47</v>
      </c>
      <c r="J121" s="1816">
        <v>96.8</v>
      </c>
      <c r="M121" s="1797">
        <v>179.74199999999999</v>
      </c>
      <c r="N121" s="1800">
        <f t="shared" si="10"/>
        <v>96.8</v>
      </c>
      <c r="P121" s="1773">
        <v>10369</v>
      </c>
      <c r="Q121" s="531">
        <f t="shared" si="6"/>
        <v>38</v>
      </c>
    </row>
    <row r="122" spans="1:17">
      <c r="B122" s="530"/>
      <c r="C122" s="530" t="s">
        <v>371</v>
      </c>
      <c r="D122" s="1947">
        <v>98.9</v>
      </c>
      <c r="E122" s="1816">
        <v>59.5</v>
      </c>
      <c r="F122" s="1175">
        <v>3823</v>
      </c>
      <c r="G122" s="1176">
        <v>9070</v>
      </c>
      <c r="H122" s="1175">
        <v>11970</v>
      </c>
      <c r="I122" s="1780">
        <v>30</v>
      </c>
      <c r="J122" s="1816">
        <v>96.6</v>
      </c>
      <c r="M122" s="1797">
        <v>177.78399999999999</v>
      </c>
      <c r="N122" s="1800">
        <f t="shared" si="10"/>
        <v>96.6</v>
      </c>
      <c r="P122" s="1773">
        <v>11925</v>
      </c>
      <c r="Q122" s="531">
        <f t="shared" si="6"/>
        <v>45</v>
      </c>
    </row>
    <row r="123" spans="1:17">
      <c r="B123" s="530"/>
      <c r="C123" s="530" t="s">
        <v>372</v>
      </c>
      <c r="D123" s="1947">
        <v>99.6</v>
      </c>
      <c r="E123" s="1816">
        <v>59.4</v>
      </c>
      <c r="F123" s="1175">
        <v>3544</v>
      </c>
      <c r="G123" s="1176">
        <v>10517</v>
      </c>
      <c r="H123" s="1175">
        <v>15623</v>
      </c>
      <c r="I123" s="1780">
        <v>31</v>
      </c>
      <c r="J123" s="1816">
        <v>95.8</v>
      </c>
      <c r="M123" s="1797">
        <v>176.00800000000001</v>
      </c>
      <c r="N123" s="1800">
        <f t="shared" si="10"/>
        <v>95.8</v>
      </c>
      <c r="P123" s="1773">
        <v>15580</v>
      </c>
      <c r="Q123" s="531">
        <f t="shared" si="6"/>
        <v>43</v>
      </c>
    </row>
    <row r="124" spans="1:17">
      <c r="B124" s="530"/>
      <c r="C124" s="530" t="s">
        <v>373</v>
      </c>
      <c r="D124" s="1947">
        <v>104.1</v>
      </c>
      <c r="E124" s="1816">
        <v>57.3</v>
      </c>
      <c r="F124" s="1175">
        <v>3442</v>
      </c>
      <c r="G124" s="1176">
        <v>11658</v>
      </c>
      <c r="H124" s="1175">
        <v>8151</v>
      </c>
      <c r="I124" s="1780">
        <v>27</v>
      </c>
      <c r="J124" s="1816">
        <v>95.3</v>
      </c>
      <c r="M124" s="1797">
        <v>175.328</v>
      </c>
      <c r="N124" s="1800">
        <f t="shared" si="10"/>
        <v>95.3</v>
      </c>
      <c r="P124" s="1773">
        <v>8120</v>
      </c>
      <c r="Q124" s="531">
        <f t="shared" si="6"/>
        <v>31</v>
      </c>
    </row>
    <row r="125" spans="1:17">
      <c r="B125" s="530"/>
      <c r="C125" s="530" t="s">
        <v>374</v>
      </c>
      <c r="D125" s="1947">
        <v>100.1</v>
      </c>
      <c r="E125" s="1816">
        <v>60</v>
      </c>
      <c r="F125" s="1175">
        <v>3629</v>
      </c>
      <c r="G125" s="1176">
        <v>11419</v>
      </c>
      <c r="H125" s="1175">
        <v>12412</v>
      </c>
      <c r="I125" s="1780">
        <v>28</v>
      </c>
      <c r="J125" s="1816">
        <v>94.3</v>
      </c>
      <c r="M125" s="1797">
        <v>172.54900000000001</v>
      </c>
      <c r="N125" s="1800">
        <f t="shared" si="10"/>
        <v>94.3</v>
      </c>
      <c r="P125" s="1773">
        <v>12374</v>
      </c>
      <c r="Q125" s="531">
        <f t="shared" si="6"/>
        <v>38</v>
      </c>
    </row>
    <row r="126" spans="1:17">
      <c r="B126" s="530"/>
      <c r="C126" s="530" t="s">
        <v>116</v>
      </c>
      <c r="D126" s="1947">
        <v>102.5</v>
      </c>
      <c r="E126" s="1816">
        <v>58.7</v>
      </c>
      <c r="F126" s="1175">
        <v>3742</v>
      </c>
      <c r="G126" s="1176">
        <v>11059</v>
      </c>
      <c r="H126" s="1175">
        <v>12936</v>
      </c>
      <c r="I126" s="1780">
        <v>33</v>
      </c>
      <c r="J126" s="1816">
        <v>92</v>
      </c>
      <c r="M126" s="1797">
        <v>168.92599999999999</v>
      </c>
      <c r="N126" s="1800">
        <f t="shared" si="10"/>
        <v>92</v>
      </c>
      <c r="P126" s="1773">
        <v>12916</v>
      </c>
      <c r="Q126" s="531">
        <f t="shared" si="6"/>
        <v>20</v>
      </c>
    </row>
    <row r="127" spans="1:17">
      <c r="B127" s="530"/>
      <c r="C127" s="530" t="s">
        <v>117</v>
      </c>
      <c r="D127" s="1947">
        <v>99.8</v>
      </c>
      <c r="E127" s="1816">
        <v>58.6</v>
      </c>
      <c r="F127" s="1175">
        <v>4008</v>
      </c>
      <c r="G127" s="1176">
        <v>8891</v>
      </c>
      <c r="H127" s="1175">
        <v>12014</v>
      </c>
      <c r="I127" s="1780">
        <v>27</v>
      </c>
      <c r="J127" s="1816">
        <v>90.8</v>
      </c>
      <c r="M127" s="1797">
        <v>166.23599999999999</v>
      </c>
      <c r="N127" s="1800">
        <f t="shared" si="10"/>
        <v>90.8</v>
      </c>
      <c r="P127" s="1773">
        <v>11989</v>
      </c>
      <c r="Q127" s="531">
        <f t="shared" si="6"/>
        <v>25</v>
      </c>
    </row>
    <row r="128" spans="1:17">
      <c r="B128" s="530"/>
      <c r="C128" s="533" t="s">
        <v>118</v>
      </c>
      <c r="D128" s="1947">
        <v>99.3</v>
      </c>
      <c r="E128" s="1816">
        <v>60.8</v>
      </c>
      <c r="F128" s="1175">
        <v>4127</v>
      </c>
      <c r="G128" s="1176">
        <v>6468</v>
      </c>
      <c r="H128" s="1175">
        <v>11829</v>
      </c>
      <c r="I128" s="1780">
        <v>51</v>
      </c>
      <c r="J128" s="1816">
        <v>90</v>
      </c>
      <c r="M128" s="1797">
        <v>163.55500000000001</v>
      </c>
      <c r="N128" s="1800">
        <f t="shared" si="10"/>
        <v>90</v>
      </c>
      <c r="P128" s="1773">
        <v>11784</v>
      </c>
      <c r="Q128" s="531">
        <f t="shared" si="6"/>
        <v>45</v>
      </c>
    </row>
    <row r="129" spans="1:17">
      <c r="A129" s="528">
        <v>1986</v>
      </c>
      <c r="B129" s="529" t="s">
        <v>384</v>
      </c>
      <c r="C129" s="529" t="s">
        <v>366</v>
      </c>
      <c r="D129" s="1946">
        <v>98.4</v>
      </c>
      <c r="E129" s="1817">
        <v>59.3</v>
      </c>
      <c r="F129" s="1173">
        <v>3372</v>
      </c>
      <c r="G129" s="1174">
        <v>11842</v>
      </c>
      <c r="H129" s="1173">
        <v>8040</v>
      </c>
      <c r="I129" s="1779">
        <v>24</v>
      </c>
      <c r="J129" s="1817">
        <v>88.5</v>
      </c>
      <c r="M129" s="1796">
        <v>161.36699999999999</v>
      </c>
      <c r="N129" s="1801">
        <f>ROUND((M129/M117*100),1)</f>
        <v>88.5</v>
      </c>
      <c r="P129" s="1773">
        <v>8039</v>
      </c>
      <c r="Q129" s="531">
        <f t="shared" si="6"/>
        <v>1</v>
      </c>
    </row>
    <row r="130" spans="1:17">
      <c r="B130" s="530"/>
      <c r="C130" s="530" t="s">
        <v>367</v>
      </c>
      <c r="D130" s="1947">
        <v>97.8</v>
      </c>
      <c r="E130" s="1816">
        <v>57.3</v>
      </c>
      <c r="F130" s="1175">
        <v>3807</v>
      </c>
      <c r="G130" s="1176">
        <v>9705</v>
      </c>
      <c r="H130" s="1175">
        <v>12582</v>
      </c>
      <c r="I130" s="1780">
        <v>37</v>
      </c>
      <c r="J130" s="1816">
        <v>85.4</v>
      </c>
      <c r="M130" s="1797">
        <v>155.161</v>
      </c>
      <c r="N130" s="1802">
        <f t="shared" ref="N130:N140" si="11">ROUND((M130/M118*100),1)</f>
        <v>85.4</v>
      </c>
      <c r="P130" s="1773">
        <v>12565</v>
      </c>
      <c r="Q130" s="531">
        <f t="shared" si="6"/>
        <v>17</v>
      </c>
    </row>
    <row r="131" spans="1:17">
      <c r="B131" s="530"/>
      <c r="C131" s="530" t="s">
        <v>368</v>
      </c>
      <c r="D131" s="1947">
        <v>100.7</v>
      </c>
      <c r="E131" s="1816">
        <v>58.6</v>
      </c>
      <c r="F131" s="1175">
        <v>3477</v>
      </c>
      <c r="G131" s="1176">
        <v>9466</v>
      </c>
      <c r="H131" s="1175">
        <v>19663</v>
      </c>
      <c r="I131" s="1780">
        <v>49</v>
      </c>
      <c r="J131" s="1816">
        <v>82.6</v>
      </c>
      <c r="M131" s="1797">
        <v>149.53100000000001</v>
      </c>
      <c r="N131" s="1802">
        <f>ROUND((M131/M119*100),1)</f>
        <v>82.6</v>
      </c>
      <c r="P131" s="1773">
        <v>19647</v>
      </c>
      <c r="Q131" s="531">
        <f t="shared" si="6"/>
        <v>16</v>
      </c>
    </row>
    <row r="132" spans="1:17">
      <c r="B132" s="530"/>
      <c r="C132" s="530" t="s">
        <v>369</v>
      </c>
      <c r="D132" s="1947">
        <v>100.4</v>
      </c>
      <c r="E132" s="1816">
        <v>59.1</v>
      </c>
      <c r="F132" s="1175">
        <v>4000</v>
      </c>
      <c r="G132" s="1176">
        <v>9041</v>
      </c>
      <c r="H132" s="1175">
        <v>11898</v>
      </c>
      <c r="I132" s="1780">
        <v>43</v>
      </c>
      <c r="J132" s="1816">
        <v>80.400000000000006</v>
      </c>
      <c r="M132" s="1797">
        <v>145.55500000000001</v>
      </c>
      <c r="N132" s="1802">
        <f t="shared" si="11"/>
        <v>80.400000000000006</v>
      </c>
      <c r="P132" s="1773">
        <v>11863</v>
      </c>
      <c r="Q132" s="531">
        <f t="shared" si="6"/>
        <v>35</v>
      </c>
    </row>
    <row r="133" spans="1:17">
      <c r="B133" s="530"/>
      <c r="C133" s="530" t="s">
        <v>370</v>
      </c>
      <c r="D133" s="1947">
        <v>99</v>
      </c>
      <c r="E133" s="1816">
        <v>57.2</v>
      </c>
      <c r="F133" s="1175">
        <v>3628</v>
      </c>
      <c r="G133" s="1176">
        <v>9136</v>
      </c>
      <c r="H133" s="1175">
        <v>10824</v>
      </c>
      <c r="I133" s="1780">
        <v>46</v>
      </c>
      <c r="J133" s="1816">
        <v>80.5</v>
      </c>
      <c r="M133" s="1797">
        <v>144.60300000000001</v>
      </c>
      <c r="N133" s="1802">
        <f t="shared" si="11"/>
        <v>80.5</v>
      </c>
      <c r="P133" s="1773">
        <v>10819</v>
      </c>
      <c r="Q133" s="531">
        <f t="shared" si="6"/>
        <v>5</v>
      </c>
    </row>
    <row r="134" spans="1:17">
      <c r="B134" s="530"/>
      <c r="C134" s="530" t="s">
        <v>371</v>
      </c>
      <c r="D134" s="1947">
        <v>98.4</v>
      </c>
      <c r="E134" s="1816">
        <v>57.3</v>
      </c>
      <c r="F134" s="1175">
        <v>4264</v>
      </c>
      <c r="G134" s="1176">
        <v>8492</v>
      </c>
      <c r="H134" s="1175">
        <v>13277</v>
      </c>
      <c r="I134" s="1780">
        <v>43</v>
      </c>
      <c r="J134" s="1816">
        <v>79.599999999999994</v>
      </c>
      <c r="M134" s="1797">
        <v>141.52000000000001</v>
      </c>
      <c r="N134" s="1802">
        <f t="shared" si="11"/>
        <v>79.599999999999994</v>
      </c>
      <c r="P134" s="1773">
        <v>13263</v>
      </c>
      <c r="Q134" s="531">
        <f t="shared" si="6"/>
        <v>14</v>
      </c>
    </row>
    <row r="135" spans="1:17">
      <c r="B135" s="530"/>
      <c r="C135" s="530" t="s">
        <v>372</v>
      </c>
      <c r="D135" s="1947">
        <v>99.6</v>
      </c>
      <c r="E135" s="1816">
        <v>56.2</v>
      </c>
      <c r="F135" s="1175">
        <v>4411</v>
      </c>
      <c r="G135" s="1176">
        <v>9367</v>
      </c>
      <c r="H135" s="1175">
        <v>15227</v>
      </c>
      <c r="I135" s="1780">
        <v>34</v>
      </c>
      <c r="J135" s="1816">
        <v>77.3</v>
      </c>
      <c r="M135" s="1797">
        <v>136.03200000000001</v>
      </c>
      <c r="N135" s="1802">
        <f t="shared" si="11"/>
        <v>77.3</v>
      </c>
      <c r="P135" s="1773">
        <v>15210</v>
      </c>
      <c r="Q135" s="531">
        <f t="shared" si="6"/>
        <v>17</v>
      </c>
    </row>
    <row r="136" spans="1:17">
      <c r="B136" s="530"/>
      <c r="C136" s="530" t="s">
        <v>373</v>
      </c>
      <c r="D136" s="1947">
        <v>98.4</v>
      </c>
      <c r="E136" s="1816">
        <v>58.5</v>
      </c>
      <c r="F136" s="1175">
        <v>3934</v>
      </c>
      <c r="G136" s="1176">
        <v>9170</v>
      </c>
      <c r="H136" s="1175">
        <v>7624</v>
      </c>
      <c r="I136" s="1780">
        <v>47</v>
      </c>
      <c r="J136" s="1816">
        <v>77.599999999999994</v>
      </c>
      <c r="M136" s="1797">
        <v>136.07400000000001</v>
      </c>
      <c r="N136" s="1802">
        <f t="shared" si="11"/>
        <v>77.599999999999994</v>
      </c>
      <c r="P136" s="1773">
        <v>7618</v>
      </c>
      <c r="Q136" s="531">
        <f t="shared" si="6"/>
        <v>6</v>
      </c>
    </row>
    <row r="137" spans="1:17">
      <c r="B137" s="530"/>
      <c r="C137" s="530" t="s">
        <v>374</v>
      </c>
      <c r="D137" s="1947">
        <v>99</v>
      </c>
      <c r="E137" s="1816">
        <v>57.6</v>
      </c>
      <c r="F137" s="1175">
        <v>3746</v>
      </c>
      <c r="G137" s="1176">
        <v>10196</v>
      </c>
      <c r="H137" s="1175">
        <v>12821</v>
      </c>
      <c r="I137" s="1780">
        <v>39</v>
      </c>
      <c r="J137" s="1816">
        <v>78.8</v>
      </c>
      <c r="M137" s="1797">
        <v>136.02199999999999</v>
      </c>
      <c r="N137" s="1802">
        <f t="shared" si="11"/>
        <v>78.8</v>
      </c>
      <c r="P137" s="1773">
        <v>12807</v>
      </c>
      <c r="Q137" s="531">
        <f t="shared" si="6"/>
        <v>14</v>
      </c>
    </row>
    <row r="138" spans="1:17">
      <c r="B138" s="530"/>
      <c r="C138" s="530" t="s">
        <v>116</v>
      </c>
      <c r="D138" s="1947">
        <v>99.6</v>
      </c>
      <c r="E138" s="1816">
        <v>56.4</v>
      </c>
      <c r="F138" s="1175">
        <v>4135</v>
      </c>
      <c r="G138" s="1176">
        <v>9384</v>
      </c>
      <c r="H138" s="1175">
        <v>13287</v>
      </c>
      <c r="I138" s="1780">
        <v>48</v>
      </c>
      <c r="J138" s="1816">
        <v>80.8</v>
      </c>
      <c r="M138" s="1797">
        <v>136.54900000000001</v>
      </c>
      <c r="N138" s="1802">
        <f t="shared" si="11"/>
        <v>80.8</v>
      </c>
      <c r="P138" s="1773">
        <v>13496</v>
      </c>
      <c r="Q138" s="531">
        <f t="shared" si="6"/>
        <v>-209</v>
      </c>
    </row>
    <row r="139" spans="1:17">
      <c r="B139" s="530"/>
      <c r="C139" s="530" t="s">
        <v>117</v>
      </c>
      <c r="D139" s="1947">
        <v>95.1</v>
      </c>
      <c r="E139" s="1816">
        <v>57.4</v>
      </c>
      <c r="F139" s="1175">
        <v>4985</v>
      </c>
      <c r="G139" s="1176">
        <v>7127</v>
      </c>
      <c r="H139" s="1175">
        <v>11714</v>
      </c>
      <c r="I139" s="1780">
        <v>38</v>
      </c>
      <c r="J139" s="1816">
        <v>83.6</v>
      </c>
      <c r="M139" s="1797">
        <v>139.054</v>
      </c>
      <c r="N139" s="1802">
        <f t="shared" si="11"/>
        <v>83.6</v>
      </c>
      <c r="P139" s="1773">
        <v>11685</v>
      </c>
      <c r="Q139" s="531">
        <f t="shared" si="6"/>
        <v>29</v>
      </c>
    </row>
    <row r="140" spans="1:17">
      <c r="A140" s="532"/>
      <c r="B140" s="533"/>
      <c r="C140" s="533" t="s">
        <v>118</v>
      </c>
      <c r="D140" s="1948">
        <v>98.6</v>
      </c>
      <c r="E140" s="1818">
        <v>55.3</v>
      </c>
      <c r="F140" s="1177">
        <v>4378</v>
      </c>
      <c r="G140" s="1178">
        <v>6406</v>
      </c>
      <c r="H140" s="1177">
        <v>11660</v>
      </c>
      <c r="I140" s="1781">
        <v>46</v>
      </c>
      <c r="J140" s="1818">
        <v>85</v>
      </c>
      <c r="M140" s="1798">
        <v>139.07499999999999</v>
      </c>
      <c r="N140" s="1803">
        <f t="shared" si="11"/>
        <v>85</v>
      </c>
      <c r="P140" s="1773">
        <v>11633</v>
      </c>
      <c r="Q140" s="531">
        <f t="shared" si="6"/>
        <v>27</v>
      </c>
    </row>
    <row r="141" spans="1:17">
      <c r="A141" s="496">
        <v>1987</v>
      </c>
      <c r="B141" s="530" t="s">
        <v>385</v>
      </c>
      <c r="C141" s="529" t="s">
        <v>366</v>
      </c>
      <c r="D141" s="1947">
        <v>99.3</v>
      </c>
      <c r="E141" s="1816">
        <v>55.3</v>
      </c>
      <c r="F141" s="1175">
        <v>3352</v>
      </c>
      <c r="G141" s="1176">
        <v>10960</v>
      </c>
      <c r="H141" s="1175">
        <v>8133</v>
      </c>
      <c r="I141" s="1780">
        <v>31</v>
      </c>
      <c r="J141" s="1816">
        <v>85.2</v>
      </c>
      <c r="M141" s="1797">
        <v>137.51599999999999</v>
      </c>
      <c r="N141" s="1800">
        <f>ROUND((M141/M129*100),1)</f>
        <v>85.2</v>
      </c>
      <c r="P141" s="1773">
        <v>8126</v>
      </c>
      <c r="Q141" s="531">
        <f t="shared" si="6"/>
        <v>7</v>
      </c>
    </row>
    <row r="142" spans="1:17">
      <c r="B142" s="530"/>
      <c r="C142" s="530" t="s">
        <v>367</v>
      </c>
      <c r="D142" s="1947">
        <v>102.1</v>
      </c>
      <c r="E142" s="1816">
        <v>53.2</v>
      </c>
      <c r="F142" s="1175">
        <v>5638</v>
      </c>
      <c r="G142" s="1176">
        <v>8790</v>
      </c>
      <c r="H142" s="1175">
        <v>12746</v>
      </c>
      <c r="I142" s="1780">
        <v>38</v>
      </c>
      <c r="J142" s="1816">
        <v>88.6</v>
      </c>
      <c r="M142" s="1797">
        <v>137.452</v>
      </c>
      <c r="N142" s="1800">
        <f t="shared" ref="N142:N152" si="12">ROUND((M142/M130*100),1)</f>
        <v>88.6</v>
      </c>
      <c r="P142" s="1773">
        <v>12734</v>
      </c>
      <c r="Q142" s="531">
        <f t="shared" ref="Q142:Q205" si="13">H142-P142</f>
        <v>12</v>
      </c>
    </row>
    <row r="143" spans="1:17">
      <c r="B143" s="530"/>
      <c r="C143" s="530" t="s">
        <v>368</v>
      </c>
      <c r="D143" s="1947">
        <v>99.2</v>
      </c>
      <c r="E143" s="1816">
        <v>51.8</v>
      </c>
      <c r="F143" s="1175">
        <v>4375</v>
      </c>
      <c r="G143" s="1176">
        <v>9579</v>
      </c>
      <c r="H143" s="1175">
        <v>20105</v>
      </c>
      <c r="I143" s="1780">
        <v>34</v>
      </c>
      <c r="J143" s="1816">
        <v>91.3</v>
      </c>
      <c r="M143" s="1797">
        <v>136.554</v>
      </c>
      <c r="N143" s="1800">
        <f>ROUND((M143/M131*100),1)</f>
        <v>91.3</v>
      </c>
      <c r="P143" s="1773">
        <v>20099</v>
      </c>
      <c r="Q143" s="531">
        <f t="shared" si="13"/>
        <v>6</v>
      </c>
    </row>
    <row r="144" spans="1:17">
      <c r="B144" s="530"/>
      <c r="C144" s="530" t="s">
        <v>369</v>
      </c>
      <c r="D144" s="1947">
        <v>99.6</v>
      </c>
      <c r="E144" s="1816">
        <v>52.6</v>
      </c>
      <c r="F144" s="1175">
        <v>5616</v>
      </c>
      <c r="G144" s="1176">
        <v>9387</v>
      </c>
      <c r="H144" s="1175">
        <v>11739</v>
      </c>
      <c r="I144" s="1780">
        <v>24</v>
      </c>
      <c r="J144" s="1816">
        <v>93.8</v>
      </c>
      <c r="M144" s="1797">
        <v>136.53</v>
      </c>
      <c r="N144" s="1800">
        <f t="shared" si="12"/>
        <v>93.8</v>
      </c>
      <c r="P144" s="1773">
        <v>11724</v>
      </c>
      <c r="Q144" s="531">
        <f t="shared" si="13"/>
        <v>15</v>
      </c>
    </row>
    <row r="145" spans="1:17">
      <c r="B145" s="530"/>
      <c r="C145" s="530" t="s">
        <v>370</v>
      </c>
      <c r="D145" s="1947">
        <v>105.8</v>
      </c>
      <c r="E145" s="1816">
        <v>51.6</v>
      </c>
      <c r="F145" s="1175">
        <v>4580</v>
      </c>
      <c r="G145" s="1176">
        <v>8625</v>
      </c>
      <c r="H145" s="1175">
        <v>10266</v>
      </c>
      <c r="I145" s="1780">
        <v>33</v>
      </c>
      <c r="J145" s="1816">
        <v>96.4</v>
      </c>
      <c r="M145" s="1797">
        <v>139.43100000000001</v>
      </c>
      <c r="N145" s="1800">
        <f t="shared" si="12"/>
        <v>96.4</v>
      </c>
      <c r="P145" s="1773">
        <v>10252</v>
      </c>
      <c r="Q145" s="531">
        <f t="shared" si="13"/>
        <v>14</v>
      </c>
    </row>
    <row r="146" spans="1:17">
      <c r="B146" s="530"/>
      <c r="C146" s="530" t="s">
        <v>371</v>
      </c>
      <c r="D146" s="1947">
        <v>106.8</v>
      </c>
      <c r="E146" s="1816">
        <v>50.2</v>
      </c>
      <c r="F146" s="1175">
        <v>5933</v>
      </c>
      <c r="G146" s="1176">
        <v>9709</v>
      </c>
      <c r="H146" s="1175">
        <v>13674</v>
      </c>
      <c r="I146" s="1780">
        <v>29</v>
      </c>
      <c r="J146" s="1816">
        <v>100.1</v>
      </c>
      <c r="M146" s="1797">
        <v>141.732</v>
      </c>
      <c r="N146" s="1800">
        <f t="shared" si="12"/>
        <v>100.1</v>
      </c>
      <c r="P146" s="1773">
        <v>13653</v>
      </c>
      <c r="Q146" s="531">
        <f t="shared" si="13"/>
        <v>21</v>
      </c>
    </row>
    <row r="147" spans="1:17">
      <c r="B147" s="530"/>
      <c r="C147" s="530" t="s">
        <v>372</v>
      </c>
      <c r="D147" s="1947">
        <v>107.1</v>
      </c>
      <c r="E147" s="1816">
        <v>49.4</v>
      </c>
      <c r="F147" s="1175">
        <v>5239</v>
      </c>
      <c r="G147" s="1176">
        <v>10670</v>
      </c>
      <c r="H147" s="1175">
        <v>16250</v>
      </c>
      <c r="I147" s="1780">
        <v>29</v>
      </c>
      <c r="J147" s="1816">
        <v>107.3</v>
      </c>
      <c r="M147" s="1797">
        <v>146.029</v>
      </c>
      <c r="N147" s="1800">
        <f t="shared" si="12"/>
        <v>107.3</v>
      </c>
      <c r="P147" s="1773">
        <v>16231</v>
      </c>
      <c r="Q147" s="531">
        <f t="shared" si="13"/>
        <v>19</v>
      </c>
    </row>
    <row r="148" spans="1:17">
      <c r="B148" s="530"/>
      <c r="C148" s="530" t="s">
        <v>373</v>
      </c>
      <c r="D148" s="1947">
        <v>106</v>
      </c>
      <c r="E148" s="1816">
        <v>48.9</v>
      </c>
      <c r="F148" s="1175">
        <v>4971</v>
      </c>
      <c r="G148" s="1176">
        <v>11884</v>
      </c>
      <c r="H148" s="1175">
        <v>8284</v>
      </c>
      <c r="I148" s="1780">
        <v>31</v>
      </c>
      <c r="J148" s="1816">
        <v>109.4</v>
      </c>
      <c r="M148" s="1797">
        <v>148.815</v>
      </c>
      <c r="N148" s="1800">
        <f t="shared" si="12"/>
        <v>109.4</v>
      </c>
      <c r="P148" s="1773">
        <v>8276</v>
      </c>
      <c r="Q148" s="531">
        <f t="shared" si="13"/>
        <v>8</v>
      </c>
    </row>
    <row r="149" spans="1:17">
      <c r="B149" s="530"/>
      <c r="C149" s="530" t="s">
        <v>374</v>
      </c>
      <c r="D149" s="1947">
        <v>111</v>
      </c>
      <c r="E149" s="1816">
        <v>47.5</v>
      </c>
      <c r="F149" s="1175">
        <v>6092</v>
      </c>
      <c r="G149" s="1176">
        <v>13623</v>
      </c>
      <c r="H149" s="1175">
        <v>13833</v>
      </c>
      <c r="I149" s="1780">
        <v>28</v>
      </c>
      <c r="J149" s="1816">
        <v>112</v>
      </c>
      <c r="M149" s="1797">
        <v>152.40799999999999</v>
      </c>
      <c r="N149" s="1800">
        <f t="shared" si="12"/>
        <v>112</v>
      </c>
      <c r="P149" s="1773">
        <v>13820</v>
      </c>
      <c r="Q149" s="531">
        <f t="shared" si="13"/>
        <v>13</v>
      </c>
    </row>
    <row r="150" spans="1:17">
      <c r="B150" s="530"/>
      <c r="C150" s="530" t="s">
        <v>116</v>
      </c>
      <c r="D150" s="1947">
        <v>110.2</v>
      </c>
      <c r="E150" s="1816">
        <v>46.8</v>
      </c>
      <c r="F150" s="1175">
        <v>6559</v>
      </c>
      <c r="G150" s="1176">
        <v>12570</v>
      </c>
      <c r="H150" s="1175">
        <v>14546</v>
      </c>
      <c r="I150" s="1780">
        <v>40</v>
      </c>
      <c r="J150" s="1816">
        <v>112.1</v>
      </c>
      <c r="M150" s="1797">
        <v>153.08000000000001</v>
      </c>
      <c r="N150" s="1800">
        <f t="shared" si="12"/>
        <v>112.1</v>
      </c>
      <c r="P150" s="1773">
        <v>14532</v>
      </c>
      <c r="Q150" s="531">
        <f t="shared" si="13"/>
        <v>14</v>
      </c>
    </row>
    <row r="151" spans="1:17">
      <c r="B151" s="530"/>
      <c r="C151" s="530" t="s">
        <v>117</v>
      </c>
      <c r="D151" s="1947">
        <v>114.4</v>
      </c>
      <c r="E151" s="1816">
        <v>46.7</v>
      </c>
      <c r="F151" s="1175">
        <v>6441</v>
      </c>
      <c r="G151" s="1176">
        <v>10667</v>
      </c>
      <c r="H151" s="1175">
        <v>13558</v>
      </c>
      <c r="I151" s="1780">
        <v>31</v>
      </c>
      <c r="J151" s="1816">
        <v>109.2</v>
      </c>
      <c r="M151" s="1797">
        <v>151.85900000000001</v>
      </c>
      <c r="N151" s="1800">
        <f t="shared" si="12"/>
        <v>109.2</v>
      </c>
      <c r="P151" s="1773">
        <v>13528</v>
      </c>
      <c r="Q151" s="531">
        <f t="shared" si="13"/>
        <v>30</v>
      </c>
    </row>
    <row r="152" spans="1:17">
      <c r="B152" s="530"/>
      <c r="C152" s="533" t="s">
        <v>118</v>
      </c>
      <c r="D152" s="1947">
        <v>115</v>
      </c>
      <c r="E152" s="1816">
        <v>45.4</v>
      </c>
      <c r="F152" s="1175">
        <v>5426</v>
      </c>
      <c r="G152" s="1176">
        <v>8957</v>
      </c>
      <c r="H152" s="1175">
        <v>13479</v>
      </c>
      <c r="I152" s="1780">
        <v>29</v>
      </c>
      <c r="J152" s="1816">
        <v>107.9</v>
      </c>
      <c r="M152" s="1797">
        <v>150.077</v>
      </c>
      <c r="N152" s="1800">
        <f t="shared" si="12"/>
        <v>107.9</v>
      </c>
      <c r="P152" s="1773">
        <v>13440</v>
      </c>
      <c r="Q152" s="531">
        <f t="shared" si="13"/>
        <v>39</v>
      </c>
    </row>
    <row r="153" spans="1:17">
      <c r="A153" s="528">
        <v>1988</v>
      </c>
      <c r="B153" s="529" t="s">
        <v>386</v>
      </c>
      <c r="C153" s="529" t="s">
        <v>366</v>
      </c>
      <c r="D153" s="1946">
        <v>113.9</v>
      </c>
      <c r="E153" s="1817">
        <v>45.2</v>
      </c>
      <c r="F153" s="1173">
        <v>4420</v>
      </c>
      <c r="G153" s="1174">
        <v>15007</v>
      </c>
      <c r="H153" s="1173">
        <v>9108</v>
      </c>
      <c r="I153" s="1779">
        <v>26</v>
      </c>
      <c r="J153" s="1817">
        <v>107.6</v>
      </c>
      <c r="M153" s="1796">
        <v>147.95500000000001</v>
      </c>
      <c r="N153" s="1801">
        <f>ROUND((M153/M141*100),1)</f>
        <v>107.6</v>
      </c>
      <c r="P153" s="1773">
        <v>9096</v>
      </c>
      <c r="Q153" s="531">
        <f t="shared" si="13"/>
        <v>12</v>
      </c>
    </row>
    <row r="154" spans="1:17">
      <c r="B154" s="530"/>
      <c r="C154" s="530" t="s">
        <v>367</v>
      </c>
      <c r="D154" s="1947">
        <v>122.7</v>
      </c>
      <c r="E154" s="1816">
        <v>42.6</v>
      </c>
      <c r="F154" s="1175">
        <v>5871</v>
      </c>
      <c r="G154" s="1176">
        <v>12977</v>
      </c>
      <c r="H154" s="1175">
        <v>14788</v>
      </c>
      <c r="I154" s="1780">
        <v>22</v>
      </c>
      <c r="J154" s="1816">
        <v>106.8</v>
      </c>
      <c r="M154" s="1797">
        <v>146.77000000000001</v>
      </c>
      <c r="N154" s="1802">
        <f t="shared" ref="N154:N164" si="14">ROUND((M154/M142*100),1)</f>
        <v>106.8</v>
      </c>
      <c r="P154" s="1773">
        <v>14726</v>
      </c>
      <c r="Q154" s="531">
        <f t="shared" si="13"/>
        <v>62</v>
      </c>
    </row>
    <row r="155" spans="1:17">
      <c r="B155" s="530"/>
      <c r="C155" s="530" t="s">
        <v>368</v>
      </c>
      <c r="D155" s="1947">
        <v>117.3</v>
      </c>
      <c r="E155" s="1816">
        <v>46.3</v>
      </c>
      <c r="F155" s="1175">
        <v>6131</v>
      </c>
      <c r="G155" s="1176">
        <v>14919</v>
      </c>
      <c r="H155" s="1175">
        <v>23781</v>
      </c>
      <c r="I155" s="1780">
        <v>28</v>
      </c>
      <c r="J155" s="1816">
        <v>109</v>
      </c>
      <c r="M155" s="1797">
        <v>148.79499999999999</v>
      </c>
      <c r="N155" s="1802">
        <f>ROUND((M155/M143*100),1)</f>
        <v>109</v>
      </c>
      <c r="P155" s="1773">
        <v>23738</v>
      </c>
      <c r="Q155" s="531">
        <f t="shared" si="13"/>
        <v>43</v>
      </c>
    </row>
    <row r="156" spans="1:17">
      <c r="B156" s="530"/>
      <c r="C156" s="530" t="s">
        <v>369</v>
      </c>
      <c r="D156" s="1947">
        <v>113.9</v>
      </c>
      <c r="E156" s="1816">
        <v>44.7</v>
      </c>
      <c r="F156" s="1175">
        <v>6020</v>
      </c>
      <c r="G156" s="1176">
        <v>14696</v>
      </c>
      <c r="H156" s="1175">
        <v>14273</v>
      </c>
      <c r="I156" s="1780">
        <v>24</v>
      </c>
      <c r="J156" s="1816">
        <v>107.5</v>
      </c>
      <c r="M156" s="1797">
        <v>146.821</v>
      </c>
      <c r="N156" s="1802">
        <f t="shared" si="14"/>
        <v>107.5</v>
      </c>
      <c r="P156" s="1773">
        <v>14231</v>
      </c>
      <c r="Q156" s="531">
        <f t="shared" si="13"/>
        <v>42</v>
      </c>
    </row>
    <row r="157" spans="1:17">
      <c r="B157" s="530"/>
      <c r="C157" s="530" t="s">
        <v>370</v>
      </c>
      <c r="D157" s="1947">
        <v>110.8</v>
      </c>
      <c r="E157" s="1816">
        <v>46.2</v>
      </c>
      <c r="F157" s="1175">
        <v>4555</v>
      </c>
      <c r="G157" s="1176">
        <v>12331</v>
      </c>
      <c r="H157" s="1175">
        <v>12739</v>
      </c>
      <c r="I157" s="1780">
        <v>34</v>
      </c>
      <c r="J157" s="1816">
        <v>107</v>
      </c>
      <c r="M157" s="1797">
        <v>149.23599999999999</v>
      </c>
      <c r="N157" s="1802">
        <f t="shared" si="14"/>
        <v>107</v>
      </c>
      <c r="P157" s="1773">
        <v>12704</v>
      </c>
      <c r="Q157" s="531">
        <f t="shared" si="13"/>
        <v>35</v>
      </c>
    </row>
    <row r="158" spans="1:17">
      <c r="B158" s="530"/>
      <c r="C158" s="530" t="s">
        <v>371</v>
      </c>
      <c r="D158" s="1947">
        <v>112.4</v>
      </c>
      <c r="E158" s="1816">
        <v>45.6</v>
      </c>
      <c r="F158" s="1175">
        <v>5974</v>
      </c>
      <c r="G158" s="1176">
        <v>13329</v>
      </c>
      <c r="H158" s="1175">
        <v>16017</v>
      </c>
      <c r="I158" s="1780">
        <v>29</v>
      </c>
      <c r="J158" s="1816">
        <v>105.4</v>
      </c>
      <c r="M158" s="1797">
        <v>149.40700000000001</v>
      </c>
      <c r="N158" s="1802">
        <f t="shared" si="14"/>
        <v>105.4</v>
      </c>
      <c r="P158" s="1773">
        <v>15962</v>
      </c>
      <c r="Q158" s="531">
        <f t="shared" si="13"/>
        <v>55</v>
      </c>
    </row>
    <row r="159" spans="1:17">
      <c r="B159" s="530"/>
      <c r="C159" s="530" t="s">
        <v>372</v>
      </c>
      <c r="D159" s="1947">
        <v>110.4</v>
      </c>
      <c r="E159" s="1816">
        <v>45.8</v>
      </c>
      <c r="F159" s="1175">
        <v>6415</v>
      </c>
      <c r="G159" s="1176">
        <v>14587</v>
      </c>
      <c r="H159" s="1175">
        <v>17848</v>
      </c>
      <c r="I159" s="1780">
        <v>29</v>
      </c>
      <c r="J159" s="1816">
        <v>100.8</v>
      </c>
      <c r="M159" s="1797">
        <v>147.16200000000001</v>
      </c>
      <c r="N159" s="1802">
        <f t="shared" si="14"/>
        <v>100.8</v>
      </c>
      <c r="P159" s="1773">
        <v>17827</v>
      </c>
      <c r="Q159" s="531">
        <f t="shared" si="13"/>
        <v>21</v>
      </c>
    </row>
    <row r="160" spans="1:17">
      <c r="B160" s="530"/>
      <c r="C160" s="530" t="s">
        <v>373</v>
      </c>
      <c r="D160" s="1947">
        <v>110.8</v>
      </c>
      <c r="E160" s="1816">
        <v>44.6</v>
      </c>
      <c r="F160" s="1175">
        <v>6383</v>
      </c>
      <c r="G160" s="1176">
        <v>15446</v>
      </c>
      <c r="H160" s="1175">
        <v>9507</v>
      </c>
      <c r="I160" s="1780">
        <v>33</v>
      </c>
      <c r="J160" s="1816">
        <v>100.8</v>
      </c>
      <c r="M160" s="1797">
        <v>149.95500000000001</v>
      </c>
      <c r="N160" s="1802">
        <f t="shared" si="14"/>
        <v>100.8</v>
      </c>
      <c r="P160" s="1773">
        <v>9484</v>
      </c>
      <c r="Q160" s="531">
        <f t="shared" si="13"/>
        <v>23</v>
      </c>
    </row>
    <row r="161" spans="1:17">
      <c r="B161" s="530"/>
      <c r="C161" s="530" t="s">
        <v>374</v>
      </c>
      <c r="D161" s="1947">
        <v>111.2</v>
      </c>
      <c r="E161" s="1816">
        <v>45.7</v>
      </c>
      <c r="F161" s="1175">
        <v>7311</v>
      </c>
      <c r="G161" s="1176">
        <v>16669</v>
      </c>
      <c r="H161" s="1175">
        <v>16155</v>
      </c>
      <c r="I161" s="1780">
        <v>23</v>
      </c>
      <c r="J161" s="1816">
        <v>97.4</v>
      </c>
      <c r="M161" s="1797">
        <v>148.428</v>
      </c>
      <c r="N161" s="1802">
        <f t="shared" si="14"/>
        <v>97.4</v>
      </c>
      <c r="P161" s="1773">
        <v>16104</v>
      </c>
      <c r="Q161" s="531">
        <f t="shared" si="13"/>
        <v>51</v>
      </c>
    </row>
    <row r="162" spans="1:17">
      <c r="B162" s="530"/>
      <c r="C162" s="530" t="s">
        <v>116</v>
      </c>
      <c r="D162" s="1947">
        <v>111.4</v>
      </c>
      <c r="E162" s="1816">
        <v>44.9</v>
      </c>
      <c r="F162" s="1175">
        <v>6260</v>
      </c>
      <c r="G162" s="1176">
        <v>15414</v>
      </c>
      <c r="H162" s="1175">
        <v>15564</v>
      </c>
      <c r="I162" s="1780">
        <v>21</v>
      </c>
      <c r="J162" s="1816">
        <v>95.8</v>
      </c>
      <c r="M162" s="1797">
        <v>146.691</v>
      </c>
      <c r="N162" s="1802">
        <f t="shared" si="14"/>
        <v>95.8</v>
      </c>
      <c r="P162" s="1773">
        <v>15515</v>
      </c>
      <c r="Q162" s="531">
        <f t="shared" si="13"/>
        <v>49</v>
      </c>
    </row>
    <row r="163" spans="1:17">
      <c r="B163" s="530"/>
      <c r="C163" s="530" t="s">
        <v>117</v>
      </c>
      <c r="D163" s="1947">
        <v>111.2</v>
      </c>
      <c r="E163" s="1816">
        <v>44</v>
      </c>
      <c r="F163" s="1175">
        <v>5511</v>
      </c>
      <c r="G163" s="1176">
        <v>13024</v>
      </c>
      <c r="H163" s="1175">
        <v>16361</v>
      </c>
      <c r="I163" s="1780">
        <v>24</v>
      </c>
      <c r="J163" s="1816">
        <v>97.3</v>
      </c>
      <c r="M163" s="1797">
        <v>147.74799999999999</v>
      </c>
      <c r="N163" s="1802">
        <f t="shared" si="14"/>
        <v>97.3</v>
      </c>
      <c r="P163" s="1773">
        <v>16331</v>
      </c>
      <c r="Q163" s="531">
        <f t="shared" si="13"/>
        <v>30</v>
      </c>
    </row>
    <row r="164" spans="1:17">
      <c r="A164" s="532"/>
      <c r="B164" s="533"/>
      <c r="C164" s="533" t="s">
        <v>118</v>
      </c>
      <c r="D164" s="1948">
        <v>111</v>
      </c>
      <c r="E164" s="1818">
        <v>43.4</v>
      </c>
      <c r="F164" s="1177">
        <v>5575</v>
      </c>
      <c r="G164" s="1178">
        <v>11070</v>
      </c>
      <c r="H164" s="1177">
        <v>15062</v>
      </c>
      <c r="I164" s="1781">
        <v>19</v>
      </c>
      <c r="J164" s="1818">
        <v>98.1</v>
      </c>
      <c r="M164" s="1798">
        <v>147.28100000000001</v>
      </c>
      <c r="N164" s="1803">
        <f t="shared" si="14"/>
        <v>98.1</v>
      </c>
      <c r="P164" s="1773">
        <v>15021</v>
      </c>
      <c r="Q164" s="531">
        <f t="shared" si="13"/>
        <v>41</v>
      </c>
    </row>
    <row r="165" spans="1:17">
      <c r="A165" s="496">
        <v>1989</v>
      </c>
      <c r="B165" s="530" t="s">
        <v>387</v>
      </c>
      <c r="C165" s="529" t="s">
        <v>366</v>
      </c>
      <c r="D165" s="1949">
        <v>111.6</v>
      </c>
      <c r="E165" s="1810">
        <v>44.3</v>
      </c>
      <c r="F165" s="535">
        <v>4784</v>
      </c>
      <c r="G165" s="536">
        <v>17957</v>
      </c>
      <c r="H165" s="535">
        <v>9268</v>
      </c>
      <c r="I165" s="1782">
        <v>17</v>
      </c>
      <c r="J165" s="1810">
        <v>100.8</v>
      </c>
      <c r="M165" s="1797">
        <v>149.096</v>
      </c>
      <c r="N165" s="1800">
        <f>ROUND((M165/M153*100),1)</f>
        <v>100.8</v>
      </c>
      <c r="P165" s="1773">
        <v>9238</v>
      </c>
      <c r="Q165" s="531">
        <f t="shared" si="13"/>
        <v>30</v>
      </c>
    </row>
    <row r="166" spans="1:17">
      <c r="B166" s="530"/>
      <c r="C166" s="530" t="s">
        <v>367</v>
      </c>
      <c r="D166" s="1949">
        <v>110.2</v>
      </c>
      <c r="E166" s="1810">
        <v>45.3</v>
      </c>
      <c r="F166" s="535">
        <v>5644</v>
      </c>
      <c r="G166" s="536">
        <v>15230</v>
      </c>
      <c r="H166" s="535">
        <v>14134</v>
      </c>
      <c r="I166" s="1782">
        <v>15</v>
      </c>
      <c r="J166" s="1810">
        <v>102.2</v>
      </c>
      <c r="M166" s="1797">
        <v>149.952</v>
      </c>
      <c r="N166" s="1800">
        <f t="shared" ref="N166:N176" si="15">ROUND((M166/M154*100),1)</f>
        <v>102.2</v>
      </c>
      <c r="P166" s="1773">
        <v>14107</v>
      </c>
      <c r="Q166" s="531">
        <f t="shared" si="13"/>
        <v>27</v>
      </c>
    </row>
    <row r="167" spans="1:17">
      <c r="B167" s="530"/>
      <c r="C167" s="530" t="s">
        <v>368</v>
      </c>
      <c r="D167" s="1949">
        <v>109.3</v>
      </c>
      <c r="E167" s="1810">
        <v>43.8</v>
      </c>
      <c r="F167" s="535">
        <v>5839</v>
      </c>
      <c r="G167" s="536">
        <v>15551</v>
      </c>
      <c r="H167" s="535">
        <v>25283</v>
      </c>
      <c r="I167" s="1782">
        <v>20</v>
      </c>
      <c r="J167" s="1810">
        <v>101.3</v>
      </c>
      <c r="M167" s="1797">
        <v>150.70699999999999</v>
      </c>
      <c r="N167" s="1800">
        <f>ROUND((M167/M155*100),1)</f>
        <v>101.3</v>
      </c>
      <c r="P167" s="1773">
        <v>25219</v>
      </c>
      <c r="Q167" s="531">
        <f t="shared" si="13"/>
        <v>64</v>
      </c>
    </row>
    <row r="168" spans="1:17">
      <c r="B168" s="530"/>
      <c r="C168" s="530" t="s">
        <v>369</v>
      </c>
      <c r="D168" s="1949">
        <v>111.8</v>
      </c>
      <c r="E168" s="1810">
        <v>44.8</v>
      </c>
      <c r="F168" s="535">
        <v>5814</v>
      </c>
      <c r="G168" s="536">
        <v>16656</v>
      </c>
      <c r="H168" s="535">
        <v>16212</v>
      </c>
      <c r="I168" s="1782">
        <v>22</v>
      </c>
      <c r="J168" s="1810">
        <v>103.8</v>
      </c>
      <c r="M168" s="1797">
        <v>152.38999999999999</v>
      </c>
      <c r="N168" s="1800">
        <f t="shared" si="15"/>
        <v>103.8</v>
      </c>
      <c r="P168" s="1773">
        <v>16180</v>
      </c>
      <c r="Q168" s="531">
        <f t="shared" si="13"/>
        <v>32</v>
      </c>
    </row>
    <row r="169" spans="1:17">
      <c r="B169" s="530"/>
      <c r="C169" s="530" t="s">
        <v>370</v>
      </c>
      <c r="D169" s="1949">
        <v>110</v>
      </c>
      <c r="E169" s="1810">
        <v>45.7</v>
      </c>
      <c r="F169" s="535">
        <v>5797</v>
      </c>
      <c r="G169" s="536">
        <v>14813</v>
      </c>
      <c r="H169" s="535">
        <v>15859</v>
      </c>
      <c r="I169" s="1782">
        <v>21</v>
      </c>
      <c r="J169" s="1810">
        <v>103.1</v>
      </c>
      <c r="M169" s="1797">
        <v>153.803</v>
      </c>
      <c r="N169" s="1800">
        <f t="shared" si="15"/>
        <v>103.1</v>
      </c>
      <c r="P169" s="1773">
        <v>15826</v>
      </c>
      <c r="Q169" s="531">
        <f t="shared" si="13"/>
        <v>33</v>
      </c>
    </row>
    <row r="170" spans="1:17">
      <c r="B170" s="530"/>
      <c r="C170" s="530" t="s">
        <v>371</v>
      </c>
      <c r="D170" s="1949">
        <v>109.5</v>
      </c>
      <c r="E170" s="1810">
        <v>45.3</v>
      </c>
      <c r="F170" s="535">
        <v>6124</v>
      </c>
      <c r="G170" s="536">
        <v>16138</v>
      </c>
      <c r="H170" s="535">
        <v>19433</v>
      </c>
      <c r="I170" s="1782">
        <v>18</v>
      </c>
      <c r="J170" s="1810">
        <v>104.2</v>
      </c>
      <c r="M170" s="1797">
        <v>155.679</v>
      </c>
      <c r="N170" s="1800">
        <f t="shared" si="15"/>
        <v>104.2</v>
      </c>
      <c r="P170" s="1773">
        <v>19387</v>
      </c>
      <c r="Q170" s="531">
        <f t="shared" si="13"/>
        <v>46</v>
      </c>
    </row>
    <row r="171" spans="1:17">
      <c r="B171" s="530"/>
      <c r="C171" s="530" t="s">
        <v>372</v>
      </c>
      <c r="D171" s="1949">
        <v>109.4</v>
      </c>
      <c r="E171" s="1810">
        <v>46.9</v>
      </c>
      <c r="F171" s="535">
        <v>6814</v>
      </c>
      <c r="G171" s="536">
        <v>16500</v>
      </c>
      <c r="H171" s="535">
        <v>20945</v>
      </c>
      <c r="I171" s="1782">
        <v>16</v>
      </c>
      <c r="J171" s="1810">
        <v>105.6</v>
      </c>
      <c r="M171" s="1797">
        <v>155.41900000000001</v>
      </c>
      <c r="N171" s="1800">
        <f t="shared" si="15"/>
        <v>105.6</v>
      </c>
      <c r="P171" s="1773">
        <v>20913</v>
      </c>
      <c r="Q171" s="531">
        <f t="shared" si="13"/>
        <v>32</v>
      </c>
    </row>
    <row r="172" spans="1:17">
      <c r="B172" s="530"/>
      <c r="C172" s="530" t="s">
        <v>373</v>
      </c>
      <c r="D172" s="1949">
        <v>110.4</v>
      </c>
      <c r="E172" s="1810">
        <v>45.7</v>
      </c>
      <c r="F172" s="535">
        <v>6532</v>
      </c>
      <c r="G172" s="536">
        <v>17134</v>
      </c>
      <c r="H172" s="535">
        <v>12485</v>
      </c>
      <c r="I172" s="1782">
        <v>21</v>
      </c>
      <c r="J172" s="1810">
        <v>104</v>
      </c>
      <c r="M172" s="1797">
        <v>156.00800000000001</v>
      </c>
      <c r="N172" s="1800">
        <f t="shared" si="15"/>
        <v>104</v>
      </c>
      <c r="P172" s="1773">
        <v>12422</v>
      </c>
      <c r="Q172" s="531">
        <f t="shared" si="13"/>
        <v>63</v>
      </c>
    </row>
    <row r="173" spans="1:17">
      <c r="B173" s="530"/>
      <c r="C173" s="530" t="s">
        <v>374</v>
      </c>
      <c r="D173" s="1949">
        <v>116.4</v>
      </c>
      <c r="E173" s="1810">
        <v>45.3</v>
      </c>
      <c r="F173" s="535">
        <v>5331</v>
      </c>
      <c r="G173" s="536">
        <v>17475</v>
      </c>
      <c r="H173" s="535">
        <v>18709</v>
      </c>
      <c r="I173" s="1782">
        <v>22</v>
      </c>
      <c r="J173" s="1810">
        <v>103.6</v>
      </c>
      <c r="M173" s="1797">
        <v>153.83799999999999</v>
      </c>
      <c r="N173" s="1800">
        <f t="shared" si="15"/>
        <v>103.6</v>
      </c>
      <c r="P173" s="1773">
        <v>18663</v>
      </c>
      <c r="Q173" s="531">
        <f t="shared" si="13"/>
        <v>46</v>
      </c>
    </row>
    <row r="174" spans="1:17">
      <c r="B174" s="530"/>
      <c r="C174" s="530" t="s">
        <v>116</v>
      </c>
      <c r="D174" s="1949">
        <v>109.8</v>
      </c>
      <c r="E174" s="1810">
        <v>46.5</v>
      </c>
      <c r="F174" s="535">
        <v>5793</v>
      </c>
      <c r="G174" s="536">
        <v>16771</v>
      </c>
      <c r="H174" s="535">
        <v>19052</v>
      </c>
      <c r="I174" s="1782">
        <v>18</v>
      </c>
      <c r="J174" s="1810">
        <v>104.7</v>
      </c>
      <c r="M174" s="1797">
        <v>153.53899999999999</v>
      </c>
      <c r="N174" s="1800">
        <f t="shared" si="15"/>
        <v>104.7</v>
      </c>
      <c r="P174" s="1773">
        <v>19021</v>
      </c>
      <c r="Q174" s="531">
        <f t="shared" si="13"/>
        <v>31</v>
      </c>
    </row>
    <row r="175" spans="1:17">
      <c r="B175" s="530"/>
      <c r="C175" s="530" t="s">
        <v>117</v>
      </c>
      <c r="D175" s="1949">
        <v>111.2</v>
      </c>
      <c r="E175" s="1810">
        <v>46.6</v>
      </c>
      <c r="F175" s="535">
        <v>5810</v>
      </c>
      <c r="G175" s="536">
        <v>14455</v>
      </c>
      <c r="H175" s="535">
        <v>19772</v>
      </c>
      <c r="I175" s="1782">
        <v>15</v>
      </c>
      <c r="J175" s="1810">
        <v>102.9</v>
      </c>
      <c r="M175" s="1797">
        <v>152.01499999999999</v>
      </c>
      <c r="N175" s="1800">
        <f t="shared" si="15"/>
        <v>102.9</v>
      </c>
      <c r="P175" s="1773">
        <v>19716</v>
      </c>
      <c r="Q175" s="531">
        <f t="shared" si="13"/>
        <v>56</v>
      </c>
    </row>
    <row r="176" spans="1:17">
      <c r="B176" s="530"/>
      <c r="C176" s="533" t="s">
        <v>118</v>
      </c>
      <c r="D176" s="1949">
        <v>111.8</v>
      </c>
      <c r="E176" s="1810">
        <v>46.2</v>
      </c>
      <c r="F176" s="535">
        <v>5099</v>
      </c>
      <c r="G176" s="536">
        <v>11821</v>
      </c>
      <c r="H176" s="535">
        <v>18102</v>
      </c>
      <c r="I176" s="1782">
        <v>11</v>
      </c>
      <c r="J176" s="1810">
        <v>103.2</v>
      </c>
      <c r="M176" s="1797">
        <v>151.99299999999999</v>
      </c>
      <c r="N176" s="1800">
        <f t="shared" si="15"/>
        <v>103.2</v>
      </c>
      <c r="P176" s="1773">
        <v>18051</v>
      </c>
      <c r="Q176" s="531">
        <f t="shared" si="13"/>
        <v>51</v>
      </c>
    </row>
    <row r="177" spans="1:17">
      <c r="A177" s="528">
        <v>1990</v>
      </c>
      <c r="B177" s="529" t="s">
        <v>106</v>
      </c>
      <c r="C177" s="529" t="s">
        <v>366</v>
      </c>
      <c r="D177" s="1950">
        <v>110.8</v>
      </c>
      <c r="E177" s="1811">
        <v>47.1</v>
      </c>
      <c r="F177" s="537">
        <v>4718</v>
      </c>
      <c r="G177" s="538">
        <v>19554</v>
      </c>
      <c r="H177" s="537">
        <v>12946</v>
      </c>
      <c r="I177" s="1783">
        <v>11</v>
      </c>
      <c r="J177" s="1811">
        <v>101.4</v>
      </c>
      <c r="M177" s="1796">
        <v>151.20099999999999</v>
      </c>
      <c r="N177" s="1801">
        <f>ROUND((M177/M165*100),1)</f>
        <v>101.4</v>
      </c>
      <c r="P177" s="1773">
        <v>12919</v>
      </c>
      <c r="Q177" s="531">
        <f t="shared" si="13"/>
        <v>27</v>
      </c>
    </row>
    <row r="178" spans="1:17">
      <c r="B178" s="530"/>
      <c r="C178" s="530" t="s">
        <v>367</v>
      </c>
      <c r="D178" s="1949">
        <v>110.2</v>
      </c>
      <c r="E178" s="1810">
        <v>44.7</v>
      </c>
      <c r="F178" s="535">
        <v>4699</v>
      </c>
      <c r="G178" s="536">
        <v>17059</v>
      </c>
      <c r="H178" s="535">
        <v>18733</v>
      </c>
      <c r="I178" s="1782">
        <v>13</v>
      </c>
      <c r="J178" s="1810">
        <v>101.7</v>
      </c>
      <c r="M178" s="1797">
        <v>152.517</v>
      </c>
      <c r="N178" s="1802">
        <f t="shared" ref="N178:N188" si="16">ROUND((M178/M166*100),1)</f>
        <v>101.7</v>
      </c>
      <c r="P178" s="1773">
        <v>18686</v>
      </c>
      <c r="Q178" s="531">
        <f t="shared" si="13"/>
        <v>47</v>
      </c>
    </row>
    <row r="179" spans="1:17">
      <c r="B179" s="530"/>
      <c r="C179" s="530" t="s">
        <v>368</v>
      </c>
      <c r="D179" s="1949">
        <v>112.4</v>
      </c>
      <c r="E179" s="1810">
        <v>46.2</v>
      </c>
      <c r="F179" s="535">
        <v>5337</v>
      </c>
      <c r="G179" s="536">
        <v>16493</v>
      </c>
      <c r="H179" s="535">
        <v>27947</v>
      </c>
      <c r="I179" s="1782">
        <v>9</v>
      </c>
      <c r="J179" s="1810">
        <v>103.6</v>
      </c>
      <c r="M179" s="1797">
        <v>156.16900000000001</v>
      </c>
      <c r="N179" s="1802">
        <f>ROUND((M179/M167*100),1)</f>
        <v>103.6</v>
      </c>
      <c r="P179" s="1773">
        <v>27889</v>
      </c>
      <c r="Q179" s="531">
        <f t="shared" si="13"/>
        <v>58</v>
      </c>
    </row>
    <row r="180" spans="1:17">
      <c r="B180" s="530"/>
      <c r="C180" s="530" t="s">
        <v>369</v>
      </c>
      <c r="D180" s="1949">
        <v>113.5</v>
      </c>
      <c r="E180" s="1810">
        <v>45.3</v>
      </c>
      <c r="F180" s="535">
        <v>5226</v>
      </c>
      <c r="G180" s="536">
        <v>16860</v>
      </c>
      <c r="H180" s="535">
        <v>18085</v>
      </c>
      <c r="I180" s="1782">
        <v>15</v>
      </c>
      <c r="J180" s="1810">
        <v>103</v>
      </c>
      <c r="M180" s="1797">
        <v>156.988</v>
      </c>
      <c r="N180" s="1802">
        <f t="shared" si="16"/>
        <v>103</v>
      </c>
      <c r="P180" s="1773">
        <v>18048</v>
      </c>
      <c r="Q180" s="531">
        <f t="shared" si="13"/>
        <v>37</v>
      </c>
    </row>
    <row r="181" spans="1:17">
      <c r="B181" s="530"/>
      <c r="C181" s="530" t="s">
        <v>370</v>
      </c>
      <c r="D181" s="1949">
        <v>115.1</v>
      </c>
      <c r="E181" s="1810">
        <v>42.9</v>
      </c>
      <c r="F181" s="535">
        <v>4923</v>
      </c>
      <c r="G181" s="536">
        <v>16041</v>
      </c>
      <c r="H181" s="535">
        <v>17408</v>
      </c>
      <c r="I181" s="1782">
        <v>19</v>
      </c>
      <c r="J181" s="1810">
        <v>101.9</v>
      </c>
      <c r="M181" s="1797">
        <v>156.69499999999999</v>
      </c>
      <c r="N181" s="1802">
        <f t="shared" si="16"/>
        <v>101.9</v>
      </c>
      <c r="P181" s="1773">
        <v>17308</v>
      </c>
      <c r="Q181" s="531">
        <f t="shared" si="13"/>
        <v>100</v>
      </c>
    </row>
    <row r="182" spans="1:17">
      <c r="B182" s="530"/>
      <c r="C182" s="530" t="s">
        <v>371</v>
      </c>
      <c r="D182" s="1949">
        <v>112.6</v>
      </c>
      <c r="E182" s="1810">
        <v>44.7</v>
      </c>
      <c r="F182" s="535">
        <v>5961</v>
      </c>
      <c r="G182" s="536">
        <v>17388</v>
      </c>
      <c r="H182" s="535">
        <v>20182</v>
      </c>
      <c r="I182" s="1782">
        <v>13</v>
      </c>
      <c r="J182" s="1810">
        <v>100.2</v>
      </c>
      <c r="M182" s="1797">
        <v>155.95699999999999</v>
      </c>
      <c r="N182" s="1802">
        <f t="shared" si="16"/>
        <v>100.2</v>
      </c>
      <c r="P182" s="1773">
        <v>20135</v>
      </c>
      <c r="Q182" s="531">
        <f t="shared" si="13"/>
        <v>47</v>
      </c>
    </row>
    <row r="183" spans="1:17">
      <c r="B183" s="530"/>
      <c r="C183" s="530" t="s">
        <v>372</v>
      </c>
      <c r="D183" s="1949">
        <v>114.5</v>
      </c>
      <c r="E183" s="1810">
        <v>43.3</v>
      </c>
      <c r="F183" s="535">
        <v>5710</v>
      </c>
      <c r="G183" s="536">
        <v>17278</v>
      </c>
      <c r="H183" s="535">
        <v>23188</v>
      </c>
      <c r="I183" s="1782">
        <v>12</v>
      </c>
      <c r="J183" s="1810">
        <v>99.8</v>
      </c>
      <c r="M183" s="1797">
        <v>155.08199999999999</v>
      </c>
      <c r="N183" s="1802">
        <f t="shared" si="16"/>
        <v>99.8</v>
      </c>
      <c r="P183" s="1773">
        <v>23163</v>
      </c>
      <c r="Q183" s="531">
        <f t="shared" si="13"/>
        <v>25</v>
      </c>
    </row>
    <row r="184" spans="1:17">
      <c r="B184" s="530"/>
      <c r="C184" s="530" t="s">
        <v>373</v>
      </c>
      <c r="D184" s="1949">
        <v>113.9</v>
      </c>
      <c r="E184" s="1810">
        <v>43.5</v>
      </c>
      <c r="F184" s="535">
        <v>6284</v>
      </c>
      <c r="G184" s="536">
        <v>18930</v>
      </c>
      <c r="H184" s="535">
        <v>13811</v>
      </c>
      <c r="I184" s="1782">
        <v>12</v>
      </c>
      <c r="J184" s="1810">
        <v>100.8</v>
      </c>
      <c r="M184" s="1797">
        <v>157.21100000000001</v>
      </c>
      <c r="N184" s="1802">
        <f t="shared" si="16"/>
        <v>100.8</v>
      </c>
      <c r="P184" s="1773">
        <v>13755</v>
      </c>
      <c r="Q184" s="531">
        <f t="shared" si="13"/>
        <v>56</v>
      </c>
    </row>
    <row r="185" spans="1:17">
      <c r="B185" s="530"/>
      <c r="C185" s="530" t="s">
        <v>374</v>
      </c>
      <c r="D185" s="1949">
        <v>111.5</v>
      </c>
      <c r="E185" s="1810">
        <v>45.7</v>
      </c>
      <c r="F185" s="535">
        <v>5946</v>
      </c>
      <c r="G185" s="536">
        <v>18931</v>
      </c>
      <c r="H185" s="535">
        <v>18784</v>
      </c>
      <c r="I185" s="1782">
        <v>16</v>
      </c>
      <c r="J185" s="1810">
        <v>102.6</v>
      </c>
      <c r="M185" s="1797">
        <v>157.78100000000001</v>
      </c>
      <c r="N185" s="1802">
        <f t="shared" si="16"/>
        <v>102.6</v>
      </c>
      <c r="P185" s="1773">
        <v>8382</v>
      </c>
      <c r="Q185" s="531">
        <f t="shared" si="13"/>
        <v>10402</v>
      </c>
    </row>
    <row r="186" spans="1:17">
      <c r="B186" s="530"/>
      <c r="C186" s="530" t="s">
        <v>116</v>
      </c>
      <c r="D186" s="1949">
        <v>115</v>
      </c>
      <c r="E186" s="1810">
        <v>43.3</v>
      </c>
      <c r="F186" s="535">
        <v>4946</v>
      </c>
      <c r="G186" s="536">
        <v>18329</v>
      </c>
      <c r="H186" s="535">
        <v>19919</v>
      </c>
      <c r="I186" s="1782">
        <v>30</v>
      </c>
      <c r="J186" s="1810">
        <v>100.2</v>
      </c>
      <c r="M186" s="1797">
        <v>153.83600000000001</v>
      </c>
      <c r="N186" s="1802">
        <f t="shared" si="16"/>
        <v>100.2</v>
      </c>
      <c r="P186" s="1773">
        <v>19873</v>
      </c>
      <c r="Q186" s="531">
        <f t="shared" si="13"/>
        <v>46</v>
      </c>
    </row>
    <row r="187" spans="1:17">
      <c r="B187" s="530"/>
      <c r="C187" s="530" t="s">
        <v>117</v>
      </c>
      <c r="D187" s="1949">
        <v>114.5</v>
      </c>
      <c r="E187" s="1810">
        <v>43.4</v>
      </c>
      <c r="F187" s="535">
        <v>4774</v>
      </c>
      <c r="G187" s="536">
        <v>14570</v>
      </c>
      <c r="H187" s="535">
        <v>18754</v>
      </c>
      <c r="I187" s="1782">
        <v>16</v>
      </c>
      <c r="J187" s="1810">
        <v>101.2</v>
      </c>
      <c r="M187" s="1797">
        <v>153.839</v>
      </c>
      <c r="N187" s="1802">
        <f t="shared" si="16"/>
        <v>101.2</v>
      </c>
      <c r="P187" s="1773">
        <v>18707</v>
      </c>
      <c r="Q187" s="531">
        <f t="shared" si="13"/>
        <v>47</v>
      </c>
    </row>
    <row r="188" spans="1:17">
      <c r="A188" s="532"/>
      <c r="B188" s="533"/>
      <c r="C188" s="533" t="s">
        <v>118</v>
      </c>
      <c r="D188" s="1951">
        <v>113.5</v>
      </c>
      <c r="E188" s="1812">
        <v>44</v>
      </c>
      <c r="F188" s="539">
        <v>6006</v>
      </c>
      <c r="G188" s="540">
        <v>13898</v>
      </c>
      <c r="H188" s="539">
        <v>17850</v>
      </c>
      <c r="I188" s="1784">
        <v>12</v>
      </c>
      <c r="J188" s="1812">
        <v>101.1</v>
      </c>
      <c r="M188" s="1798">
        <v>153.67099999999999</v>
      </c>
      <c r="N188" s="1803">
        <f t="shared" si="16"/>
        <v>101.1</v>
      </c>
      <c r="P188" s="1773">
        <v>17804</v>
      </c>
      <c r="Q188" s="531">
        <f t="shared" si="13"/>
        <v>46</v>
      </c>
    </row>
    <row r="189" spans="1:17">
      <c r="A189" s="496">
        <v>1991</v>
      </c>
      <c r="B189" s="530" t="s">
        <v>119</v>
      </c>
      <c r="C189" s="529" t="s">
        <v>366</v>
      </c>
      <c r="D189" s="1949">
        <v>115.3</v>
      </c>
      <c r="E189" s="1810">
        <v>42.8</v>
      </c>
      <c r="F189" s="535">
        <v>3535</v>
      </c>
      <c r="G189" s="536">
        <v>19462</v>
      </c>
      <c r="H189" s="535">
        <v>12693</v>
      </c>
      <c r="I189" s="1782">
        <v>17</v>
      </c>
      <c r="J189" s="1810">
        <v>100.7</v>
      </c>
      <c r="M189" s="1797">
        <v>152.316</v>
      </c>
      <c r="N189" s="1800">
        <f>ROUND((M189/M177*100),1)</f>
        <v>100.7</v>
      </c>
      <c r="P189" s="1773">
        <v>12677</v>
      </c>
      <c r="Q189" s="531">
        <f t="shared" si="13"/>
        <v>16</v>
      </c>
    </row>
    <row r="190" spans="1:17">
      <c r="B190" s="530"/>
      <c r="C190" s="530" t="s">
        <v>367</v>
      </c>
      <c r="D190" s="1949">
        <v>117.9</v>
      </c>
      <c r="E190" s="1810">
        <v>44.6</v>
      </c>
      <c r="F190" s="535">
        <v>4505</v>
      </c>
      <c r="G190" s="536">
        <v>17926</v>
      </c>
      <c r="H190" s="535">
        <v>17969</v>
      </c>
      <c r="I190" s="1782">
        <v>16</v>
      </c>
      <c r="J190" s="1810">
        <v>100.2</v>
      </c>
      <c r="M190" s="1797">
        <v>152.87700000000001</v>
      </c>
      <c r="N190" s="1800">
        <f t="shared" ref="N190:N200" si="17">ROUND((M190/M178*100),1)</f>
        <v>100.2</v>
      </c>
      <c r="P190" s="1773">
        <v>17945</v>
      </c>
      <c r="Q190" s="531">
        <f t="shared" si="13"/>
        <v>24</v>
      </c>
    </row>
    <row r="191" spans="1:17">
      <c r="B191" s="530"/>
      <c r="C191" s="530" t="s">
        <v>368</v>
      </c>
      <c r="D191" s="1949">
        <v>114.9</v>
      </c>
      <c r="E191" s="1810">
        <v>46.2</v>
      </c>
      <c r="F191" s="535">
        <v>4752</v>
      </c>
      <c r="G191" s="536">
        <v>16642</v>
      </c>
      <c r="H191" s="535">
        <v>26854</v>
      </c>
      <c r="I191" s="1782">
        <v>34</v>
      </c>
      <c r="J191" s="1810">
        <v>97.5</v>
      </c>
      <c r="M191" s="1797">
        <v>152.23500000000001</v>
      </c>
      <c r="N191" s="1800">
        <f>ROUND((M191/M179*100),1)</f>
        <v>97.5</v>
      </c>
      <c r="P191" s="1773">
        <v>26789</v>
      </c>
      <c r="Q191" s="531">
        <f t="shared" si="13"/>
        <v>65</v>
      </c>
    </row>
    <row r="192" spans="1:17">
      <c r="B192" s="530"/>
      <c r="C192" s="530" t="s">
        <v>369</v>
      </c>
      <c r="D192" s="1949">
        <v>116.3</v>
      </c>
      <c r="E192" s="1810">
        <v>46.3</v>
      </c>
      <c r="F192" s="535">
        <v>5024</v>
      </c>
      <c r="G192" s="536">
        <v>17646</v>
      </c>
      <c r="H192" s="535">
        <v>17677</v>
      </c>
      <c r="I192" s="1782">
        <v>18</v>
      </c>
      <c r="J192" s="1810">
        <v>95.8</v>
      </c>
      <c r="M192" s="1797">
        <v>150.339</v>
      </c>
      <c r="N192" s="1800">
        <f t="shared" si="17"/>
        <v>95.8</v>
      </c>
      <c r="P192" s="1773">
        <v>17610</v>
      </c>
      <c r="Q192" s="531">
        <f t="shared" si="13"/>
        <v>67</v>
      </c>
    </row>
    <row r="193" spans="1:17">
      <c r="B193" s="530"/>
      <c r="C193" s="530" t="s">
        <v>370</v>
      </c>
      <c r="D193" s="1949">
        <v>117.9</v>
      </c>
      <c r="E193" s="1810">
        <v>46.3</v>
      </c>
      <c r="F193" s="535">
        <v>3830</v>
      </c>
      <c r="G193" s="536">
        <v>15798</v>
      </c>
      <c r="H193" s="535">
        <v>16296</v>
      </c>
      <c r="I193" s="1782">
        <v>29</v>
      </c>
      <c r="J193" s="1810">
        <v>95</v>
      </c>
      <c r="M193" s="1797">
        <v>148.83799999999999</v>
      </c>
      <c r="N193" s="1800">
        <f t="shared" si="17"/>
        <v>95</v>
      </c>
      <c r="P193" s="1773">
        <v>16235</v>
      </c>
      <c r="Q193" s="531">
        <f t="shared" si="13"/>
        <v>61</v>
      </c>
    </row>
    <row r="194" spans="1:17">
      <c r="B194" s="530"/>
      <c r="C194" s="530" t="s">
        <v>371</v>
      </c>
      <c r="D194" s="1949">
        <v>118.2</v>
      </c>
      <c r="E194" s="1810">
        <v>47.9</v>
      </c>
      <c r="F194" s="535">
        <v>5087</v>
      </c>
      <c r="G194" s="536">
        <v>17210</v>
      </c>
      <c r="H194" s="535">
        <v>18390</v>
      </c>
      <c r="I194" s="1782">
        <v>25</v>
      </c>
      <c r="J194" s="1810">
        <v>95.1</v>
      </c>
      <c r="M194" s="1797">
        <v>148.30099999999999</v>
      </c>
      <c r="N194" s="1800">
        <f t="shared" si="17"/>
        <v>95.1</v>
      </c>
      <c r="P194" s="1773">
        <v>18354</v>
      </c>
      <c r="Q194" s="531">
        <f t="shared" si="13"/>
        <v>36</v>
      </c>
    </row>
    <row r="195" spans="1:17">
      <c r="B195" s="530"/>
      <c r="C195" s="530" t="s">
        <v>372</v>
      </c>
      <c r="D195" s="1949">
        <v>118.2</v>
      </c>
      <c r="E195" s="1810">
        <v>48.7</v>
      </c>
      <c r="F195" s="535">
        <v>4346</v>
      </c>
      <c r="G195" s="536">
        <v>16813</v>
      </c>
      <c r="H195" s="535">
        <v>22169</v>
      </c>
      <c r="I195" s="1782">
        <v>23</v>
      </c>
      <c r="J195" s="1810">
        <v>95</v>
      </c>
      <c r="M195" s="1797">
        <v>147.29900000000001</v>
      </c>
      <c r="N195" s="1800">
        <f t="shared" si="17"/>
        <v>95</v>
      </c>
      <c r="P195" s="1773">
        <v>22128</v>
      </c>
      <c r="Q195" s="531">
        <f t="shared" si="13"/>
        <v>41</v>
      </c>
    </row>
    <row r="196" spans="1:17">
      <c r="B196" s="530"/>
      <c r="C196" s="530" t="s">
        <v>373</v>
      </c>
      <c r="D196" s="1949">
        <v>115.6</v>
      </c>
      <c r="E196" s="1810">
        <v>50.3</v>
      </c>
      <c r="F196" s="535">
        <v>4293</v>
      </c>
      <c r="G196" s="536">
        <v>16300</v>
      </c>
      <c r="H196" s="535">
        <v>13215</v>
      </c>
      <c r="I196" s="1782">
        <v>31</v>
      </c>
      <c r="J196" s="1810">
        <v>93.1</v>
      </c>
      <c r="M196" s="1797">
        <v>146.34100000000001</v>
      </c>
      <c r="N196" s="1800">
        <f t="shared" si="17"/>
        <v>93.1</v>
      </c>
      <c r="P196" s="1773">
        <v>13185</v>
      </c>
      <c r="Q196" s="531">
        <f t="shared" si="13"/>
        <v>30</v>
      </c>
    </row>
    <row r="197" spans="1:17">
      <c r="B197" s="530"/>
      <c r="C197" s="530" t="s">
        <v>374</v>
      </c>
      <c r="D197" s="1949">
        <v>112.8</v>
      </c>
      <c r="E197" s="1810">
        <v>50.7</v>
      </c>
      <c r="F197" s="535">
        <v>4766</v>
      </c>
      <c r="G197" s="536">
        <v>17516</v>
      </c>
      <c r="H197" s="535">
        <v>18162</v>
      </c>
      <c r="I197" s="1782">
        <v>31</v>
      </c>
      <c r="J197" s="1810">
        <v>91.3</v>
      </c>
      <c r="M197" s="1797">
        <v>144.06299999999999</v>
      </c>
      <c r="N197" s="1800">
        <f t="shared" si="17"/>
        <v>91.3</v>
      </c>
      <c r="P197" s="1773">
        <v>18109</v>
      </c>
      <c r="Q197" s="531">
        <f t="shared" si="13"/>
        <v>53</v>
      </c>
    </row>
    <row r="198" spans="1:17">
      <c r="B198" s="530"/>
      <c r="C198" s="530" t="s">
        <v>116</v>
      </c>
      <c r="D198" s="1949">
        <v>111.8</v>
      </c>
      <c r="E198" s="1810">
        <v>53.1</v>
      </c>
      <c r="F198" s="535">
        <v>3631</v>
      </c>
      <c r="G198" s="536">
        <v>16917</v>
      </c>
      <c r="H198" s="535">
        <v>18933</v>
      </c>
      <c r="I198" s="1782">
        <v>40</v>
      </c>
      <c r="J198" s="1810">
        <v>92.3</v>
      </c>
      <c r="M198" s="1797">
        <v>141.976</v>
      </c>
      <c r="N198" s="1800">
        <f t="shared" si="17"/>
        <v>92.3</v>
      </c>
      <c r="P198" s="1773">
        <v>18883</v>
      </c>
      <c r="Q198" s="531">
        <f t="shared" si="13"/>
        <v>50</v>
      </c>
    </row>
    <row r="199" spans="1:17">
      <c r="B199" s="530"/>
      <c r="C199" s="530" t="s">
        <v>117</v>
      </c>
      <c r="D199" s="1949">
        <v>112.3</v>
      </c>
      <c r="E199" s="1810">
        <v>52.8</v>
      </c>
      <c r="F199" s="535">
        <v>4073</v>
      </c>
      <c r="G199" s="536">
        <v>13703</v>
      </c>
      <c r="H199" s="535">
        <v>18757</v>
      </c>
      <c r="I199" s="1782">
        <v>45</v>
      </c>
      <c r="J199" s="1810">
        <v>92.2</v>
      </c>
      <c r="M199" s="1797">
        <v>141.899</v>
      </c>
      <c r="N199" s="1800">
        <f t="shared" si="17"/>
        <v>92.2</v>
      </c>
      <c r="P199" s="1773">
        <v>18708</v>
      </c>
      <c r="Q199" s="531">
        <f t="shared" si="13"/>
        <v>49</v>
      </c>
    </row>
    <row r="200" spans="1:17">
      <c r="B200" s="530"/>
      <c r="C200" s="533" t="s">
        <v>118</v>
      </c>
      <c r="D200" s="1949">
        <v>112.1</v>
      </c>
      <c r="E200" s="1810">
        <v>54.3</v>
      </c>
      <c r="F200" s="535">
        <v>3969</v>
      </c>
      <c r="G200" s="536">
        <v>12398</v>
      </c>
      <c r="H200" s="535">
        <v>16157</v>
      </c>
      <c r="I200" s="1782">
        <v>48</v>
      </c>
      <c r="J200" s="1810">
        <v>91.9</v>
      </c>
      <c r="M200" s="1797">
        <v>141.24799999999999</v>
      </c>
      <c r="N200" s="1800">
        <f t="shared" si="17"/>
        <v>91.9</v>
      </c>
      <c r="P200" s="1773">
        <v>16130</v>
      </c>
      <c r="Q200" s="531">
        <f t="shared" si="13"/>
        <v>27</v>
      </c>
    </row>
    <row r="201" spans="1:17">
      <c r="A201" s="528">
        <v>1992</v>
      </c>
      <c r="B201" s="529" t="s">
        <v>121</v>
      </c>
      <c r="C201" s="529" t="s">
        <v>366</v>
      </c>
      <c r="D201" s="1950">
        <v>112.1</v>
      </c>
      <c r="E201" s="1811">
        <v>53.5</v>
      </c>
      <c r="F201" s="537">
        <v>3090</v>
      </c>
      <c r="G201" s="538">
        <v>17533</v>
      </c>
      <c r="H201" s="537">
        <v>12463</v>
      </c>
      <c r="I201" s="1783">
        <v>33</v>
      </c>
      <c r="J201" s="1811">
        <v>91.8</v>
      </c>
      <c r="M201" s="1796">
        <v>139.85</v>
      </c>
      <c r="N201" s="1801">
        <f>ROUND((M201/M189*100),1)</f>
        <v>91.8</v>
      </c>
      <c r="P201" s="1773">
        <v>12433</v>
      </c>
      <c r="Q201" s="531">
        <f t="shared" si="13"/>
        <v>30</v>
      </c>
    </row>
    <row r="202" spans="1:17">
      <c r="B202" s="530"/>
      <c r="C202" s="530" t="s">
        <v>367</v>
      </c>
      <c r="D202" s="1949">
        <v>110.2</v>
      </c>
      <c r="E202" s="1810">
        <v>54.4</v>
      </c>
      <c r="F202" s="535">
        <v>3871</v>
      </c>
      <c r="G202" s="536">
        <v>14692</v>
      </c>
      <c r="H202" s="535">
        <v>17550</v>
      </c>
      <c r="I202" s="1782">
        <v>37</v>
      </c>
      <c r="J202" s="1810">
        <v>91.1</v>
      </c>
      <c r="M202" s="1797">
        <v>139.29900000000001</v>
      </c>
      <c r="N202" s="1802">
        <f t="shared" ref="N202:N212" si="18">ROUND((M202/M190*100),1)</f>
        <v>91.1</v>
      </c>
      <c r="P202" s="1773">
        <v>17517</v>
      </c>
      <c r="Q202" s="531">
        <f t="shared" si="13"/>
        <v>33</v>
      </c>
    </row>
    <row r="203" spans="1:17">
      <c r="B203" s="530"/>
      <c r="C203" s="530" t="s">
        <v>368</v>
      </c>
      <c r="D203" s="1949">
        <v>111.5</v>
      </c>
      <c r="E203" s="1810">
        <v>53.1</v>
      </c>
      <c r="F203" s="535">
        <v>3476</v>
      </c>
      <c r="G203" s="536">
        <v>14278</v>
      </c>
      <c r="H203" s="535">
        <v>25313</v>
      </c>
      <c r="I203" s="1782">
        <v>43</v>
      </c>
      <c r="J203" s="1810">
        <v>91.9</v>
      </c>
      <c r="M203" s="1797">
        <v>139.95099999999999</v>
      </c>
      <c r="N203" s="1802">
        <f>ROUND((M203/M191*100),1)</f>
        <v>91.9</v>
      </c>
      <c r="P203" s="1773">
        <v>25278</v>
      </c>
      <c r="Q203" s="531">
        <f t="shared" si="13"/>
        <v>35</v>
      </c>
    </row>
    <row r="204" spans="1:17">
      <c r="B204" s="530"/>
      <c r="C204" s="530" t="s">
        <v>369</v>
      </c>
      <c r="D204" s="1949">
        <v>108.7</v>
      </c>
      <c r="E204" s="1810">
        <v>53.6</v>
      </c>
      <c r="F204" s="535">
        <v>5302</v>
      </c>
      <c r="G204" s="536">
        <v>15001</v>
      </c>
      <c r="H204" s="535">
        <v>16494</v>
      </c>
      <c r="I204" s="1782">
        <v>28</v>
      </c>
      <c r="J204" s="1810">
        <v>92.8</v>
      </c>
      <c r="M204" s="1797">
        <v>139.55099999999999</v>
      </c>
      <c r="N204" s="1802">
        <f t="shared" si="18"/>
        <v>92.8</v>
      </c>
      <c r="P204" s="1773">
        <v>16450</v>
      </c>
      <c r="Q204" s="531">
        <f t="shared" si="13"/>
        <v>44</v>
      </c>
    </row>
    <row r="205" spans="1:17">
      <c r="B205" s="530"/>
      <c r="C205" s="530" t="s">
        <v>370</v>
      </c>
      <c r="D205" s="1949">
        <v>106.8</v>
      </c>
      <c r="E205" s="1810">
        <v>54.7</v>
      </c>
      <c r="F205" s="535">
        <v>4353</v>
      </c>
      <c r="G205" s="536">
        <v>12089</v>
      </c>
      <c r="H205" s="535">
        <v>14304</v>
      </c>
      <c r="I205" s="1782">
        <v>42</v>
      </c>
      <c r="J205" s="1810">
        <v>92.8</v>
      </c>
      <c r="M205" s="1797">
        <v>138.17099999999999</v>
      </c>
      <c r="N205" s="1802">
        <f t="shared" si="18"/>
        <v>92.8</v>
      </c>
      <c r="P205" s="1773">
        <v>14256</v>
      </c>
      <c r="Q205" s="531">
        <f t="shared" si="13"/>
        <v>48</v>
      </c>
    </row>
    <row r="206" spans="1:17">
      <c r="B206" s="530"/>
      <c r="C206" s="530" t="s">
        <v>371</v>
      </c>
      <c r="D206" s="1949">
        <v>109.5</v>
      </c>
      <c r="E206" s="1810">
        <v>52.7</v>
      </c>
      <c r="F206" s="535">
        <v>4192</v>
      </c>
      <c r="G206" s="536">
        <v>13880</v>
      </c>
      <c r="H206" s="535">
        <v>18880</v>
      </c>
      <c r="I206" s="1782">
        <v>47</v>
      </c>
      <c r="J206" s="1810">
        <v>92.8</v>
      </c>
      <c r="M206" s="1797">
        <v>137.62100000000001</v>
      </c>
      <c r="N206" s="1802">
        <f t="shared" si="18"/>
        <v>92.8</v>
      </c>
      <c r="P206" s="1773">
        <v>18840</v>
      </c>
      <c r="Q206" s="531">
        <f t="shared" ref="Q206:Q269" si="19">H206-P206</f>
        <v>40</v>
      </c>
    </row>
    <row r="207" spans="1:17">
      <c r="B207" s="530"/>
      <c r="C207" s="530" t="s">
        <v>372</v>
      </c>
      <c r="D207" s="1949">
        <v>107.5</v>
      </c>
      <c r="E207" s="1810">
        <v>54.2</v>
      </c>
      <c r="F207" s="535">
        <v>5690</v>
      </c>
      <c r="G207" s="536">
        <v>14123</v>
      </c>
      <c r="H207" s="535">
        <v>20882</v>
      </c>
      <c r="I207" s="1782">
        <v>57</v>
      </c>
      <c r="J207" s="1810">
        <v>93.3</v>
      </c>
      <c r="M207" s="1797">
        <v>137.40199999999999</v>
      </c>
      <c r="N207" s="1802">
        <f t="shared" si="18"/>
        <v>93.3</v>
      </c>
      <c r="P207" s="1773">
        <v>20854</v>
      </c>
      <c r="Q207" s="531">
        <f t="shared" si="19"/>
        <v>28</v>
      </c>
    </row>
    <row r="208" spans="1:17">
      <c r="B208" s="530"/>
      <c r="C208" s="530" t="s">
        <v>373</v>
      </c>
      <c r="D208" s="1949">
        <v>107.4</v>
      </c>
      <c r="E208" s="1810">
        <v>54.2</v>
      </c>
      <c r="F208" s="535">
        <v>4941</v>
      </c>
      <c r="G208" s="536">
        <v>12508</v>
      </c>
      <c r="H208" s="535">
        <v>10799</v>
      </c>
      <c r="I208" s="1782">
        <v>40</v>
      </c>
      <c r="J208" s="1810">
        <v>92.8</v>
      </c>
      <c r="M208" s="1797">
        <v>135.76900000000001</v>
      </c>
      <c r="N208" s="1802">
        <f t="shared" si="18"/>
        <v>92.8</v>
      </c>
      <c r="P208" s="1773">
        <v>10768</v>
      </c>
      <c r="Q208" s="531">
        <f t="shared" si="19"/>
        <v>31</v>
      </c>
    </row>
    <row r="209" spans="1:17">
      <c r="B209" s="530"/>
      <c r="C209" s="530" t="s">
        <v>374</v>
      </c>
      <c r="D209" s="1949">
        <v>110</v>
      </c>
      <c r="E209" s="1810">
        <v>53</v>
      </c>
      <c r="F209" s="535">
        <v>4542</v>
      </c>
      <c r="G209" s="536">
        <v>14673</v>
      </c>
      <c r="H209" s="535">
        <v>17254</v>
      </c>
      <c r="I209" s="1782">
        <v>42</v>
      </c>
      <c r="J209" s="1810">
        <v>93.5</v>
      </c>
      <c r="M209" s="1797">
        <v>134.64500000000001</v>
      </c>
      <c r="N209" s="1802">
        <f t="shared" si="18"/>
        <v>93.5</v>
      </c>
      <c r="P209" s="1773">
        <v>17217</v>
      </c>
      <c r="Q209" s="531">
        <f t="shared" si="19"/>
        <v>37</v>
      </c>
    </row>
    <row r="210" spans="1:17">
      <c r="B210" s="530"/>
      <c r="C210" s="530" t="s">
        <v>116</v>
      </c>
      <c r="D210" s="1949">
        <v>108.9</v>
      </c>
      <c r="E210" s="1810">
        <v>52.8</v>
      </c>
      <c r="F210" s="535">
        <v>3826</v>
      </c>
      <c r="G210" s="536">
        <v>13471</v>
      </c>
      <c r="H210" s="535">
        <v>16387</v>
      </c>
      <c r="I210" s="1782">
        <v>40</v>
      </c>
      <c r="J210" s="1810">
        <v>93.8</v>
      </c>
      <c r="M210" s="1797">
        <v>133.17500000000001</v>
      </c>
      <c r="N210" s="1802">
        <f t="shared" si="18"/>
        <v>93.8</v>
      </c>
      <c r="P210" s="1773">
        <v>16357</v>
      </c>
      <c r="Q210" s="531">
        <f t="shared" si="19"/>
        <v>30</v>
      </c>
    </row>
    <row r="211" spans="1:17">
      <c r="B211" s="530"/>
      <c r="C211" s="530" t="s">
        <v>117</v>
      </c>
      <c r="D211" s="1949">
        <v>105.7</v>
      </c>
      <c r="E211" s="1810">
        <v>54.7</v>
      </c>
      <c r="F211" s="535">
        <v>4474</v>
      </c>
      <c r="G211" s="536">
        <v>9984</v>
      </c>
      <c r="H211" s="535">
        <v>16240</v>
      </c>
      <c r="I211" s="1782">
        <v>52</v>
      </c>
      <c r="J211" s="1810">
        <v>94.3</v>
      </c>
      <c r="M211" s="1797">
        <v>133.767</v>
      </c>
      <c r="N211" s="1802">
        <f t="shared" si="18"/>
        <v>94.3</v>
      </c>
      <c r="P211" s="1773">
        <v>13202</v>
      </c>
      <c r="Q211" s="531">
        <f t="shared" si="19"/>
        <v>3038</v>
      </c>
    </row>
    <row r="212" spans="1:17">
      <c r="A212" s="532"/>
      <c r="B212" s="533"/>
      <c r="C212" s="533" t="s">
        <v>118</v>
      </c>
      <c r="D212" s="1951">
        <v>105.9</v>
      </c>
      <c r="E212" s="1812">
        <v>53.6</v>
      </c>
      <c r="F212" s="539">
        <v>4463</v>
      </c>
      <c r="G212" s="540">
        <v>9982</v>
      </c>
      <c r="H212" s="539">
        <v>15290</v>
      </c>
      <c r="I212" s="1784">
        <v>50</v>
      </c>
      <c r="J212" s="1812">
        <v>94.6</v>
      </c>
      <c r="M212" s="1798">
        <v>133.60499999999999</v>
      </c>
      <c r="N212" s="1803">
        <f t="shared" si="18"/>
        <v>94.6</v>
      </c>
      <c r="P212" s="1773">
        <v>15277</v>
      </c>
      <c r="Q212" s="531">
        <f t="shared" si="19"/>
        <v>13</v>
      </c>
    </row>
    <row r="213" spans="1:17">
      <c r="A213" s="496">
        <v>1993</v>
      </c>
      <c r="B213" s="530" t="s">
        <v>122</v>
      </c>
      <c r="C213" s="529" t="s">
        <v>366</v>
      </c>
      <c r="D213" s="1949">
        <v>107.4</v>
      </c>
      <c r="E213" s="1810">
        <v>55.2</v>
      </c>
      <c r="F213" s="535">
        <v>3897</v>
      </c>
      <c r="G213" s="536">
        <v>13594</v>
      </c>
      <c r="H213" s="535">
        <v>10848</v>
      </c>
      <c r="I213" s="1782">
        <v>43</v>
      </c>
      <c r="J213" s="1810">
        <v>95.1</v>
      </c>
      <c r="M213" s="1797">
        <v>133.048</v>
      </c>
      <c r="N213" s="1800">
        <f>ROUND((M213/M201*100),1)</f>
        <v>95.1</v>
      </c>
      <c r="P213" s="1773">
        <v>10821</v>
      </c>
      <c r="Q213" s="531">
        <f t="shared" si="19"/>
        <v>27</v>
      </c>
    </row>
    <row r="214" spans="1:17">
      <c r="B214" s="530"/>
      <c r="C214" s="530" t="s">
        <v>367</v>
      </c>
      <c r="D214" s="1949">
        <v>106.5</v>
      </c>
      <c r="E214" s="1810">
        <v>55.3</v>
      </c>
      <c r="F214" s="535">
        <v>3427</v>
      </c>
      <c r="G214" s="536">
        <v>12104</v>
      </c>
      <c r="H214" s="535">
        <v>16313</v>
      </c>
      <c r="I214" s="1782">
        <v>41</v>
      </c>
      <c r="J214" s="1810">
        <v>94.6</v>
      </c>
      <c r="M214" s="1797">
        <v>131.773</v>
      </c>
      <c r="N214" s="1800">
        <f t="shared" ref="N214:N224" si="20">ROUND((M214/M202*100),1)</f>
        <v>94.6</v>
      </c>
      <c r="P214" s="1773">
        <v>16277</v>
      </c>
      <c r="Q214" s="531">
        <f t="shared" si="19"/>
        <v>36</v>
      </c>
    </row>
    <row r="215" spans="1:17">
      <c r="B215" s="530"/>
      <c r="C215" s="530" t="s">
        <v>368</v>
      </c>
      <c r="D215" s="1949">
        <v>102.7</v>
      </c>
      <c r="E215" s="1810">
        <v>55.1</v>
      </c>
      <c r="F215" s="535">
        <v>4757</v>
      </c>
      <c r="G215" s="536">
        <v>12688</v>
      </c>
      <c r="H215" s="535">
        <v>26335</v>
      </c>
      <c r="I215" s="1782">
        <v>48</v>
      </c>
      <c r="J215" s="1810">
        <v>92.8</v>
      </c>
      <c r="M215" s="1797">
        <v>129.85</v>
      </c>
      <c r="N215" s="1800">
        <f>ROUND((M215/M203*100),1)</f>
        <v>92.8</v>
      </c>
      <c r="P215" s="1773">
        <v>26297</v>
      </c>
      <c r="Q215" s="531">
        <f t="shared" si="19"/>
        <v>38</v>
      </c>
    </row>
    <row r="216" spans="1:17">
      <c r="B216" s="530"/>
      <c r="C216" s="530" t="s">
        <v>369</v>
      </c>
      <c r="D216" s="1949">
        <v>107</v>
      </c>
      <c r="E216" s="1810">
        <v>53.6</v>
      </c>
      <c r="F216" s="535">
        <v>5747</v>
      </c>
      <c r="G216" s="536">
        <v>12510</v>
      </c>
      <c r="H216" s="535">
        <v>15144</v>
      </c>
      <c r="I216" s="1782">
        <v>53</v>
      </c>
      <c r="J216" s="1810">
        <v>91.3</v>
      </c>
      <c r="M216" s="1797">
        <v>127.45399999999999</v>
      </c>
      <c r="N216" s="1800">
        <f t="shared" si="20"/>
        <v>91.3</v>
      </c>
      <c r="P216" s="1773">
        <v>15130</v>
      </c>
      <c r="Q216" s="531">
        <f t="shared" si="19"/>
        <v>14</v>
      </c>
    </row>
    <row r="217" spans="1:17">
      <c r="B217" s="530"/>
      <c r="C217" s="530" t="s">
        <v>370</v>
      </c>
      <c r="D217" s="1949">
        <v>102.1</v>
      </c>
      <c r="E217" s="1810">
        <v>53.7</v>
      </c>
      <c r="F217" s="535">
        <v>4156</v>
      </c>
      <c r="G217" s="536">
        <v>10001</v>
      </c>
      <c r="H217" s="535">
        <v>12575</v>
      </c>
      <c r="I217" s="1782">
        <v>53</v>
      </c>
      <c r="J217" s="1810">
        <v>91.2</v>
      </c>
      <c r="M217" s="1797">
        <v>125.953</v>
      </c>
      <c r="N217" s="1800">
        <f t="shared" si="20"/>
        <v>91.2</v>
      </c>
      <c r="P217" s="1773">
        <v>12561</v>
      </c>
      <c r="Q217" s="531">
        <f t="shared" si="19"/>
        <v>14</v>
      </c>
    </row>
    <row r="218" spans="1:17">
      <c r="B218" s="530"/>
      <c r="C218" s="530" t="s">
        <v>371</v>
      </c>
      <c r="D218" s="1949">
        <v>103.5</v>
      </c>
      <c r="E218" s="1810">
        <v>57.1</v>
      </c>
      <c r="F218" s="535">
        <v>5115</v>
      </c>
      <c r="G218" s="536">
        <v>11243</v>
      </c>
      <c r="H218" s="535">
        <v>16982</v>
      </c>
      <c r="I218" s="1782">
        <v>46</v>
      </c>
      <c r="J218" s="1810">
        <v>90.9</v>
      </c>
      <c r="M218" s="1797">
        <v>125.121</v>
      </c>
      <c r="N218" s="1800">
        <f t="shared" si="20"/>
        <v>90.9</v>
      </c>
      <c r="P218" s="1773">
        <v>16971</v>
      </c>
      <c r="Q218" s="531">
        <f t="shared" si="19"/>
        <v>11</v>
      </c>
    </row>
    <row r="219" spans="1:17">
      <c r="B219" s="530"/>
      <c r="C219" s="530" t="s">
        <v>372</v>
      </c>
      <c r="D219" s="1949">
        <v>107</v>
      </c>
      <c r="E219" s="1810">
        <v>53.2</v>
      </c>
      <c r="F219" s="535">
        <v>5772</v>
      </c>
      <c r="G219" s="536">
        <v>11891</v>
      </c>
      <c r="H219" s="535">
        <v>19134</v>
      </c>
      <c r="I219" s="1782">
        <v>53</v>
      </c>
      <c r="J219" s="1810">
        <v>90</v>
      </c>
      <c r="M219" s="1797">
        <v>123.621</v>
      </c>
      <c r="N219" s="1800">
        <f t="shared" si="20"/>
        <v>90</v>
      </c>
      <c r="P219" s="1773">
        <v>19119</v>
      </c>
      <c r="Q219" s="531">
        <f t="shared" si="19"/>
        <v>15</v>
      </c>
    </row>
    <row r="220" spans="1:17">
      <c r="B220" s="530"/>
      <c r="C220" s="530" t="s">
        <v>373</v>
      </c>
      <c r="D220" s="1949">
        <v>102.3</v>
      </c>
      <c r="E220" s="1810">
        <v>55.5</v>
      </c>
      <c r="F220" s="535">
        <v>4847</v>
      </c>
      <c r="G220" s="536">
        <v>10993</v>
      </c>
      <c r="H220" s="535">
        <v>10112</v>
      </c>
      <c r="I220" s="1782">
        <v>54</v>
      </c>
      <c r="J220" s="1810">
        <v>89.2</v>
      </c>
      <c r="M220" s="1797">
        <v>121.102</v>
      </c>
      <c r="N220" s="1800">
        <f t="shared" si="20"/>
        <v>89.2</v>
      </c>
      <c r="P220" s="1773">
        <v>10101</v>
      </c>
      <c r="Q220" s="531">
        <f t="shared" si="19"/>
        <v>11</v>
      </c>
    </row>
    <row r="221" spans="1:17">
      <c r="B221" s="530"/>
      <c r="C221" s="530" t="s">
        <v>374</v>
      </c>
      <c r="D221" s="1949">
        <v>103.4</v>
      </c>
      <c r="E221" s="1810">
        <v>54.1</v>
      </c>
      <c r="F221" s="535">
        <v>5337</v>
      </c>
      <c r="G221" s="536">
        <v>11802</v>
      </c>
      <c r="H221" s="535">
        <v>16695</v>
      </c>
      <c r="I221" s="1782">
        <v>53</v>
      </c>
      <c r="J221" s="1810">
        <v>88</v>
      </c>
      <c r="M221" s="1797">
        <v>118.438</v>
      </c>
      <c r="N221" s="1800">
        <f t="shared" si="20"/>
        <v>88</v>
      </c>
      <c r="P221" s="1773">
        <v>16668</v>
      </c>
      <c r="Q221" s="531">
        <f t="shared" si="19"/>
        <v>27</v>
      </c>
    </row>
    <row r="222" spans="1:17">
      <c r="B222" s="530"/>
      <c r="C222" s="530" t="s">
        <v>116</v>
      </c>
      <c r="D222" s="1949">
        <v>100.4</v>
      </c>
      <c r="E222" s="1810">
        <v>54.9</v>
      </c>
      <c r="F222" s="535">
        <v>5038</v>
      </c>
      <c r="G222" s="536">
        <v>11409</v>
      </c>
      <c r="H222" s="535">
        <v>14499</v>
      </c>
      <c r="I222" s="1782">
        <v>64</v>
      </c>
      <c r="J222" s="1810">
        <v>88</v>
      </c>
      <c r="M222" s="1797">
        <v>117.16500000000001</v>
      </c>
      <c r="N222" s="1800">
        <f t="shared" si="20"/>
        <v>88</v>
      </c>
      <c r="P222" s="1773">
        <v>14482</v>
      </c>
      <c r="Q222" s="531">
        <f t="shared" si="19"/>
        <v>17</v>
      </c>
    </row>
    <row r="223" spans="1:17">
      <c r="B223" s="530"/>
      <c r="C223" s="530" t="s">
        <v>117</v>
      </c>
      <c r="D223" s="1949">
        <v>101.8</v>
      </c>
      <c r="E223" s="1810">
        <v>54.9</v>
      </c>
      <c r="F223" s="535">
        <v>5085</v>
      </c>
      <c r="G223" s="536">
        <v>9184</v>
      </c>
      <c r="H223" s="535">
        <v>15633</v>
      </c>
      <c r="I223" s="1782">
        <v>63</v>
      </c>
      <c r="J223" s="1810">
        <v>87.4</v>
      </c>
      <c r="M223" s="1797">
        <v>116.85899999999999</v>
      </c>
      <c r="N223" s="1800">
        <f t="shared" si="20"/>
        <v>87.4</v>
      </c>
      <c r="P223" s="1773">
        <v>15621</v>
      </c>
      <c r="Q223" s="531">
        <f t="shared" si="19"/>
        <v>12</v>
      </c>
    </row>
    <row r="224" spans="1:17">
      <c r="B224" s="530"/>
      <c r="C224" s="533" t="s">
        <v>118</v>
      </c>
      <c r="D224" s="1949">
        <v>101.1</v>
      </c>
      <c r="E224" s="1810">
        <v>54.7</v>
      </c>
      <c r="F224" s="535">
        <v>5987</v>
      </c>
      <c r="G224" s="536">
        <v>8484</v>
      </c>
      <c r="H224" s="535">
        <v>13596</v>
      </c>
      <c r="I224" s="1782">
        <v>60</v>
      </c>
      <c r="J224" s="1810">
        <v>88.2</v>
      </c>
      <c r="M224" s="1797">
        <v>117.774</v>
      </c>
      <c r="N224" s="1800">
        <f t="shared" si="20"/>
        <v>88.2</v>
      </c>
      <c r="P224" s="1773">
        <v>13576</v>
      </c>
      <c r="Q224" s="531">
        <f t="shared" si="19"/>
        <v>20</v>
      </c>
    </row>
    <row r="225" spans="1:17">
      <c r="A225" s="528">
        <v>1994</v>
      </c>
      <c r="B225" s="529" t="s">
        <v>125</v>
      </c>
      <c r="C225" s="529" t="s">
        <v>366</v>
      </c>
      <c r="D225" s="1950">
        <v>101.6</v>
      </c>
      <c r="E225" s="1811">
        <v>58.7</v>
      </c>
      <c r="F225" s="537">
        <v>4699</v>
      </c>
      <c r="G225" s="538">
        <v>12023</v>
      </c>
      <c r="H225" s="537">
        <v>10161</v>
      </c>
      <c r="I225" s="1783">
        <v>58</v>
      </c>
      <c r="J225" s="1811">
        <v>88.6</v>
      </c>
      <c r="M225" s="1796">
        <v>117.899</v>
      </c>
      <c r="N225" s="1801">
        <f>ROUND((M225/M213*100),1)</f>
        <v>88.6</v>
      </c>
      <c r="P225" s="1773">
        <v>10145</v>
      </c>
      <c r="Q225" s="531">
        <f t="shared" si="19"/>
        <v>16</v>
      </c>
    </row>
    <row r="226" spans="1:17">
      <c r="B226" s="530"/>
      <c r="C226" s="530" t="s">
        <v>367</v>
      </c>
      <c r="D226" s="1949">
        <v>97.8</v>
      </c>
      <c r="E226" s="1810">
        <v>57.6</v>
      </c>
      <c r="F226" s="535">
        <v>4853</v>
      </c>
      <c r="G226" s="536">
        <v>10265</v>
      </c>
      <c r="H226" s="535">
        <v>14883</v>
      </c>
      <c r="I226" s="1782">
        <v>56</v>
      </c>
      <c r="J226" s="1810">
        <v>89.4</v>
      </c>
      <c r="M226" s="1797">
        <v>117.759</v>
      </c>
      <c r="N226" s="1802">
        <f t="shared" ref="N226:N236" si="21">ROUND((M226/M214*100),1)</f>
        <v>89.4</v>
      </c>
      <c r="P226" s="1773">
        <v>14861</v>
      </c>
      <c r="Q226" s="531">
        <f t="shared" si="19"/>
        <v>22</v>
      </c>
    </row>
    <row r="227" spans="1:17">
      <c r="B227" s="530"/>
      <c r="C227" s="530" t="s">
        <v>368</v>
      </c>
      <c r="D227" s="1949">
        <v>129.4</v>
      </c>
      <c r="E227" s="1810">
        <v>50.3</v>
      </c>
      <c r="F227" s="535">
        <v>4645</v>
      </c>
      <c r="G227" s="536">
        <v>11344</v>
      </c>
      <c r="H227" s="535">
        <v>25588</v>
      </c>
      <c r="I227" s="1782">
        <v>61</v>
      </c>
      <c r="J227" s="1810">
        <v>90.2</v>
      </c>
      <c r="M227" s="1797">
        <v>117.17</v>
      </c>
      <c r="N227" s="1802">
        <f>ROUND((M227/M215*100),1)</f>
        <v>90.2</v>
      </c>
      <c r="P227" s="1773">
        <v>25535</v>
      </c>
      <c r="Q227" s="531">
        <f t="shared" si="19"/>
        <v>53</v>
      </c>
    </row>
    <row r="228" spans="1:17">
      <c r="B228" s="530"/>
      <c r="C228" s="530" t="s">
        <v>369</v>
      </c>
      <c r="D228" s="1949">
        <v>101.2</v>
      </c>
      <c r="E228" s="1810">
        <v>53.8</v>
      </c>
      <c r="F228" s="535">
        <v>5050</v>
      </c>
      <c r="G228" s="536">
        <v>11454</v>
      </c>
      <c r="H228" s="535">
        <v>14130</v>
      </c>
      <c r="I228" s="1782">
        <v>62</v>
      </c>
      <c r="J228" s="1810">
        <v>91.3</v>
      </c>
      <c r="M228" s="1797">
        <v>116.32899999999999</v>
      </c>
      <c r="N228" s="1802">
        <f t="shared" si="21"/>
        <v>91.3</v>
      </c>
      <c r="P228" s="1773">
        <v>17101</v>
      </c>
      <c r="Q228" s="531">
        <f t="shared" si="19"/>
        <v>-2971</v>
      </c>
    </row>
    <row r="229" spans="1:17">
      <c r="B229" s="530"/>
      <c r="C229" s="530" t="s">
        <v>370</v>
      </c>
      <c r="D229" s="1949">
        <v>100.6</v>
      </c>
      <c r="E229" s="1810">
        <v>54.6</v>
      </c>
      <c r="F229" s="535">
        <v>6221</v>
      </c>
      <c r="G229" s="536">
        <v>9642</v>
      </c>
      <c r="H229" s="535">
        <v>12649</v>
      </c>
      <c r="I229" s="1782">
        <v>53</v>
      </c>
      <c r="J229" s="1810">
        <v>92.4</v>
      </c>
      <c r="M229" s="1797">
        <v>116.35899999999999</v>
      </c>
      <c r="N229" s="1802">
        <f t="shared" si="21"/>
        <v>92.4</v>
      </c>
      <c r="P229" s="1773">
        <v>12633</v>
      </c>
      <c r="Q229" s="531">
        <f t="shared" si="19"/>
        <v>16</v>
      </c>
    </row>
    <row r="230" spans="1:17">
      <c r="B230" s="530"/>
      <c r="C230" s="530" t="s">
        <v>371</v>
      </c>
      <c r="D230" s="1949">
        <v>103.4</v>
      </c>
      <c r="E230" s="1810">
        <v>56.6</v>
      </c>
      <c r="F230" s="535">
        <v>6497</v>
      </c>
      <c r="G230" s="536">
        <v>10668</v>
      </c>
      <c r="H230" s="535">
        <v>17629</v>
      </c>
      <c r="I230" s="1782">
        <v>55</v>
      </c>
      <c r="J230" s="1810">
        <v>92.8</v>
      </c>
      <c r="M230" s="1797">
        <v>116.154</v>
      </c>
      <c r="N230" s="1802">
        <f t="shared" si="21"/>
        <v>92.8</v>
      </c>
      <c r="P230" s="1773">
        <v>17597</v>
      </c>
      <c r="Q230" s="531">
        <f t="shared" si="19"/>
        <v>32</v>
      </c>
    </row>
    <row r="231" spans="1:17">
      <c r="B231" s="530"/>
      <c r="C231" s="530" t="s">
        <v>372</v>
      </c>
      <c r="D231" s="1949">
        <v>100.2</v>
      </c>
      <c r="E231" s="1810">
        <v>51.8</v>
      </c>
      <c r="F231" s="535">
        <v>6266</v>
      </c>
      <c r="G231" s="536">
        <v>11158</v>
      </c>
      <c r="H231" s="535">
        <v>20177</v>
      </c>
      <c r="I231" s="1782">
        <v>48</v>
      </c>
      <c r="J231" s="1810">
        <v>94.1</v>
      </c>
      <c r="M231" s="1797">
        <v>116.30200000000001</v>
      </c>
      <c r="N231" s="1802">
        <f t="shared" si="21"/>
        <v>94.1</v>
      </c>
      <c r="P231" s="1773">
        <v>20137</v>
      </c>
      <c r="Q231" s="531">
        <f t="shared" si="19"/>
        <v>40</v>
      </c>
    </row>
    <row r="232" spans="1:17">
      <c r="B232" s="530"/>
      <c r="C232" s="530" t="s">
        <v>373</v>
      </c>
      <c r="D232" s="1949">
        <v>107</v>
      </c>
      <c r="E232" s="1810">
        <v>49.6</v>
      </c>
      <c r="F232" s="535">
        <v>6500</v>
      </c>
      <c r="G232" s="536">
        <v>11809</v>
      </c>
      <c r="H232" s="535">
        <v>11639</v>
      </c>
      <c r="I232" s="1782">
        <v>49</v>
      </c>
      <c r="J232" s="1810">
        <v>95.7</v>
      </c>
      <c r="M232" s="1797">
        <v>115.95</v>
      </c>
      <c r="N232" s="1802">
        <f t="shared" si="21"/>
        <v>95.7</v>
      </c>
      <c r="P232" s="1773">
        <v>11595</v>
      </c>
      <c r="Q232" s="531">
        <f t="shared" si="19"/>
        <v>44</v>
      </c>
    </row>
    <row r="233" spans="1:17">
      <c r="B233" s="530"/>
      <c r="C233" s="530" t="s">
        <v>374</v>
      </c>
      <c r="D233" s="1952">
        <v>106.8</v>
      </c>
      <c r="E233" s="1810">
        <v>51.4</v>
      </c>
      <c r="F233" s="535">
        <v>6475</v>
      </c>
      <c r="G233" s="536">
        <v>11819</v>
      </c>
      <c r="H233" s="535">
        <v>18024</v>
      </c>
      <c r="I233" s="1782">
        <v>56</v>
      </c>
      <c r="J233" s="1810">
        <v>98.6</v>
      </c>
      <c r="M233" s="1797">
        <v>116.73</v>
      </c>
      <c r="N233" s="1802">
        <f t="shared" si="21"/>
        <v>98.6</v>
      </c>
      <c r="P233" s="1773">
        <v>17983</v>
      </c>
      <c r="Q233" s="531">
        <f t="shared" si="19"/>
        <v>41</v>
      </c>
    </row>
    <row r="234" spans="1:17">
      <c r="B234" s="530"/>
      <c r="C234" s="530" t="s">
        <v>116</v>
      </c>
      <c r="D234" s="1952">
        <v>103.3</v>
      </c>
      <c r="E234" s="1810">
        <v>50.3</v>
      </c>
      <c r="F234" s="535">
        <v>5212</v>
      </c>
      <c r="G234" s="536">
        <v>10879</v>
      </c>
      <c r="H234" s="535">
        <v>15702</v>
      </c>
      <c r="I234" s="1782">
        <v>44</v>
      </c>
      <c r="J234" s="1810">
        <v>99.4</v>
      </c>
      <c r="M234" s="1797">
        <v>116.464</v>
      </c>
      <c r="N234" s="1802">
        <f t="shared" si="21"/>
        <v>99.4</v>
      </c>
      <c r="P234" s="1773">
        <v>15660</v>
      </c>
      <c r="Q234" s="531">
        <f t="shared" si="19"/>
        <v>42</v>
      </c>
    </row>
    <row r="235" spans="1:17">
      <c r="B235" s="530"/>
      <c r="C235" s="530" t="s">
        <v>117</v>
      </c>
      <c r="D235" s="1952">
        <v>110.6</v>
      </c>
      <c r="E235" s="1810">
        <v>47.7</v>
      </c>
      <c r="F235" s="535">
        <v>6893</v>
      </c>
      <c r="G235" s="536">
        <v>9520</v>
      </c>
      <c r="H235" s="535">
        <v>16571</v>
      </c>
      <c r="I235" s="1782">
        <v>50</v>
      </c>
      <c r="J235" s="1810">
        <v>100.8</v>
      </c>
      <c r="M235" s="1797">
        <v>117.852</v>
      </c>
      <c r="N235" s="1802">
        <f t="shared" si="21"/>
        <v>100.8</v>
      </c>
      <c r="P235" s="1773">
        <v>16516</v>
      </c>
      <c r="Q235" s="531">
        <f t="shared" si="19"/>
        <v>55</v>
      </c>
    </row>
    <row r="236" spans="1:17">
      <c r="A236" s="532"/>
      <c r="B236" s="533"/>
      <c r="C236" s="533" t="s">
        <v>118</v>
      </c>
      <c r="D236" s="1951">
        <v>103.1</v>
      </c>
      <c r="E236" s="1953">
        <v>51.2</v>
      </c>
      <c r="F236" s="539">
        <v>6203</v>
      </c>
      <c r="G236" s="540">
        <v>8537</v>
      </c>
      <c r="H236" s="539">
        <v>14265</v>
      </c>
      <c r="I236" s="1784">
        <v>71</v>
      </c>
      <c r="J236" s="1812">
        <v>101</v>
      </c>
      <c r="M236" s="1798">
        <v>118.937</v>
      </c>
      <c r="N236" s="1803">
        <f t="shared" si="21"/>
        <v>101</v>
      </c>
      <c r="P236" s="1773">
        <v>14197</v>
      </c>
      <c r="Q236" s="531">
        <f t="shared" si="19"/>
        <v>68</v>
      </c>
    </row>
    <row r="237" spans="1:17">
      <c r="A237" s="496">
        <v>1995</v>
      </c>
      <c r="B237" s="530" t="s">
        <v>126</v>
      </c>
      <c r="C237" s="529" t="s">
        <v>366</v>
      </c>
      <c r="D237" s="1949">
        <v>98.2</v>
      </c>
      <c r="E237" s="1954">
        <v>58</v>
      </c>
      <c r="F237" s="535">
        <v>3632</v>
      </c>
      <c r="G237" s="536">
        <v>10360</v>
      </c>
      <c r="H237" s="535">
        <v>3706</v>
      </c>
      <c r="I237" s="1782">
        <v>40</v>
      </c>
      <c r="J237" s="1810">
        <v>101.9</v>
      </c>
      <c r="M237" s="1797">
        <v>120.19</v>
      </c>
      <c r="N237" s="1800">
        <f>ROUND((M237/M225*100),1)</f>
        <v>101.9</v>
      </c>
      <c r="P237" s="1773">
        <v>3694</v>
      </c>
      <c r="Q237" s="531">
        <f t="shared" si="19"/>
        <v>12</v>
      </c>
    </row>
    <row r="238" spans="1:17">
      <c r="B238" s="530"/>
      <c r="C238" s="530" t="s">
        <v>367</v>
      </c>
      <c r="D238" s="1949">
        <v>100.6</v>
      </c>
      <c r="E238" s="1954">
        <v>52.2</v>
      </c>
      <c r="F238" s="535">
        <v>3766</v>
      </c>
      <c r="G238" s="536">
        <v>18460</v>
      </c>
      <c r="H238" s="535">
        <v>16199</v>
      </c>
      <c r="I238" s="1782">
        <v>53</v>
      </c>
      <c r="J238" s="1810">
        <v>100.8</v>
      </c>
      <c r="M238" s="1797">
        <v>118.672</v>
      </c>
      <c r="N238" s="1800">
        <f t="shared" ref="N238:N248" si="22">ROUND((M238/M226*100),1)</f>
        <v>100.8</v>
      </c>
      <c r="P238" s="1773">
        <v>16124</v>
      </c>
      <c r="Q238" s="531">
        <f t="shared" si="19"/>
        <v>75</v>
      </c>
    </row>
    <row r="239" spans="1:17">
      <c r="B239" s="530"/>
      <c r="C239" s="530" t="s">
        <v>368</v>
      </c>
      <c r="D239" s="1949">
        <v>108.6</v>
      </c>
      <c r="E239" s="1954">
        <v>50.2</v>
      </c>
      <c r="F239" s="535">
        <v>5411</v>
      </c>
      <c r="G239" s="536">
        <v>15765</v>
      </c>
      <c r="H239" s="535">
        <v>24951</v>
      </c>
      <c r="I239" s="1782">
        <v>57</v>
      </c>
      <c r="J239" s="1810">
        <v>100.3</v>
      </c>
      <c r="M239" s="1797">
        <v>117.499</v>
      </c>
      <c r="N239" s="1800">
        <f>ROUND((M239/M227*100),1)</f>
        <v>100.3</v>
      </c>
      <c r="P239" s="1773">
        <v>24888</v>
      </c>
      <c r="Q239" s="531">
        <f t="shared" si="19"/>
        <v>63</v>
      </c>
    </row>
    <row r="240" spans="1:17">
      <c r="B240" s="530"/>
      <c r="C240" s="530" t="s">
        <v>369</v>
      </c>
      <c r="D240" s="1949">
        <v>106.8</v>
      </c>
      <c r="E240" s="1954">
        <v>51.9</v>
      </c>
      <c r="F240" s="535">
        <v>6455</v>
      </c>
      <c r="G240" s="536">
        <v>12447</v>
      </c>
      <c r="H240" s="535">
        <v>15891</v>
      </c>
      <c r="I240" s="1782">
        <v>49</v>
      </c>
      <c r="J240" s="1810">
        <v>99.8</v>
      </c>
      <c r="M240" s="1797">
        <v>116.134</v>
      </c>
      <c r="N240" s="1800">
        <f t="shared" si="22"/>
        <v>99.8</v>
      </c>
      <c r="P240" s="1773">
        <v>15831</v>
      </c>
      <c r="Q240" s="531">
        <f t="shared" si="19"/>
        <v>60</v>
      </c>
    </row>
    <row r="241" spans="1:17">
      <c r="B241" s="530"/>
      <c r="C241" s="530" t="s">
        <v>370</v>
      </c>
      <c r="D241" s="1949">
        <v>113.5</v>
      </c>
      <c r="E241" s="1954">
        <v>50.7</v>
      </c>
      <c r="F241" s="535">
        <v>7263</v>
      </c>
      <c r="G241" s="536">
        <v>12793</v>
      </c>
      <c r="H241" s="535">
        <v>13872</v>
      </c>
      <c r="I241" s="1782">
        <v>26</v>
      </c>
      <c r="J241" s="1810">
        <v>98.3</v>
      </c>
      <c r="M241" s="1797">
        <v>114.395</v>
      </c>
      <c r="N241" s="1800">
        <f t="shared" si="22"/>
        <v>98.3</v>
      </c>
      <c r="P241" s="1773">
        <v>13822</v>
      </c>
      <c r="Q241" s="531">
        <f t="shared" si="19"/>
        <v>50</v>
      </c>
    </row>
    <row r="242" spans="1:17">
      <c r="B242" s="530"/>
      <c r="C242" s="530" t="s">
        <v>371</v>
      </c>
      <c r="D242" s="1949">
        <v>111.1</v>
      </c>
      <c r="E242" s="1954">
        <v>49.9</v>
      </c>
      <c r="F242" s="535">
        <v>8964</v>
      </c>
      <c r="G242" s="536">
        <v>13541</v>
      </c>
      <c r="H242" s="535">
        <v>19435</v>
      </c>
      <c r="I242" s="1782">
        <v>30</v>
      </c>
      <c r="J242" s="1810">
        <v>97.3</v>
      </c>
      <c r="M242" s="1797">
        <v>113.035</v>
      </c>
      <c r="N242" s="1800">
        <f t="shared" si="22"/>
        <v>97.3</v>
      </c>
      <c r="P242" s="1773">
        <v>19367</v>
      </c>
      <c r="Q242" s="531">
        <f t="shared" si="19"/>
        <v>68</v>
      </c>
    </row>
    <row r="243" spans="1:17">
      <c r="B243" s="530"/>
      <c r="C243" s="530" t="s">
        <v>372</v>
      </c>
      <c r="D243" s="1949">
        <v>105.1</v>
      </c>
      <c r="E243" s="1954">
        <v>52.4</v>
      </c>
      <c r="F243" s="535">
        <v>10324</v>
      </c>
      <c r="G243" s="536">
        <v>13079</v>
      </c>
      <c r="H243" s="535">
        <v>21651</v>
      </c>
      <c r="I243" s="1782">
        <v>28</v>
      </c>
      <c r="J243" s="1810">
        <v>96.4</v>
      </c>
      <c r="M243" s="1797">
        <v>112.116</v>
      </c>
      <c r="N243" s="1800">
        <f t="shared" si="22"/>
        <v>96.4</v>
      </c>
      <c r="P243" s="1773">
        <v>21542</v>
      </c>
      <c r="Q243" s="531">
        <f t="shared" si="19"/>
        <v>109</v>
      </c>
    </row>
    <row r="244" spans="1:17">
      <c r="B244" s="530"/>
      <c r="C244" s="530" t="s">
        <v>373</v>
      </c>
      <c r="D244" s="1949">
        <v>106.8</v>
      </c>
      <c r="E244" s="1954">
        <v>51</v>
      </c>
      <c r="F244" s="535">
        <v>10001</v>
      </c>
      <c r="G244" s="536">
        <v>13833</v>
      </c>
      <c r="H244" s="535">
        <v>12694</v>
      </c>
      <c r="I244" s="1782">
        <v>43</v>
      </c>
      <c r="J244" s="1810">
        <v>98.7</v>
      </c>
      <c r="M244" s="1797">
        <v>114.45399999999999</v>
      </c>
      <c r="N244" s="1800">
        <f t="shared" si="22"/>
        <v>98.7</v>
      </c>
      <c r="P244" s="1773">
        <v>12556</v>
      </c>
      <c r="Q244" s="531">
        <f t="shared" si="19"/>
        <v>138</v>
      </c>
    </row>
    <row r="245" spans="1:17">
      <c r="B245" s="530"/>
      <c r="C245" s="530" t="s">
        <v>374</v>
      </c>
      <c r="D245" s="1949">
        <v>106.9</v>
      </c>
      <c r="E245" s="1954">
        <v>50.8</v>
      </c>
      <c r="F245" s="535">
        <v>10401</v>
      </c>
      <c r="G245" s="536">
        <v>14125</v>
      </c>
      <c r="H245" s="535">
        <v>18932</v>
      </c>
      <c r="I245" s="1782">
        <v>48</v>
      </c>
      <c r="J245" s="1810">
        <v>98.7</v>
      </c>
      <c r="M245" s="1797">
        <v>115.26</v>
      </c>
      <c r="N245" s="1800">
        <f t="shared" si="22"/>
        <v>98.7</v>
      </c>
      <c r="P245" s="1773">
        <v>18899</v>
      </c>
      <c r="Q245" s="531">
        <f t="shared" si="19"/>
        <v>33</v>
      </c>
    </row>
    <row r="246" spans="1:17">
      <c r="B246" s="530"/>
      <c r="C246" s="530" t="s">
        <v>116</v>
      </c>
      <c r="D246" s="1949">
        <v>105.1</v>
      </c>
      <c r="E246" s="1954">
        <v>49.9</v>
      </c>
      <c r="F246" s="535">
        <v>9791</v>
      </c>
      <c r="G246" s="536">
        <v>13703</v>
      </c>
      <c r="H246" s="535">
        <v>17264</v>
      </c>
      <c r="I246" s="1782">
        <v>41</v>
      </c>
      <c r="J246" s="1810">
        <v>100.4</v>
      </c>
      <c r="M246" s="1797">
        <v>116.875</v>
      </c>
      <c r="N246" s="1800">
        <f t="shared" si="22"/>
        <v>100.4</v>
      </c>
      <c r="P246" s="1773">
        <v>17212</v>
      </c>
      <c r="Q246" s="531">
        <f t="shared" si="19"/>
        <v>52</v>
      </c>
    </row>
    <row r="247" spans="1:17">
      <c r="B247" s="530"/>
      <c r="C247" s="530" t="s">
        <v>117</v>
      </c>
      <c r="D247" s="1949">
        <v>103.9</v>
      </c>
      <c r="E247" s="1954">
        <v>49.8</v>
      </c>
      <c r="F247" s="535">
        <v>11745</v>
      </c>
      <c r="G247" s="536">
        <v>11747</v>
      </c>
      <c r="H247" s="535">
        <v>17947</v>
      </c>
      <c r="I247" s="1782">
        <v>34</v>
      </c>
      <c r="J247" s="1810">
        <v>99.6</v>
      </c>
      <c r="M247" s="1797">
        <v>117.367</v>
      </c>
      <c r="N247" s="1800">
        <f t="shared" si="22"/>
        <v>99.6</v>
      </c>
      <c r="P247" s="1773">
        <v>17929</v>
      </c>
      <c r="Q247" s="531">
        <f t="shared" si="19"/>
        <v>18</v>
      </c>
    </row>
    <row r="248" spans="1:17">
      <c r="B248" s="530"/>
      <c r="C248" s="533" t="s">
        <v>118</v>
      </c>
      <c r="D248" s="1949">
        <v>107.5</v>
      </c>
      <c r="E248" s="1954">
        <v>46.4</v>
      </c>
      <c r="F248" s="535">
        <v>11542</v>
      </c>
      <c r="G248" s="536">
        <v>9358</v>
      </c>
      <c r="H248" s="535">
        <v>15907</v>
      </c>
      <c r="I248" s="1782">
        <v>29</v>
      </c>
      <c r="J248" s="1810">
        <v>99.2</v>
      </c>
      <c r="M248" s="1797">
        <v>117.95099999999999</v>
      </c>
      <c r="N248" s="1800">
        <f t="shared" si="22"/>
        <v>99.2</v>
      </c>
      <c r="P248" s="1773">
        <v>15877</v>
      </c>
      <c r="Q248" s="531">
        <f t="shared" si="19"/>
        <v>30</v>
      </c>
    </row>
    <row r="249" spans="1:17">
      <c r="A249" s="528">
        <v>1996</v>
      </c>
      <c r="B249" s="529" t="s">
        <v>127</v>
      </c>
      <c r="C249" s="529" t="s">
        <v>366</v>
      </c>
      <c r="D249" s="1950">
        <v>104</v>
      </c>
      <c r="E249" s="1955">
        <v>43.9</v>
      </c>
      <c r="F249" s="537">
        <v>8678</v>
      </c>
      <c r="G249" s="538">
        <v>14660</v>
      </c>
      <c r="H249" s="537">
        <v>11788</v>
      </c>
      <c r="I249" s="1783">
        <v>23</v>
      </c>
      <c r="J249" s="1811">
        <v>99.2</v>
      </c>
      <c r="M249" s="1796">
        <v>119.265</v>
      </c>
      <c r="N249" s="1801">
        <f>ROUND((M249/M237*100),1)</f>
        <v>99.2</v>
      </c>
      <c r="P249" s="1773">
        <v>11768</v>
      </c>
      <c r="Q249" s="531">
        <f t="shared" si="19"/>
        <v>20</v>
      </c>
    </row>
    <row r="250" spans="1:17">
      <c r="B250" s="530"/>
      <c r="C250" s="530" t="s">
        <v>367</v>
      </c>
      <c r="D250" s="1949">
        <v>109.1</v>
      </c>
      <c r="E250" s="1954">
        <v>44.9</v>
      </c>
      <c r="F250" s="535">
        <v>9789</v>
      </c>
      <c r="G250" s="536">
        <v>14426</v>
      </c>
      <c r="H250" s="535">
        <v>18697</v>
      </c>
      <c r="I250" s="1782">
        <v>37</v>
      </c>
      <c r="J250" s="1810">
        <v>100.9</v>
      </c>
      <c r="M250" s="1797">
        <v>119.76900000000001</v>
      </c>
      <c r="N250" s="1802">
        <f t="shared" ref="N250:N260" si="23">ROUND((M250/M238*100),1)</f>
        <v>100.9</v>
      </c>
      <c r="P250" s="1773">
        <v>18672</v>
      </c>
      <c r="Q250" s="531">
        <f t="shared" si="19"/>
        <v>25</v>
      </c>
    </row>
    <row r="251" spans="1:17">
      <c r="B251" s="530"/>
      <c r="C251" s="530" t="s">
        <v>368</v>
      </c>
      <c r="D251" s="1949">
        <v>97</v>
      </c>
      <c r="E251" s="1954">
        <v>46.7</v>
      </c>
      <c r="F251" s="535">
        <v>11274</v>
      </c>
      <c r="G251" s="536">
        <v>14030</v>
      </c>
      <c r="H251" s="535">
        <v>27847</v>
      </c>
      <c r="I251" s="1782">
        <v>33</v>
      </c>
      <c r="J251" s="1810">
        <v>102.6</v>
      </c>
      <c r="M251" s="1797">
        <v>120.50700000000001</v>
      </c>
      <c r="N251" s="1802">
        <f>ROUND((M251/M239*100),1)</f>
        <v>102.6</v>
      </c>
      <c r="P251" s="1773">
        <v>27825</v>
      </c>
      <c r="Q251" s="531">
        <f t="shared" si="19"/>
        <v>22</v>
      </c>
    </row>
    <row r="252" spans="1:17">
      <c r="B252" s="530"/>
      <c r="C252" s="530" t="s">
        <v>369</v>
      </c>
      <c r="D252" s="1949">
        <v>104</v>
      </c>
      <c r="E252" s="1954">
        <v>47.7</v>
      </c>
      <c r="F252" s="535">
        <v>10831</v>
      </c>
      <c r="G252" s="536">
        <v>14184</v>
      </c>
      <c r="H252" s="535">
        <v>15733</v>
      </c>
      <c r="I252" s="1782">
        <v>48</v>
      </c>
      <c r="J252" s="1810">
        <v>103.8</v>
      </c>
      <c r="M252" s="1797">
        <v>120.53400000000001</v>
      </c>
      <c r="N252" s="1802">
        <f t="shared" si="23"/>
        <v>103.8</v>
      </c>
      <c r="P252" s="1773">
        <v>15698</v>
      </c>
      <c r="Q252" s="531">
        <f t="shared" si="19"/>
        <v>35</v>
      </c>
    </row>
    <row r="253" spans="1:17">
      <c r="B253" s="530"/>
      <c r="C253" s="530" t="s">
        <v>370</v>
      </c>
      <c r="D253" s="1952">
        <v>107.1</v>
      </c>
      <c r="E253" s="1810">
        <v>46</v>
      </c>
      <c r="F253" s="535">
        <v>9782</v>
      </c>
      <c r="G253" s="536">
        <v>13784</v>
      </c>
      <c r="H253" s="535">
        <v>14171</v>
      </c>
      <c r="I253" s="1782">
        <v>38</v>
      </c>
      <c r="J253" s="1810">
        <v>105.1</v>
      </c>
      <c r="M253" s="1797">
        <v>120.197</v>
      </c>
      <c r="N253" s="1802">
        <f t="shared" si="23"/>
        <v>105.1</v>
      </c>
      <c r="P253" s="1773">
        <v>14152</v>
      </c>
      <c r="Q253" s="531">
        <f t="shared" si="19"/>
        <v>19</v>
      </c>
    </row>
    <row r="254" spans="1:17">
      <c r="B254" s="530"/>
      <c r="C254" s="530" t="s">
        <v>371</v>
      </c>
      <c r="D254" s="1952">
        <v>103.4</v>
      </c>
      <c r="E254" s="1810">
        <v>47</v>
      </c>
      <c r="F254" s="535">
        <v>12511</v>
      </c>
      <c r="G254" s="536">
        <v>13217</v>
      </c>
      <c r="H254" s="535">
        <v>18168</v>
      </c>
      <c r="I254" s="1782">
        <v>30</v>
      </c>
      <c r="J254" s="1810">
        <v>105.2</v>
      </c>
      <c r="M254" s="1797">
        <v>118.941</v>
      </c>
      <c r="N254" s="1802">
        <f t="shared" si="23"/>
        <v>105.2</v>
      </c>
      <c r="P254" s="1773">
        <v>18141</v>
      </c>
      <c r="Q254" s="531">
        <f t="shared" si="19"/>
        <v>27</v>
      </c>
    </row>
    <row r="255" spans="1:17">
      <c r="B255" s="530"/>
      <c r="C255" s="530" t="s">
        <v>372</v>
      </c>
      <c r="D255" s="1952">
        <v>110.9</v>
      </c>
      <c r="E255" s="1810">
        <v>45</v>
      </c>
      <c r="F255" s="535">
        <v>13672</v>
      </c>
      <c r="G255" s="536">
        <v>15364</v>
      </c>
      <c r="H255" s="535">
        <v>21071</v>
      </c>
      <c r="I255" s="1782">
        <v>35</v>
      </c>
      <c r="J255" s="1810">
        <v>106.5</v>
      </c>
      <c r="M255" s="1797">
        <v>119.447</v>
      </c>
      <c r="N255" s="1802">
        <f t="shared" si="23"/>
        <v>106.5</v>
      </c>
      <c r="P255" s="1773">
        <v>21047</v>
      </c>
      <c r="Q255" s="531">
        <f t="shared" si="19"/>
        <v>24</v>
      </c>
    </row>
    <row r="256" spans="1:17">
      <c r="B256" s="530"/>
      <c r="C256" s="530" t="s">
        <v>373</v>
      </c>
      <c r="D256" s="1952">
        <v>104.6</v>
      </c>
      <c r="E256" s="1810">
        <v>46.3</v>
      </c>
      <c r="F256" s="535">
        <v>10757</v>
      </c>
      <c r="G256" s="536">
        <v>14053</v>
      </c>
      <c r="H256" s="535">
        <v>11782</v>
      </c>
      <c r="I256" s="1782">
        <v>47</v>
      </c>
      <c r="J256" s="1810">
        <v>105.6</v>
      </c>
      <c r="M256" s="1797">
        <v>120.83499999999999</v>
      </c>
      <c r="N256" s="1802">
        <f t="shared" si="23"/>
        <v>105.6</v>
      </c>
      <c r="P256" s="1773">
        <v>11741</v>
      </c>
      <c r="Q256" s="531">
        <f t="shared" si="19"/>
        <v>41</v>
      </c>
    </row>
    <row r="257" spans="1:17">
      <c r="B257" s="530"/>
      <c r="C257" s="530" t="s">
        <v>374</v>
      </c>
      <c r="D257" s="1952">
        <v>108.5</v>
      </c>
      <c r="E257" s="1810">
        <v>45.7</v>
      </c>
      <c r="F257" s="535">
        <v>12069</v>
      </c>
      <c r="G257" s="536">
        <v>14322</v>
      </c>
      <c r="H257" s="535">
        <v>20050</v>
      </c>
      <c r="I257" s="1782">
        <v>47</v>
      </c>
      <c r="J257" s="1810">
        <v>104.2</v>
      </c>
      <c r="M257" s="1797">
        <v>120.142</v>
      </c>
      <c r="N257" s="1802">
        <f t="shared" si="23"/>
        <v>104.2</v>
      </c>
      <c r="P257" s="1773">
        <v>20025</v>
      </c>
      <c r="Q257" s="531">
        <f t="shared" si="19"/>
        <v>25</v>
      </c>
    </row>
    <row r="258" spans="1:17">
      <c r="B258" s="530"/>
      <c r="C258" s="530" t="s">
        <v>116</v>
      </c>
      <c r="D258" s="1952">
        <v>112.3</v>
      </c>
      <c r="E258" s="1810">
        <v>44.7</v>
      </c>
      <c r="F258" s="535">
        <v>11935</v>
      </c>
      <c r="G258" s="536">
        <v>15095</v>
      </c>
      <c r="H258" s="535">
        <v>18731</v>
      </c>
      <c r="I258" s="1782">
        <v>49</v>
      </c>
      <c r="J258" s="1810">
        <v>104.8</v>
      </c>
      <c r="M258" s="1797">
        <v>122.43600000000001</v>
      </c>
      <c r="N258" s="1802">
        <f t="shared" si="23"/>
        <v>104.8</v>
      </c>
      <c r="P258" s="1773">
        <v>18698</v>
      </c>
      <c r="Q258" s="531">
        <f t="shared" si="19"/>
        <v>33</v>
      </c>
    </row>
    <row r="259" spans="1:17">
      <c r="B259" s="530"/>
      <c r="C259" s="530" t="s">
        <v>117</v>
      </c>
      <c r="D259" s="1952">
        <v>114.6</v>
      </c>
      <c r="E259" s="1810">
        <v>44.4</v>
      </c>
      <c r="F259" s="535">
        <v>9696</v>
      </c>
      <c r="G259" s="536">
        <v>13249</v>
      </c>
      <c r="H259" s="535">
        <v>20034</v>
      </c>
      <c r="I259" s="1782">
        <v>44</v>
      </c>
      <c r="J259" s="1810">
        <v>105.4</v>
      </c>
      <c r="M259" s="1797">
        <v>123.685</v>
      </c>
      <c r="N259" s="1802">
        <f t="shared" si="23"/>
        <v>105.4</v>
      </c>
      <c r="P259" s="1773">
        <v>20011</v>
      </c>
      <c r="Q259" s="531">
        <f t="shared" si="19"/>
        <v>23</v>
      </c>
    </row>
    <row r="260" spans="1:17">
      <c r="A260" s="532"/>
      <c r="B260" s="533"/>
      <c r="C260" s="533" t="s">
        <v>118</v>
      </c>
      <c r="D260" s="1956">
        <v>109.1</v>
      </c>
      <c r="E260" s="1812">
        <v>45</v>
      </c>
      <c r="F260" s="539">
        <v>10471</v>
      </c>
      <c r="G260" s="540">
        <v>11003</v>
      </c>
      <c r="H260" s="539">
        <v>16906</v>
      </c>
      <c r="I260" s="1784">
        <v>51</v>
      </c>
      <c r="J260" s="1812">
        <v>105.4</v>
      </c>
      <c r="M260" s="1798">
        <v>124.267</v>
      </c>
      <c r="N260" s="1803">
        <f t="shared" si="23"/>
        <v>105.4</v>
      </c>
      <c r="P260" s="1773">
        <v>16877</v>
      </c>
      <c r="Q260" s="531">
        <f t="shared" si="19"/>
        <v>29</v>
      </c>
    </row>
    <row r="261" spans="1:17">
      <c r="A261" s="496">
        <v>1997</v>
      </c>
      <c r="B261" s="530" t="s">
        <v>128</v>
      </c>
      <c r="C261" s="529" t="s">
        <v>366</v>
      </c>
      <c r="D261" s="1952">
        <v>118</v>
      </c>
      <c r="E261" s="1810">
        <v>44.1</v>
      </c>
      <c r="F261" s="535">
        <v>7755</v>
      </c>
      <c r="G261" s="536">
        <v>15604</v>
      </c>
      <c r="H261" s="535">
        <v>13479</v>
      </c>
      <c r="I261" s="1782">
        <v>46</v>
      </c>
      <c r="J261" s="1810">
        <v>105.1</v>
      </c>
      <c r="M261" s="1797">
        <v>125.351</v>
      </c>
      <c r="N261" s="1800">
        <f>ROUND((M261/M249*100),1)</f>
        <v>105.1</v>
      </c>
      <c r="P261" s="1773">
        <v>13463</v>
      </c>
      <c r="Q261" s="531">
        <f t="shared" si="19"/>
        <v>16</v>
      </c>
    </row>
    <row r="262" spans="1:17">
      <c r="B262" s="530"/>
      <c r="C262" s="530" t="s">
        <v>367</v>
      </c>
      <c r="D262" s="1952">
        <v>115.8</v>
      </c>
      <c r="E262" s="1810">
        <v>43.9</v>
      </c>
      <c r="F262" s="535">
        <v>7340</v>
      </c>
      <c r="G262" s="536">
        <v>14880</v>
      </c>
      <c r="H262" s="535">
        <v>20411</v>
      </c>
      <c r="I262" s="1782">
        <v>53</v>
      </c>
      <c r="J262" s="1810">
        <v>104.8</v>
      </c>
      <c r="M262" s="1797">
        <v>125.51300000000001</v>
      </c>
      <c r="N262" s="1800">
        <f t="shared" ref="N262:N272" si="24">ROUND((M262/M250*100),1)</f>
        <v>104.8</v>
      </c>
      <c r="P262" s="1773">
        <v>20396</v>
      </c>
      <c r="Q262" s="531">
        <f t="shared" si="19"/>
        <v>15</v>
      </c>
    </row>
    <row r="263" spans="1:17">
      <c r="B263" s="530"/>
      <c r="C263" s="530" t="s">
        <v>368</v>
      </c>
      <c r="D263" s="1952">
        <v>113.5</v>
      </c>
      <c r="E263" s="1810">
        <v>41.7</v>
      </c>
      <c r="F263" s="535">
        <v>8804</v>
      </c>
      <c r="G263" s="536">
        <v>14318</v>
      </c>
      <c r="H263" s="535">
        <v>31671</v>
      </c>
      <c r="I263" s="1782">
        <v>44</v>
      </c>
      <c r="J263" s="1810">
        <v>104.7</v>
      </c>
      <c r="M263" s="1797">
        <v>126.202</v>
      </c>
      <c r="N263" s="1800">
        <f>ROUND((M263/M251*100),1)</f>
        <v>104.7</v>
      </c>
      <c r="P263" s="1773">
        <v>31427</v>
      </c>
      <c r="Q263" s="531">
        <f t="shared" si="19"/>
        <v>244</v>
      </c>
    </row>
    <row r="264" spans="1:17">
      <c r="B264" s="530"/>
      <c r="C264" s="530" t="s">
        <v>369</v>
      </c>
      <c r="D264" s="1952">
        <v>114.7</v>
      </c>
      <c r="E264" s="1810">
        <v>46.4</v>
      </c>
      <c r="F264" s="535">
        <v>7564</v>
      </c>
      <c r="G264" s="536">
        <v>14613</v>
      </c>
      <c r="H264" s="535">
        <v>13465</v>
      </c>
      <c r="I264" s="1782">
        <v>51</v>
      </c>
      <c r="J264" s="1810">
        <v>103.9</v>
      </c>
      <c r="M264" s="1797">
        <v>125.227</v>
      </c>
      <c r="N264" s="1800">
        <f t="shared" si="24"/>
        <v>103.9</v>
      </c>
      <c r="P264" s="1773">
        <v>13435</v>
      </c>
      <c r="Q264" s="531">
        <f t="shared" si="19"/>
        <v>30</v>
      </c>
    </row>
    <row r="265" spans="1:17">
      <c r="B265" s="530"/>
      <c r="C265" s="530" t="s">
        <v>370</v>
      </c>
      <c r="D265" s="1952">
        <v>113.5</v>
      </c>
      <c r="E265" s="1810">
        <v>44.6</v>
      </c>
      <c r="F265" s="535">
        <v>7550</v>
      </c>
      <c r="G265" s="536">
        <v>12875</v>
      </c>
      <c r="H265" s="535">
        <v>12701</v>
      </c>
      <c r="I265" s="1782">
        <v>46</v>
      </c>
      <c r="J265" s="1810">
        <v>103.3</v>
      </c>
      <c r="M265" s="1797">
        <v>124.15</v>
      </c>
      <c r="N265" s="1800">
        <f t="shared" si="24"/>
        <v>103.3</v>
      </c>
      <c r="P265" s="1773">
        <v>12674</v>
      </c>
      <c r="Q265" s="531">
        <f t="shared" si="19"/>
        <v>27</v>
      </c>
    </row>
    <row r="266" spans="1:17">
      <c r="B266" s="530"/>
      <c r="C266" s="530" t="s">
        <v>371</v>
      </c>
      <c r="D266" s="1952">
        <v>110.6</v>
      </c>
      <c r="E266" s="1810">
        <v>44.5</v>
      </c>
      <c r="F266" s="535">
        <v>9695</v>
      </c>
      <c r="G266" s="536">
        <v>13590</v>
      </c>
      <c r="H266" s="535">
        <v>16346</v>
      </c>
      <c r="I266" s="1782">
        <v>50</v>
      </c>
      <c r="J266" s="1810">
        <v>102.6</v>
      </c>
      <c r="M266" s="1797">
        <v>122.015</v>
      </c>
      <c r="N266" s="1800">
        <f t="shared" si="24"/>
        <v>102.6</v>
      </c>
      <c r="P266" s="1773">
        <v>16323</v>
      </c>
      <c r="Q266" s="531">
        <f t="shared" si="19"/>
        <v>23</v>
      </c>
    </row>
    <row r="267" spans="1:17">
      <c r="B267" s="530"/>
      <c r="C267" s="530" t="s">
        <v>372</v>
      </c>
      <c r="D267" s="1952">
        <v>113.7</v>
      </c>
      <c r="E267" s="1810">
        <v>46.4</v>
      </c>
      <c r="F267" s="535">
        <v>7552</v>
      </c>
      <c r="G267" s="536">
        <v>13950</v>
      </c>
      <c r="H267" s="535">
        <v>18567</v>
      </c>
      <c r="I267" s="1782">
        <v>57</v>
      </c>
      <c r="J267" s="1810">
        <v>102.2</v>
      </c>
      <c r="M267" s="1797">
        <v>122.05</v>
      </c>
      <c r="N267" s="1800">
        <f t="shared" si="24"/>
        <v>102.2</v>
      </c>
      <c r="P267" s="1773">
        <v>18535</v>
      </c>
      <c r="Q267" s="531">
        <f t="shared" si="19"/>
        <v>32</v>
      </c>
    </row>
    <row r="268" spans="1:17">
      <c r="B268" s="530"/>
      <c r="C268" s="530" t="s">
        <v>373</v>
      </c>
      <c r="D268" s="1952">
        <v>112.9</v>
      </c>
      <c r="E268" s="1810">
        <v>46.4</v>
      </c>
      <c r="F268" s="535">
        <v>6262</v>
      </c>
      <c r="G268" s="536">
        <v>12297</v>
      </c>
      <c r="H268" s="535">
        <v>10155</v>
      </c>
      <c r="I268" s="1782">
        <v>50</v>
      </c>
      <c r="J268" s="1810">
        <v>100.5</v>
      </c>
      <c r="M268" s="1797">
        <v>121.453</v>
      </c>
      <c r="N268" s="1800">
        <f t="shared" si="24"/>
        <v>100.5</v>
      </c>
      <c r="P268" s="1773">
        <v>10130</v>
      </c>
      <c r="Q268" s="531">
        <f t="shared" si="19"/>
        <v>25</v>
      </c>
    </row>
    <row r="269" spans="1:17">
      <c r="B269" s="530"/>
      <c r="C269" s="530" t="s">
        <v>374</v>
      </c>
      <c r="D269" s="1952">
        <v>110.5</v>
      </c>
      <c r="E269" s="1810">
        <v>42.7</v>
      </c>
      <c r="F269" s="535">
        <v>7135</v>
      </c>
      <c r="G269" s="536">
        <v>14248</v>
      </c>
      <c r="H269" s="535">
        <v>17809</v>
      </c>
      <c r="I269" s="1782">
        <v>51</v>
      </c>
      <c r="J269" s="1810">
        <v>101.5</v>
      </c>
      <c r="M269" s="1797">
        <v>121.895</v>
      </c>
      <c r="N269" s="1800">
        <f t="shared" si="24"/>
        <v>101.5</v>
      </c>
      <c r="P269" s="1773">
        <v>17759</v>
      </c>
      <c r="Q269" s="531">
        <f t="shared" si="19"/>
        <v>50</v>
      </c>
    </row>
    <row r="270" spans="1:17">
      <c r="B270" s="530"/>
      <c r="C270" s="530" t="s">
        <v>116</v>
      </c>
      <c r="D270" s="1952">
        <v>113.5</v>
      </c>
      <c r="E270" s="1810">
        <v>47.4</v>
      </c>
      <c r="F270" s="535">
        <v>6313</v>
      </c>
      <c r="G270" s="536">
        <v>14032</v>
      </c>
      <c r="H270" s="535">
        <v>15900</v>
      </c>
      <c r="I270" s="1782">
        <v>50</v>
      </c>
      <c r="J270" s="1810">
        <v>97.1</v>
      </c>
      <c r="M270" s="1797">
        <v>118.91200000000001</v>
      </c>
      <c r="N270" s="1800">
        <f t="shared" si="24"/>
        <v>97.1</v>
      </c>
      <c r="P270" s="1773">
        <v>15864</v>
      </c>
      <c r="Q270" s="531">
        <f t="shared" ref="Q270:Q333" si="25">H270-P270</f>
        <v>36</v>
      </c>
    </row>
    <row r="271" spans="1:17">
      <c r="B271" s="530"/>
      <c r="C271" s="530" t="s">
        <v>117</v>
      </c>
      <c r="D271" s="1952">
        <v>110.8</v>
      </c>
      <c r="E271" s="1810">
        <v>49.5</v>
      </c>
      <c r="F271" s="535">
        <v>6481</v>
      </c>
      <c r="G271" s="536">
        <v>10868</v>
      </c>
      <c r="H271" s="535">
        <v>14965</v>
      </c>
      <c r="I271" s="1782">
        <v>45</v>
      </c>
      <c r="J271" s="1810">
        <v>96.1</v>
      </c>
      <c r="M271" s="1797">
        <v>118.923</v>
      </c>
      <c r="N271" s="1800">
        <f t="shared" si="24"/>
        <v>96.1</v>
      </c>
      <c r="P271" s="1773">
        <v>14934</v>
      </c>
      <c r="Q271" s="531">
        <f t="shared" si="25"/>
        <v>31</v>
      </c>
    </row>
    <row r="272" spans="1:17">
      <c r="B272" s="530"/>
      <c r="C272" s="533" t="s">
        <v>118</v>
      </c>
      <c r="D272" s="1952">
        <v>118.6</v>
      </c>
      <c r="E272" s="1810">
        <v>50.3</v>
      </c>
      <c r="F272" s="535">
        <v>5392</v>
      </c>
      <c r="G272" s="536">
        <v>10249</v>
      </c>
      <c r="H272" s="535">
        <v>14694</v>
      </c>
      <c r="I272" s="1782">
        <v>76</v>
      </c>
      <c r="J272" s="1810">
        <v>94.7</v>
      </c>
      <c r="M272" s="1797">
        <v>117.694</v>
      </c>
      <c r="N272" s="1800">
        <f t="shared" si="24"/>
        <v>94.7</v>
      </c>
      <c r="P272" s="1773">
        <v>14672</v>
      </c>
      <c r="Q272" s="531">
        <f t="shared" si="25"/>
        <v>22</v>
      </c>
    </row>
    <row r="273" spans="1:17">
      <c r="A273" s="528">
        <v>1998</v>
      </c>
      <c r="B273" s="529" t="s">
        <v>129</v>
      </c>
      <c r="C273" s="529" t="s">
        <v>366</v>
      </c>
      <c r="D273" s="1957">
        <v>112.4</v>
      </c>
      <c r="E273" s="1811">
        <v>48.6</v>
      </c>
      <c r="F273" s="537">
        <v>5514</v>
      </c>
      <c r="G273" s="538">
        <v>13244</v>
      </c>
      <c r="H273" s="537">
        <v>10113</v>
      </c>
      <c r="I273" s="1783">
        <v>48</v>
      </c>
      <c r="J273" s="1811">
        <v>93.4</v>
      </c>
      <c r="M273" s="1796">
        <v>117.056</v>
      </c>
      <c r="N273" s="1801">
        <f>ROUND((M273/M261*100),1)</f>
        <v>93.4</v>
      </c>
      <c r="P273" s="1773">
        <v>10096</v>
      </c>
      <c r="Q273" s="531">
        <f t="shared" si="25"/>
        <v>17</v>
      </c>
    </row>
    <row r="274" spans="1:17">
      <c r="B274" s="530"/>
      <c r="C274" s="530" t="s">
        <v>367</v>
      </c>
      <c r="D274" s="1952">
        <v>108.9</v>
      </c>
      <c r="E274" s="1810">
        <v>49.8</v>
      </c>
      <c r="F274" s="535">
        <v>4998</v>
      </c>
      <c r="G274" s="536">
        <v>11618</v>
      </c>
      <c r="H274" s="535">
        <v>15635</v>
      </c>
      <c r="I274" s="1782">
        <v>63</v>
      </c>
      <c r="J274" s="1810">
        <v>91.2</v>
      </c>
      <c r="M274" s="1797">
        <v>114.40600000000001</v>
      </c>
      <c r="N274" s="1802">
        <f t="shared" ref="N274:N284" si="26">ROUND((M274/M262*100),1)</f>
        <v>91.2</v>
      </c>
      <c r="P274" s="1773">
        <v>15606</v>
      </c>
      <c r="Q274" s="531">
        <f t="shared" si="25"/>
        <v>29</v>
      </c>
    </row>
    <row r="275" spans="1:17">
      <c r="B275" s="530"/>
      <c r="C275" s="530" t="s">
        <v>368</v>
      </c>
      <c r="D275" s="1952">
        <v>108.1</v>
      </c>
      <c r="E275" s="1810">
        <v>49.4</v>
      </c>
      <c r="F275" s="535">
        <v>5467</v>
      </c>
      <c r="G275" s="536">
        <v>12795</v>
      </c>
      <c r="H275" s="535">
        <v>24963</v>
      </c>
      <c r="I275" s="1782">
        <v>65</v>
      </c>
      <c r="J275" s="1810">
        <v>90.2</v>
      </c>
      <c r="M275" s="1797">
        <v>113.884</v>
      </c>
      <c r="N275" s="1802">
        <f>ROUND((M275/M263*100),1)</f>
        <v>90.2</v>
      </c>
      <c r="P275" s="1773">
        <v>24911</v>
      </c>
      <c r="Q275" s="531">
        <f t="shared" si="25"/>
        <v>52</v>
      </c>
    </row>
    <row r="276" spans="1:17">
      <c r="B276" s="530"/>
      <c r="C276" s="530" t="s">
        <v>369</v>
      </c>
      <c r="D276" s="1952">
        <v>104.6</v>
      </c>
      <c r="E276" s="1810">
        <v>51</v>
      </c>
      <c r="F276" s="535">
        <v>5234</v>
      </c>
      <c r="G276" s="536">
        <v>11412</v>
      </c>
      <c r="H276" s="535">
        <v>12090</v>
      </c>
      <c r="I276" s="1782">
        <v>69</v>
      </c>
      <c r="J276" s="1810">
        <v>89.8</v>
      </c>
      <c r="M276" s="1797">
        <v>112.482</v>
      </c>
      <c r="N276" s="1802">
        <f t="shared" si="26"/>
        <v>89.8</v>
      </c>
      <c r="P276" s="1773">
        <v>12069</v>
      </c>
      <c r="Q276" s="531">
        <f t="shared" si="25"/>
        <v>21</v>
      </c>
    </row>
    <row r="277" spans="1:17">
      <c r="B277" s="530"/>
      <c r="C277" s="530" t="s">
        <v>370</v>
      </c>
      <c r="D277" s="1952">
        <v>106.5</v>
      </c>
      <c r="E277" s="1810">
        <v>49.2</v>
      </c>
      <c r="F277" s="535">
        <v>4374</v>
      </c>
      <c r="G277" s="536">
        <v>9552</v>
      </c>
      <c r="H277" s="535">
        <v>11296</v>
      </c>
      <c r="I277" s="1782">
        <v>71</v>
      </c>
      <c r="J277" s="1810">
        <v>90.2</v>
      </c>
      <c r="M277" s="1797">
        <v>111.96599999999999</v>
      </c>
      <c r="N277" s="1802">
        <f t="shared" si="26"/>
        <v>90.2</v>
      </c>
      <c r="P277" s="1773">
        <v>11281</v>
      </c>
      <c r="Q277" s="531">
        <f t="shared" si="25"/>
        <v>15</v>
      </c>
    </row>
    <row r="278" spans="1:17">
      <c r="B278" s="530"/>
      <c r="C278" s="530" t="s">
        <v>371</v>
      </c>
      <c r="D278" s="1952">
        <v>109.4</v>
      </c>
      <c r="E278" s="1810">
        <v>48.8</v>
      </c>
      <c r="F278" s="535">
        <v>4942</v>
      </c>
      <c r="G278" s="536">
        <v>11274</v>
      </c>
      <c r="H278" s="535">
        <v>15223</v>
      </c>
      <c r="I278" s="1782">
        <v>71</v>
      </c>
      <c r="J278" s="1810">
        <v>91</v>
      </c>
      <c r="M278" s="1797">
        <v>111.029</v>
      </c>
      <c r="N278" s="1802">
        <f t="shared" si="26"/>
        <v>91</v>
      </c>
      <c r="P278" s="1773">
        <v>15199</v>
      </c>
      <c r="Q278" s="531">
        <f t="shared" si="25"/>
        <v>24</v>
      </c>
    </row>
    <row r="279" spans="1:17">
      <c r="B279" s="530"/>
      <c r="C279" s="530" t="s">
        <v>372</v>
      </c>
      <c r="D279" s="1952">
        <v>104.2</v>
      </c>
      <c r="E279" s="1810">
        <v>50.2</v>
      </c>
      <c r="F279" s="535">
        <v>5215</v>
      </c>
      <c r="G279" s="536">
        <v>11348</v>
      </c>
      <c r="H279" s="535">
        <v>17153</v>
      </c>
      <c r="I279" s="1782">
        <v>88</v>
      </c>
      <c r="J279" s="1810">
        <v>90.9</v>
      </c>
      <c r="M279" s="1797">
        <v>110.97</v>
      </c>
      <c r="N279" s="1802">
        <f t="shared" si="26"/>
        <v>90.9</v>
      </c>
      <c r="P279" s="1773">
        <v>17120</v>
      </c>
      <c r="Q279" s="531">
        <f t="shared" si="25"/>
        <v>33</v>
      </c>
    </row>
    <row r="280" spans="1:17">
      <c r="B280" s="530"/>
      <c r="C280" s="530" t="s">
        <v>373</v>
      </c>
      <c r="D280" s="1952">
        <v>104.6</v>
      </c>
      <c r="E280" s="1810">
        <v>51.6</v>
      </c>
      <c r="F280" s="535">
        <v>4337</v>
      </c>
      <c r="G280" s="536">
        <v>10031</v>
      </c>
      <c r="H280" s="535">
        <v>8877</v>
      </c>
      <c r="I280" s="1782">
        <v>77</v>
      </c>
      <c r="J280" s="1810">
        <v>90.4</v>
      </c>
      <c r="M280" s="1797">
        <v>109.825</v>
      </c>
      <c r="N280" s="1802">
        <f t="shared" si="26"/>
        <v>90.4</v>
      </c>
      <c r="P280" s="1773">
        <v>8858</v>
      </c>
      <c r="Q280" s="531">
        <f t="shared" si="25"/>
        <v>19</v>
      </c>
    </row>
    <row r="281" spans="1:17">
      <c r="B281" s="530"/>
      <c r="C281" s="530" t="s">
        <v>374</v>
      </c>
      <c r="D281" s="1952">
        <v>103.9</v>
      </c>
      <c r="E281" s="1810">
        <v>48.4</v>
      </c>
      <c r="F281" s="535">
        <v>4403</v>
      </c>
      <c r="G281" s="536">
        <v>10821</v>
      </c>
      <c r="H281" s="535">
        <v>16626</v>
      </c>
      <c r="I281" s="1782">
        <v>67</v>
      </c>
      <c r="J281" s="1810">
        <v>88.5</v>
      </c>
      <c r="M281" s="1797">
        <v>107.895</v>
      </c>
      <c r="N281" s="1802">
        <f t="shared" si="26"/>
        <v>88.5</v>
      </c>
      <c r="P281" s="1773">
        <v>16458</v>
      </c>
      <c r="Q281" s="531">
        <f t="shared" si="25"/>
        <v>168</v>
      </c>
    </row>
    <row r="282" spans="1:17">
      <c r="B282" s="530"/>
      <c r="C282" s="530" t="s">
        <v>116</v>
      </c>
      <c r="D282" s="1952">
        <v>100.4</v>
      </c>
      <c r="E282" s="1810">
        <v>51.1</v>
      </c>
      <c r="F282" s="535">
        <v>4142</v>
      </c>
      <c r="G282" s="536">
        <v>12375</v>
      </c>
      <c r="H282" s="535">
        <v>12827</v>
      </c>
      <c r="I282" s="1782">
        <v>60</v>
      </c>
      <c r="J282" s="1810">
        <v>87.4</v>
      </c>
      <c r="M282" s="1797">
        <v>103.93300000000001</v>
      </c>
      <c r="N282" s="1802">
        <f t="shared" si="26"/>
        <v>87.4</v>
      </c>
      <c r="P282" s="1773">
        <v>12733</v>
      </c>
      <c r="Q282" s="531">
        <f t="shared" si="25"/>
        <v>94</v>
      </c>
    </row>
    <row r="283" spans="1:17">
      <c r="B283" s="530"/>
      <c r="C283" s="530" t="s">
        <v>117</v>
      </c>
      <c r="D283" s="1952">
        <v>100.7</v>
      </c>
      <c r="E283" s="1810">
        <v>49.9</v>
      </c>
      <c r="F283" s="535">
        <v>4162</v>
      </c>
      <c r="G283" s="536">
        <v>9471</v>
      </c>
      <c r="H283" s="535">
        <v>12787</v>
      </c>
      <c r="I283" s="1782">
        <v>65</v>
      </c>
      <c r="J283" s="1810">
        <v>87.2</v>
      </c>
      <c r="M283" s="1797">
        <v>103.693</v>
      </c>
      <c r="N283" s="1802">
        <f t="shared" si="26"/>
        <v>87.2</v>
      </c>
      <c r="P283" s="1773">
        <v>12763</v>
      </c>
      <c r="Q283" s="531">
        <f t="shared" si="25"/>
        <v>24</v>
      </c>
    </row>
    <row r="284" spans="1:17">
      <c r="A284" s="532"/>
      <c r="B284" s="533"/>
      <c r="C284" s="533" t="s">
        <v>118</v>
      </c>
      <c r="D284" s="1956">
        <v>100.6</v>
      </c>
      <c r="E284" s="1812">
        <v>49.8</v>
      </c>
      <c r="F284" s="539">
        <v>4784</v>
      </c>
      <c r="G284" s="540">
        <v>8381</v>
      </c>
      <c r="H284" s="539">
        <v>11838</v>
      </c>
      <c r="I284" s="1784">
        <v>41</v>
      </c>
      <c r="J284" s="1812">
        <v>86.6</v>
      </c>
      <c r="M284" s="1798">
        <v>101.971</v>
      </c>
      <c r="N284" s="1803">
        <f t="shared" si="26"/>
        <v>86.6</v>
      </c>
      <c r="P284" s="1773">
        <v>11811</v>
      </c>
      <c r="Q284" s="531">
        <f t="shared" si="25"/>
        <v>27</v>
      </c>
    </row>
    <row r="285" spans="1:17">
      <c r="A285" s="496">
        <v>1999</v>
      </c>
      <c r="B285" s="530" t="s">
        <v>130</v>
      </c>
      <c r="C285" s="529" t="s">
        <v>366</v>
      </c>
      <c r="D285" s="1952">
        <v>101.3</v>
      </c>
      <c r="E285" s="1810">
        <v>48.4</v>
      </c>
      <c r="F285" s="535">
        <v>4183</v>
      </c>
      <c r="G285" s="536">
        <v>11850</v>
      </c>
      <c r="H285" s="535">
        <v>9187</v>
      </c>
      <c r="I285" s="1782">
        <v>43</v>
      </c>
      <c r="J285" s="1810">
        <v>86.5</v>
      </c>
      <c r="M285" s="1806">
        <v>101.202</v>
      </c>
      <c r="N285" s="1800">
        <f>ROUND((M285/M273*100),1)</f>
        <v>86.5</v>
      </c>
      <c r="P285" s="1773">
        <v>9178</v>
      </c>
      <c r="Q285" s="531">
        <f t="shared" si="25"/>
        <v>9</v>
      </c>
    </row>
    <row r="286" spans="1:17">
      <c r="B286" s="530"/>
      <c r="C286" s="530" t="s">
        <v>367</v>
      </c>
      <c r="D286" s="1952">
        <v>101.1</v>
      </c>
      <c r="E286" s="1810">
        <v>49.4</v>
      </c>
      <c r="F286" s="535">
        <v>4484</v>
      </c>
      <c r="G286" s="536">
        <v>9761</v>
      </c>
      <c r="H286" s="535">
        <v>13968</v>
      </c>
      <c r="I286" s="1782">
        <v>37</v>
      </c>
      <c r="J286" s="1810">
        <v>87.7</v>
      </c>
      <c r="M286" s="1797">
        <v>100.378</v>
      </c>
      <c r="N286" s="1800">
        <f t="shared" ref="N286:N296" si="27">ROUND((M286/M274*100),1)</f>
        <v>87.7</v>
      </c>
      <c r="P286" s="1773">
        <v>13954</v>
      </c>
      <c r="Q286" s="531">
        <f t="shared" si="25"/>
        <v>14</v>
      </c>
    </row>
    <row r="287" spans="1:17">
      <c r="B287" s="530"/>
      <c r="C287" s="530" t="s">
        <v>368</v>
      </c>
      <c r="D287" s="1952">
        <v>111.5</v>
      </c>
      <c r="E287" s="1810">
        <v>49.5</v>
      </c>
      <c r="F287" s="535">
        <v>4327</v>
      </c>
      <c r="G287" s="536">
        <v>10694</v>
      </c>
      <c r="H287" s="535">
        <v>22408</v>
      </c>
      <c r="I287" s="1782">
        <v>47</v>
      </c>
      <c r="J287" s="1810">
        <v>87.7</v>
      </c>
      <c r="M287" s="1797">
        <v>99.902000000000001</v>
      </c>
      <c r="N287" s="1800">
        <f>ROUND((M287/M275*100),1)</f>
        <v>87.7</v>
      </c>
      <c r="P287" s="1773">
        <v>22386</v>
      </c>
      <c r="Q287" s="531">
        <f t="shared" si="25"/>
        <v>22</v>
      </c>
    </row>
    <row r="288" spans="1:17">
      <c r="B288" s="530"/>
      <c r="C288" s="530" t="s">
        <v>369</v>
      </c>
      <c r="D288" s="1952">
        <v>103.4</v>
      </c>
      <c r="E288" s="1810">
        <v>48.2</v>
      </c>
      <c r="F288" s="535">
        <v>4035</v>
      </c>
      <c r="G288" s="536">
        <v>11722</v>
      </c>
      <c r="H288" s="535">
        <v>10873</v>
      </c>
      <c r="I288" s="1782">
        <v>45</v>
      </c>
      <c r="J288" s="1810">
        <v>89.2</v>
      </c>
      <c r="M288" s="1797">
        <v>100.306</v>
      </c>
      <c r="N288" s="1800">
        <f t="shared" si="27"/>
        <v>89.2</v>
      </c>
      <c r="P288" s="1773">
        <v>10863</v>
      </c>
      <c r="Q288" s="531">
        <f t="shared" si="25"/>
        <v>10</v>
      </c>
    </row>
    <row r="289" spans="1:17">
      <c r="B289" s="530"/>
      <c r="C289" s="530" t="s">
        <v>370</v>
      </c>
      <c r="D289" s="1952">
        <v>103.3</v>
      </c>
      <c r="E289" s="1810">
        <v>49.7</v>
      </c>
      <c r="F289" s="535">
        <v>4513</v>
      </c>
      <c r="G289" s="536">
        <v>7659</v>
      </c>
      <c r="H289" s="535">
        <v>10155</v>
      </c>
      <c r="I289" s="1782">
        <v>58</v>
      </c>
      <c r="J289" s="1810">
        <v>90.3</v>
      </c>
      <c r="M289" s="1797">
        <v>101.14</v>
      </c>
      <c r="N289" s="1800">
        <f t="shared" si="27"/>
        <v>90.3</v>
      </c>
      <c r="P289" s="1773">
        <v>10142</v>
      </c>
      <c r="Q289" s="531">
        <f t="shared" si="25"/>
        <v>13</v>
      </c>
    </row>
    <row r="290" spans="1:17">
      <c r="B290" s="530"/>
      <c r="C290" s="530" t="s">
        <v>371</v>
      </c>
      <c r="D290" s="1952">
        <v>100.7</v>
      </c>
      <c r="E290" s="1810">
        <v>49</v>
      </c>
      <c r="F290" s="535">
        <v>5001</v>
      </c>
      <c r="G290" s="536">
        <v>9816</v>
      </c>
      <c r="H290" s="517">
        <v>13289</v>
      </c>
      <c r="I290" s="1785">
        <v>43</v>
      </c>
      <c r="J290" s="1810">
        <v>92.2</v>
      </c>
      <c r="M290" s="1797">
        <v>102.37</v>
      </c>
      <c r="N290" s="1800">
        <f t="shared" si="27"/>
        <v>92.2</v>
      </c>
      <c r="P290" s="1774">
        <v>13267</v>
      </c>
      <c r="Q290" s="531">
        <f t="shared" si="25"/>
        <v>22</v>
      </c>
    </row>
    <row r="291" spans="1:17">
      <c r="B291" s="530"/>
      <c r="C291" s="530" t="s">
        <v>372</v>
      </c>
      <c r="D291" s="1952">
        <v>104.1</v>
      </c>
      <c r="E291" s="1810">
        <v>48.1</v>
      </c>
      <c r="F291" s="517">
        <v>4422</v>
      </c>
      <c r="G291" s="518">
        <v>11148</v>
      </c>
      <c r="H291" s="517">
        <v>14824</v>
      </c>
      <c r="I291" s="1785">
        <v>58</v>
      </c>
      <c r="J291" s="1810">
        <v>92</v>
      </c>
      <c r="M291" s="1797">
        <v>102.062</v>
      </c>
      <c r="N291" s="1800">
        <f t="shared" si="27"/>
        <v>92</v>
      </c>
      <c r="P291" s="1774">
        <v>14809</v>
      </c>
      <c r="Q291" s="531">
        <f t="shared" si="25"/>
        <v>15</v>
      </c>
    </row>
    <row r="292" spans="1:17">
      <c r="B292" s="530"/>
      <c r="C292" s="530" t="s">
        <v>373</v>
      </c>
      <c r="D292" s="1952">
        <v>105.8</v>
      </c>
      <c r="E292" s="1810">
        <v>48.5</v>
      </c>
      <c r="F292" s="517">
        <v>4188</v>
      </c>
      <c r="G292" s="518">
        <v>9825</v>
      </c>
      <c r="H292" s="517">
        <v>8615</v>
      </c>
      <c r="I292" s="1785">
        <v>60</v>
      </c>
      <c r="J292" s="1810">
        <v>92.9</v>
      </c>
      <c r="M292" s="1797">
        <v>102.05800000000001</v>
      </c>
      <c r="N292" s="1800">
        <f t="shared" si="27"/>
        <v>92.9</v>
      </c>
      <c r="P292" s="1774">
        <v>8959</v>
      </c>
      <c r="Q292" s="531">
        <f t="shared" si="25"/>
        <v>-344</v>
      </c>
    </row>
    <row r="293" spans="1:17">
      <c r="B293" s="530"/>
      <c r="C293" s="530" t="s">
        <v>374</v>
      </c>
      <c r="D293" s="1952">
        <v>113.3</v>
      </c>
      <c r="E293" s="1810">
        <v>48</v>
      </c>
      <c r="F293" s="517">
        <v>4776</v>
      </c>
      <c r="G293" s="518">
        <v>10653</v>
      </c>
      <c r="H293" s="517">
        <v>15138</v>
      </c>
      <c r="I293" s="1785">
        <v>47</v>
      </c>
      <c r="J293" s="1810">
        <v>94.8</v>
      </c>
      <c r="M293" s="1797">
        <v>102.3</v>
      </c>
      <c r="N293" s="1800">
        <f t="shared" si="27"/>
        <v>94.8</v>
      </c>
      <c r="P293" s="1774">
        <v>15111</v>
      </c>
      <c r="Q293" s="531">
        <f t="shared" si="25"/>
        <v>27</v>
      </c>
    </row>
    <row r="294" spans="1:17">
      <c r="B294" s="530"/>
      <c r="C294" s="530" t="s">
        <v>116</v>
      </c>
      <c r="D294" s="1952">
        <v>107.1</v>
      </c>
      <c r="E294" s="1810">
        <v>51.3</v>
      </c>
      <c r="F294" s="517">
        <v>4281</v>
      </c>
      <c r="G294" s="518">
        <v>12053</v>
      </c>
      <c r="H294" s="517">
        <v>11702</v>
      </c>
      <c r="I294" s="1785">
        <v>64</v>
      </c>
      <c r="J294" s="1810">
        <v>99</v>
      </c>
      <c r="M294" s="1797">
        <v>102.87</v>
      </c>
      <c r="N294" s="1800">
        <f t="shared" si="27"/>
        <v>99</v>
      </c>
      <c r="P294" s="1774">
        <v>11682</v>
      </c>
      <c r="Q294" s="531">
        <f t="shared" si="25"/>
        <v>20</v>
      </c>
    </row>
    <row r="295" spans="1:17">
      <c r="B295" s="530"/>
      <c r="C295" s="530" t="s">
        <v>117</v>
      </c>
      <c r="D295" s="1952">
        <v>108</v>
      </c>
      <c r="E295" s="1810">
        <v>45.8</v>
      </c>
      <c r="F295" s="517">
        <v>4918</v>
      </c>
      <c r="G295" s="518">
        <v>10361</v>
      </c>
      <c r="H295" s="517">
        <v>12732</v>
      </c>
      <c r="I295" s="1785">
        <v>54</v>
      </c>
      <c r="J295" s="1810">
        <v>99</v>
      </c>
      <c r="M295" s="1797">
        <v>102.65</v>
      </c>
      <c r="N295" s="1800">
        <f t="shared" si="27"/>
        <v>99</v>
      </c>
      <c r="P295" s="1774">
        <v>12719</v>
      </c>
      <c r="Q295" s="531">
        <f t="shared" si="25"/>
        <v>13</v>
      </c>
    </row>
    <row r="296" spans="1:17">
      <c r="B296" s="530"/>
      <c r="C296" s="533" t="s">
        <v>118</v>
      </c>
      <c r="D296" s="1952">
        <v>105.9</v>
      </c>
      <c r="E296" s="1810">
        <v>46.8</v>
      </c>
      <c r="F296" s="517">
        <v>4537</v>
      </c>
      <c r="G296" s="518">
        <v>9033</v>
      </c>
      <c r="H296" s="517">
        <v>11525</v>
      </c>
      <c r="I296" s="1785">
        <v>76</v>
      </c>
      <c r="J296" s="1810">
        <v>101.2</v>
      </c>
      <c r="M296" s="1797">
        <v>103.233</v>
      </c>
      <c r="N296" s="1800">
        <f t="shared" si="27"/>
        <v>101.2</v>
      </c>
      <c r="P296" s="1774">
        <v>11511</v>
      </c>
      <c r="Q296" s="531">
        <f t="shared" si="25"/>
        <v>14</v>
      </c>
    </row>
    <row r="297" spans="1:17">
      <c r="A297" s="528">
        <v>2000</v>
      </c>
      <c r="B297" s="529" t="s">
        <v>131</v>
      </c>
      <c r="C297" s="529" t="s">
        <v>366</v>
      </c>
      <c r="D297" s="1957">
        <v>108.6</v>
      </c>
      <c r="E297" s="1811">
        <v>47.6</v>
      </c>
      <c r="F297" s="541">
        <v>5051</v>
      </c>
      <c r="G297" s="542">
        <v>12424</v>
      </c>
      <c r="H297" s="541">
        <v>9710</v>
      </c>
      <c r="I297" s="1786">
        <v>61</v>
      </c>
      <c r="J297" s="1811">
        <v>103.5</v>
      </c>
      <c r="M297" s="1796">
        <v>104.70099999999999</v>
      </c>
      <c r="N297" s="1801">
        <f>ROUND((M297/M285*100),1)</f>
        <v>103.5</v>
      </c>
      <c r="P297" s="1774">
        <v>9690</v>
      </c>
      <c r="Q297" s="531">
        <f t="shared" si="25"/>
        <v>20</v>
      </c>
    </row>
    <row r="298" spans="1:17">
      <c r="B298" s="530"/>
      <c r="C298" s="530" t="s">
        <v>367</v>
      </c>
      <c r="D298" s="1952">
        <v>109.8</v>
      </c>
      <c r="E298" s="1810">
        <v>45.9</v>
      </c>
      <c r="F298" s="517">
        <v>3539</v>
      </c>
      <c r="G298" s="518">
        <v>11930</v>
      </c>
      <c r="H298" s="517">
        <v>14287</v>
      </c>
      <c r="I298" s="1785">
        <v>48</v>
      </c>
      <c r="J298" s="1810">
        <v>104.8</v>
      </c>
      <c r="M298" s="1797">
        <v>105.21899999999999</v>
      </c>
      <c r="N298" s="1802">
        <f t="shared" ref="N298:N308" si="28">ROUND((M298/M286*100),1)</f>
        <v>104.8</v>
      </c>
      <c r="P298" s="1774">
        <v>14266</v>
      </c>
      <c r="Q298" s="531">
        <f t="shared" si="25"/>
        <v>21</v>
      </c>
    </row>
    <row r="299" spans="1:17">
      <c r="B299" s="530"/>
      <c r="C299" s="530" t="s">
        <v>368</v>
      </c>
      <c r="D299" s="1952">
        <v>106.8</v>
      </c>
      <c r="E299" s="1810">
        <v>45.8</v>
      </c>
      <c r="F299" s="517">
        <v>4042</v>
      </c>
      <c r="G299" s="518">
        <v>12301</v>
      </c>
      <c r="H299" s="517">
        <v>21971</v>
      </c>
      <c r="I299" s="1785">
        <v>73</v>
      </c>
      <c r="J299" s="1810">
        <v>103.9</v>
      </c>
      <c r="M299" s="1797">
        <v>103.76900000000001</v>
      </c>
      <c r="N299" s="1802">
        <f>ROUND((M299/M287*100),1)</f>
        <v>103.9</v>
      </c>
      <c r="P299" s="1774">
        <v>21928</v>
      </c>
      <c r="Q299" s="531">
        <f t="shared" si="25"/>
        <v>43</v>
      </c>
    </row>
    <row r="300" spans="1:17">
      <c r="B300" s="530"/>
      <c r="C300" s="530" t="s">
        <v>369</v>
      </c>
      <c r="D300" s="1952">
        <v>111.6</v>
      </c>
      <c r="E300" s="1810">
        <v>45.1</v>
      </c>
      <c r="F300" s="517">
        <v>5017</v>
      </c>
      <c r="G300" s="518">
        <v>11263</v>
      </c>
      <c r="H300" s="517">
        <v>10529</v>
      </c>
      <c r="I300" s="1785">
        <v>60</v>
      </c>
      <c r="J300" s="1810">
        <v>103.6</v>
      </c>
      <c r="M300" s="1797">
        <v>103.919</v>
      </c>
      <c r="N300" s="1802">
        <f t="shared" si="28"/>
        <v>103.6</v>
      </c>
      <c r="P300" s="1774">
        <v>10501</v>
      </c>
      <c r="Q300" s="531">
        <f t="shared" si="25"/>
        <v>28</v>
      </c>
    </row>
    <row r="301" spans="1:17">
      <c r="B301" s="530"/>
      <c r="C301" s="530" t="s">
        <v>370</v>
      </c>
      <c r="D301" s="1952">
        <v>112.2</v>
      </c>
      <c r="E301" s="1810">
        <v>45.3</v>
      </c>
      <c r="F301" s="517">
        <v>4581</v>
      </c>
      <c r="G301" s="518">
        <v>10864</v>
      </c>
      <c r="H301" s="517">
        <v>11023</v>
      </c>
      <c r="I301" s="1785">
        <v>60</v>
      </c>
      <c r="J301" s="1810">
        <v>103.1</v>
      </c>
      <c r="M301" s="1797">
        <v>104.31100000000001</v>
      </c>
      <c r="N301" s="1802">
        <f t="shared" si="28"/>
        <v>103.1</v>
      </c>
      <c r="P301" s="1774">
        <v>11014</v>
      </c>
      <c r="Q301" s="531">
        <f t="shared" si="25"/>
        <v>9</v>
      </c>
    </row>
    <row r="302" spans="1:17">
      <c r="B302" s="530"/>
      <c r="C302" s="530" t="s">
        <v>371</v>
      </c>
      <c r="D302" s="1952">
        <v>112</v>
      </c>
      <c r="E302" s="1810">
        <v>43.8</v>
      </c>
      <c r="F302" s="517">
        <v>4606</v>
      </c>
      <c r="G302" s="518">
        <v>11950</v>
      </c>
      <c r="H302" s="517">
        <v>14545</v>
      </c>
      <c r="I302" s="1785">
        <v>68</v>
      </c>
      <c r="J302" s="1810">
        <v>102.2</v>
      </c>
      <c r="M302" s="1797">
        <v>104.572</v>
      </c>
      <c r="N302" s="1802">
        <f t="shared" si="28"/>
        <v>102.2</v>
      </c>
      <c r="P302" s="1774">
        <v>14493</v>
      </c>
      <c r="Q302" s="531">
        <f t="shared" si="25"/>
        <v>52</v>
      </c>
    </row>
    <row r="303" spans="1:17">
      <c r="B303" s="530"/>
      <c r="C303" s="530" t="s">
        <v>372</v>
      </c>
      <c r="D303" s="1952">
        <v>113.4</v>
      </c>
      <c r="E303" s="1810">
        <v>45.7</v>
      </c>
      <c r="F303" s="517">
        <v>5177</v>
      </c>
      <c r="G303" s="518">
        <v>12314</v>
      </c>
      <c r="H303" s="517">
        <v>14096</v>
      </c>
      <c r="I303" s="1785">
        <v>59</v>
      </c>
      <c r="J303" s="1810">
        <v>103.5</v>
      </c>
      <c r="M303" s="1797">
        <v>105.646</v>
      </c>
      <c r="N303" s="1802">
        <f t="shared" si="28"/>
        <v>103.5</v>
      </c>
      <c r="P303" s="1774">
        <v>14071</v>
      </c>
      <c r="Q303" s="531">
        <f t="shared" si="25"/>
        <v>25</v>
      </c>
    </row>
    <row r="304" spans="1:17">
      <c r="B304" s="530"/>
      <c r="C304" s="530" t="s">
        <v>373</v>
      </c>
      <c r="D304" s="1952">
        <v>113.8</v>
      </c>
      <c r="E304" s="1810">
        <v>45.3</v>
      </c>
      <c r="F304" s="517">
        <v>3615</v>
      </c>
      <c r="G304" s="518">
        <v>12534</v>
      </c>
      <c r="H304" s="517">
        <v>9136</v>
      </c>
      <c r="I304" s="1785">
        <v>63</v>
      </c>
      <c r="J304" s="1810">
        <v>103.8</v>
      </c>
      <c r="M304" s="1797">
        <v>105.929</v>
      </c>
      <c r="N304" s="1802">
        <f t="shared" si="28"/>
        <v>103.8</v>
      </c>
      <c r="P304" s="1774">
        <v>9095</v>
      </c>
      <c r="Q304" s="531">
        <f t="shared" si="25"/>
        <v>41</v>
      </c>
    </row>
    <row r="305" spans="1:17">
      <c r="B305" s="530"/>
      <c r="C305" s="530" t="s">
        <v>374</v>
      </c>
      <c r="D305" s="1952">
        <v>113.5</v>
      </c>
      <c r="E305" s="1810">
        <v>47.1</v>
      </c>
      <c r="F305" s="517">
        <v>3820</v>
      </c>
      <c r="G305" s="518">
        <v>13237</v>
      </c>
      <c r="H305" s="517">
        <v>14672</v>
      </c>
      <c r="I305" s="1785">
        <v>62</v>
      </c>
      <c r="J305" s="1810">
        <v>105.1</v>
      </c>
      <c r="M305" s="1797">
        <v>107.467</v>
      </c>
      <c r="N305" s="1802">
        <f t="shared" si="28"/>
        <v>105.1</v>
      </c>
      <c r="P305" s="1774">
        <v>14654</v>
      </c>
      <c r="Q305" s="531">
        <f t="shared" si="25"/>
        <v>18</v>
      </c>
    </row>
    <row r="306" spans="1:17">
      <c r="B306" s="530"/>
      <c r="C306" s="530" t="s">
        <v>116</v>
      </c>
      <c r="D306" s="1952">
        <v>114.6</v>
      </c>
      <c r="E306" s="1810">
        <v>45.7</v>
      </c>
      <c r="F306" s="517">
        <v>4169</v>
      </c>
      <c r="G306" s="518">
        <v>14380</v>
      </c>
      <c r="H306" s="517">
        <v>12121</v>
      </c>
      <c r="I306" s="1785">
        <v>70</v>
      </c>
      <c r="J306" s="1810">
        <v>104</v>
      </c>
      <c r="M306" s="1797">
        <v>107.015</v>
      </c>
      <c r="N306" s="1802">
        <f t="shared" si="28"/>
        <v>104</v>
      </c>
      <c r="P306" s="1774">
        <v>12096</v>
      </c>
      <c r="Q306" s="531">
        <f t="shared" si="25"/>
        <v>25</v>
      </c>
    </row>
    <row r="307" spans="1:17">
      <c r="B307" s="530"/>
      <c r="C307" s="530" t="s">
        <v>117</v>
      </c>
      <c r="D307" s="1952">
        <v>114.5</v>
      </c>
      <c r="E307" s="1810">
        <v>47.3</v>
      </c>
      <c r="F307" s="517">
        <v>3937</v>
      </c>
      <c r="G307" s="518">
        <v>11947</v>
      </c>
      <c r="H307" s="517">
        <v>12848</v>
      </c>
      <c r="I307" s="1785">
        <v>70</v>
      </c>
      <c r="J307" s="1810">
        <v>104.4</v>
      </c>
      <c r="M307" s="1797">
        <v>107.155</v>
      </c>
      <c r="N307" s="1802">
        <f t="shared" si="28"/>
        <v>104.4</v>
      </c>
      <c r="P307" s="1774">
        <v>12821</v>
      </c>
      <c r="Q307" s="531">
        <f t="shared" si="25"/>
        <v>27</v>
      </c>
    </row>
    <row r="308" spans="1:17">
      <c r="A308" s="532"/>
      <c r="B308" s="533"/>
      <c r="C308" s="533" t="s">
        <v>118</v>
      </c>
      <c r="D308" s="1956">
        <v>117.8</v>
      </c>
      <c r="E308" s="1812">
        <v>50.7</v>
      </c>
      <c r="F308" s="543">
        <v>4081</v>
      </c>
      <c r="G308" s="544">
        <v>11131</v>
      </c>
      <c r="H308" s="543">
        <v>12576</v>
      </c>
      <c r="I308" s="1787">
        <v>61</v>
      </c>
      <c r="J308" s="1812">
        <v>103.4</v>
      </c>
      <c r="M308" s="1798">
        <v>106.77800000000001</v>
      </c>
      <c r="N308" s="1803">
        <f t="shared" si="28"/>
        <v>103.4</v>
      </c>
      <c r="P308" s="1774">
        <v>12531</v>
      </c>
      <c r="Q308" s="531">
        <f t="shared" si="25"/>
        <v>45</v>
      </c>
    </row>
    <row r="309" spans="1:17">
      <c r="A309" s="496">
        <v>2001</v>
      </c>
      <c r="B309" s="545" t="s">
        <v>132</v>
      </c>
      <c r="C309" s="529" t="s">
        <v>366</v>
      </c>
      <c r="D309" s="1952">
        <v>114.3</v>
      </c>
      <c r="E309" s="1810">
        <v>50.2</v>
      </c>
      <c r="F309" s="517">
        <v>3549</v>
      </c>
      <c r="G309" s="518">
        <v>14682</v>
      </c>
      <c r="H309" s="517">
        <v>10222</v>
      </c>
      <c r="I309" s="1785">
        <v>52</v>
      </c>
      <c r="J309" s="1810">
        <v>101.1</v>
      </c>
      <c r="M309" s="1797">
        <v>105.809</v>
      </c>
      <c r="N309" s="1800">
        <f>ROUND((M309/M297*100),1)</f>
        <v>101.1</v>
      </c>
      <c r="P309" s="1774">
        <v>10205</v>
      </c>
      <c r="Q309" s="531">
        <f t="shared" si="25"/>
        <v>17</v>
      </c>
    </row>
    <row r="310" spans="1:17">
      <c r="B310" s="530"/>
      <c r="C310" s="530" t="s">
        <v>367</v>
      </c>
      <c r="D310" s="1952">
        <v>112.4</v>
      </c>
      <c r="E310" s="1810">
        <v>48.7</v>
      </c>
      <c r="F310" s="517">
        <v>3260</v>
      </c>
      <c r="G310" s="518">
        <v>13382</v>
      </c>
      <c r="H310" s="517">
        <v>15273</v>
      </c>
      <c r="I310" s="1785">
        <v>51</v>
      </c>
      <c r="J310" s="1810">
        <v>100.2</v>
      </c>
      <c r="M310" s="1797">
        <v>105.453</v>
      </c>
      <c r="N310" s="1800">
        <f t="shared" ref="N310:N320" si="29">ROUND((M310/M298*100),1)</f>
        <v>100.2</v>
      </c>
      <c r="P310" s="1774">
        <v>15258</v>
      </c>
      <c r="Q310" s="531">
        <f t="shared" si="25"/>
        <v>15</v>
      </c>
    </row>
    <row r="311" spans="1:17">
      <c r="B311" s="530"/>
      <c r="C311" s="530" t="s">
        <v>368</v>
      </c>
      <c r="D311" s="1952">
        <v>106.4</v>
      </c>
      <c r="E311" s="1810">
        <v>49.7</v>
      </c>
      <c r="F311" s="517">
        <v>3759</v>
      </c>
      <c r="G311" s="518">
        <v>13685</v>
      </c>
      <c r="H311" s="517">
        <v>22434</v>
      </c>
      <c r="I311" s="1785">
        <v>87</v>
      </c>
      <c r="J311" s="1810">
        <v>102.5</v>
      </c>
      <c r="M311" s="1797">
        <v>106.399</v>
      </c>
      <c r="N311" s="1800">
        <f>ROUND((M311/M299*100),1)</f>
        <v>102.5</v>
      </c>
      <c r="P311" s="1774">
        <v>22395</v>
      </c>
      <c r="Q311" s="531">
        <f t="shared" si="25"/>
        <v>39</v>
      </c>
    </row>
    <row r="312" spans="1:17">
      <c r="B312" s="530"/>
      <c r="C312" s="530" t="s">
        <v>369</v>
      </c>
      <c r="D312" s="1952">
        <v>109.7</v>
      </c>
      <c r="E312" s="1810">
        <v>51.9</v>
      </c>
      <c r="F312" s="517">
        <v>3927</v>
      </c>
      <c r="G312" s="518">
        <v>12661</v>
      </c>
      <c r="H312" s="517">
        <v>10513</v>
      </c>
      <c r="I312" s="1785">
        <v>75</v>
      </c>
      <c r="J312" s="1810">
        <v>102.5</v>
      </c>
      <c r="M312" s="1797">
        <v>106.495</v>
      </c>
      <c r="N312" s="1800">
        <f t="shared" si="29"/>
        <v>102.5</v>
      </c>
      <c r="P312" s="1774">
        <v>10501</v>
      </c>
      <c r="Q312" s="531">
        <f t="shared" si="25"/>
        <v>12</v>
      </c>
    </row>
    <row r="313" spans="1:17">
      <c r="B313" s="530"/>
      <c r="C313" s="530" t="s">
        <v>370</v>
      </c>
      <c r="D313" s="1952">
        <v>106.4</v>
      </c>
      <c r="E313" s="1810">
        <v>54.3</v>
      </c>
      <c r="F313" s="517">
        <v>3870</v>
      </c>
      <c r="G313" s="518">
        <v>11475</v>
      </c>
      <c r="H313" s="517">
        <v>11074</v>
      </c>
      <c r="I313" s="1785">
        <v>65</v>
      </c>
      <c r="J313" s="1810">
        <v>101.2</v>
      </c>
      <c r="M313" s="1797">
        <v>105.592</v>
      </c>
      <c r="N313" s="1800">
        <f t="shared" si="29"/>
        <v>101.2</v>
      </c>
      <c r="P313" s="1774">
        <v>11059</v>
      </c>
      <c r="Q313" s="531">
        <f t="shared" si="25"/>
        <v>15</v>
      </c>
    </row>
    <row r="314" spans="1:17">
      <c r="B314" s="530"/>
      <c r="C314" s="530" t="s">
        <v>371</v>
      </c>
      <c r="D314" s="1952">
        <v>105.8</v>
      </c>
      <c r="E314" s="1810">
        <v>54.9</v>
      </c>
      <c r="F314" s="517">
        <v>4444</v>
      </c>
      <c r="G314" s="518">
        <v>12301</v>
      </c>
      <c r="H314" s="517">
        <v>14300</v>
      </c>
      <c r="I314" s="1785">
        <v>54</v>
      </c>
      <c r="J314" s="1810">
        <v>100.5</v>
      </c>
      <c r="M314" s="1797">
        <v>105.062</v>
      </c>
      <c r="N314" s="1800">
        <f t="shared" si="29"/>
        <v>100.5</v>
      </c>
      <c r="P314" s="1774">
        <v>14281</v>
      </c>
      <c r="Q314" s="531">
        <f t="shared" si="25"/>
        <v>19</v>
      </c>
    </row>
    <row r="315" spans="1:17">
      <c r="B315" s="530"/>
      <c r="C315" s="530" t="s">
        <v>372</v>
      </c>
      <c r="D315" s="1952">
        <v>104.4</v>
      </c>
      <c r="E315" s="1810">
        <v>55</v>
      </c>
      <c r="F315" s="517">
        <v>4309</v>
      </c>
      <c r="G315" s="518">
        <v>12389</v>
      </c>
      <c r="H315" s="517">
        <v>15215</v>
      </c>
      <c r="I315" s="1785">
        <v>51</v>
      </c>
      <c r="J315" s="1810">
        <v>97.5</v>
      </c>
      <c r="M315" s="1797">
        <v>103.05200000000001</v>
      </c>
      <c r="N315" s="1800">
        <f t="shared" si="29"/>
        <v>97.5</v>
      </c>
      <c r="P315" s="1774">
        <v>15192</v>
      </c>
      <c r="Q315" s="531">
        <f t="shared" si="25"/>
        <v>23</v>
      </c>
    </row>
    <row r="316" spans="1:17">
      <c r="B316" s="530"/>
      <c r="C316" s="530" t="s">
        <v>373</v>
      </c>
      <c r="D316" s="1952">
        <v>97.6</v>
      </c>
      <c r="E316" s="1810">
        <v>53.9</v>
      </c>
      <c r="F316" s="517">
        <v>3545</v>
      </c>
      <c r="G316" s="518">
        <v>12403</v>
      </c>
      <c r="H316" s="517">
        <v>9662</v>
      </c>
      <c r="I316" s="1785">
        <v>91</v>
      </c>
      <c r="J316" s="1810">
        <v>96.5</v>
      </c>
      <c r="M316" s="1797">
        <v>102.176</v>
      </c>
      <c r="N316" s="1800">
        <f t="shared" si="29"/>
        <v>96.5</v>
      </c>
      <c r="P316" s="1774">
        <v>9638</v>
      </c>
      <c r="Q316" s="531">
        <f t="shared" si="25"/>
        <v>24</v>
      </c>
    </row>
    <row r="317" spans="1:17">
      <c r="B317" s="530"/>
      <c r="C317" s="530" t="s">
        <v>374</v>
      </c>
      <c r="D317" s="1952">
        <v>102.7</v>
      </c>
      <c r="E317" s="1810">
        <v>55</v>
      </c>
      <c r="F317" s="517">
        <v>4195</v>
      </c>
      <c r="G317" s="518">
        <v>12758</v>
      </c>
      <c r="H317" s="517">
        <v>14104</v>
      </c>
      <c r="I317" s="1785">
        <v>62</v>
      </c>
      <c r="J317" s="1810">
        <v>93.4</v>
      </c>
      <c r="M317" s="1797">
        <v>100.376</v>
      </c>
      <c r="N317" s="1800">
        <f t="shared" si="29"/>
        <v>93.4</v>
      </c>
      <c r="P317" s="1774">
        <v>14088</v>
      </c>
      <c r="Q317" s="531">
        <f t="shared" si="25"/>
        <v>16</v>
      </c>
    </row>
    <row r="318" spans="1:17">
      <c r="B318" s="530"/>
      <c r="C318" s="530" t="s">
        <v>116</v>
      </c>
      <c r="D318" s="1952">
        <v>105.1</v>
      </c>
      <c r="E318" s="1810">
        <v>55.8</v>
      </c>
      <c r="F318" s="517">
        <v>4004</v>
      </c>
      <c r="G318" s="518">
        <v>12893</v>
      </c>
      <c r="H318" s="517">
        <v>11852</v>
      </c>
      <c r="I318" s="1785">
        <v>95</v>
      </c>
      <c r="J318" s="1810">
        <v>93.6</v>
      </c>
      <c r="M318" s="1797">
        <v>100.179</v>
      </c>
      <c r="N318" s="1800">
        <f t="shared" si="29"/>
        <v>93.6</v>
      </c>
      <c r="P318" s="1774">
        <v>11828</v>
      </c>
      <c r="Q318" s="531">
        <f t="shared" si="25"/>
        <v>24</v>
      </c>
    </row>
    <row r="319" spans="1:17">
      <c r="B319" s="530"/>
      <c r="C319" s="530" t="s">
        <v>117</v>
      </c>
      <c r="D319" s="1952">
        <v>102.7</v>
      </c>
      <c r="E319" s="1810">
        <v>59.4</v>
      </c>
      <c r="F319" s="535">
        <v>4398</v>
      </c>
      <c r="G319" s="518">
        <v>11491</v>
      </c>
      <c r="H319" s="535">
        <v>12177</v>
      </c>
      <c r="I319" s="1785">
        <v>60</v>
      </c>
      <c r="J319" s="1810">
        <v>92.6</v>
      </c>
      <c r="M319" s="1797">
        <v>99.203000000000003</v>
      </c>
      <c r="N319" s="1800">
        <f t="shared" si="29"/>
        <v>92.6</v>
      </c>
      <c r="P319" s="1773">
        <v>12161</v>
      </c>
      <c r="Q319" s="531">
        <f t="shared" si="25"/>
        <v>16</v>
      </c>
    </row>
    <row r="320" spans="1:17">
      <c r="B320" s="530"/>
      <c r="C320" s="533" t="s">
        <v>118</v>
      </c>
      <c r="D320" s="1952">
        <v>101.8</v>
      </c>
      <c r="E320" s="1810">
        <v>54.7</v>
      </c>
      <c r="F320" s="517">
        <v>4727</v>
      </c>
      <c r="G320" s="518">
        <v>9619</v>
      </c>
      <c r="H320" s="517">
        <v>11507</v>
      </c>
      <c r="I320" s="1785">
        <v>72</v>
      </c>
      <c r="J320" s="1810">
        <v>93.9</v>
      </c>
      <c r="M320" s="1797">
        <v>100.218</v>
      </c>
      <c r="N320" s="1800">
        <f t="shared" si="29"/>
        <v>93.9</v>
      </c>
      <c r="P320" s="1774">
        <v>11503</v>
      </c>
      <c r="Q320" s="531">
        <f t="shared" si="25"/>
        <v>4</v>
      </c>
    </row>
    <row r="321" spans="1:17">
      <c r="A321" s="528">
        <v>2002</v>
      </c>
      <c r="B321" s="546" t="s">
        <v>133</v>
      </c>
      <c r="C321" s="529" t="s">
        <v>366</v>
      </c>
      <c r="D321" s="1957">
        <v>100.4</v>
      </c>
      <c r="E321" s="1811">
        <v>52.4</v>
      </c>
      <c r="F321" s="541">
        <v>3924</v>
      </c>
      <c r="G321" s="542">
        <v>11890</v>
      </c>
      <c r="H321" s="541">
        <v>10004</v>
      </c>
      <c r="I321" s="1786">
        <v>57</v>
      </c>
      <c r="J321" s="1811">
        <v>95.4</v>
      </c>
      <c r="M321" s="1796">
        <v>100.928</v>
      </c>
      <c r="N321" s="1801">
        <f>ROUND((M321/M309*100),1)</f>
        <v>95.4</v>
      </c>
      <c r="P321" s="1774">
        <v>9994</v>
      </c>
      <c r="Q321" s="531">
        <f t="shared" si="25"/>
        <v>10</v>
      </c>
    </row>
    <row r="322" spans="1:17">
      <c r="B322" s="530"/>
      <c r="C322" s="530" t="s">
        <v>367</v>
      </c>
      <c r="D322" s="1952">
        <v>104.7</v>
      </c>
      <c r="E322" s="1810">
        <v>55.3</v>
      </c>
      <c r="F322" s="517">
        <v>3791</v>
      </c>
      <c r="G322" s="518">
        <v>12216</v>
      </c>
      <c r="H322" s="517">
        <v>14040</v>
      </c>
      <c r="I322" s="1785">
        <v>62</v>
      </c>
      <c r="J322" s="1810">
        <v>95.6</v>
      </c>
      <c r="M322" s="1797">
        <v>100.776</v>
      </c>
      <c r="N322" s="1802">
        <f t="shared" ref="N322:N332" si="30">ROUND((M322/M310*100),1)</f>
        <v>95.6</v>
      </c>
      <c r="P322" s="1774">
        <v>14019</v>
      </c>
      <c r="Q322" s="531">
        <f t="shared" si="25"/>
        <v>21</v>
      </c>
    </row>
    <row r="323" spans="1:17">
      <c r="B323" s="530"/>
      <c r="C323" s="530" t="s">
        <v>368</v>
      </c>
      <c r="D323" s="1952">
        <v>106</v>
      </c>
      <c r="E323" s="1810">
        <v>53</v>
      </c>
      <c r="F323" s="517">
        <v>3360</v>
      </c>
      <c r="G323" s="518">
        <v>11496</v>
      </c>
      <c r="H323" s="517">
        <v>20274</v>
      </c>
      <c r="I323" s="1785">
        <v>69</v>
      </c>
      <c r="J323" s="1810">
        <v>95.1</v>
      </c>
      <c r="M323" s="1797">
        <v>101.155</v>
      </c>
      <c r="N323" s="1802">
        <f>ROUND((M323/M311*100),1)</f>
        <v>95.1</v>
      </c>
      <c r="P323" s="1774">
        <v>20243</v>
      </c>
      <c r="Q323" s="531">
        <f t="shared" si="25"/>
        <v>31</v>
      </c>
    </row>
    <row r="324" spans="1:17">
      <c r="B324" s="530"/>
      <c r="C324" s="530" t="s">
        <v>369</v>
      </c>
      <c r="D324" s="1952">
        <v>107.7</v>
      </c>
      <c r="E324" s="1810">
        <v>51.9</v>
      </c>
      <c r="F324" s="517">
        <v>4040</v>
      </c>
      <c r="G324" s="518">
        <v>11401</v>
      </c>
      <c r="H324" s="517">
        <v>10238</v>
      </c>
      <c r="I324" s="1785">
        <v>59</v>
      </c>
      <c r="J324" s="1810">
        <v>95.4</v>
      </c>
      <c r="M324" s="1797">
        <v>101.649</v>
      </c>
      <c r="N324" s="1802">
        <f t="shared" si="30"/>
        <v>95.4</v>
      </c>
      <c r="P324" s="1774">
        <v>10217</v>
      </c>
      <c r="Q324" s="531">
        <f t="shared" si="25"/>
        <v>21</v>
      </c>
    </row>
    <row r="325" spans="1:17">
      <c r="B325" s="530"/>
      <c r="C325" s="530" t="s">
        <v>370</v>
      </c>
      <c r="D325" s="1952">
        <v>110</v>
      </c>
      <c r="E325" s="1810">
        <v>49.5</v>
      </c>
      <c r="F325" s="517">
        <v>2929</v>
      </c>
      <c r="G325" s="518">
        <v>11318</v>
      </c>
      <c r="H325" s="517">
        <v>11098</v>
      </c>
      <c r="I325" s="1785">
        <v>61</v>
      </c>
      <c r="J325" s="1810">
        <v>97.2</v>
      </c>
      <c r="M325" s="1797">
        <v>102.619</v>
      </c>
      <c r="N325" s="1802">
        <f t="shared" si="30"/>
        <v>97.2</v>
      </c>
      <c r="P325" s="1774">
        <v>11084</v>
      </c>
      <c r="Q325" s="531">
        <f t="shared" si="25"/>
        <v>14</v>
      </c>
    </row>
    <row r="326" spans="1:17">
      <c r="B326" s="530"/>
      <c r="C326" s="530" t="s">
        <v>371</v>
      </c>
      <c r="D326" s="1952">
        <v>111.8</v>
      </c>
      <c r="E326" s="1810">
        <v>50.8</v>
      </c>
      <c r="F326" s="517">
        <v>4052</v>
      </c>
      <c r="G326" s="518">
        <v>11248</v>
      </c>
      <c r="H326" s="517">
        <v>13019</v>
      </c>
      <c r="I326" s="1785">
        <v>61</v>
      </c>
      <c r="J326" s="1810">
        <v>98.9</v>
      </c>
      <c r="M326" s="1797">
        <v>103.917</v>
      </c>
      <c r="N326" s="1802">
        <f t="shared" si="30"/>
        <v>98.9</v>
      </c>
      <c r="P326" s="1774">
        <v>12996</v>
      </c>
      <c r="Q326" s="531">
        <f t="shared" si="25"/>
        <v>23</v>
      </c>
    </row>
    <row r="327" spans="1:17">
      <c r="B327" s="530"/>
      <c r="C327" s="530" t="s">
        <v>372</v>
      </c>
      <c r="D327" s="1952">
        <v>112.3</v>
      </c>
      <c r="E327" s="1810">
        <v>48.6</v>
      </c>
      <c r="F327" s="517">
        <v>3434</v>
      </c>
      <c r="G327" s="518">
        <v>12550</v>
      </c>
      <c r="H327" s="517">
        <v>14316</v>
      </c>
      <c r="I327" s="1785">
        <v>70</v>
      </c>
      <c r="J327" s="1810">
        <v>98.5</v>
      </c>
      <c r="M327" s="1797">
        <v>101.53</v>
      </c>
      <c r="N327" s="1802">
        <f t="shared" si="30"/>
        <v>98.5</v>
      </c>
      <c r="P327" s="1774">
        <v>14293</v>
      </c>
      <c r="Q327" s="531">
        <f t="shared" si="25"/>
        <v>23</v>
      </c>
    </row>
    <row r="328" spans="1:17">
      <c r="B328" s="530"/>
      <c r="C328" s="530" t="s">
        <v>373</v>
      </c>
      <c r="D328" s="1952">
        <v>113.8</v>
      </c>
      <c r="E328" s="1810">
        <v>48</v>
      </c>
      <c r="F328" s="517">
        <v>3433</v>
      </c>
      <c r="G328" s="518">
        <v>12563</v>
      </c>
      <c r="H328" s="517">
        <v>9365</v>
      </c>
      <c r="I328" s="1785">
        <v>66</v>
      </c>
      <c r="J328" s="1810">
        <v>100.1</v>
      </c>
      <c r="M328" s="1797">
        <v>102.277</v>
      </c>
      <c r="N328" s="1802">
        <f t="shared" si="30"/>
        <v>100.1</v>
      </c>
      <c r="P328" s="1774">
        <v>9346</v>
      </c>
      <c r="Q328" s="531">
        <f t="shared" si="25"/>
        <v>19</v>
      </c>
    </row>
    <row r="329" spans="1:17">
      <c r="B329" s="530"/>
      <c r="C329" s="530" t="s">
        <v>374</v>
      </c>
      <c r="D329" s="1952">
        <v>115.2</v>
      </c>
      <c r="E329" s="1810">
        <v>48.5</v>
      </c>
      <c r="F329" s="517">
        <v>3605</v>
      </c>
      <c r="G329" s="518">
        <v>12882</v>
      </c>
      <c r="H329" s="517">
        <v>15058</v>
      </c>
      <c r="I329" s="1785">
        <v>67</v>
      </c>
      <c r="J329" s="1810">
        <v>101.9</v>
      </c>
      <c r="M329" s="1797">
        <v>102.306</v>
      </c>
      <c r="N329" s="1802">
        <f t="shared" si="30"/>
        <v>101.9</v>
      </c>
      <c r="P329" s="1774">
        <v>15025</v>
      </c>
      <c r="Q329" s="531">
        <f t="shared" si="25"/>
        <v>33</v>
      </c>
    </row>
    <row r="330" spans="1:17">
      <c r="B330" s="530"/>
      <c r="C330" s="530" t="s">
        <v>116</v>
      </c>
      <c r="D330" s="1952">
        <v>119.6</v>
      </c>
      <c r="E330" s="1810">
        <v>47.4</v>
      </c>
      <c r="F330" s="517">
        <v>3479</v>
      </c>
      <c r="G330" s="518">
        <v>13987</v>
      </c>
      <c r="H330" s="517">
        <v>11903</v>
      </c>
      <c r="I330" s="1785">
        <v>59</v>
      </c>
      <c r="J330" s="1810">
        <v>103.8</v>
      </c>
      <c r="M330" s="1797">
        <v>104.02800000000001</v>
      </c>
      <c r="N330" s="1802">
        <f t="shared" si="30"/>
        <v>103.8</v>
      </c>
      <c r="P330" s="1774">
        <v>11874</v>
      </c>
      <c r="Q330" s="531">
        <f t="shared" si="25"/>
        <v>29</v>
      </c>
    </row>
    <row r="331" spans="1:17">
      <c r="B331" s="530"/>
      <c r="C331" s="530" t="s">
        <v>117</v>
      </c>
      <c r="D331" s="1952">
        <v>119.9</v>
      </c>
      <c r="E331" s="1810">
        <v>49</v>
      </c>
      <c r="F331" s="517">
        <v>3587</v>
      </c>
      <c r="G331" s="518">
        <v>11567</v>
      </c>
      <c r="H331" s="517">
        <v>12622</v>
      </c>
      <c r="I331" s="1785">
        <v>62</v>
      </c>
      <c r="J331" s="1810">
        <v>105.8</v>
      </c>
      <c r="M331" s="1797">
        <v>104.953</v>
      </c>
      <c r="N331" s="1802">
        <f t="shared" si="30"/>
        <v>105.8</v>
      </c>
      <c r="P331" s="1774">
        <v>12603</v>
      </c>
      <c r="Q331" s="531">
        <f t="shared" si="25"/>
        <v>19</v>
      </c>
    </row>
    <row r="332" spans="1:17">
      <c r="A332" s="532"/>
      <c r="B332" s="533"/>
      <c r="C332" s="533" t="s">
        <v>118</v>
      </c>
      <c r="D332" s="1956">
        <v>121.5</v>
      </c>
      <c r="E332" s="1812">
        <v>49.5</v>
      </c>
      <c r="F332" s="543">
        <v>3891</v>
      </c>
      <c r="G332" s="544">
        <v>10297</v>
      </c>
      <c r="H332" s="543">
        <v>11422</v>
      </c>
      <c r="I332" s="1787">
        <v>54</v>
      </c>
      <c r="J332" s="1812">
        <v>105.3</v>
      </c>
      <c r="M332" s="1798">
        <v>105.515</v>
      </c>
      <c r="N332" s="1803">
        <f t="shared" si="30"/>
        <v>105.3</v>
      </c>
      <c r="P332" s="1775">
        <v>11401</v>
      </c>
      <c r="Q332" s="531">
        <f t="shared" si="25"/>
        <v>21</v>
      </c>
    </row>
    <row r="333" spans="1:17">
      <c r="A333" s="496">
        <v>2003</v>
      </c>
      <c r="B333" s="545" t="s">
        <v>134</v>
      </c>
      <c r="C333" s="529" t="s">
        <v>366</v>
      </c>
      <c r="D333" s="1952">
        <v>108.8</v>
      </c>
      <c r="E333" s="1810">
        <v>48.7</v>
      </c>
      <c r="F333" s="517">
        <v>3381</v>
      </c>
      <c r="G333" s="518">
        <v>14973</v>
      </c>
      <c r="H333" s="517">
        <v>10242</v>
      </c>
      <c r="I333" s="1785">
        <v>58</v>
      </c>
      <c r="J333" s="1810">
        <v>105.8</v>
      </c>
      <c r="M333" s="1797">
        <v>106.752</v>
      </c>
      <c r="N333" s="1800">
        <f>ROUND((M333/M321*100),1)</f>
        <v>105.8</v>
      </c>
      <c r="P333" s="1776">
        <v>10236</v>
      </c>
      <c r="Q333" s="531">
        <f t="shared" si="25"/>
        <v>6</v>
      </c>
    </row>
    <row r="334" spans="1:17">
      <c r="B334" s="530"/>
      <c r="C334" s="530" t="s">
        <v>367</v>
      </c>
      <c r="D334" s="1952">
        <v>108.9</v>
      </c>
      <c r="E334" s="1810">
        <v>47.8</v>
      </c>
      <c r="F334" s="517">
        <v>3832</v>
      </c>
      <c r="G334" s="518">
        <v>14314</v>
      </c>
      <c r="H334" s="517">
        <v>15032</v>
      </c>
      <c r="I334" s="1785">
        <v>59</v>
      </c>
      <c r="J334" s="1810">
        <v>107.4</v>
      </c>
      <c r="M334" s="1797">
        <v>108.276</v>
      </c>
      <c r="N334" s="1800">
        <f t="shared" ref="N334:N344" si="31">ROUND((M334/M322*100),1)</f>
        <v>107.4</v>
      </c>
      <c r="P334" s="1774">
        <v>15012</v>
      </c>
      <c r="Q334" s="531">
        <f t="shared" ref="Q334:Q343" si="32">H334-P334</f>
        <v>20</v>
      </c>
    </row>
    <row r="335" spans="1:17">
      <c r="B335" s="530"/>
      <c r="C335" s="530" t="s">
        <v>368</v>
      </c>
      <c r="D335" s="1952">
        <v>115.3</v>
      </c>
      <c r="E335" s="1810">
        <v>48.3</v>
      </c>
      <c r="F335" s="517">
        <v>3325</v>
      </c>
      <c r="G335" s="518">
        <v>13161</v>
      </c>
      <c r="H335" s="517">
        <v>22005</v>
      </c>
      <c r="I335" s="1785">
        <v>55</v>
      </c>
      <c r="J335" s="1810">
        <v>107.7</v>
      </c>
      <c r="M335" s="1797">
        <v>108.91800000000001</v>
      </c>
      <c r="N335" s="1800">
        <f>ROUND((M335/M323*100),1)</f>
        <v>107.7</v>
      </c>
      <c r="P335" s="1774">
        <v>21968</v>
      </c>
      <c r="Q335" s="531">
        <f t="shared" si="32"/>
        <v>37</v>
      </c>
    </row>
    <row r="336" spans="1:17">
      <c r="B336" s="530"/>
      <c r="C336" s="530" t="s">
        <v>369</v>
      </c>
      <c r="D336" s="1952">
        <v>109.1</v>
      </c>
      <c r="E336" s="1810">
        <v>47.9</v>
      </c>
      <c r="F336" s="517">
        <v>3677</v>
      </c>
      <c r="G336" s="518">
        <v>12926</v>
      </c>
      <c r="H336" s="517">
        <v>9521</v>
      </c>
      <c r="I336" s="1785">
        <v>61</v>
      </c>
      <c r="J336" s="1810">
        <v>106.3</v>
      </c>
      <c r="M336" s="1797">
        <v>108.065</v>
      </c>
      <c r="N336" s="1800">
        <f t="shared" si="31"/>
        <v>106.3</v>
      </c>
      <c r="P336" s="1774">
        <v>9494</v>
      </c>
      <c r="Q336" s="531">
        <f t="shared" si="32"/>
        <v>27</v>
      </c>
    </row>
    <row r="337" spans="1:17">
      <c r="B337" s="530"/>
      <c r="C337" s="530" t="s">
        <v>370</v>
      </c>
      <c r="D337" s="1952">
        <v>109.4</v>
      </c>
      <c r="E337" s="1810">
        <v>45.8</v>
      </c>
      <c r="F337" s="517">
        <v>3254</v>
      </c>
      <c r="G337" s="518">
        <v>13424</v>
      </c>
      <c r="H337" s="517">
        <v>11138</v>
      </c>
      <c r="I337" s="1785">
        <v>64</v>
      </c>
      <c r="J337" s="1810">
        <v>104.4</v>
      </c>
      <c r="M337" s="1797">
        <v>107.14700000000001</v>
      </c>
      <c r="N337" s="1800">
        <f t="shared" si="31"/>
        <v>104.4</v>
      </c>
      <c r="P337" s="1774">
        <v>11118</v>
      </c>
      <c r="Q337" s="531">
        <f t="shared" si="32"/>
        <v>20</v>
      </c>
    </row>
    <row r="338" spans="1:17">
      <c r="B338" s="530"/>
      <c r="C338" s="530" t="s">
        <v>371</v>
      </c>
      <c r="D338" s="1952">
        <v>108.6</v>
      </c>
      <c r="E338" s="1810">
        <v>46.4</v>
      </c>
      <c r="F338" s="517">
        <v>4182</v>
      </c>
      <c r="G338" s="518">
        <v>12609</v>
      </c>
      <c r="H338" s="517">
        <v>13105</v>
      </c>
      <c r="I338" s="1785">
        <v>53</v>
      </c>
      <c r="J338" s="1810">
        <v>103.5</v>
      </c>
      <c r="M338" s="1797">
        <v>107.54300000000001</v>
      </c>
      <c r="N338" s="1800">
        <f t="shared" si="31"/>
        <v>103.5</v>
      </c>
      <c r="P338" s="1774">
        <v>13095</v>
      </c>
      <c r="Q338" s="531">
        <f t="shared" si="32"/>
        <v>10</v>
      </c>
    </row>
    <row r="339" spans="1:17">
      <c r="B339" s="530"/>
      <c r="C339" s="530" t="s">
        <v>372</v>
      </c>
      <c r="D339" s="1952">
        <v>109.5</v>
      </c>
      <c r="E339" s="1810">
        <v>44.8</v>
      </c>
      <c r="F339" s="517">
        <v>3757</v>
      </c>
      <c r="G339" s="518">
        <v>14545</v>
      </c>
      <c r="H339" s="517">
        <v>14143</v>
      </c>
      <c r="I339" s="1785">
        <v>62</v>
      </c>
      <c r="J339" s="1810">
        <v>107.3</v>
      </c>
      <c r="M339" s="1797">
        <v>108.985</v>
      </c>
      <c r="N339" s="1800">
        <f>ROUND((M339/M327*100),1)</f>
        <v>107.3</v>
      </c>
      <c r="P339" s="1774">
        <v>14110</v>
      </c>
      <c r="Q339" s="531">
        <f t="shared" si="32"/>
        <v>33</v>
      </c>
    </row>
    <row r="340" spans="1:17">
      <c r="B340" s="530"/>
      <c r="C340" s="530" t="s">
        <v>373</v>
      </c>
      <c r="D340" s="1952">
        <v>109.3</v>
      </c>
      <c r="E340" s="1810">
        <v>48.3</v>
      </c>
      <c r="F340" s="517">
        <v>3299</v>
      </c>
      <c r="G340" s="518">
        <v>13897</v>
      </c>
      <c r="H340" s="517">
        <v>8718</v>
      </c>
      <c r="I340" s="1785">
        <v>55</v>
      </c>
      <c r="J340" s="1810">
        <v>105.9</v>
      </c>
      <c r="M340" s="1797">
        <v>108.262</v>
      </c>
      <c r="N340" s="1800">
        <f t="shared" si="31"/>
        <v>105.9</v>
      </c>
      <c r="P340" s="1774">
        <v>8697</v>
      </c>
      <c r="Q340" s="531">
        <f t="shared" si="32"/>
        <v>21</v>
      </c>
    </row>
    <row r="341" spans="1:17">
      <c r="B341" s="530"/>
      <c r="C341" s="530" t="s">
        <v>374</v>
      </c>
      <c r="D341" s="1952">
        <v>110.3</v>
      </c>
      <c r="E341" s="1810">
        <v>46.4</v>
      </c>
      <c r="F341" s="517">
        <v>3352</v>
      </c>
      <c r="G341" s="518">
        <v>15233</v>
      </c>
      <c r="H341" s="517">
        <v>14862</v>
      </c>
      <c r="I341" s="1785">
        <v>54</v>
      </c>
      <c r="J341" s="1810">
        <v>105.8</v>
      </c>
      <c r="M341" s="1797">
        <v>108.282</v>
      </c>
      <c r="N341" s="1800">
        <f t="shared" si="31"/>
        <v>105.8</v>
      </c>
      <c r="P341" s="1774">
        <v>14819</v>
      </c>
      <c r="Q341" s="531">
        <f t="shared" si="32"/>
        <v>43</v>
      </c>
    </row>
    <row r="342" spans="1:17">
      <c r="B342" s="530"/>
      <c r="C342" s="530" t="s">
        <v>116</v>
      </c>
      <c r="D342" s="1952">
        <v>113.9</v>
      </c>
      <c r="E342" s="1810">
        <v>42.6</v>
      </c>
      <c r="F342" s="517">
        <v>4191</v>
      </c>
      <c r="G342" s="518">
        <v>16378</v>
      </c>
      <c r="H342" s="517">
        <v>11622</v>
      </c>
      <c r="I342" s="1785">
        <v>52</v>
      </c>
      <c r="J342" s="1810">
        <v>107</v>
      </c>
      <c r="M342" s="1797">
        <v>111.27500000000001</v>
      </c>
      <c r="N342" s="1800">
        <f t="shared" si="31"/>
        <v>107</v>
      </c>
      <c r="P342" s="1774">
        <v>11592</v>
      </c>
      <c r="Q342" s="531">
        <f t="shared" si="32"/>
        <v>30</v>
      </c>
    </row>
    <row r="343" spans="1:17">
      <c r="B343" s="530"/>
      <c r="C343" s="530" t="s">
        <v>117</v>
      </c>
      <c r="D343" s="1952">
        <v>114.7</v>
      </c>
      <c r="E343" s="1810">
        <v>43.8</v>
      </c>
      <c r="F343" s="517">
        <v>2868</v>
      </c>
      <c r="G343" s="518">
        <v>14708</v>
      </c>
      <c r="H343" s="517">
        <v>11598</v>
      </c>
      <c r="I343" s="1785">
        <v>49</v>
      </c>
      <c r="J343" s="1810">
        <v>105.2</v>
      </c>
      <c r="M343" s="1797">
        <v>110.46</v>
      </c>
      <c r="N343" s="1800">
        <f t="shared" si="31"/>
        <v>105.2</v>
      </c>
      <c r="P343" s="1774">
        <v>11578</v>
      </c>
      <c r="Q343" s="531">
        <f t="shared" si="32"/>
        <v>20</v>
      </c>
    </row>
    <row r="344" spans="1:17">
      <c r="B344" s="530"/>
      <c r="C344" s="533" t="s">
        <v>118</v>
      </c>
      <c r="D344" s="1952">
        <v>122</v>
      </c>
      <c r="E344" s="1810">
        <v>42.3</v>
      </c>
      <c r="F344" s="517">
        <v>3142</v>
      </c>
      <c r="G344" s="518">
        <v>12204</v>
      </c>
      <c r="H344" s="517">
        <v>11802</v>
      </c>
      <c r="I344" s="1785">
        <v>56</v>
      </c>
      <c r="J344" s="1810">
        <v>105.4</v>
      </c>
      <c r="M344" s="1797">
        <v>111.26</v>
      </c>
      <c r="N344" s="1800">
        <f t="shared" si="31"/>
        <v>105.4</v>
      </c>
      <c r="P344" s="1771"/>
    </row>
    <row r="345" spans="1:17">
      <c r="A345" s="528">
        <v>2004</v>
      </c>
      <c r="B345" s="546" t="s">
        <v>135</v>
      </c>
      <c r="C345" s="529" t="s">
        <v>366</v>
      </c>
      <c r="D345" s="1957">
        <v>117.4</v>
      </c>
      <c r="E345" s="1811">
        <v>43</v>
      </c>
      <c r="F345" s="541">
        <v>3271</v>
      </c>
      <c r="G345" s="542">
        <v>17644</v>
      </c>
      <c r="H345" s="541">
        <v>10841</v>
      </c>
      <c r="I345" s="1786">
        <v>56</v>
      </c>
      <c r="J345" s="1811">
        <v>106.4</v>
      </c>
      <c r="M345" s="1796">
        <v>113.551</v>
      </c>
      <c r="N345" s="1801">
        <f>ROUND((M345/M333*100),1)</f>
        <v>106.4</v>
      </c>
      <c r="P345" s="1777"/>
    </row>
    <row r="346" spans="1:17">
      <c r="B346" s="530"/>
      <c r="C346" s="530" t="s">
        <v>367</v>
      </c>
      <c r="D346" s="1952">
        <v>113.2</v>
      </c>
      <c r="E346" s="1810">
        <v>43.8</v>
      </c>
      <c r="F346" s="517">
        <v>3068</v>
      </c>
      <c r="G346" s="518">
        <v>16017</v>
      </c>
      <c r="H346" s="517">
        <v>15134</v>
      </c>
      <c r="I346" s="1785">
        <v>56</v>
      </c>
      <c r="J346" s="1810">
        <v>107.9</v>
      </c>
      <c r="M346" s="1797">
        <v>116.821</v>
      </c>
      <c r="N346" s="1802">
        <f t="shared" ref="N346:N356" si="33">ROUND((M346/M334*100),1)</f>
        <v>107.9</v>
      </c>
      <c r="P346" s="1777"/>
    </row>
    <row r="347" spans="1:17">
      <c r="B347" s="530"/>
      <c r="C347" s="530" t="s">
        <v>368</v>
      </c>
      <c r="D347" s="1952">
        <v>113.7</v>
      </c>
      <c r="E347" s="1810">
        <v>43.5</v>
      </c>
      <c r="F347" s="517">
        <v>3522</v>
      </c>
      <c r="G347" s="518">
        <v>16062</v>
      </c>
      <c r="H347" s="517">
        <v>22699</v>
      </c>
      <c r="I347" s="1785">
        <v>48</v>
      </c>
      <c r="J347" s="1810">
        <v>109.9</v>
      </c>
      <c r="M347" s="1797">
        <v>119.73099999999999</v>
      </c>
      <c r="N347" s="1802">
        <f>ROUND((M347/M335*100),1)</f>
        <v>109.9</v>
      </c>
      <c r="P347" s="1777"/>
    </row>
    <row r="348" spans="1:17">
      <c r="B348" s="530"/>
      <c r="C348" s="530" t="s">
        <v>369</v>
      </c>
      <c r="D348" s="1952">
        <v>117</v>
      </c>
      <c r="E348" s="1810">
        <v>42.2</v>
      </c>
      <c r="F348" s="517">
        <v>3235</v>
      </c>
      <c r="G348" s="518">
        <v>16161</v>
      </c>
      <c r="H348" s="517">
        <v>9518</v>
      </c>
      <c r="I348" s="1785">
        <v>62</v>
      </c>
      <c r="J348" s="1810">
        <v>110.9</v>
      </c>
      <c r="M348" s="1797">
        <v>119.795</v>
      </c>
      <c r="N348" s="1802">
        <f t="shared" si="33"/>
        <v>110.9</v>
      </c>
      <c r="P348" s="1777"/>
    </row>
    <row r="349" spans="1:17">
      <c r="B349" s="530"/>
      <c r="C349" s="530" t="s">
        <v>370</v>
      </c>
      <c r="D349" s="1952">
        <v>119.7</v>
      </c>
      <c r="E349" s="1810">
        <v>43.2</v>
      </c>
      <c r="F349" s="517">
        <v>3446</v>
      </c>
      <c r="G349" s="518">
        <v>14501</v>
      </c>
      <c r="H349" s="517">
        <v>10423</v>
      </c>
      <c r="I349" s="1785">
        <v>50</v>
      </c>
      <c r="J349" s="1810">
        <v>114.6</v>
      </c>
      <c r="M349" s="1797">
        <v>122.794</v>
      </c>
      <c r="N349" s="1802">
        <f t="shared" si="33"/>
        <v>114.6</v>
      </c>
      <c r="P349" s="1777"/>
    </row>
    <row r="350" spans="1:17">
      <c r="B350" s="530"/>
      <c r="C350" s="530" t="s">
        <v>371</v>
      </c>
      <c r="D350" s="1952">
        <v>117.5</v>
      </c>
      <c r="E350" s="1810">
        <v>41.3</v>
      </c>
      <c r="F350" s="517">
        <v>4268</v>
      </c>
      <c r="G350" s="518">
        <v>16837</v>
      </c>
      <c r="H350" s="517">
        <v>13149</v>
      </c>
      <c r="I350" s="1785">
        <v>45</v>
      </c>
      <c r="J350" s="1810">
        <v>114.3</v>
      </c>
      <c r="M350" s="1797">
        <v>122.926</v>
      </c>
      <c r="N350" s="1802">
        <f t="shared" si="33"/>
        <v>114.3</v>
      </c>
      <c r="P350" s="1777"/>
    </row>
    <row r="351" spans="1:17">
      <c r="B351" s="530"/>
      <c r="C351" s="530" t="s">
        <v>372</v>
      </c>
      <c r="D351" s="1952">
        <v>117.9</v>
      </c>
      <c r="E351" s="1810">
        <v>42.1</v>
      </c>
      <c r="F351" s="517">
        <v>4455</v>
      </c>
      <c r="G351" s="518">
        <v>15899</v>
      </c>
      <c r="H351" s="517">
        <v>14151</v>
      </c>
      <c r="I351" s="1785">
        <v>58</v>
      </c>
      <c r="J351" s="1810">
        <v>113.4</v>
      </c>
      <c r="M351" s="1797">
        <v>123.54300000000001</v>
      </c>
      <c r="N351" s="1802">
        <f t="shared" si="33"/>
        <v>113.4</v>
      </c>
      <c r="P351" s="1777"/>
    </row>
    <row r="352" spans="1:17">
      <c r="B352" s="530"/>
      <c r="C352" s="530" t="s">
        <v>373</v>
      </c>
      <c r="D352" s="1952">
        <v>118.1</v>
      </c>
      <c r="E352" s="1810">
        <v>43.6</v>
      </c>
      <c r="F352" s="517">
        <v>4386</v>
      </c>
      <c r="G352" s="518">
        <v>16556</v>
      </c>
      <c r="H352" s="517">
        <v>10022</v>
      </c>
      <c r="I352" s="1785">
        <v>75</v>
      </c>
      <c r="J352" s="1810">
        <v>115.5</v>
      </c>
      <c r="M352" s="1797">
        <v>125.081</v>
      </c>
      <c r="N352" s="1802">
        <f t="shared" si="33"/>
        <v>115.5</v>
      </c>
      <c r="P352" s="1777"/>
    </row>
    <row r="353" spans="1:16">
      <c r="B353" s="530"/>
      <c r="C353" s="530" t="s">
        <v>374</v>
      </c>
      <c r="D353" s="1952">
        <v>115.2</v>
      </c>
      <c r="E353" s="1810">
        <v>41.6</v>
      </c>
      <c r="F353" s="517">
        <v>4890</v>
      </c>
      <c r="G353" s="518">
        <v>17017</v>
      </c>
      <c r="H353" s="517">
        <v>15570</v>
      </c>
      <c r="I353" s="1785">
        <v>57</v>
      </c>
      <c r="J353" s="1810">
        <v>116.5</v>
      </c>
      <c r="M353" s="1797">
        <v>126.178</v>
      </c>
      <c r="N353" s="1802">
        <f t="shared" si="33"/>
        <v>116.5</v>
      </c>
      <c r="P353" s="1777"/>
    </row>
    <row r="354" spans="1:16">
      <c r="B354" s="530"/>
      <c r="C354" s="530" t="s">
        <v>116</v>
      </c>
      <c r="D354" s="1952">
        <v>118.2</v>
      </c>
      <c r="E354" s="1810">
        <v>42.4</v>
      </c>
      <c r="F354" s="517">
        <v>4046</v>
      </c>
      <c r="G354" s="518">
        <v>19222</v>
      </c>
      <c r="H354" s="517">
        <v>12140</v>
      </c>
      <c r="I354" s="1785">
        <v>60</v>
      </c>
      <c r="J354" s="1810">
        <v>113.5</v>
      </c>
      <c r="M354" s="1797">
        <v>126.294</v>
      </c>
      <c r="N354" s="1802">
        <f t="shared" si="33"/>
        <v>113.5</v>
      </c>
      <c r="P354" s="1777"/>
    </row>
    <row r="355" spans="1:16">
      <c r="B355" s="530"/>
      <c r="C355" s="530" t="s">
        <v>117</v>
      </c>
      <c r="D355" s="1952">
        <v>120.9</v>
      </c>
      <c r="E355" s="1810">
        <v>42.3</v>
      </c>
      <c r="F355" s="517">
        <v>3344</v>
      </c>
      <c r="G355" s="518">
        <v>18399</v>
      </c>
      <c r="H355" s="517">
        <v>14772</v>
      </c>
      <c r="I355" s="1785">
        <v>51</v>
      </c>
      <c r="J355" s="1810">
        <v>115</v>
      </c>
      <c r="M355" s="1797">
        <v>127.01300000000001</v>
      </c>
      <c r="N355" s="1802">
        <f t="shared" si="33"/>
        <v>115</v>
      </c>
      <c r="P355" s="1777"/>
    </row>
    <row r="356" spans="1:16">
      <c r="A356" s="532"/>
      <c r="B356" s="533"/>
      <c r="C356" s="533" t="s">
        <v>118</v>
      </c>
      <c r="D356" s="1956">
        <v>119.8</v>
      </c>
      <c r="E356" s="1812">
        <v>41</v>
      </c>
      <c r="F356" s="543">
        <v>3856</v>
      </c>
      <c r="G356" s="544">
        <v>14788</v>
      </c>
      <c r="H356" s="543">
        <v>13804</v>
      </c>
      <c r="I356" s="1787">
        <v>46</v>
      </c>
      <c r="J356" s="1812">
        <v>114</v>
      </c>
      <c r="M356" s="1798">
        <v>126.864</v>
      </c>
      <c r="N356" s="1803">
        <f t="shared" si="33"/>
        <v>114</v>
      </c>
      <c r="P356" s="1777"/>
    </row>
    <row r="357" spans="1:16">
      <c r="A357" s="496">
        <v>2005</v>
      </c>
      <c r="B357" s="545" t="s">
        <v>136</v>
      </c>
      <c r="C357" s="529" t="s">
        <v>366</v>
      </c>
      <c r="D357" s="1952">
        <v>120.7</v>
      </c>
      <c r="E357" s="1810">
        <v>42.6</v>
      </c>
      <c r="F357" s="517">
        <v>3213</v>
      </c>
      <c r="G357" s="518">
        <v>20127</v>
      </c>
      <c r="H357" s="517">
        <v>11167</v>
      </c>
      <c r="I357" s="1785">
        <v>47</v>
      </c>
      <c r="J357" s="1810">
        <v>111.1</v>
      </c>
      <c r="M357" s="1797">
        <v>126.146</v>
      </c>
      <c r="N357" s="1800">
        <f>ROUND((M357/M345*100),1)</f>
        <v>111.1</v>
      </c>
      <c r="P357" s="1777"/>
    </row>
    <row r="358" spans="1:16">
      <c r="B358" s="530"/>
      <c r="C358" s="530" t="s">
        <v>367</v>
      </c>
      <c r="D358" s="1952">
        <v>118.4</v>
      </c>
      <c r="E358" s="1810">
        <v>43.3</v>
      </c>
      <c r="F358" s="517">
        <v>3726</v>
      </c>
      <c r="G358" s="518">
        <v>19753</v>
      </c>
      <c r="H358" s="517">
        <v>15418</v>
      </c>
      <c r="I358" s="1785">
        <v>53</v>
      </c>
      <c r="J358" s="1810">
        <v>109.1</v>
      </c>
      <c r="M358" s="1797">
        <v>127.502</v>
      </c>
      <c r="N358" s="1800">
        <f t="shared" ref="N358:N368" si="34">ROUND((M358/M346*100),1)</f>
        <v>109.1</v>
      </c>
      <c r="P358" s="1777"/>
    </row>
    <row r="359" spans="1:16">
      <c r="B359" s="530"/>
      <c r="C359" s="530" t="s">
        <v>368</v>
      </c>
      <c r="D359" s="1952">
        <v>120.5</v>
      </c>
      <c r="E359" s="1810">
        <v>43.5</v>
      </c>
      <c r="F359" s="517">
        <v>2775</v>
      </c>
      <c r="G359" s="518">
        <v>20653</v>
      </c>
      <c r="H359" s="517">
        <v>22298</v>
      </c>
      <c r="I359" s="1785">
        <v>57</v>
      </c>
      <c r="J359" s="1810">
        <v>108</v>
      </c>
      <c r="M359" s="1797">
        <v>129.28100000000001</v>
      </c>
      <c r="N359" s="1800">
        <f>ROUND((M359/M347*100),1)</f>
        <v>108</v>
      </c>
      <c r="P359" s="1777"/>
    </row>
    <row r="360" spans="1:16">
      <c r="B360" s="530"/>
      <c r="C360" s="530" t="s">
        <v>369</v>
      </c>
      <c r="D360" s="1952">
        <v>121.9</v>
      </c>
      <c r="E360" s="1810">
        <v>44.1</v>
      </c>
      <c r="F360" s="517">
        <v>3503</v>
      </c>
      <c r="G360" s="518">
        <v>18446</v>
      </c>
      <c r="H360" s="517">
        <v>10840</v>
      </c>
      <c r="I360" s="1785">
        <v>53</v>
      </c>
      <c r="J360" s="1810">
        <v>108.4</v>
      </c>
      <c r="M360" s="1797">
        <v>129.816</v>
      </c>
      <c r="N360" s="1800">
        <f t="shared" si="34"/>
        <v>108.4</v>
      </c>
      <c r="P360" s="1777"/>
    </row>
    <row r="361" spans="1:16">
      <c r="B361" s="530"/>
      <c r="C361" s="530" t="s">
        <v>370</v>
      </c>
      <c r="D361" s="1952">
        <v>118.7</v>
      </c>
      <c r="E361" s="1810">
        <v>44.7</v>
      </c>
      <c r="F361" s="517">
        <v>3574</v>
      </c>
      <c r="G361" s="518">
        <v>17496</v>
      </c>
      <c r="H361" s="517">
        <v>11650</v>
      </c>
      <c r="I361" s="1785">
        <v>45</v>
      </c>
      <c r="J361" s="1810">
        <v>104.7</v>
      </c>
      <c r="M361" s="1797">
        <v>128.58600000000001</v>
      </c>
      <c r="N361" s="1800">
        <f t="shared" si="34"/>
        <v>104.7</v>
      </c>
      <c r="P361" s="1777"/>
    </row>
    <row r="362" spans="1:16">
      <c r="B362" s="530"/>
      <c r="C362" s="530" t="s">
        <v>371</v>
      </c>
      <c r="D362" s="1952">
        <v>121</v>
      </c>
      <c r="E362" s="1810">
        <v>43.8</v>
      </c>
      <c r="F362" s="517">
        <v>4793</v>
      </c>
      <c r="G362" s="518">
        <v>18703</v>
      </c>
      <c r="H362" s="517">
        <v>14527</v>
      </c>
      <c r="I362" s="1785">
        <v>61</v>
      </c>
      <c r="J362" s="1810">
        <v>104.7</v>
      </c>
      <c r="M362" s="1797">
        <v>128.66</v>
      </c>
      <c r="N362" s="1800">
        <f t="shared" si="34"/>
        <v>104.7</v>
      </c>
      <c r="P362" s="1777"/>
    </row>
    <row r="363" spans="1:16">
      <c r="B363" s="530"/>
      <c r="C363" s="530" t="s">
        <v>372</v>
      </c>
      <c r="D363" s="1952">
        <v>121.9</v>
      </c>
      <c r="E363" s="1810">
        <v>44.6</v>
      </c>
      <c r="F363" s="517">
        <v>3760</v>
      </c>
      <c r="G363" s="518">
        <v>18689</v>
      </c>
      <c r="H363" s="517">
        <v>13883</v>
      </c>
      <c r="I363" s="1785">
        <v>53</v>
      </c>
      <c r="J363" s="1810">
        <v>106</v>
      </c>
      <c r="M363" s="1797">
        <v>130.96700000000001</v>
      </c>
      <c r="N363" s="1800">
        <f t="shared" si="34"/>
        <v>106</v>
      </c>
      <c r="P363" s="1777"/>
    </row>
    <row r="364" spans="1:16">
      <c r="B364" s="530"/>
      <c r="C364" s="530" t="s">
        <v>373</v>
      </c>
      <c r="D364" s="1952">
        <v>122.1</v>
      </c>
      <c r="E364" s="1810">
        <v>44.4</v>
      </c>
      <c r="F364" s="517">
        <v>4101</v>
      </c>
      <c r="G364" s="518">
        <v>18852</v>
      </c>
      <c r="H364" s="517">
        <v>10322</v>
      </c>
      <c r="I364" s="1785">
        <v>49</v>
      </c>
      <c r="J364" s="1810">
        <v>105.2</v>
      </c>
      <c r="M364" s="1797">
        <v>131.60499999999999</v>
      </c>
      <c r="N364" s="1800">
        <f t="shared" si="34"/>
        <v>105.2</v>
      </c>
      <c r="P364" s="1777"/>
    </row>
    <row r="365" spans="1:16">
      <c r="B365" s="530"/>
      <c r="C365" s="530" t="s">
        <v>374</v>
      </c>
      <c r="D365" s="1952">
        <v>122.6</v>
      </c>
      <c r="E365" s="1810">
        <v>44.7</v>
      </c>
      <c r="F365" s="517">
        <v>3490</v>
      </c>
      <c r="G365" s="518">
        <v>18664</v>
      </c>
      <c r="H365" s="517">
        <v>15839</v>
      </c>
      <c r="I365" s="1785">
        <v>53</v>
      </c>
      <c r="J365" s="1810">
        <v>104.8</v>
      </c>
      <c r="M365" s="1797">
        <v>132.202</v>
      </c>
      <c r="N365" s="1800">
        <f t="shared" si="34"/>
        <v>104.8</v>
      </c>
      <c r="P365" s="1777"/>
    </row>
    <row r="366" spans="1:16">
      <c r="B366" s="530"/>
      <c r="C366" s="530" t="s">
        <v>116</v>
      </c>
      <c r="D366" s="1952">
        <v>121.7</v>
      </c>
      <c r="E366" s="1810">
        <v>45.2</v>
      </c>
      <c r="F366" s="517">
        <v>3633</v>
      </c>
      <c r="G366" s="518">
        <v>18768</v>
      </c>
      <c r="H366" s="517">
        <v>11431</v>
      </c>
      <c r="I366" s="1785">
        <v>68</v>
      </c>
      <c r="J366" s="1810">
        <v>106.8</v>
      </c>
      <c r="M366" s="1797">
        <v>134.82499999999999</v>
      </c>
      <c r="N366" s="1800">
        <f t="shared" si="34"/>
        <v>106.8</v>
      </c>
      <c r="P366" s="1777"/>
    </row>
    <row r="367" spans="1:16">
      <c r="B367" s="530"/>
      <c r="C367" s="530" t="s">
        <v>117</v>
      </c>
      <c r="D367" s="1952">
        <v>121.4</v>
      </c>
      <c r="E367" s="1810">
        <v>44</v>
      </c>
      <c r="F367" s="517">
        <v>5031</v>
      </c>
      <c r="G367" s="518">
        <v>19067</v>
      </c>
      <c r="H367" s="517">
        <v>12592</v>
      </c>
      <c r="I367" s="1785">
        <v>54</v>
      </c>
      <c r="J367" s="1810">
        <v>106.9</v>
      </c>
      <c r="M367" s="1797">
        <v>135.78700000000001</v>
      </c>
      <c r="N367" s="1800">
        <f t="shared" si="34"/>
        <v>106.9</v>
      </c>
      <c r="P367" s="1777"/>
    </row>
    <row r="368" spans="1:16">
      <c r="B368" s="530"/>
      <c r="C368" s="533" t="s">
        <v>118</v>
      </c>
      <c r="D368" s="1952">
        <v>122.8</v>
      </c>
      <c r="E368" s="1810">
        <v>43.7</v>
      </c>
      <c r="F368" s="517">
        <v>2829</v>
      </c>
      <c r="G368" s="518">
        <v>14699</v>
      </c>
      <c r="H368" s="517">
        <v>11495</v>
      </c>
      <c r="I368" s="1785">
        <v>56</v>
      </c>
      <c r="J368" s="1810">
        <v>109.1</v>
      </c>
      <c r="M368" s="1797">
        <v>138.398</v>
      </c>
      <c r="N368" s="1800">
        <f t="shared" si="34"/>
        <v>109.1</v>
      </c>
      <c r="P368" s="1777"/>
    </row>
    <row r="369" spans="1:16">
      <c r="A369" s="528">
        <v>2006</v>
      </c>
      <c r="B369" s="546" t="s">
        <v>137</v>
      </c>
      <c r="C369" s="529" t="s">
        <v>366</v>
      </c>
      <c r="D369" s="1958">
        <v>122</v>
      </c>
      <c r="E369" s="1959">
        <v>43.6</v>
      </c>
      <c r="F369" s="548">
        <v>3186</v>
      </c>
      <c r="G369" s="549">
        <v>21131</v>
      </c>
      <c r="H369" s="548">
        <v>11163</v>
      </c>
      <c r="I369" s="1788">
        <v>50</v>
      </c>
      <c r="J369" s="1811">
        <v>112.6</v>
      </c>
      <c r="M369" s="1796">
        <v>142.06</v>
      </c>
      <c r="N369" s="1801">
        <f>ROUND((M369/M357*100),1)</f>
        <v>112.6</v>
      </c>
      <c r="P369" s="1777"/>
    </row>
    <row r="370" spans="1:16">
      <c r="B370" s="530"/>
      <c r="C370" s="530" t="s">
        <v>367</v>
      </c>
      <c r="D370" s="1960">
        <v>123.3</v>
      </c>
      <c r="E370" s="1961">
        <v>43</v>
      </c>
      <c r="F370" s="550">
        <v>4741</v>
      </c>
      <c r="G370" s="551">
        <v>20310</v>
      </c>
      <c r="H370" s="550">
        <v>15103</v>
      </c>
      <c r="I370" s="1789">
        <v>49</v>
      </c>
      <c r="J370" s="1810">
        <v>111.8</v>
      </c>
      <c r="M370" s="1797">
        <v>142.571</v>
      </c>
      <c r="N370" s="1802">
        <f t="shared" ref="N370:N380" si="35">ROUND((M370/M358*100),1)</f>
        <v>111.8</v>
      </c>
      <c r="P370" s="1777"/>
    </row>
    <row r="371" spans="1:16">
      <c r="B371" s="530"/>
      <c r="C371" s="530" t="s">
        <v>368</v>
      </c>
      <c r="D371" s="1960">
        <v>123.4</v>
      </c>
      <c r="E371" s="1961">
        <v>44.1</v>
      </c>
      <c r="F371" s="550">
        <v>3286</v>
      </c>
      <c r="G371" s="551">
        <v>20613</v>
      </c>
      <c r="H371" s="550">
        <v>22793</v>
      </c>
      <c r="I371" s="1789">
        <v>52</v>
      </c>
      <c r="J371" s="1810">
        <v>111</v>
      </c>
      <c r="M371" s="1797">
        <v>143.471</v>
      </c>
      <c r="N371" s="1802">
        <f>ROUND((M371/M359*100),1)</f>
        <v>111</v>
      </c>
      <c r="P371" s="1777"/>
    </row>
    <row r="372" spans="1:16">
      <c r="B372" s="530"/>
      <c r="C372" s="530" t="s">
        <v>369</v>
      </c>
      <c r="D372" s="1960">
        <v>123</v>
      </c>
      <c r="E372" s="1961">
        <v>43</v>
      </c>
      <c r="F372" s="550">
        <v>3772</v>
      </c>
      <c r="G372" s="551">
        <v>18931</v>
      </c>
      <c r="H372" s="550">
        <v>9629</v>
      </c>
      <c r="I372" s="1789">
        <v>47</v>
      </c>
      <c r="J372" s="1810">
        <v>114.3</v>
      </c>
      <c r="M372" s="1797">
        <v>148.40600000000001</v>
      </c>
      <c r="N372" s="1802">
        <f t="shared" si="35"/>
        <v>114.3</v>
      </c>
      <c r="P372" s="1777"/>
    </row>
    <row r="373" spans="1:16">
      <c r="B373" s="530"/>
      <c r="C373" s="530" t="s">
        <v>370</v>
      </c>
      <c r="D373" s="552">
        <v>126.2</v>
      </c>
      <c r="E373" s="1962">
        <v>42.3</v>
      </c>
      <c r="F373" s="550">
        <v>4000</v>
      </c>
      <c r="G373" s="551">
        <v>19452</v>
      </c>
      <c r="H373" s="550">
        <v>10741</v>
      </c>
      <c r="I373" s="1789">
        <v>53</v>
      </c>
      <c r="J373" s="1810">
        <v>117</v>
      </c>
      <c r="M373" s="1797">
        <v>150.488</v>
      </c>
      <c r="N373" s="1802">
        <f t="shared" si="35"/>
        <v>117</v>
      </c>
      <c r="P373" s="1777"/>
    </row>
    <row r="374" spans="1:16">
      <c r="B374" s="530"/>
      <c r="C374" s="530" t="s">
        <v>371</v>
      </c>
      <c r="D374" s="552">
        <v>128.30000000000001</v>
      </c>
      <c r="E374" s="1962">
        <v>43.2</v>
      </c>
      <c r="F374" s="550">
        <v>5481</v>
      </c>
      <c r="G374" s="551">
        <v>20067</v>
      </c>
      <c r="H374" s="550">
        <v>13814</v>
      </c>
      <c r="I374" s="1789">
        <v>52</v>
      </c>
      <c r="J374" s="1810">
        <v>116.4</v>
      </c>
      <c r="M374" s="1797">
        <v>149.77500000000001</v>
      </c>
      <c r="N374" s="1802">
        <f t="shared" si="35"/>
        <v>116.4</v>
      </c>
      <c r="P374" s="1777"/>
    </row>
    <row r="375" spans="1:16">
      <c r="B375" s="530"/>
      <c r="C375" s="530" t="s">
        <v>372</v>
      </c>
      <c r="D375" s="552">
        <v>126.9</v>
      </c>
      <c r="E375" s="1962">
        <v>44.6</v>
      </c>
      <c r="F375" s="550">
        <v>4525</v>
      </c>
      <c r="G375" s="551">
        <v>19652</v>
      </c>
      <c r="H375" s="550">
        <v>12941</v>
      </c>
      <c r="I375" s="1789">
        <v>45</v>
      </c>
      <c r="J375" s="1810">
        <v>115.9</v>
      </c>
      <c r="M375" s="1797">
        <v>151.78700000000001</v>
      </c>
      <c r="N375" s="1802">
        <f t="shared" si="35"/>
        <v>115.9</v>
      </c>
      <c r="P375" s="1777"/>
    </row>
    <row r="376" spans="1:16">
      <c r="B376" s="530"/>
      <c r="C376" s="530" t="s">
        <v>373</v>
      </c>
      <c r="D376" s="552">
        <v>128.30000000000001</v>
      </c>
      <c r="E376" s="1962">
        <v>43</v>
      </c>
      <c r="F376" s="550">
        <v>4480</v>
      </c>
      <c r="G376" s="551">
        <v>21400</v>
      </c>
      <c r="H376" s="550">
        <v>9639</v>
      </c>
      <c r="I376" s="1789">
        <v>44</v>
      </c>
      <c r="J376" s="1810">
        <v>116</v>
      </c>
      <c r="M376" s="1797">
        <v>152.65899999999999</v>
      </c>
      <c r="N376" s="1802">
        <f t="shared" si="35"/>
        <v>116</v>
      </c>
      <c r="P376" s="1777"/>
    </row>
    <row r="377" spans="1:16">
      <c r="B377" s="530"/>
      <c r="C377" s="530" t="s">
        <v>374</v>
      </c>
      <c r="D377" s="552">
        <v>135.30000000000001</v>
      </c>
      <c r="E377" s="1962">
        <v>44.4</v>
      </c>
      <c r="F377" s="550">
        <v>5100</v>
      </c>
      <c r="G377" s="551">
        <v>21151</v>
      </c>
      <c r="H377" s="550">
        <v>15036</v>
      </c>
      <c r="I377" s="1789">
        <v>48</v>
      </c>
      <c r="J377" s="1810">
        <v>115.3</v>
      </c>
      <c r="M377" s="1797">
        <v>152.471</v>
      </c>
      <c r="N377" s="1802">
        <f t="shared" si="35"/>
        <v>115.3</v>
      </c>
      <c r="P377" s="1777"/>
    </row>
    <row r="378" spans="1:16">
      <c r="B378" s="530"/>
      <c r="C378" s="530" t="s">
        <v>116</v>
      </c>
      <c r="D378" s="552">
        <v>130.80000000000001</v>
      </c>
      <c r="E378" s="1962">
        <v>42.9</v>
      </c>
      <c r="F378" s="550">
        <v>4766</v>
      </c>
      <c r="G378" s="551">
        <v>21157</v>
      </c>
      <c r="H378" s="550">
        <v>10713</v>
      </c>
      <c r="I378" s="1789">
        <v>60</v>
      </c>
      <c r="J378" s="1810">
        <v>115.3</v>
      </c>
      <c r="M378" s="1797">
        <v>155.51599999999999</v>
      </c>
      <c r="N378" s="1802">
        <f t="shared" si="35"/>
        <v>115.3</v>
      </c>
      <c r="P378" s="1777"/>
    </row>
    <row r="379" spans="1:16">
      <c r="B379" s="530"/>
      <c r="C379" s="530" t="s">
        <v>117</v>
      </c>
      <c r="D379" s="552">
        <v>131.6</v>
      </c>
      <c r="E379" s="1962">
        <v>43.3</v>
      </c>
      <c r="F379" s="550">
        <v>5198</v>
      </c>
      <c r="G379" s="551">
        <v>19544</v>
      </c>
      <c r="H379" s="550">
        <v>11754</v>
      </c>
      <c r="I379" s="1789">
        <v>54</v>
      </c>
      <c r="J379" s="1810">
        <v>115.3</v>
      </c>
      <c r="M379" s="1797">
        <v>156.554</v>
      </c>
      <c r="N379" s="1802">
        <f t="shared" si="35"/>
        <v>115.3</v>
      </c>
      <c r="P379" s="1777"/>
    </row>
    <row r="380" spans="1:16">
      <c r="A380" s="532"/>
      <c r="B380" s="533"/>
      <c r="C380" s="533" t="s">
        <v>118</v>
      </c>
      <c r="D380" s="554">
        <v>133.80000000000001</v>
      </c>
      <c r="E380" s="1963">
        <v>44.2</v>
      </c>
      <c r="F380" s="556">
        <v>4111</v>
      </c>
      <c r="G380" s="557">
        <v>16536</v>
      </c>
      <c r="H380" s="556">
        <v>10065</v>
      </c>
      <c r="I380" s="1790">
        <v>50</v>
      </c>
      <c r="J380" s="1812">
        <v>114.8</v>
      </c>
      <c r="M380" s="1798">
        <v>158.92099999999999</v>
      </c>
      <c r="N380" s="1803">
        <f t="shared" si="35"/>
        <v>114.8</v>
      </c>
      <c r="P380" s="1777"/>
    </row>
    <row r="381" spans="1:16">
      <c r="A381" s="496">
        <v>2007</v>
      </c>
      <c r="B381" s="545" t="s">
        <v>138</v>
      </c>
      <c r="C381" s="529" t="s">
        <v>366</v>
      </c>
      <c r="D381" s="552">
        <v>127.4</v>
      </c>
      <c r="E381" s="1962">
        <v>44.3</v>
      </c>
      <c r="F381" s="550">
        <v>2783</v>
      </c>
      <c r="G381" s="551">
        <v>21561</v>
      </c>
      <c r="H381" s="550">
        <v>11153</v>
      </c>
      <c r="I381" s="1789">
        <v>60</v>
      </c>
      <c r="J381" s="1810">
        <v>111.7</v>
      </c>
      <c r="M381" s="1797">
        <v>158.71600000000001</v>
      </c>
      <c r="N381" s="1800">
        <f>ROUND((M381/M369*100),1)</f>
        <v>111.7</v>
      </c>
      <c r="P381" s="1777"/>
    </row>
    <row r="382" spans="1:16">
      <c r="B382" s="530"/>
      <c r="C382" s="530" t="s">
        <v>367</v>
      </c>
      <c r="D382" s="552">
        <v>131.80000000000001</v>
      </c>
      <c r="E382" s="1962">
        <v>44.6</v>
      </c>
      <c r="F382" s="550">
        <v>4572</v>
      </c>
      <c r="G382" s="551">
        <v>20985</v>
      </c>
      <c r="H382" s="550">
        <v>13350</v>
      </c>
      <c r="I382" s="1789">
        <v>50</v>
      </c>
      <c r="J382" s="1810">
        <v>111.8</v>
      </c>
      <c r="M382" s="1797">
        <v>159.42400000000001</v>
      </c>
      <c r="N382" s="1800">
        <f t="shared" ref="N382:N392" si="36">ROUND((M382/M370*100),1)</f>
        <v>111.8</v>
      </c>
      <c r="P382" s="1777"/>
    </row>
    <row r="383" spans="1:16">
      <c r="B383" s="530"/>
      <c r="C383" s="530" t="s">
        <v>368</v>
      </c>
      <c r="D383" s="552">
        <v>130.80000000000001</v>
      </c>
      <c r="E383" s="1962">
        <v>45.7</v>
      </c>
      <c r="F383" s="550">
        <v>3364</v>
      </c>
      <c r="G383" s="551">
        <v>19374</v>
      </c>
      <c r="H383" s="550">
        <v>19199</v>
      </c>
      <c r="I383" s="1789">
        <v>53</v>
      </c>
      <c r="J383" s="1810">
        <v>113.7</v>
      </c>
      <c r="M383" s="1797">
        <v>163.06299999999999</v>
      </c>
      <c r="N383" s="1800">
        <f>ROUND((M383/M371*100),1)</f>
        <v>113.7</v>
      </c>
      <c r="P383" s="1777"/>
    </row>
    <row r="384" spans="1:16">
      <c r="B384" s="530"/>
      <c r="C384" s="530" t="s">
        <v>369</v>
      </c>
      <c r="D384" s="552">
        <v>130.30000000000001</v>
      </c>
      <c r="E384" s="1962">
        <v>44.6</v>
      </c>
      <c r="F384" s="550">
        <v>3563</v>
      </c>
      <c r="G384" s="551">
        <v>17806</v>
      </c>
      <c r="H384" s="550">
        <v>8266</v>
      </c>
      <c r="I384" s="1789">
        <v>50</v>
      </c>
      <c r="J384" s="1810">
        <v>113.3</v>
      </c>
      <c r="M384" s="1797">
        <v>168.185</v>
      </c>
      <c r="N384" s="1800">
        <f t="shared" si="36"/>
        <v>113.3</v>
      </c>
      <c r="P384" s="1777"/>
    </row>
    <row r="385" spans="1:16">
      <c r="B385" s="530"/>
      <c r="C385" s="530" t="s">
        <v>370</v>
      </c>
      <c r="D385" s="552">
        <v>129.6</v>
      </c>
      <c r="E385" s="1962">
        <v>43.3</v>
      </c>
      <c r="F385" s="550">
        <v>4691</v>
      </c>
      <c r="G385" s="551">
        <v>19343</v>
      </c>
      <c r="H385" s="550">
        <v>9375</v>
      </c>
      <c r="I385" s="1789">
        <v>62</v>
      </c>
      <c r="J385" s="1810">
        <v>112.7</v>
      </c>
      <c r="M385" s="1797">
        <v>169.648</v>
      </c>
      <c r="N385" s="1800">
        <f t="shared" si="36"/>
        <v>112.7</v>
      </c>
      <c r="P385" s="1777"/>
    </row>
    <row r="386" spans="1:16">
      <c r="B386" s="530"/>
      <c r="C386" s="530" t="s">
        <v>371</v>
      </c>
      <c r="D386" s="1964">
        <v>130.1</v>
      </c>
      <c r="E386" s="1965">
        <v>44.3</v>
      </c>
      <c r="F386" s="550">
        <v>3960</v>
      </c>
      <c r="G386" s="551">
        <v>17569</v>
      </c>
      <c r="H386" s="550">
        <v>11350</v>
      </c>
      <c r="I386" s="1789">
        <v>74</v>
      </c>
      <c r="J386" s="1810">
        <v>114.8</v>
      </c>
      <c r="M386" s="1797">
        <v>171.893</v>
      </c>
      <c r="N386" s="1800">
        <f t="shared" si="36"/>
        <v>114.8</v>
      </c>
      <c r="P386" s="1777"/>
    </row>
    <row r="387" spans="1:16">
      <c r="B387" s="530"/>
      <c r="C387" s="530" t="s">
        <v>372</v>
      </c>
      <c r="D387" s="1964">
        <v>130.19999999999999</v>
      </c>
      <c r="E387" s="1965">
        <v>43.4</v>
      </c>
      <c r="F387" s="550">
        <v>3533</v>
      </c>
      <c r="G387" s="551">
        <v>19620</v>
      </c>
      <c r="H387" s="550">
        <v>11264</v>
      </c>
      <c r="I387" s="1789">
        <v>50</v>
      </c>
      <c r="J387" s="1810">
        <v>115.5</v>
      </c>
      <c r="M387" s="1797">
        <v>175.31200000000001</v>
      </c>
      <c r="N387" s="1800">
        <f t="shared" si="36"/>
        <v>115.5</v>
      </c>
      <c r="P387" s="1777"/>
    </row>
    <row r="388" spans="1:16">
      <c r="B388" s="530"/>
      <c r="C388" s="530" t="s">
        <v>373</v>
      </c>
      <c r="D388" s="1964">
        <v>140.19999999999999</v>
      </c>
      <c r="E388" s="1965">
        <v>43.6</v>
      </c>
      <c r="F388" s="550">
        <v>2185</v>
      </c>
      <c r="G388" s="551">
        <v>20027</v>
      </c>
      <c r="H388" s="550">
        <v>8685</v>
      </c>
      <c r="I388" s="1789">
        <v>55</v>
      </c>
      <c r="J388" s="1810">
        <v>112.1</v>
      </c>
      <c r="M388" s="1797">
        <v>171.161</v>
      </c>
      <c r="N388" s="1800">
        <f t="shared" si="36"/>
        <v>112.1</v>
      </c>
      <c r="P388" s="1777"/>
    </row>
    <row r="389" spans="1:16">
      <c r="B389" s="530"/>
      <c r="C389" s="530" t="s">
        <v>374</v>
      </c>
      <c r="D389" s="1964">
        <v>132.1</v>
      </c>
      <c r="E389" s="1965">
        <v>46.3</v>
      </c>
      <c r="F389" s="550">
        <v>2398</v>
      </c>
      <c r="G389" s="551">
        <v>17980</v>
      </c>
      <c r="H389" s="550">
        <v>13004</v>
      </c>
      <c r="I389" s="1789">
        <v>60</v>
      </c>
      <c r="J389" s="1810">
        <v>113.7</v>
      </c>
      <c r="M389" s="1797">
        <v>173.351</v>
      </c>
      <c r="N389" s="1800">
        <f t="shared" si="36"/>
        <v>113.7</v>
      </c>
      <c r="P389" s="1777"/>
    </row>
    <row r="390" spans="1:16">
      <c r="B390" s="530"/>
      <c r="C390" s="530" t="s">
        <v>116</v>
      </c>
      <c r="D390" s="1964">
        <v>133.9</v>
      </c>
      <c r="E390" s="1965">
        <v>43.8</v>
      </c>
      <c r="F390" s="550">
        <v>2704</v>
      </c>
      <c r="G390" s="551">
        <v>20872</v>
      </c>
      <c r="H390" s="550">
        <v>10937</v>
      </c>
      <c r="I390" s="1789">
        <v>71</v>
      </c>
      <c r="J390" s="1810">
        <v>113</v>
      </c>
      <c r="M390" s="1797">
        <v>175.721</v>
      </c>
      <c r="N390" s="1800">
        <f t="shared" si="36"/>
        <v>113</v>
      </c>
      <c r="P390" s="1777"/>
    </row>
    <row r="391" spans="1:16">
      <c r="B391" s="530"/>
      <c r="C391" s="530" t="s">
        <v>117</v>
      </c>
      <c r="D391" s="1964">
        <v>131.5</v>
      </c>
      <c r="E391" s="1965">
        <v>44</v>
      </c>
      <c r="F391" s="550">
        <v>3236</v>
      </c>
      <c r="G391" s="551">
        <v>16380</v>
      </c>
      <c r="H391" s="550">
        <v>11602</v>
      </c>
      <c r="I391" s="1789">
        <v>63</v>
      </c>
      <c r="J391" s="1810">
        <v>110.6</v>
      </c>
      <c r="M391" s="1797">
        <v>173.21799999999999</v>
      </c>
      <c r="N391" s="1800">
        <f t="shared" si="36"/>
        <v>110.6</v>
      </c>
      <c r="P391" s="1777"/>
    </row>
    <row r="392" spans="1:16">
      <c r="B392" s="530"/>
      <c r="C392" s="533" t="s">
        <v>118</v>
      </c>
      <c r="D392" s="1964">
        <v>132.4</v>
      </c>
      <c r="E392" s="1965">
        <v>44.2</v>
      </c>
      <c r="F392" s="550">
        <v>3497</v>
      </c>
      <c r="G392" s="551">
        <v>13266</v>
      </c>
      <c r="H392" s="550">
        <v>9657</v>
      </c>
      <c r="I392" s="1789">
        <v>63</v>
      </c>
      <c r="J392" s="1810">
        <v>108.4</v>
      </c>
      <c r="M392" s="1797">
        <v>172.334</v>
      </c>
      <c r="N392" s="1800">
        <f t="shared" si="36"/>
        <v>108.4</v>
      </c>
      <c r="P392" s="1777"/>
    </row>
    <row r="393" spans="1:16">
      <c r="A393" s="528">
        <v>2008</v>
      </c>
      <c r="B393" s="546" t="s">
        <v>139</v>
      </c>
      <c r="C393" s="529" t="s">
        <v>366</v>
      </c>
      <c r="D393" s="558">
        <v>132.1</v>
      </c>
      <c r="E393" s="1966">
        <v>46.2</v>
      </c>
      <c r="F393" s="548">
        <v>2937</v>
      </c>
      <c r="G393" s="549">
        <v>18128</v>
      </c>
      <c r="H393" s="548">
        <v>10034</v>
      </c>
      <c r="I393" s="1788">
        <v>67</v>
      </c>
      <c r="J393" s="1811">
        <v>109</v>
      </c>
      <c r="M393" s="1796">
        <v>172.93799999999999</v>
      </c>
      <c r="N393" s="1801">
        <f>ROUND((M393/M381*100),1)</f>
        <v>109</v>
      </c>
      <c r="P393" s="1777"/>
    </row>
    <row r="394" spans="1:16">
      <c r="B394" s="530"/>
      <c r="C394" s="530" t="s">
        <v>367</v>
      </c>
      <c r="D394" s="552">
        <v>137.69999999999999</v>
      </c>
      <c r="E394" s="1962">
        <v>42.4</v>
      </c>
      <c r="F394" s="550">
        <v>3661</v>
      </c>
      <c r="G394" s="551">
        <v>16416</v>
      </c>
      <c r="H394" s="550">
        <v>13484</v>
      </c>
      <c r="I394" s="1789">
        <v>66</v>
      </c>
      <c r="J394" s="1810">
        <v>113.3</v>
      </c>
      <c r="M394" s="1797">
        <v>180.65100000000001</v>
      </c>
      <c r="N394" s="1802">
        <f t="shared" ref="N394:N404" si="37">ROUND((M394/M382*100),1)</f>
        <v>113.3</v>
      </c>
      <c r="P394" s="1777"/>
    </row>
    <row r="395" spans="1:16">
      <c r="B395" s="530"/>
      <c r="C395" s="530" t="s">
        <v>368</v>
      </c>
      <c r="D395" s="552">
        <v>129.5</v>
      </c>
      <c r="E395" s="1962">
        <v>44.8</v>
      </c>
      <c r="F395" s="550">
        <v>3530</v>
      </c>
      <c r="G395" s="551">
        <v>14947</v>
      </c>
      <c r="H395" s="550">
        <v>18524</v>
      </c>
      <c r="I395" s="1789">
        <v>72</v>
      </c>
      <c r="J395" s="1810">
        <v>111.7</v>
      </c>
      <c r="M395" s="1797">
        <v>182.14500000000001</v>
      </c>
      <c r="N395" s="1802">
        <f>ROUND((M395/M383*100),1)</f>
        <v>111.7</v>
      </c>
      <c r="P395" s="1777"/>
    </row>
    <row r="396" spans="1:16">
      <c r="B396" s="530"/>
      <c r="C396" s="530" t="s">
        <v>369</v>
      </c>
      <c r="D396" s="552">
        <v>135.9</v>
      </c>
      <c r="E396" s="1962">
        <v>43.9</v>
      </c>
      <c r="F396" s="550">
        <v>3787</v>
      </c>
      <c r="G396" s="551">
        <v>16438</v>
      </c>
      <c r="H396" s="550">
        <v>9260</v>
      </c>
      <c r="I396" s="1789">
        <v>55</v>
      </c>
      <c r="J396" s="1810">
        <v>111.6</v>
      </c>
      <c r="M396" s="1797">
        <v>187.63399999999999</v>
      </c>
      <c r="N396" s="1802">
        <f t="shared" si="37"/>
        <v>111.6</v>
      </c>
      <c r="P396" s="1777"/>
    </row>
    <row r="397" spans="1:16">
      <c r="B397" s="530"/>
      <c r="C397" s="530" t="s">
        <v>370</v>
      </c>
      <c r="D397" s="552">
        <v>136.19999999999999</v>
      </c>
      <c r="E397" s="1962">
        <v>43.3</v>
      </c>
      <c r="F397" s="550">
        <v>3585</v>
      </c>
      <c r="G397" s="551">
        <v>14366</v>
      </c>
      <c r="H397" s="550">
        <v>8762</v>
      </c>
      <c r="I397" s="1789">
        <v>53</v>
      </c>
      <c r="J397" s="1810">
        <v>113.9</v>
      </c>
      <c r="M397" s="1797">
        <v>193.27699999999999</v>
      </c>
      <c r="N397" s="1802">
        <f t="shared" si="37"/>
        <v>113.9</v>
      </c>
      <c r="P397" s="1777"/>
    </row>
    <row r="398" spans="1:16">
      <c r="B398" s="530"/>
      <c r="C398" s="530" t="s">
        <v>371</v>
      </c>
      <c r="D398" s="1964">
        <v>133.19999999999999</v>
      </c>
      <c r="E398" s="1965">
        <v>43.5</v>
      </c>
      <c r="F398" s="550">
        <v>4207</v>
      </c>
      <c r="G398" s="551">
        <v>13936</v>
      </c>
      <c r="H398" s="550">
        <v>11258</v>
      </c>
      <c r="I398" s="1789">
        <v>60</v>
      </c>
      <c r="J398" s="1810">
        <v>115.3</v>
      </c>
      <c r="M398" s="1797">
        <v>198.16399999999999</v>
      </c>
      <c r="N398" s="1802">
        <f t="shared" si="37"/>
        <v>115.3</v>
      </c>
      <c r="P398" s="1777"/>
    </row>
    <row r="399" spans="1:16">
      <c r="B399" s="530"/>
      <c r="C399" s="530" t="s">
        <v>372</v>
      </c>
      <c r="D399" s="1964">
        <v>133.1</v>
      </c>
      <c r="E399" s="1965">
        <v>44.5</v>
      </c>
      <c r="F399" s="550">
        <v>3467</v>
      </c>
      <c r="G399" s="551">
        <v>15174</v>
      </c>
      <c r="H399" s="550">
        <v>11590</v>
      </c>
      <c r="I399" s="1789">
        <v>58</v>
      </c>
      <c r="J399" s="1810">
        <v>115.2</v>
      </c>
      <c r="M399" s="1797">
        <v>201.91399999999999</v>
      </c>
      <c r="N399" s="1802">
        <f t="shared" si="37"/>
        <v>115.2</v>
      </c>
      <c r="P399" s="1777"/>
    </row>
    <row r="400" spans="1:16">
      <c r="B400" s="530"/>
      <c r="C400" s="530" t="s">
        <v>373</v>
      </c>
      <c r="D400" s="1964">
        <v>130.30000000000001</v>
      </c>
      <c r="E400" s="1965">
        <v>45.3</v>
      </c>
      <c r="F400" s="550">
        <v>3400</v>
      </c>
      <c r="G400" s="551">
        <v>13617</v>
      </c>
      <c r="H400" s="550">
        <v>7765</v>
      </c>
      <c r="I400" s="1789">
        <v>59</v>
      </c>
      <c r="J400" s="1810">
        <v>116.3</v>
      </c>
      <c r="M400" s="1797">
        <v>199.048</v>
      </c>
      <c r="N400" s="1802">
        <f t="shared" si="37"/>
        <v>116.3</v>
      </c>
      <c r="P400" s="1777"/>
    </row>
    <row r="401" spans="1:16">
      <c r="B401" s="530"/>
      <c r="C401" s="530" t="s">
        <v>374</v>
      </c>
      <c r="D401" s="1964">
        <v>127</v>
      </c>
      <c r="E401" s="1965">
        <v>47.1</v>
      </c>
      <c r="F401" s="550">
        <v>3108</v>
      </c>
      <c r="G401" s="551">
        <v>14632</v>
      </c>
      <c r="H401" s="550">
        <v>12500</v>
      </c>
      <c r="I401" s="1789">
        <v>56</v>
      </c>
      <c r="J401" s="1810">
        <v>110.5</v>
      </c>
      <c r="M401" s="1797">
        <v>191.535</v>
      </c>
      <c r="N401" s="1802">
        <f t="shared" si="37"/>
        <v>110.5</v>
      </c>
      <c r="P401" s="1777"/>
    </row>
    <row r="402" spans="1:16">
      <c r="B402" s="530"/>
      <c r="C402" s="530" t="s">
        <v>116</v>
      </c>
      <c r="D402" s="1964">
        <v>124.4</v>
      </c>
      <c r="E402" s="1965">
        <v>47.7</v>
      </c>
      <c r="F402" s="550">
        <v>3378</v>
      </c>
      <c r="G402" s="551">
        <v>15039</v>
      </c>
      <c r="H402" s="550">
        <v>9163</v>
      </c>
      <c r="I402" s="1789">
        <v>76</v>
      </c>
      <c r="J402" s="1810">
        <v>98.8</v>
      </c>
      <c r="M402" s="1797">
        <v>173.66200000000001</v>
      </c>
      <c r="N402" s="1802">
        <f t="shared" si="37"/>
        <v>98.8</v>
      </c>
      <c r="P402" s="1777"/>
    </row>
    <row r="403" spans="1:16">
      <c r="B403" s="530"/>
      <c r="C403" s="530" t="s">
        <v>117</v>
      </c>
      <c r="D403" s="1964">
        <v>116.8</v>
      </c>
      <c r="E403" s="1965">
        <v>55.3</v>
      </c>
      <c r="F403" s="550">
        <v>2963</v>
      </c>
      <c r="G403" s="551">
        <v>12120</v>
      </c>
      <c r="H403" s="550">
        <v>8732</v>
      </c>
      <c r="I403" s="1789">
        <v>71</v>
      </c>
      <c r="J403" s="1810">
        <v>91.6</v>
      </c>
      <c r="M403" s="1797">
        <v>158.65199999999999</v>
      </c>
      <c r="N403" s="1802">
        <f t="shared" si="37"/>
        <v>91.6</v>
      </c>
      <c r="P403" s="1777"/>
    </row>
    <row r="404" spans="1:16">
      <c r="A404" s="532"/>
      <c r="B404" s="533"/>
      <c r="C404" s="533" t="s">
        <v>118</v>
      </c>
      <c r="D404" s="1967">
        <v>110.8</v>
      </c>
      <c r="E404" s="1968">
        <v>65.599999999999994</v>
      </c>
      <c r="F404" s="556">
        <v>3427</v>
      </c>
      <c r="G404" s="557">
        <v>11990</v>
      </c>
      <c r="H404" s="556">
        <v>7500</v>
      </c>
      <c r="I404" s="1790">
        <v>54</v>
      </c>
      <c r="J404" s="1812">
        <v>85.8</v>
      </c>
      <c r="M404" s="1798">
        <v>147.85400000000001</v>
      </c>
      <c r="N404" s="1803">
        <f t="shared" si="37"/>
        <v>85.8</v>
      </c>
      <c r="P404" s="1777"/>
    </row>
    <row r="405" spans="1:16">
      <c r="A405" s="496">
        <v>2009</v>
      </c>
      <c r="B405" s="545" t="s">
        <v>145</v>
      </c>
      <c r="C405" s="529" t="s">
        <v>366</v>
      </c>
      <c r="D405" s="1964">
        <v>95.6</v>
      </c>
      <c r="E405" s="1965">
        <v>115.6</v>
      </c>
      <c r="F405" s="550">
        <v>2015</v>
      </c>
      <c r="G405" s="551">
        <v>14433</v>
      </c>
      <c r="H405" s="550">
        <v>7117</v>
      </c>
      <c r="I405" s="1789">
        <v>59</v>
      </c>
      <c r="J405" s="1810">
        <v>82.8</v>
      </c>
      <c r="M405" s="1797">
        <v>143.107</v>
      </c>
      <c r="N405" s="1800">
        <f>ROUND((M405/M393*100),1)</f>
        <v>82.8</v>
      </c>
      <c r="P405" s="1777"/>
    </row>
    <row r="406" spans="1:16">
      <c r="B406" s="530"/>
      <c r="C406" s="530" t="s">
        <v>367</v>
      </c>
      <c r="D406" s="1964">
        <v>87.5</v>
      </c>
      <c r="E406" s="1965">
        <v>84.1</v>
      </c>
      <c r="F406" s="550">
        <v>2500</v>
      </c>
      <c r="G406" s="551">
        <v>11816</v>
      </c>
      <c r="H406" s="550">
        <v>9165</v>
      </c>
      <c r="I406" s="1789">
        <v>67</v>
      </c>
      <c r="J406" s="1810">
        <v>77.3</v>
      </c>
      <c r="M406" s="1797">
        <v>139.69900000000001</v>
      </c>
      <c r="N406" s="1800">
        <f t="shared" ref="N406:N416" si="38">ROUND((M406/M394*100),1)</f>
        <v>77.3</v>
      </c>
      <c r="P406" s="1778"/>
    </row>
    <row r="407" spans="1:16">
      <c r="B407" s="530"/>
      <c r="C407" s="530" t="s">
        <v>368</v>
      </c>
      <c r="D407" s="1964">
        <v>103.6</v>
      </c>
      <c r="E407" s="1965">
        <v>73.400000000000006</v>
      </c>
      <c r="F407" s="550">
        <v>3019</v>
      </c>
      <c r="G407" s="551">
        <v>12425</v>
      </c>
      <c r="H407" s="550">
        <v>13075</v>
      </c>
      <c r="I407" s="1789">
        <v>74</v>
      </c>
      <c r="J407" s="1810">
        <v>76.8</v>
      </c>
      <c r="M407" s="1797">
        <v>139.827</v>
      </c>
      <c r="N407" s="1800">
        <f>ROUND((M407/M395*100),1)</f>
        <v>76.8</v>
      </c>
      <c r="P407" s="1778"/>
    </row>
    <row r="408" spans="1:16">
      <c r="B408" s="530"/>
      <c r="C408" s="530" t="s">
        <v>369</v>
      </c>
      <c r="D408" s="1964">
        <v>91.4</v>
      </c>
      <c r="E408" s="1965">
        <v>71.599999999999994</v>
      </c>
      <c r="F408" s="550">
        <v>2991</v>
      </c>
      <c r="G408" s="551">
        <v>11384</v>
      </c>
      <c r="H408" s="550">
        <v>6905</v>
      </c>
      <c r="I408" s="1789">
        <v>68</v>
      </c>
      <c r="J408" s="1810">
        <v>76.400000000000006</v>
      </c>
      <c r="M408" s="1797">
        <v>143.33600000000001</v>
      </c>
      <c r="N408" s="1800">
        <f t="shared" si="38"/>
        <v>76.400000000000006</v>
      </c>
      <c r="P408" s="1778"/>
    </row>
    <row r="409" spans="1:16">
      <c r="B409" s="530"/>
      <c r="C409" s="530" t="s">
        <v>370</v>
      </c>
      <c r="D409" s="1964">
        <v>92.6</v>
      </c>
      <c r="E409" s="1965">
        <v>67.5</v>
      </c>
      <c r="F409" s="550">
        <v>2139</v>
      </c>
      <c r="G409" s="551">
        <v>9273</v>
      </c>
      <c r="H409" s="550">
        <v>7271</v>
      </c>
      <c r="I409" s="1789">
        <v>67</v>
      </c>
      <c r="J409" s="1810">
        <v>73.400000000000006</v>
      </c>
      <c r="M409" s="1797">
        <v>141.84</v>
      </c>
      <c r="N409" s="1800">
        <f t="shared" si="38"/>
        <v>73.400000000000006</v>
      </c>
      <c r="P409" s="1778"/>
    </row>
    <row r="410" spans="1:16">
      <c r="B410" s="530"/>
      <c r="C410" s="530" t="s">
        <v>371</v>
      </c>
      <c r="D410" s="1964">
        <v>93.1</v>
      </c>
      <c r="E410" s="1965">
        <v>63</v>
      </c>
      <c r="F410" s="550">
        <v>2582</v>
      </c>
      <c r="G410" s="551">
        <v>11461</v>
      </c>
      <c r="H410" s="550">
        <v>9942</v>
      </c>
      <c r="I410" s="1789">
        <v>61</v>
      </c>
      <c r="J410" s="1810">
        <v>73.2</v>
      </c>
      <c r="M410" s="1797">
        <v>144.971</v>
      </c>
      <c r="N410" s="1800">
        <f t="shared" si="38"/>
        <v>73.2</v>
      </c>
      <c r="P410" s="1778"/>
    </row>
    <row r="411" spans="1:16">
      <c r="B411" s="530"/>
      <c r="C411" s="530" t="s">
        <v>372</v>
      </c>
      <c r="D411" s="1964">
        <v>100</v>
      </c>
      <c r="E411" s="1965">
        <v>59</v>
      </c>
      <c r="F411" s="550">
        <v>2631</v>
      </c>
      <c r="G411" s="551">
        <v>11595</v>
      </c>
      <c r="H411" s="550">
        <v>11665</v>
      </c>
      <c r="I411" s="1789">
        <v>55</v>
      </c>
      <c r="J411" s="1810">
        <v>72.5</v>
      </c>
      <c r="M411" s="1797">
        <v>146.32</v>
      </c>
      <c r="N411" s="1800">
        <f t="shared" si="38"/>
        <v>72.5</v>
      </c>
      <c r="P411" s="1778"/>
    </row>
    <row r="412" spans="1:16">
      <c r="B412" s="530"/>
      <c r="C412" s="530" t="s">
        <v>373</v>
      </c>
      <c r="D412" s="1964">
        <v>107.7</v>
      </c>
      <c r="E412" s="1965">
        <v>54.9</v>
      </c>
      <c r="F412" s="550">
        <v>2149</v>
      </c>
      <c r="G412" s="551">
        <v>10122</v>
      </c>
      <c r="H412" s="550">
        <v>7866</v>
      </c>
      <c r="I412" s="1789">
        <v>65</v>
      </c>
      <c r="J412" s="1810">
        <v>75.400000000000006</v>
      </c>
      <c r="M412" s="1797">
        <v>150.13300000000001</v>
      </c>
      <c r="N412" s="1800">
        <f t="shared" si="38"/>
        <v>75.400000000000006</v>
      </c>
      <c r="P412" s="1778"/>
    </row>
    <row r="413" spans="1:16">
      <c r="B413" s="530"/>
      <c r="C413" s="530" t="s">
        <v>374</v>
      </c>
      <c r="D413" s="1964">
        <v>103</v>
      </c>
      <c r="E413" s="1965">
        <v>50.5</v>
      </c>
      <c r="F413" s="550">
        <v>2502</v>
      </c>
      <c r="G413" s="551">
        <v>11298</v>
      </c>
      <c r="H413" s="550">
        <v>13953</v>
      </c>
      <c r="I413" s="1789">
        <v>51</v>
      </c>
      <c r="J413" s="1810">
        <v>77.7</v>
      </c>
      <c r="M413" s="1797">
        <v>148.88999999999999</v>
      </c>
      <c r="N413" s="1800">
        <f t="shared" si="38"/>
        <v>77.7</v>
      </c>
      <c r="P413" s="1778"/>
    </row>
    <row r="414" spans="1:16">
      <c r="B414" s="530"/>
      <c r="C414" s="530" t="s">
        <v>116</v>
      </c>
      <c r="D414" s="1964">
        <v>105.3</v>
      </c>
      <c r="E414" s="1965">
        <v>51.2</v>
      </c>
      <c r="F414" s="550">
        <v>2888</v>
      </c>
      <c r="G414" s="551">
        <v>11585</v>
      </c>
      <c r="H414" s="550">
        <v>10993</v>
      </c>
      <c r="I414" s="1789">
        <v>61</v>
      </c>
      <c r="J414" s="1810">
        <v>87.4</v>
      </c>
      <c r="M414" s="1797">
        <v>151.72800000000001</v>
      </c>
      <c r="N414" s="1800">
        <f t="shared" si="38"/>
        <v>87.4</v>
      </c>
      <c r="P414" s="1778"/>
    </row>
    <row r="415" spans="1:16">
      <c r="B415" s="530"/>
      <c r="C415" s="530" t="s">
        <v>117</v>
      </c>
      <c r="D415" s="1964">
        <v>112.5</v>
      </c>
      <c r="E415" s="1965">
        <v>48.3</v>
      </c>
      <c r="F415" s="550">
        <v>2873</v>
      </c>
      <c r="G415" s="551">
        <v>9317</v>
      </c>
      <c r="H415" s="550">
        <v>12269</v>
      </c>
      <c r="I415" s="1789">
        <v>56</v>
      </c>
      <c r="J415" s="1810">
        <v>95.4</v>
      </c>
      <c r="M415" s="1797">
        <v>151.37</v>
      </c>
      <c r="N415" s="1800">
        <f t="shared" si="38"/>
        <v>95.4</v>
      </c>
      <c r="P415" s="1778"/>
    </row>
    <row r="416" spans="1:16">
      <c r="B416" s="530"/>
      <c r="C416" s="533" t="s">
        <v>118</v>
      </c>
      <c r="D416" s="1964">
        <v>108.3</v>
      </c>
      <c r="E416" s="1968">
        <v>48.9</v>
      </c>
      <c r="F416" s="556">
        <v>3001</v>
      </c>
      <c r="G416" s="557">
        <v>9294</v>
      </c>
      <c r="H416" s="556">
        <v>10483</v>
      </c>
      <c r="I416" s="1790">
        <v>67</v>
      </c>
      <c r="J416" s="1810">
        <v>103.6</v>
      </c>
      <c r="M416" s="1798">
        <v>153.22800000000001</v>
      </c>
      <c r="N416" s="1800">
        <f t="shared" si="38"/>
        <v>103.6</v>
      </c>
      <c r="P416" s="1778"/>
    </row>
    <row r="417" spans="1:16">
      <c r="A417" s="528">
        <v>2010</v>
      </c>
      <c r="B417" s="546" t="s">
        <v>152</v>
      </c>
      <c r="C417" s="529" t="s">
        <v>366</v>
      </c>
      <c r="D417" s="1969">
        <v>114.8</v>
      </c>
      <c r="E417" s="1970">
        <v>48.5</v>
      </c>
      <c r="F417" s="548">
        <v>2291</v>
      </c>
      <c r="G417" s="549">
        <v>12191</v>
      </c>
      <c r="H417" s="548">
        <v>10058</v>
      </c>
      <c r="I417" s="1788">
        <v>46</v>
      </c>
      <c r="J417" s="1811">
        <v>107.2</v>
      </c>
      <c r="M417" s="1796">
        <v>153.39099999999999</v>
      </c>
      <c r="N417" s="1801">
        <f>ROUND((M417/M405*100),1)</f>
        <v>107.2</v>
      </c>
      <c r="P417" s="1778"/>
    </row>
    <row r="418" spans="1:16">
      <c r="B418" s="530"/>
      <c r="C418" s="530" t="s">
        <v>367</v>
      </c>
      <c r="D418" s="1964">
        <v>118.2</v>
      </c>
      <c r="E418" s="1965">
        <v>49.7</v>
      </c>
      <c r="F418" s="550">
        <v>3387</v>
      </c>
      <c r="G418" s="551">
        <v>11405</v>
      </c>
      <c r="H418" s="550">
        <v>12425</v>
      </c>
      <c r="I418" s="1789">
        <v>43</v>
      </c>
      <c r="J418" s="1810">
        <v>110.9</v>
      </c>
      <c r="M418" s="1797">
        <v>154.89699999999999</v>
      </c>
      <c r="N418" s="1802">
        <f t="shared" ref="N418:N428" si="39">ROUND((M418/M406*100),1)</f>
        <v>110.9</v>
      </c>
      <c r="P418" s="1778"/>
    </row>
    <row r="419" spans="1:16">
      <c r="B419" s="530"/>
      <c r="C419" s="530" t="s">
        <v>368</v>
      </c>
      <c r="D419" s="1964">
        <v>111.5</v>
      </c>
      <c r="E419" s="1965">
        <v>48.2</v>
      </c>
      <c r="F419" s="550">
        <v>4120</v>
      </c>
      <c r="G419" s="551">
        <v>12484</v>
      </c>
      <c r="H419" s="550">
        <v>18558</v>
      </c>
      <c r="I419" s="1789">
        <v>73</v>
      </c>
      <c r="J419" s="1810">
        <v>114.3</v>
      </c>
      <c r="M419" s="1797">
        <v>159.78200000000001</v>
      </c>
      <c r="N419" s="1802">
        <f>ROUND((M419/M407*100),1)</f>
        <v>114.3</v>
      </c>
      <c r="P419" s="1778"/>
    </row>
    <row r="420" spans="1:16">
      <c r="B420" s="530"/>
      <c r="C420" s="530" t="s">
        <v>369</v>
      </c>
      <c r="D420" s="1964">
        <v>117.6</v>
      </c>
      <c r="E420" s="1965">
        <v>45.1</v>
      </c>
      <c r="F420" s="550">
        <v>2618</v>
      </c>
      <c r="G420" s="551">
        <v>11481</v>
      </c>
      <c r="H420" s="550">
        <v>8883</v>
      </c>
      <c r="I420" s="1789">
        <v>69</v>
      </c>
      <c r="J420" s="1810">
        <v>115.7</v>
      </c>
      <c r="M420" s="1797">
        <v>165.893</v>
      </c>
      <c r="N420" s="1802">
        <f t="shared" si="39"/>
        <v>115.7</v>
      </c>
      <c r="P420" s="1778"/>
    </row>
    <row r="421" spans="1:16">
      <c r="B421" s="530"/>
      <c r="C421" s="530" t="s">
        <v>370</v>
      </c>
      <c r="D421" s="1964">
        <v>122.3</v>
      </c>
      <c r="E421" s="1965">
        <v>45.5</v>
      </c>
      <c r="F421" s="550">
        <v>2511</v>
      </c>
      <c r="G421" s="551">
        <v>9932</v>
      </c>
      <c r="H421" s="550">
        <v>8979</v>
      </c>
      <c r="I421" s="1789">
        <v>62</v>
      </c>
      <c r="J421" s="1810">
        <v>114.5</v>
      </c>
      <c r="M421" s="1797">
        <v>162.44399999999999</v>
      </c>
      <c r="N421" s="1802">
        <f t="shared" si="39"/>
        <v>114.5</v>
      </c>
      <c r="P421" s="1778"/>
    </row>
    <row r="422" spans="1:16">
      <c r="B422" s="530"/>
      <c r="C422" s="530" t="s">
        <v>371</v>
      </c>
      <c r="D422" s="1964">
        <v>122.9</v>
      </c>
      <c r="E422" s="1965">
        <v>45.8</v>
      </c>
      <c r="F422" s="550">
        <v>2426</v>
      </c>
      <c r="G422" s="551">
        <v>11739</v>
      </c>
      <c r="H422" s="550">
        <v>11674</v>
      </c>
      <c r="I422" s="1789">
        <v>73</v>
      </c>
      <c r="J422" s="1810">
        <v>110.7</v>
      </c>
      <c r="M422" s="1797">
        <v>160.524</v>
      </c>
      <c r="N422" s="1802">
        <f t="shared" si="39"/>
        <v>110.7</v>
      </c>
      <c r="P422" s="1778"/>
    </row>
    <row r="423" spans="1:16">
      <c r="B423" s="530"/>
      <c r="C423" s="530" t="s">
        <v>372</v>
      </c>
      <c r="D423" s="1964">
        <v>120.4</v>
      </c>
      <c r="E423" s="1965">
        <v>45.1</v>
      </c>
      <c r="F423" s="550">
        <v>3293</v>
      </c>
      <c r="G423" s="551">
        <v>11969</v>
      </c>
      <c r="H423" s="550">
        <v>13067</v>
      </c>
      <c r="I423" s="1789">
        <v>55</v>
      </c>
      <c r="J423" s="1810">
        <v>109.3</v>
      </c>
      <c r="M423" s="1797">
        <v>159.90700000000001</v>
      </c>
      <c r="N423" s="1802">
        <f t="shared" si="39"/>
        <v>109.3</v>
      </c>
      <c r="P423" s="1778"/>
    </row>
    <row r="424" spans="1:16">
      <c r="B424" s="530"/>
      <c r="C424" s="530" t="s">
        <v>373</v>
      </c>
      <c r="D424" s="1964">
        <v>118.3</v>
      </c>
      <c r="E424" s="1965">
        <v>53.4</v>
      </c>
      <c r="F424" s="550">
        <v>3107</v>
      </c>
      <c r="G424" s="551">
        <v>11797</v>
      </c>
      <c r="H424" s="550">
        <v>11763</v>
      </c>
      <c r="I424" s="1789">
        <v>53</v>
      </c>
      <c r="J424" s="1810">
        <v>106.2</v>
      </c>
      <c r="M424" s="1797">
        <v>159.511</v>
      </c>
      <c r="N424" s="1802">
        <f t="shared" si="39"/>
        <v>106.2</v>
      </c>
      <c r="P424" s="1778"/>
    </row>
    <row r="425" spans="1:16">
      <c r="B425" s="530"/>
      <c r="C425" s="530" t="s">
        <v>374</v>
      </c>
      <c r="D425" s="1964">
        <v>124.1</v>
      </c>
      <c r="E425" s="1965">
        <v>48.2</v>
      </c>
      <c r="F425" s="550">
        <v>2836</v>
      </c>
      <c r="G425" s="551">
        <v>12448</v>
      </c>
      <c r="H425" s="550">
        <v>12906</v>
      </c>
      <c r="I425" s="1789">
        <v>57</v>
      </c>
      <c r="J425" s="1810">
        <v>108.7</v>
      </c>
      <c r="M425" s="1797">
        <v>161.89099999999999</v>
      </c>
      <c r="N425" s="1802">
        <f t="shared" si="39"/>
        <v>108.7</v>
      </c>
      <c r="P425" s="1778"/>
    </row>
    <row r="426" spans="1:16">
      <c r="B426" s="530"/>
      <c r="C426" s="530" t="s">
        <v>116</v>
      </c>
      <c r="D426" s="1964">
        <v>119.1</v>
      </c>
      <c r="E426" s="1965">
        <v>46.9</v>
      </c>
      <c r="F426" s="550">
        <v>2372</v>
      </c>
      <c r="G426" s="551">
        <v>13128</v>
      </c>
      <c r="H426" s="550">
        <v>7783</v>
      </c>
      <c r="I426" s="1789">
        <v>74</v>
      </c>
      <c r="J426" s="1810">
        <v>107.8</v>
      </c>
      <c r="M426" s="1797">
        <v>163.50399999999999</v>
      </c>
      <c r="N426" s="1802">
        <f t="shared" si="39"/>
        <v>107.8</v>
      </c>
      <c r="P426" s="1778"/>
    </row>
    <row r="427" spans="1:16">
      <c r="B427" s="530"/>
      <c r="C427" s="530" t="s">
        <v>117</v>
      </c>
      <c r="D427" s="1964">
        <v>119.3</v>
      </c>
      <c r="E427" s="1965">
        <v>48.5</v>
      </c>
      <c r="F427" s="550">
        <v>2522</v>
      </c>
      <c r="G427" s="551">
        <v>11379</v>
      </c>
      <c r="H427" s="550">
        <v>8290</v>
      </c>
      <c r="I427" s="1789">
        <v>73</v>
      </c>
      <c r="J427" s="1810">
        <v>108.7</v>
      </c>
      <c r="M427" s="1797">
        <v>164.57599999999999</v>
      </c>
      <c r="N427" s="1802">
        <f t="shared" si="39"/>
        <v>108.7</v>
      </c>
      <c r="P427" s="1778"/>
    </row>
    <row r="428" spans="1:16">
      <c r="A428" s="532"/>
      <c r="B428" s="533"/>
      <c r="C428" s="533" t="s">
        <v>118</v>
      </c>
      <c r="D428" s="1967">
        <v>131.6</v>
      </c>
      <c r="E428" s="1968">
        <v>48</v>
      </c>
      <c r="F428" s="556">
        <v>3273</v>
      </c>
      <c r="G428" s="557">
        <v>10286</v>
      </c>
      <c r="H428" s="556">
        <v>7045</v>
      </c>
      <c r="I428" s="1790">
        <v>52</v>
      </c>
      <c r="J428" s="1812">
        <v>109.8</v>
      </c>
      <c r="M428" s="1798">
        <v>168.232</v>
      </c>
      <c r="N428" s="1803">
        <f t="shared" si="39"/>
        <v>109.8</v>
      </c>
      <c r="P428" s="1778"/>
    </row>
    <row r="429" spans="1:16">
      <c r="A429" s="496">
        <v>2011</v>
      </c>
      <c r="B429" s="530" t="s">
        <v>155</v>
      </c>
      <c r="C429" s="529" t="s">
        <v>366</v>
      </c>
      <c r="D429" s="1964">
        <v>122</v>
      </c>
      <c r="E429" s="1965">
        <v>47</v>
      </c>
      <c r="F429" s="550">
        <v>2232</v>
      </c>
      <c r="G429" s="551">
        <v>14256</v>
      </c>
      <c r="H429" s="550">
        <v>7666</v>
      </c>
      <c r="I429" s="1789">
        <v>40</v>
      </c>
      <c r="J429" s="1810">
        <v>112</v>
      </c>
      <c r="M429" s="1797">
        <v>171.84200000000001</v>
      </c>
      <c r="N429" s="1800">
        <f>ROUND((M429/M417*100),1)</f>
        <v>112</v>
      </c>
      <c r="P429" s="1778"/>
    </row>
    <row r="430" spans="1:16">
      <c r="B430" s="530"/>
      <c r="C430" s="530" t="s">
        <v>367</v>
      </c>
      <c r="D430" s="1964">
        <v>129.5</v>
      </c>
      <c r="E430" s="1965">
        <v>46.3</v>
      </c>
      <c r="F430" s="550">
        <v>2615</v>
      </c>
      <c r="G430" s="551">
        <v>13218</v>
      </c>
      <c r="H430" s="550">
        <v>10270</v>
      </c>
      <c r="I430" s="1789">
        <v>55</v>
      </c>
      <c r="J430" s="1810">
        <v>113.7</v>
      </c>
      <c r="M430" s="1797">
        <v>176.137</v>
      </c>
      <c r="N430" s="1800">
        <f>ROUND((M430/M418*100),1)</f>
        <v>113.7</v>
      </c>
      <c r="P430" s="1778"/>
    </row>
    <row r="431" spans="1:16">
      <c r="B431" s="530"/>
      <c r="C431" s="530" t="s">
        <v>368</v>
      </c>
      <c r="D431" s="1964">
        <v>123.6</v>
      </c>
      <c r="E431" s="1965">
        <v>45.6</v>
      </c>
      <c r="F431" s="550">
        <v>2685</v>
      </c>
      <c r="G431" s="551">
        <v>13535</v>
      </c>
      <c r="H431" s="550">
        <v>12204</v>
      </c>
      <c r="I431" s="1789">
        <v>55</v>
      </c>
      <c r="J431" s="1810">
        <v>112</v>
      </c>
      <c r="M431" s="1797">
        <v>178.95099999999999</v>
      </c>
      <c r="N431" s="1800">
        <f t="shared" ref="N431:N494" si="40">ROUND((M431/M419*100),1)</f>
        <v>112</v>
      </c>
      <c r="P431" s="1778"/>
    </row>
    <row r="432" spans="1:16">
      <c r="B432" s="530"/>
      <c r="C432" s="530" t="s">
        <v>369</v>
      </c>
      <c r="D432" s="1964">
        <v>130.1</v>
      </c>
      <c r="E432" s="1965">
        <v>48</v>
      </c>
      <c r="F432" s="550">
        <v>2607</v>
      </c>
      <c r="G432" s="551">
        <v>11975</v>
      </c>
      <c r="H432" s="550">
        <v>4305</v>
      </c>
      <c r="I432" s="1789">
        <v>57</v>
      </c>
      <c r="J432" s="1810">
        <v>109.1</v>
      </c>
      <c r="M432" s="1797">
        <v>180.965</v>
      </c>
      <c r="N432" s="1800">
        <f t="shared" si="40"/>
        <v>109.1</v>
      </c>
      <c r="P432" s="1778"/>
    </row>
    <row r="433" spans="1:16">
      <c r="B433" s="530"/>
      <c r="C433" s="530" t="s">
        <v>370</v>
      </c>
      <c r="D433" s="1964">
        <v>124.3</v>
      </c>
      <c r="E433" s="1965">
        <v>48.6</v>
      </c>
      <c r="F433" s="550">
        <v>2093</v>
      </c>
      <c r="G433" s="551">
        <v>10954</v>
      </c>
      <c r="H433" s="550">
        <v>5643</v>
      </c>
      <c r="I433" s="1789">
        <v>45</v>
      </c>
      <c r="J433" s="1810">
        <v>110.7</v>
      </c>
      <c r="M433" s="1797">
        <v>179.80099999999999</v>
      </c>
      <c r="N433" s="1800">
        <f t="shared" si="40"/>
        <v>110.7</v>
      </c>
      <c r="P433" s="1778"/>
    </row>
    <row r="434" spans="1:16">
      <c r="B434" s="530"/>
      <c r="C434" s="530" t="s">
        <v>371</v>
      </c>
      <c r="D434" s="1964">
        <v>126.2</v>
      </c>
      <c r="E434" s="1965">
        <v>48.6</v>
      </c>
      <c r="F434" s="550">
        <v>2817</v>
      </c>
      <c r="G434" s="551">
        <v>12182</v>
      </c>
      <c r="H434" s="550">
        <v>8868</v>
      </c>
      <c r="I434" s="1789">
        <v>61</v>
      </c>
      <c r="J434" s="1810">
        <v>110.9</v>
      </c>
      <c r="M434" s="1797">
        <v>178.005</v>
      </c>
      <c r="N434" s="1800">
        <f t="shared" si="40"/>
        <v>110.9</v>
      </c>
      <c r="P434" s="1778"/>
    </row>
    <row r="435" spans="1:16">
      <c r="B435" s="530"/>
      <c r="C435" s="530" t="s">
        <v>372</v>
      </c>
      <c r="D435" s="1964">
        <v>122.6</v>
      </c>
      <c r="E435" s="1965">
        <v>50.8</v>
      </c>
      <c r="F435" s="550">
        <v>3046</v>
      </c>
      <c r="G435" s="551">
        <v>12459</v>
      </c>
      <c r="H435" s="550">
        <v>9218</v>
      </c>
      <c r="I435" s="1789">
        <v>56</v>
      </c>
      <c r="J435" s="1810">
        <v>111</v>
      </c>
      <c r="M435" s="1797">
        <v>177.51499999999999</v>
      </c>
      <c r="N435" s="1800">
        <f t="shared" si="40"/>
        <v>111</v>
      </c>
      <c r="P435" s="1778"/>
    </row>
    <row r="436" spans="1:16">
      <c r="B436" s="530"/>
      <c r="C436" s="530" t="s">
        <v>373</v>
      </c>
      <c r="D436" s="1964">
        <v>124.6</v>
      </c>
      <c r="E436" s="1965">
        <v>49.7</v>
      </c>
      <c r="F436" s="550">
        <v>3334</v>
      </c>
      <c r="G436" s="551">
        <v>12891</v>
      </c>
      <c r="H436" s="550">
        <v>8191</v>
      </c>
      <c r="I436" s="1789">
        <v>45</v>
      </c>
      <c r="J436" s="1810">
        <v>109.4</v>
      </c>
      <c r="M436" s="1797">
        <v>174.50299999999999</v>
      </c>
      <c r="N436" s="1800">
        <f t="shared" si="40"/>
        <v>109.4</v>
      </c>
      <c r="P436" s="1778"/>
    </row>
    <row r="437" spans="1:16">
      <c r="B437" s="530"/>
      <c r="C437" s="530" t="s">
        <v>374</v>
      </c>
      <c r="D437" s="1964">
        <v>118.9</v>
      </c>
      <c r="E437" s="1965">
        <v>49.7</v>
      </c>
      <c r="F437" s="550">
        <v>2475</v>
      </c>
      <c r="G437" s="551">
        <v>12963</v>
      </c>
      <c r="H437" s="550">
        <v>12418</v>
      </c>
      <c r="I437" s="1789">
        <v>56</v>
      </c>
      <c r="J437" s="1810">
        <v>104.3</v>
      </c>
      <c r="M437" s="1797">
        <v>168.89699999999999</v>
      </c>
      <c r="N437" s="1800">
        <f t="shared" si="40"/>
        <v>104.3</v>
      </c>
      <c r="P437" s="1778"/>
    </row>
    <row r="438" spans="1:16">
      <c r="B438" s="530"/>
      <c r="C438" s="530" t="s">
        <v>116</v>
      </c>
      <c r="D438" s="1964">
        <v>120.9</v>
      </c>
      <c r="E438" s="1965">
        <v>53.3</v>
      </c>
      <c r="F438" s="550">
        <v>2480</v>
      </c>
      <c r="G438" s="551">
        <v>13716</v>
      </c>
      <c r="H438" s="550">
        <v>9663</v>
      </c>
      <c r="I438" s="1789">
        <v>56</v>
      </c>
      <c r="J438" s="1810">
        <v>103.4</v>
      </c>
      <c r="M438" s="1797">
        <v>169.095</v>
      </c>
      <c r="N438" s="1800">
        <f t="shared" si="40"/>
        <v>103.4</v>
      </c>
      <c r="P438" s="1778"/>
    </row>
    <row r="439" spans="1:16">
      <c r="B439" s="530"/>
      <c r="C439" s="530" t="s">
        <v>117</v>
      </c>
      <c r="D439" s="1964">
        <v>123.5</v>
      </c>
      <c r="E439" s="1965">
        <v>53.2</v>
      </c>
      <c r="F439" s="550">
        <v>2703</v>
      </c>
      <c r="G439" s="551">
        <v>12427</v>
      </c>
      <c r="H439" s="550">
        <v>10281</v>
      </c>
      <c r="I439" s="1789">
        <v>53</v>
      </c>
      <c r="J439" s="1810">
        <v>101.3</v>
      </c>
      <c r="M439" s="1797">
        <v>166.65100000000001</v>
      </c>
      <c r="N439" s="1800">
        <f>ROUND((M439/M427*100),1)</f>
        <v>101.3</v>
      </c>
      <c r="P439" s="1778"/>
    </row>
    <row r="440" spans="1:16">
      <c r="B440" s="530"/>
      <c r="C440" s="533" t="s">
        <v>118</v>
      </c>
      <c r="D440" s="1964">
        <v>120.5</v>
      </c>
      <c r="E440" s="1968">
        <v>52</v>
      </c>
      <c r="F440" s="556">
        <v>3398</v>
      </c>
      <c r="G440" s="557">
        <v>10887</v>
      </c>
      <c r="H440" s="556">
        <v>9044</v>
      </c>
      <c r="I440" s="1790">
        <v>47</v>
      </c>
      <c r="J440" s="1810">
        <v>98.2</v>
      </c>
      <c r="M440" s="1798">
        <v>165.19499999999999</v>
      </c>
      <c r="N440" s="1800">
        <f t="shared" si="40"/>
        <v>98.2</v>
      </c>
      <c r="P440" s="1778"/>
    </row>
    <row r="441" spans="1:16">
      <c r="A441" s="528">
        <v>2012</v>
      </c>
      <c r="B441" s="529" t="s">
        <v>158</v>
      </c>
      <c r="C441" s="529" t="s">
        <v>366</v>
      </c>
      <c r="D441" s="1969">
        <v>122.6</v>
      </c>
      <c r="E441" s="1965">
        <v>55.2</v>
      </c>
      <c r="F441" s="550">
        <v>2823</v>
      </c>
      <c r="G441" s="551">
        <v>14923</v>
      </c>
      <c r="H441" s="550">
        <v>10663</v>
      </c>
      <c r="I441" s="1789">
        <v>56</v>
      </c>
      <c r="J441" s="1811">
        <v>98.4</v>
      </c>
      <c r="M441" s="1797">
        <v>169.1</v>
      </c>
      <c r="N441" s="1801">
        <f t="shared" si="40"/>
        <v>98.4</v>
      </c>
      <c r="P441" s="1778"/>
    </row>
    <row r="442" spans="1:16">
      <c r="B442" s="530"/>
      <c r="C442" s="530" t="s">
        <v>367</v>
      </c>
      <c r="D442" s="1964">
        <v>123.6</v>
      </c>
      <c r="E442" s="1965">
        <v>53.5</v>
      </c>
      <c r="F442" s="550">
        <v>2314</v>
      </c>
      <c r="G442" s="551">
        <v>14292</v>
      </c>
      <c r="H442" s="550">
        <v>13643</v>
      </c>
      <c r="I442" s="1789">
        <v>54</v>
      </c>
      <c r="J442" s="1810">
        <v>97.3</v>
      </c>
      <c r="M442" s="1797">
        <v>171.37200000000001</v>
      </c>
      <c r="N442" s="1802">
        <f t="shared" si="40"/>
        <v>97.3</v>
      </c>
      <c r="P442" s="1778"/>
    </row>
    <row r="443" spans="1:16">
      <c r="B443" s="530"/>
      <c r="C443" s="530" t="s">
        <v>368</v>
      </c>
      <c r="D443" s="1964">
        <v>118.2</v>
      </c>
      <c r="E443" s="1965">
        <v>55.3</v>
      </c>
      <c r="F443" s="550">
        <v>2923</v>
      </c>
      <c r="G443" s="551">
        <v>14565</v>
      </c>
      <c r="H443" s="550">
        <v>20212</v>
      </c>
      <c r="I443" s="1789">
        <v>49</v>
      </c>
      <c r="J443" s="1810">
        <v>96.7</v>
      </c>
      <c r="M443" s="1797">
        <v>173.10599999999999</v>
      </c>
      <c r="N443" s="1802">
        <f t="shared" si="40"/>
        <v>96.7</v>
      </c>
      <c r="P443" s="1778"/>
    </row>
    <row r="444" spans="1:16">
      <c r="B444" s="530"/>
      <c r="C444" s="530" t="s">
        <v>369</v>
      </c>
      <c r="D444" s="1964">
        <v>119.2</v>
      </c>
      <c r="E444" s="1965">
        <v>56.3</v>
      </c>
      <c r="F444" s="550">
        <v>2579</v>
      </c>
      <c r="G444" s="551">
        <v>12829</v>
      </c>
      <c r="H444" s="550">
        <v>8091</v>
      </c>
      <c r="I444" s="1789">
        <v>45</v>
      </c>
      <c r="J444" s="1810">
        <v>95.3</v>
      </c>
      <c r="M444" s="1797">
        <v>172.52600000000001</v>
      </c>
      <c r="N444" s="1802">
        <f t="shared" si="40"/>
        <v>95.3</v>
      </c>
      <c r="P444" s="1778"/>
    </row>
    <row r="445" spans="1:16">
      <c r="B445" s="530"/>
      <c r="C445" s="530" t="s">
        <v>370</v>
      </c>
      <c r="D445" s="1964">
        <v>117</v>
      </c>
      <c r="E445" s="1965">
        <v>51.9</v>
      </c>
      <c r="F445" s="550">
        <v>2581</v>
      </c>
      <c r="G445" s="551">
        <v>13417</v>
      </c>
      <c r="H445" s="550">
        <v>9038</v>
      </c>
      <c r="I445" s="1789">
        <v>45</v>
      </c>
      <c r="J445" s="1810">
        <v>92.9</v>
      </c>
      <c r="M445" s="1797">
        <v>166.96799999999999</v>
      </c>
      <c r="N445" s="1802">
        <f t="shared" si="40"/>
        <v>92.9</v>
      </c>
      <c r="P445" s="1778"/>
    </row>
    <row r="446" spans="1:16">
      <c r="B446" s="530"/>
      <c r="C446" s="530" t="s">
        <v>371</v>
      </c>
      <c r="D446" s="1964">
        <v>117.1</v>
      </c>
      <c r="E446" s="1965">
        <v>55.5</v>
      </c>
      <c r="F446" s="550">
        <v>3066</v>
      </c>
      <c r="G446" s="551">
        <v>13139</v>
      </c>
      <c r="H446" s="550">
        <v>12489</v>
      </c>
      <c r="I446" s="1789">
        <v>53</v>
      </c>
      <c r="J446" s="1810">
        <v>92.3</v>
      </c>
      <c r="M446" s="1797">
        <v>164.232</v>
      </c>
      <c r="N446" s="1802">
        <f t="shared" si="40"/>
        <v>92.3</v>
      </c>
      <c r="P446" s="1778"/>
    </row>
    <row r="447" spans="1:16">
      <c r="B447" s="530"/>
      <c r="C447" s="530" t="s">
        <v>372</v>
      </c>
      <c r="D447" s="1964">
        <v>113.3</v>
      </c>
      <c r="E447" s="1965">
        <v>53.1</v>
      </c>
      <c r="F447" s="550">
        <v>3152</v>
      </c>
      <c r="G447" s="551">
        <v>13620</v>
      </c>
      <c r="H447" s="550">
        <v>12380</v>
      </c>
      <c r="I447" s="1789">
        <v>62</v>
      </c>
      <c r="J447" s="1810">
        <v>92.1</v>
      </c>
      <c r="M447" s="1797">
        <v>163.41999999999999</v>
      </c>
      <c r="N447" s="1802">
        <f t="shared" si="40"/>
        <v>92.1</v>
      </c>
      <c r="P447" s="1778"/>
    </row>
    <row r="448" spans="1:16">
      <c r="B448" s="530"/>
      <c r="C448" s="530" t="s">
        <v>373</v>
      </c>
      <c r="D448" s="1964">
        <v>114.6</v>
      </c>
      <c r="E448" s="1965">
        <v>55.5</v>
      </c>
      <c r="F448" s="550">
        <v>2699</v>
      </c>
      <c r="G448" s="551">
        <v>13436</v>
      </c>
      <c r="H448" s="550">
        <v>8722</v>
      </c>
      <c r="I448" s="1789">
        <v>61</v>
      </c>
      <c r="J448" s="1810">
        <v>94.2</v>
      </c>
      <c r="M448" s="1797">
        <v>164.42400000000001</v>
      </c>
      <c r="N448" s="1802">
        <f t="shared" si="40"/>
        <v>94.2</v>
      </c>
      <c r="P448" s="1778"/>
    </row>
    <row r="449" spans="1:16">
      <c r="B449" s="530"/>
      <c r="C449" s="530" t="s">
        <v>374</v>
      </c>
      <c r="D449" s="1964">
        <v>112.6</v>
      </c>
      <c r="E449" s="1965">
        <v>57.1</v>
      </c>
      <c r="F449" s="550">
        <v>2534</v>
      </c>
      <c r="G449" s="551">
        <v>13527</v>
      </c>
      <c r="H449" s="550">
        <v>11447</v>
      </c>
      <c r="I449" s="1789">
        <v>43</v>
      </c>
      <c r="J449" s="1810">
        <v>98.4</v>
      </c>
      <c r="M449" s="1797">
        <v>166.262</v>
      </c>
      <c r="N449" s="1802">
        <f>ROUND((M449/M437*100),1)</f>
        <v>98.4</v>
      </c>
      <c r="P449" s="1778"/>
    </row>
    <row r="450" spans="1:16">
      <c r="B450" s="530"/>
      <c r="C450" s="530" t="s">
        <v>116</v>
      </c>
      <c r="D450" s="1964">
        <v>110.8</v>
      </c>
      <c r="E450" s="1965">
        <v>54.6</v>
      </c>
      <c r="F450" s="550">
        <v>3051</v>
      </c>
      <c r="G450" s="551">
        <v>14279</v>
      </c>
      <c r="H450" s="550">
        <v>8748</v>
      </c>
      <c r="I450" s="1789">
        <v>52</v>
      </c>
      <c r="J450" s="1810">
        <v>96.9</v>
      </c>
      <c r="M450" s="1797">
        <v>163.82400000000001</v>
      </c>
      <c r="N450" s="1802">
        <f t="shared" si="40"/>
        <v>96.9</v>
      </c>
      <c r="P450" s="1778"/>
    </row>
    <row r="451" spans="1:16">
      <c r="B451" s="530"/>
      <c r="C451" s="530" t="s">
        <v>117</v>
      </c>
      <c r="D451" s="1964">
        <v>105.3</v>
      </c>
      <c r="E451" s="1965">
        <v>685.6</v>
      </c>
      <c r="F451" s="550">
        <v>2780</v>
      </c>
      <c r="G451" s="551">
        <v>12812</v>
      </c>
      <c r="H451" s="550">
        <v>9704</v>
      </c>
      <c r="I451" s="1789">
        <v>46</v>
      </c>
      <c r="J451" s="1810">
        <v>99.8</v>
      </c>
      <c r="M451" s="1797">
        <v>166.279</v>
      </c>
      <c r="N451" s="1802">
        <f t="shared" si="40"/>
        <v>99.8</v>
      </c>
      <c r="P451" s="1778"/>
    </row>
    <row r="452" spans="1:16">
      <c r="A452" s="532"/>
      <c r="B452" s="533"/>
      <c r="C452" s="533" t="s">
        <v>118</v>
      </c>
      <c r="D452" s="1967">
        <v>110.1</v>
      </c>
      <c r="E452" s="1968">
        <v>880.3</v>
      </c>
      <c r="F452" s="556">
        <v>3193</v>
      </c>
      <c r="G452" s="557">
        <v>11067</v>
      </c>
      <c r="H452" s="556">
        <v>8444</v>
      </c>
      <c r="I452" s="1790">
        <v>57</v>
      </c>
      <c r="J452" s="1812">
        <v>102.7</v>
      </c>
      <c r="M452" s="1798">
        <v>169.679</v>
      </c>
      <c r="N452" s="1803">
        <f t="shared" si="40"/>
        <v>102.7</v>
      </c>
      <c r="P452" s="1778"/>
    </row>
    <row r="453" spans="1:16">
      <c r="A453" s="496">
        <v>2013</v>
      </c>
      <c r="B453" s="530" t="s">
        <v>162</v>
      </c>
      <c r="C453" s="529" t="s">
        <v>366</v>
      </c>
      <c r="D453" s="1964">
        <v>110.5</v>
      </c>
      <c r="E453" s="1965">
        <v>74.3</v>
      </c>
      <c r="F453" s="550">
        <v>2155</v>
      </c>
      <c r="G453" s="551">
        <v>15357</v>
      </c>
      <c r="H453" s="550">
        <v>9446</v>
      </c>
      <c r="I453" s="1789">
        <v>51</v>
      </c>
      <c r="J453" s="1810">
        <v>102.6</v>
      </c>
      <c r="M453" s="1797">
        <v>173.5</v>
      </c>
      <c r="N453" s="1800">
        <f t="shared" si="40"/>
        <v>102.6</v>
      </c>
      <c r="P453" s="531"/>
    </row>
    <row r="454" spans="1:16">
      <c r="B454" s="530"/>
      <c r="C454" s="530" t="s">
        <v>367</v>
      </c>
      <c r="D454" s="1964">
        <v>114</v>
      </c>
      <c r="E454" s="1965">
        <v>73.8</v>
      </c>
      <c r="F454" s="550">
        <v>2607</v>
      </c>
      <c r="G454" s="551">
        <v>14345</v>
      </c>
      <c r="H454" s="550">
        <v>12122</v>
      </c>
      <c r="I454" s="1789">
        <v>47</v>
      </c>
      <c r="J454" s="1810">
        <v>102.1</v>
      </c>
      <c r="M454" s="1797">
        <v>174.999</v>
      </c>
      <c r="N454" s="1800">
        <f t="shared" si="40"/>
        <v>102.1</v>
      </c>
      <c r="P454" s="531"/>
    </row>
    <row r="455" spans="1:16">
      <c r="B455" s="530"/>
      <c r="C455" s="530" t="s">
        <v>368</v>
      </c>
      <c r="D455" s="1964">
        <v>117.4</v>
      </c>
      <c r="E455" s="1965">
        <v>72.5</v>
      </c>
      <c r="F455" s="550">
        <v>2732</v>
      </c>
      <c r="G455" s="551">
        <v>14329</v>
      </c>
      <c r="H455" s="550">
        <v>16107</v>
      </c>
      <c r="I455" s="1789">
        <v>47</v>
      </c>
      <c r="J455" s="1810">
        <v>101.6</v>
      </c>
      <c r="M455" s="1797">
        <v>175.959</v>
      </c>
      <c r="N455" s="1800">
        <f t="shared" si="40"/>
        <v>101.6</v>
      </c>
      <c r="P455" s="531"/>
    </row>
    <row r="456" spans="1:16">
      <c r="B456" s="530"/>
      <c r="C456" s="530" t="s">
        <v>369</v>
      </c>
      <c r="D456" s="1964">
        <v>111.2</v>
      </c>
      <c r="E456" s="1965">
        <v>69.2</v>
      </c>
      <c r="F456" s="550">
        <v>2443</v>
      </c>
      <c r="G456" s="551">
        <v>13829</v>
      </c>
      <c r="H456" s="550">
        <v>8565</v>
      </c>
      <c r="I456" s="1789">
        <v>45</v>
      </c>
      <c r="J456" s="1810">
        <v>102</v>
      </c>
      <c r="M456" s="1797">
        <v>176.05099999999999</v>
      </c>
      <c r="N456" s="1800">
        <f t="shared" si="40"/>
        <v>102</v>
      </c>
      <c r="P456" s="531"/>
    </row>
    <row r="457" spans="1:16">
      <c r="B457" s="530"/>
      <c r="C457" s="530" t="s">
        <v>370</v>
      </c>
      <c r="D457" s="1964">
        <v>114</v>
      </c>
      <c r="E457" s="1965">
        <v>66.7</v>
      </c>
      <c r="F457" s="550">
        <v>2632</v>
      </c>
      <c r="G457" s="551">
        <v>13159</v>
      </c>
      <c r="H457" s="550">
        <v>8947</v>
      </c>
      <c r="I457" s="1789">
        <v>48</v>
      </c>
      <c r="J457" s="1810">
        <v>106.4</v>
      </c>
      <c r="M457" s="1797">
        <v>177.61799999999999</v>
      </c>
      <c r="N457" s="1800">
        <f t="shared" si="40"/>
        <v>106.4</v>
      </c>
      <c r="P457" s="531"/>
    </row>
    <row r="458" spans="1:16">
      <c r="B458" s="530"/>
      <c r="C458" s="530" t="s">
        <v>371</v>
      </c>
      <c r="D458" s="1964">
        <v>113</v>
      </c>
      <c r="E458" s="1965">
        <v>70</v>
      </c>
      <c r="F458" s="550">
        <v>2939</v>
      </c>
      <c r="G458" s="551">
        <v>12689</v>
      </c>
      <c r="H458" s="550">
        <v>10650</v>
      </c>
      <c r="I458" s="1789">
        <v>34</v>
      </c>
      <c r="J458" s="1810">
        <v>106.8</v>
      </c>
      <c r="M458" s="1797">
        <v>175.42699999999999</v>
      </c>
      <c r="N458" s="1800">
        <f t="shared" si="40"/>
        <v>106.8</v>
      </c>
      <c r="P458" s="531"/>
    </row>
    <row r="459" spans="1:16">
      <c r="B459" s="530"/>
      <c r="C459" s="530" t="s">
        <v>372</v>
      </c>
      <c r="D459" s="1964">
        <v>114.6</v>
      </c>
      <c r="E459" s="1965">
        <v>69.599999999999994</v>
      </c>
      <c r="F459" s="550">
        <v>3100</v>
      </c>
      <c r="G459" s="551">
        <v>14338</v>
      </c>
      <c r="H459" s="550">
        <v>10990</v>
      </c>
      <c r="I459" s="1789">
        <v>38</v>
      </c>
      <c r="J459" s="1810">
        <v>108.2</v>
      </c>
      <c r="M459" s="1797">
        <v>176.85400000000001</v>
      </c>
      <c r="N459" s="1800">
        <f t="shared" si="40"/>
        <v>108.2</v>
      </c>
      <c r="P459" s="531"/>
    </row>
    <row r="460" spans="1:16">
      <c r="B460" s="530"/>
      <c r="C460" s="530" t="s">
        <v>373</v>
      </c>
      <c r="D460" s="1964">
        <v>114.5</v>
      </c>
      <c r="E460" s="1965">
        <v>66.900000000000006</v>
      </c>
      <c r="F460" s="550">
        <v>2735</v>
      </c>
      <c r="G460" s="551">
        <v>13563</v>
      </c>
      <c r="H460" s="550">
        <v>8577</v>
      </c>
      <c r="I460" s="1789">
        <v>42</v>
      </c>
      <c r="J460" s="1810">
        <v>109.5</v>
      </c>
      <c r="M460" s="1797">
        <v>180.02500000000001</v>
      </c>
      <c r="N460" s="1800">
        <f t="shared" si="40"/>
        <v>109.5</v>
      </c>
      <c r="P460" s="531"/>
    </row>
    <row r="461" spans="1:16">
      <c r="B461" s="530"/>
      <c r="C461" s="530" t="s">
        <v>374</v>
      </c>
      <c r="D461" s="1964">
        <v>113</v>
      </c>
      <c r="E461" s="1965">
        <v>67.5</v>
      </c>
      <c r="F461" s="550">
        <v>2759</v>
      </c>
      <c r="G461" s="551">
        <v>13982</v>
      </c>
      <c r="H461" s="550">
        <v>12966</v>
      </c>
      <c r="I461" s="1789">
        <v>54</v>
      </c>
      <c r="J461" s="1810">
        <v>108.6</v>
      </c>
      <c r="M461" s="1797">
        <v>180.55500000000001</v>
      </c>
      <c r="N461" s="1800">
        <f>ROUND((M461/M449*100),1)</f>
        <v>108.6</v>
      </c>
      <c r="P461" s="531"/>
    </row>
    <row r="462" spans="1:16">
      <c r="B462" s="530"/>
      <c r="C462" s="530" t="s">
        <v>116</v>
      </c>
      <c r="D462" s="1964">
        <v>116</v>
      </c>
      <c r="E462" s="1965">
        <v>67</v>
      </c>
      <c r="F462" s="550">
        <v>3719</v>
      </c>
      <c r="G462" s="551">
        <v>15837</v>
      </c>
      <c r="H462" s="550">
        <v>10515</v>
      </c>
      <c r="I462" s="1789">
        <v>49</v>
      </c>
      <c r="J462" s="1810">
        <v>110.9</v>
      </c>
      <c r="M462" s="1797">
        <v>181.60499999999999</v>
      </c>
      <c r="N462" s="1800">
        <f t="shared" si="40"/>
        <v>110.9</v>
      </c>
      <c r="P462" s="531"/>
    </row>
    <row r="463" spans="1:16">
      <c r="B463" s="530"/>
      <c r="C463" s="530" t="s">
        <v>117</v>
      </c>
      <c r="D463" s="1964">
        <v>117.5</v>
      </c>
      <c r="E463" s="1965">
        <v>66</v>
      </c>
      <c r="F463" s="550">
        <v>4017</v>
      </c>
      <c r="G463" s="551">
        <v>13753</v>
      </c>
      <c r="H463" s="550">
        <v>11038</v>
      </c>
      <c r="I463" s="1789">
        <v>48</v>
      </c>
      <c r="J463" s="1810">
        <v>110.7</v>
      </c>
      <c r="M463" s="1797">
        <v>184.13200000000001</v>
      </c>
      <c r="N463" s="1800">
        <f t="shared" si="40"/>
        <v>110.7</v>
      </c>
      <c r="P463" s="531"/>
    </row>
    <row r="464" spans="1:16">
      <c r="B464" s="530"/>
      <c r="C464" s="533" t="s">
        <v>118</v>
      </c>
      <c r="D464" s="1964">
        <v>117.5</v>
      </c>
      <c r="E464" s="1965">
        <v>67.599999999999994</v>
      </c>
      <c r="F464" s="550">
        <v>4238</v>
      </c>
      <c r="G464" s="551">
        <v>12664</v>
      </c>
      <c r="H464" s="550">
        <v>10462</v>
      </c>
      <c r="I464" s="1790">
        <v>33</v>
      </c>
      <c r="J464" s="1810">
        <v>111</v>
      </c>
      <c r="M464" s="1798">
        <v>188.334</v>
      </c>
      <c r="N464" s="1800">
        <f t="shared" si="40"/>
        <v>111</v>
      </c>
      <c r="P464" s="531"/>
    </row>
    <row r="465" spans="1:16">
      <c r="A465" s="528">
        <v>2014</v>
      </c>
      <c r="B465" s="529" t="s">
        <v>165</v>
      </c>
      <c r="C465" s="529" t="s">
        <v>366</v>
      </c>
      <c r="D465" s="1969">
        <v>119.7</v>
      </c>
      <c r="E465" s="1970">
        <v>66.3</v>
      </c>
      <c r="F465" s="548">
        <v>2504</v>
      </c>
      <c r="G465" s="549">
        <v>17285</v>
      </c>
      <c r="H465" s="548">
        <v>11804</v>
      </c>
      <c r="I465" s="1789">
        <v>36</v>
      </c>
      <c r="J465" s="1811">
        <v>108.4</v>
      </c>
      <c r="M465" s="1797">
        <v>187.995</v>
      </c>
      <c r="N465" s="1801">
        <f t="shared" si="40"/>
        <v>108.4</v>
      </c>
      <c r="P465" s="531"/>
    </row>
    <row r="466" spans="1:16">
      <c r="B466" s="530"/>
      <c r="C466" s="530" t="s">
        <v>367</v>
      </c>
      <c r="D466" s="1964">
        <v>115.2</v>
      </c>
      <c r="E466" s="1965">
        <v>64.7</v>
      </c>
      <c r="F466" s="550">
        <v>2789</v>
      </c>
      <c r="G466" s="551">
        <v>15972</v>
      </c>
      <c r="H466" s="550">
        <v>14114</v>
      </c>
      <c r="I466" s="1789">
        <v>43</v>
      </c>
      <c r="J466" s="1810">
        <v>108</v>
      </c>
      <c r="M466" s="1797">
        <v>189.005</v>
      </c>
      <c r="N466" s="1802">
        <f t="shared" si="40"/>
        <v>108</v>
      </c>
      <c r="P466" s="531"/>
    </row>
    <row r="467" spans="1:16">
      <c r="B467" s="530"/>
      <c r="C467" s="530" t="s">
        <v>368</v>
      </c>
      <c r="D467" s="1964">
        <v>114.4</v>
      </c>
      <c r="E467" s="1965">
        <v>67.2</v>
      </c>
      <c r="F467" s="550">
        <v>2545</v>
      </c>
      <c r="G467" s="551">
        <v>14548</v>
      </c>
      <c r="H467" s="550">
        <v>18931</v>
      </c>
      <c r="I467" s="1789">
        <v>46</v>
      </c>
      <c r="J467" s="1810">
        <v>106.7</v>
      </c>
      <c r="M467" s="1797">
        <v>187.69499999999999</v>
      </c>
      <c r="N467" s="1802">
        <f t="shared" si="40"/>
        <v>106.7</v>
      </c>
      <c r="P467" s="531"/>
    </row>
    <row r="468" spans="1:16">
      <c r="B468" s="530"/>
      <c r="C468" s="530" t="s">
        <v>369</v>
      </c>
      <c r="D468" s="1964">
        <v>115.5</v>
      </c>
      <c r="E468" s="1965">
        <v>69.5</v>
      </c>
      <c r="F468" s="550">
        <v>2719</v>
      </c>
      <c r="G468" s="551">
        <v>15333</v>
      </c>
      <c r="H468" s="550">
        <v>7388</v>
      </c>
      <c r="I468" s="1789">
        <v>49</v>
      </c>
      <c r="J468" s="1810">
        <v>106.4</v>
      </c>
      <c r="M468" s="1797">
        <v>187.31299999999999</v>
      </c>
      <c r="N468" s="1802">
        <f t="shared" si="40"/>
        <v>106.4</v>
      </c>
      <c r="P468" s="531"/>
    </row>
    <row r="469" spans="1:16">
      <c r="B469" s="530"/>
      <c r="C469" s="530" t="s">
        <v>370</v>
      </c>
      <c r="D469" s="1964">
        <v>115.7</v>
      </c>
      <c r="E469" s="1965">
        <v>72.2</v>
      </c>
      <c r="F469" s="550">
        <v>2491</v>
      </c>
      <c r="G469" s="551">
        <v>14075</v>
      </c>
      <c r="H469" s="550">
        <v>8065</v>
      </c>
      <c r="I469" s="1789">
        <v>36</v>
      </c>
      <c r="J469" s="1810">
        <v>104.8</v>
      </c>
      <c r="M469" s="1797">
        <v>186.10499999999999</v>
      </c>
      <c r="N469" s="1802">
        <f t="shared" si="40"/>
        <v>104.8</v>
      </c>
      <c r="P469" s="531"/>
    </row>
    <row r="470" spans="1:16">
      <c r="B470" s="530"/>
      <c r="C470" s="530" t="s">
        <v>371</v>
      </c>
      <c r="D470" s="1964">
        <v>114.9</v>
      </c>
      <c r="E470" s="1965">
        <v>72.900000000000006</v>
      </c>
      <c r="F470" s="550">
        <v>2919</v>
      </c>
      <c r="G470" s="551">
        <v>14161</v>
      </c>
      <c r="H470" s="550">
        <v>9936</v>
      </c>
      <c r="I470" s="1789">
        <v>52</v>
      </c>
      <c r="J470" s="1810">
        <v>106.6</v>
      </c>
      <c r="M470" s="1797">
        <v>187.03100000000001</v>
      </c>
      <c r="N470" s="1802">
        <f t="shared" si="40"/>
        <v>106.6</v>
      </c>
      <c r="P470" s="531"/>
    </row>
    <row r="471" spans="1:16">
      <c r="B471" s="530"/>
      <c r="C471" s="530" t="s">
        <v>372</v>
      </c>
      <c r="D471" s="1964">
        <v>115.7</v>
      </c>
      <c r="E471" s="1965">
        <v>73.3</v>
      </c>
      <c r="F471" s="550">
        <v>2067</v>
      </c>
      <c r="G471" s="551">
        <v>15338</v>
      </c>
      <c r="H471" s="550">
        <v>10855</v>
      </c>
      <c r="I471" s="1789">
        <v>46</v>
      </c>
      <c r="J471" s="1810">
        <v>106.3</v>
      </c>
      <c r="M471" s="1797">
        <v>187.98400000000001</v>
      </c>
      <c r="N471" s="1802">
        <f t="shared" si="40"/>
        <v>106.3</v>
      </c>
      <c r="P471" s="531"/>
    </row>
    <row r="472" spans="1:16">
      <c r="B472" s="530"/>
      <c r="C472" s="530" t="s">
        <v>373</v>
      </c>
      <c r="D472" s="1964">
        <v>114</v>
      </c>
      <c r="E472" s="1965">
        <v>72.8</v>
      </c>
      <c r="F472" s="550">
        <v>4167</v>
      </c>
      <c r="G472" s="551">
        <v>14131</v>
      </c>
      <c r="H472" s="550">
        <v>7907</v>
      </c>
      <c r="I472" s="1789">
        <v>33</v>
      </c>
      <c r="J472" s="1810">
        <v>104.3</v>
      </c>
      <c r="M472" s="1797">
        <v>187.76</v>
      </c>
      <c r="N472" s="1802">
        <f>ROUND((M472/M460*100),1)</f>
        <v>104.3</v>
      </c>
      <c r="P472" s="531"/>
    </row>
    <row r="473" spans="1:16">
      <c r="B473" s="530"/>
      <c r="C473" s="530" t="s">
        <v>374</v>
      </c>
      <c r="D473" s="1964">
        <v>115.3</v>
      </c>
      <c r="E473" s="1965">
        <v>73.7</v>
      </c>
      <c r="F473" s="550">
        <v>2948</v>
      </c>
      <c r="G473" s="551">
        <v>14941</v>
      </c>
      <c r="H473" s="550">
        <v>12717</v>
      </c>
      <c r="I473" s="1789">
        <v>49</v>
      </c>
      <c r="J473" s="1810">
        <v>103.4</v>
      </c>
      <c r="M473" s="1797">
        <v>186.67699999999999</v>
      </c>
      <c r="N473" s="1802">
        <f t="shared" si="40"/>
        <v>103.4</v>
      </c>
      <c r="P473" s="531"/>
    </row>
    <row r="474" spans="1:16">
      <c r="B474" s="530"/>
      <c r="C474" s="530" t="s">
        <v>116</v>
      </c>
      <c r="D474" s="1964">
        <v>117.1</v>
      </c>
      <c r="E474" s="1965">
        <v>72</v>
      </c>
      <c r="F474" s="550">
        <v>3143</v>
      </c>
      <c r="G474" s="551">
        <v>16630</v>
      </c>
      <c r="H474" s="550">
        <v>9421</v>
      </c>
      <c r="I474" s="1789">
        <v>42</v>
      </c>
      <c r="J474" s="1810">
        <v>102.3</v>
      </c>
      <c r="M474" s="1797">
        <v>185.78</v>
      </c>
      <c r="N474" s="1802">
        <f t="shared" si="40"/>
        <v>102.3</v>
      </c>
      <c r="P474" s="531"/>
    </row>
    <row r="475" spans="1:16">
      <c r="B475" s="530"/>
      <c r="C475" s="530" t="s">
        <v>117</v>
      </c>
      <c r="D475" s="1964">
        <v>115.8</v>
      </c>
      <c r="E475" s="1965">
        <v>71.8</v>
      </c>
      <c r="F475" s="550">
        <v>3265</v>
      </c>
      <c r="G475" s="551">
        <v>13466</v>
      </c>
      <c r="H475" s="550">
        <v>9306</v>
      </c>
      <c r="I475" s="1789">
        <v>39</v>
      </c>
      <c r="J475" s="1810">
        <v>101.5</v>
      </c>
      <c r="M475" s="1797">
        <v>186.98500000000001</v>
      </c>
      <c r="N475" s="1802">
        <f t="shared" si="40"/>
        <v>101.5</v>
      </c>
      <c r="P475" s="531"/>
    </row>
    <row r="476" spans="1:16">
      <c r="A476" s="532"/>
      <c r="B476" s="533"/>
      <c r="C476" s="533" t="s">
        <v>118</v>
      </c>
      <c r="D476" s="1967">
        <v>116.7</v>
      </c>
      <c r="E476" s="1968">
        <v>72.7</v>
      </c>
      <c r="F476" s="556">
        <v>2765</v>
      </c>
      <c r="G476" s="557">
        <v>12534</v>
      </c>
      <c r="H476" s="556">
        <v>9472</v>
      </c>
      <c r="I476" s="1790">
        <v>46</v>
      </c>
      <c r="J476" s="1812">
        <v>97.2</v>
      </c>
      <c r="M476" s="1798">
        <v>183.036</v>
      </c>
      <c r="N476" s="1803">
        <f t="shared" si="40"/>
        <v>97.2</v>
      </c>
      <c r="P476" s="531"/>
    </row>
    <row r="477" spans="1:16">
      <c r="A477" s="496">
        <v>2015</v>
      </c>
      <c r="B477" s="530" t="s">
        <v>167</v>
      </c>
      <c r="C477" s="529" t="s">
        <v>366</v>
      </c>
      <c r="D477" s="1964">
        <v>121.1</v>
      </c>
      <c r="E477" s="1965">
        <v>69.7</v>
      </c>
      <c r="F477" s="550">
        <v>1830</v>
      </c>
      <c r="G477" s="551">
        <v>18311</v>
      </c>
      <c r="H477" s="550">
        <v>9963</v>
      </c>
      <c r="I477" s="1789">
        <v>33</v>
      </c>
      <c r="J477" s="1810">
        <v>93.6</v>
      </c>
      <c r="M477" s="1797">
        <v>176.00299999999999</v>
      </c>
      <c r="N477" s="1800">
        <f t="shared" si="40"/>
        <v>93.6</v>
      </c>
      <c r="P477" s="531"/>
    </row>
    <row r="478" spans="1:16">
      <c r="B478" s="530"/>
      <c r="C478" s="530" t="s">
        <v>367</v>
      </c>
      <c r="D478" s="1964">
        <v>115.6</v>
      </c>
      <c r="E478" s="1965">
        <v>72.2</v>
      </c>
      <c r="F478" s="550">
        <v>2308</v>
      </c>
      <c r="G478" s="551">
        <v>15787</v>
      </c>
      <c r="H478" s="550">
        <v>12419</v>
      </c>
      <c r="I478" s="1789">
        <v>40</v>
      </c>
      <c r="J478" s="1810">
        <v>93.9</v>
      </c>
      <c r="M478" s="1797">
        <v>177.43</v>
      </c>
      <c r="N478" s="1800">
        <f t="shared" si="40"/>
        <v>93.9</v>
      </c>
      <c r="P478" s="531"/>
    </row>
    <row r="479" spans="1:16">
      <c r="B479" s="530"/>
      <c r="C479" s="530" t="s">
        <v>368</v>
      </c>
      <c r="D479" s="1964">
        <v>116.7</v>
      </c>
      <c r="E479" s="1965">
        <v>72</v>
      </c>
      <c r="F479" s="550">
        <v>2898</v>
      </c>
      <c r="G479" s="551">
        <v>14929</v>
      </c>
      <c r="H479" s="550">
        <v>16165</v>
      </c>
      <c r="I479" s="1789">
        <v>53</v>
      </c>
      <c r="J479" s="1810">
        <v>93.4</v>
      </c>
      <c r="M479" s="1797">
        <v>175.26</v>
      </c>
      <c r="N479" s="1800">
        <f t="shared" si="40"/>
        <v>93.4</v>
      </c>
      <c r="P479" s="531"/>
    </row>
    <row r="480" spans="1:16">
      <c r="B480" s="530"/>
      <c r="C480" s="530" t="s">
        <v>369</v>
      </c>
      <c r="D480" s="1964">
        <v>111.2</v>
      </c>
      <c r="E480" s="1965">
        <v>70.8</v>
      </c>
      <c r="F480" s="550">
        <v>2364</v>
      </c>
      <c r="G480" s="551">
        <v>15686</v>
      </c>
      <c r="H480" s="550">
        <v>7527</v>
      </c>
      <c r="I480" s="1789">
        <v>43</v>
      </c>
      <c r="J480" s="1810">
        <v>94.6</v>
      </c>
      <c r="M480" s="1797">
        <v>177.10599999999999</v>
      </c>
      <c r="N480" s="1800">
        <f t="shared" si="40"/>
        <v>94.6</v>
      </c>
      <c r="P480" s="531"/>
    </row>
    <row r="481" spans="1:16">
      <c r="B481" s="530"/>
      <c r="C481" s="530" t="s">
        <v>370</v>
      </c>
      <c r="D481" s="1964">
        <v>114.2</v>
      </c>
      <c r="E481" s="1965">
        <v>72.5</v>
      </c>
      <c r="F481" s="550">
        <v>2985</v>
      </c>
      <c r="G481" s="551">
        <v>13353</v>
      </c>
      <c r="H481" s="550">
        <v>8686</v>
      </c>
      <c r="I481" s="1789">
        <v>45</v>
      </c>
      <c r="J481" s="1810">
        <v>95.7</v>
      </c>
      <c r="M481" s="1797">
        <v>178.137</v>
      </c>
      <c r="N481" s="1800">
        <f t="shared" si="40"/>
        <v>95.7</v>
      </c>
      <c r="P481" s="531"/>
    </row>
    <row r="482" spans="1:16">
      <c r="B482" s="530"/>
      <c r="C482" s="530" t="s">
        <v>371</v>
      </c>
      <c r="D482" s="1964">
        <v>111.3</v>
      </c>
      <c r="E482" s="1965">
        <v>73.7</v>
      </c>
      <c r="F482" s="550">
        <v>3667</v>
      </c>
      <c r="G482" s="551">
        <v>14634</v>
      </c>
      <c r="H482" s="550">
        <v>10964</v>
      </c>
      <c r="I482" s="1789">
        <v>49</v>
      </c>
      <c r="J482" s="1810">
        <v>94.5</v>
      </c>
      <c r="M482" s="1797">
        <v>176.76900000000001</v>
      </c>
      <c r="N482" s="1800">
        <f t="shared" si="40"/>
        <v>94.5</v>
      </c>
      <c r="P482" s="531"/>
    </row>
    <row r="483" spans="1:16">
      <c r="B483" s="530"/>
      <c r="C483" s="530" t="s">
        <v>372</v>
      </c>
      <c r="D483" s="1964">
        <v>114.6</v>
      </c>
      <c r="E483" s="1965">
        <v>69</v>
      </c>
      <c r="F483" s="550">
        <v>2450</v>
      </c>
      <c r="G483" s="551">
        <v>15508</v>
      </c>
      <c r="H483" s="550">
        <v>10814</v>
      </c>
      <c r="I483" s="1789">
        <v>40</v>
      </c>
      <c r="J483" s="1810">
        <v>92.8</v>
      </c>
      <c r="M483" s="1797">
        <v>174.46100000000001</v>
      </c>
      <c r="N483" s="1800">
        <f t="shared" si="40"/>
        <v>92.8</v>
      </c>
      <c r="P483" s="531"/>
    </row>
    <row r="484" spans="1:16">
      <c r="B484" s="530"/>
      <c r="C484" s="530" t="s">
        <v>373</v>
      </c>
      <c r="D484" s="1964">
        <v>112.3</v>
      </c>
      <c r="E484" s="1965">
        <v>73.7</v>
      </c>
      <c r="F484" s="550">
        <v>3540</v>
      </c>
      <c r="G484" s="551">
        <v>14322</v>
      </c>
      <c r="H484" s="550">
        <v>8444</v>
      </c>
      <c r="I484" s="1789">
        <v>38</v>
      </c>
      <c r="J484" s="1810">
        <v>90.3</v>
      </c>
      <c r="M484" s="1797">
        <v>169.46600000000001</v>
      </c>
      <c r="N484" s="1800">
        <f t="shared" si="40"/>
        <v>90.3</v>
      </c>
      <c r="P484" s="531"/>
    </row>
    <row r="485" spans="1:16">
      <c r="B485" s="530"/>
      <c r="C485" s="530" t="s">
        <v>374</v>
      </c>
      <c r="D485" s="1964">
        <v>113.6</v>
      </c>
      <c r="E485" s="1965">
        <v>72.7</v>
      </c>
      <c r="F485" s="550">
        <v>2292</v>
      </c>
      <c r="G485" s="551">
        <v>15131</v>
      </c>
      <c r="H485" s="550">
        <v>12112</v>
      </c>
      <c r="I485" s="1789">
        <v>40</v>
      </c>
      <c r="J485" s="1810">
        <v>88.9</v>
      </c>
      <c r="M485" s="1797">
        <v>166.02</v>
      </c>
      <c r="N485" s="1800">
        <f t="shared" si="40"/>
        <v>88.9</v>
      </c>
      <c r="P485" s="531"/>
    </row>
    <row r="486" spans="1:16">
      <c r="B486" s="530"/>
      <c r="C486" s="530" t="s">
        <v>116</v>
      </c>
      <c r="D486" s="1964">
        <v>112.3</v>
      </c>
      <c r="E486" s="1965">
        <v>71.599999999999994</v>
      </c>
      <c r="F486" s="550">
        <v>2713</v>
      </c>
      <c r="G486" s="551">
        <v>17125</v>
      </c>
      <c r="H486" s="550">
        <v>9551</v>
      </c>
      <c r="I486" s="1789">
        <v>38</v>
      </c>
      <c r="J486" s="1810">
        <v>88.9</v>
      </c>
      <c r="M486" s="1797">
        <v>165.09800000000001</v>
      </c>
      <c r="N486" s="1800">
        <f t="shared" si="40"/>
        <v>88.9</v>
      </c>
      <c r="P486" s="531"/>
    </row>
    <row r="487" spans="1:16">
      <c r="B487" s="530"/>
      <c r="C487" s="530" t="s">
        <v>117</v>
      </c>
      <c r="D487" s="1964">
        <v>113.6</v>
      </c>
      <c r="E487" s="1965">
        <v>76.599999999999994</v>
      </c>
      <c r="F487" s="550">
        <v>3191</v>
      </c>
      <c r="G487" s="551">
        <v>14269</v>
      </c>
      <c r="H487" s="550">
        <v>9612</v>
      </c>
      <c r="I487" s="1789">
        <v>46</v>
      </c>
      <c r="J487" s="1810">
        <v>87.3</v>
      </c>
      <c r="M487" s="1797">
        <v>163.27199999999999</v>
      </c>
      <c r="N487" s="1800">
        <f t="shared" si="40"/>
        <v>87.3</v>
      </c>
      <c r="P487" s="531"/>
    </row>
    <row r="488" spans="1:16">
      <c r="B488" s="530"/>
      <c r="C488" s="533" t="s">
        <v>118</v>
      </c>
      <c r="D488" s="1964">
        <v>111.2</v>
      </c>
      <c r="E488" s="1965">
        <v>73.7</v>
      </c>
      <c r="F488" s="556">
        <v>2458</v>
      </c>
      <c r="G488" s="557">
        <v>12689</v>
      </c>
      <c r="H488" s="556">
        <v>9492</v>
      </c>
      <c r="I488" s="1790">
        <v>34</v>
      </c>
      <c r="J488" s="1810">
        <v>87.9</v>
      </c>
      <c r="M488" s="1798">
        <v>160.852</v>
      </c>
      <c r="N488" s="1800">
        <f t="shared" si="40"/>
        <v>87.9</v>
      </c>
      <c r="P488" s="531"/>
    </row>
    <row r="489" spans="1:16">
      <c r="A489" s="528">
        <v>2016</v>
      </c>
      <c r="B489" s="529" t="s">
        <v>169</v>
      </c>
      <c r="C489" s="529" t="s">
        <v>366</v>
      </c>
      <c r="D489" s="1971">
        <v>112.6</v>
      </c>
      <c r="E489" s="1970">
        <v>75.3</v>
      </c>
      <c r="F489" s="550">
        <v>3110</v>
      </c>
      <c r="G489" s="551">
        <v>18120</v>
      </c>
      <c r="H489" s="550">
        <v>9781</v>
      </c>
      <c r="I489" s="1789">
        <v>31</v>
      </c>
      <c r="J489" s="1811">
        <v>88.6</v>
      </c>
      <c r="M489" s="1797">
        <v>155.94800000000001</v>
      </c>
      <c r="N489" s="1801">
        <f t="shared" si="40"/>
        <v>88.6</v>
      </c>
      <c r="P489" s="531"/>
    </row>
    <row r="490" spans="1:16">
      <c r="B490" s="530"/>
      <c r="C490" s="530" t="s">
        <v>367</v>
      </c>
      <c r="D490" s="1972">
        <v>113.3</v>
      </c>
      <c r="E490" s="1965">
        <v>79.599999999999994</v>
      </c>
      <c r="F490" s="550">
        <v>2158</v>
      </c>
      <c r="G490" s="551">
        <v>16467</v>
      </c>
      <c r="H490" s="550">
        <v>11789</v>
      </c>
      <c r="I490" s="1789">
        <v>38</v>
      </c>
      <c r="J490" s="1810">
        <v>87.3</v>
      </c>
      <c r="M490" s="1797">
        <v>154.94200000000001</v>
      </c>
      <c r="N490" s="1802">
        <f t="shared" si="40"/>
        <v>87.3</v>
      </c>
      <c r="P490" s="531"/>
    </row>
    <row r="491" spans="1:16">
      <c r="B491" s="530"/>
      <c r="C491" s="530" t="s">
        <v>368</v>
      </c>
      <c r="D491" s="1972">
        <v>114.5</v>
      </c>
      <c r="E491" s="1965">
        <v>77.900000000000006</v>
      </c>
      <c r="F491" s="550">
        <v>3053</v>
      </c>
      <c r="G491" s="551">
        <v>14874</v>
      </c>
      <c r="H491" s="550">
        <v>15674</v>
      </c>
      <c r="I491" s="1789">
        <v>39</v>
      </c>
      <c r="J491" s="1810">
        <v>89.1</v>
      </c>
      <c r="M491" s="1797">
        <v>156.095</v>
      </c>
      <c r="N491" s="1802">
        <f t="shared" si="40"/>
        <v>89.1</v>
      </c>
      <c r="P491" s="531"/>
    </row>
    <row r="492" spans="1:16">
      <c r="B492" s="530"/>
      <c r="C492" s="530" t="s">
        <v>369</v>
      </c>
      <c r="D492" s="1972">
        <v>112.3</v>
      </c>
      <c r="E492" s="1965">
        <v>80.099999999999994</v>
      </c>
      <c r="F492" s="550">
        <v>3019</v>
      </c>
      <c r="G492" s="551">
        <v>15727</v>
      </c>
      <c r="H492" s="550">
        <v>8690</v>
      </c>
      <c r="I492" s="1789">
        <v>45</v>
      </c>
      <c r="J492" s="1810">
        <v>89.3</v>
      </c>
      <c r="M492" s="1797">
        <v>158.19399999999999</v>
      </c>
      <c r="N492" s="1802">
        <f t="shared" si="40"/>
        <v>89.3</v>
      </c>
      <c r="P492" s="531"/>
    </row>
    <row r="493" spans="1:16">
      <c r="B493" s="530"/>
      <c r="C493" s="530" t="s">
        <v>370</v>
      </c>
      <c r="D493" s="1972">
        <v>112.9</v>
      </c>
      <c r="E493" s="1965">
        <v>81.8</v>
      </c>
      <c r="F493" s="550">
        <v>2218</v>
      </c>
      <c r="G493" s="551">
        <v>14549</v>
      </c>
      <c r="H493" s="550">
        <v>9081</v>
      </c>
      <c r="I493" s="1789">
        <v>25</v>
      </c>
      <c r="J493" s="1810">
        <v>89.1</v>
      </c>
      <c r="M493" s="1797">
        <v>158.66499999999999</v>
      </c>
      <c r="N493" s="1802">
        <f t="shared" si="40"/>
        <v>89.1</v>
      </c>
      <c r="P493" s="531"/>
    </row>
    <row r="494" spans="1:16">
      <c r="B494" s="530"/>
      <c r="C494" s="530" t="s">
        <v>371</v>
      </c>
      <c r="D494" s="1972">
        <v>114.4</v>
      </c>
      <c r="E494" s="1965">
        <v>76.8</v>
      </c>
      <c r="F494" s="550">
        <v>2885</v>
      </c>
      <c r="G494" s="551">
        <v>14944</v>
      </c>
      <c r="H494" s="550">
        <v>11421</v>
      </c>
      <c r="I494" s="1789">
        <v>55</v>
      </c>
      <c r="J494" s="1810">
        <v>88.6</v>
      </c>
      <c r="M494" s="1797">
        <v>156.70400000000001</v>
      </c>
      <c r="N494" s="1802">
        <f t="shared" si="40"/>
        <v>88.6</v>
      </c>
      <c r="P494" s="531"/>
    </row>
    <row r="495" spans="1:16">
      <c r="B495" s="530"/>
      <c r="C495" s="530" t="s">
        <v>372</v>
      </c>
      <c r="D495" s="1972">
        <v>112.3</v>
      </c>
      <c r="E495" s="1965">
        <v>79.2</v>
      </c>
      <c r="F495" s="550">
        <v>3032</v>
      </c>
      <c r="G495" s="551">
        <v>15580</v>
      </c>
      <c r="H495" s="550">
        <v>11109</v>
      </c>
      <c r="I495" s="1789">
        <v>30</v>
      </c>
      <c r="J495" s="1810">
        <v>90.3</v>
      </c>
      <c r="M495" s="1797">
        <v>157.572</v>
      </c>
      <c r="N495" s="1802">
        <f t="shared" ref="N495:N511" si="41">ROUND((M495/M483*100),1)</f>
        <v>90.3</v>
      </c>
      <c r="P495" s="531"/>
    </row>
    <row r="496" spans="1:16">
      <c r="B496" s="530"/>
      <c r="C496" s="530" t="s">
        <v>373</v>
      </c>
      <c r="D496" s="1972">
        <v>114.4</v>
      </c>
      <c r="E496" s="1965">
        <v>75.599999999999994</v>
      </c>
      <c r="F496" s="550">
        <v>2828</v>
      </c>
      <c r="G496" s="551">
        <v>16090</v>
      </c>
      <c r="H496" s="550">
        <v>8526</v>
      </c>
      <c r="I496" s="1789">
        <v>31</v>
      </c>
      <c r="J496" s="1810">
        <v>92.4</v>
      </c>
      <c r="M496" s="1797">
        <v>156.636</v>
      </c>
      <c r="N496" s="1802">
        <f t="shared" si="41"/>
        <v>92.4</v>
      </c>
      <c r="P496" s="531"/>
    </row>
    <row r="497" spans="1:16">
      <c r="B497" s="530"/>
      <c r="C497" s="530" t="s">
        <v>374</v>
      </c>
      <c r="D497" s="1972">
        <v>118.5</v>
      </c>
      <c r="E497" s="1965">
        <v>79.3</v>
      </c>
      <c r="F497" s="550">
        <v>3237</v>
      </c>
      <c r="G497" s="551">
        <v>15753</v>
      </c>
      <c r="H497" s="550">
        <v>12531</v>
      </c>
      <c r="I497" s="1789">
        <v>34</v>
      </c>
      <c r="J497" s="1810">
        <v>94.4</v>
      </c>
      <c r="M497" s="1797">
        <v>156.71299999999999</v>
      </c>
      <c r="N497" s="1802">
        <f t="shared" si="41"/>
        <v>94.4</v>
      </c>
      <c r="P497" s="531"/>
    </row>
    <row r="498" spans="1:16">
      <c r="B498" s="530"/>
      <c r="C498" s="530" t="s">
        <v>116</v>
      </c>
      <c r="D498" s="1972">
        <v>114.9</v>
      </c>
      <c r="E498" s="1965">
        <v>81.5</v>
      </c>
      <c r="F498" s="550">
        <v>2810</v>
      </c>
      <c r="G498" s="551">
        <v>16931</v>
      </c>
      <c r="H498" s="550">
        <v>9913</v>
      </c>
      <c r="I498" s="1789">
        <v>39</v>
      </c>
      <c r="J498" s="1810">
        <v>96.1</v>
      </c>
      <c r="M498" s="1797">
        <v>158.58600000000001</v>
      </c>
      <c r="N498" s="1802">
        <f t="shared" si="41"/>
        <v>96.1</v>
      </c>
      <c r="P498" s="531"/>
    </row>
    <row r="499" spans="1:16">
      <c r="B499" s="530"/>
      <c r="C499" s="530" t="s">
        <v>117</v>
      </c>
      <c r="D499" s="1972">
        <v>114.9</v>
      </c>
      <c r="E499" s="1965">
        <v>75.900000000000006</v>
      </c>
      <c r="F499" s="550">
        <v>3004</v>
      </c>
      <c r="G499" s="551">
        <v>15775</v>
      </c>
      <c r="H499" s="550">
        <v>10855</v>
      </c>
      <c r="I499" s="1789">
        <v>29</v>
      </c>
      <c r="J499" s="1810">
        <v>100.7</v>
      </c>
      <c r="M499" s="1797">
        <v>164.41300000000001</v>
      </c>
      <c r="N499" s="1802">
        <f>ROUND((M499/M487*100),1)</f>
        <v>100.7</v>
      </c>
      <c r="P499" s="531"/>
    </row>
    <row r="500" spans="1:16">
      <c r="A500" s="532"/>
      <c r="B500" s="533"/>
      <c r="C500" s="533" t="s">
        <v>118</v>
      </c>
      <c r="D500" s="1973">
        <v>118.1</v>
      </c>
      <c r="E500" s="1968">
        <v>74.400000000000006</v>
      </c>
      <c r="F500" s="556">
        <v>2870</v>
      </c>
      <c r="G500" s="557">
        <v>13658</v>
      </c>
      <c r="H500" s="556">
        <v>11018</v>
      </c>
      <c r="I500" s="1790">
        <v>38</v>
      </c>
      <c r="J500" s="1812">
        <v>105</v>
      </c>
      <c r="M500" s="1798">
        <v>168.833</v>
      </c>
      <c r="N500" s="1803">
        <f t="shared" si="41"/>
        <v>105</v>
      </c>
      <c r="P500" s="531"/>
    </row>
    <row r="501" spans="1:16">
      <c r="A501" s="496">
        <v>2017</v>
      </c>
      <c r="B501" s="530" t="s">
        <v>171</v>
      </c>
      <c r="C501" s="529" t="s">
        <v>366</v>
      </c>
      <c r="D501" s="1972">
        <v>113.3</v>
      </c>
      <c r="E501" s="1965">
        <v>80.8</v>
      </c>
      <c r="F501" s="550">
        <v>3297</v>
      </c>
      <c r="G501" s="551">
        <v>19414</v>
      </c>
      <c r="H501" s="550">
        <v>10504</v>
      </c>
      <c r="I501" s="1789">
        <v>28</v>
      </c>
      <c r="J501" s="1810">
        <v>110.1</v>
      </c>
      <c r="M501" s="1797">
        <v>171.74299999999999</v>
      </c>
      <c r="N501" s="1800">
        <f t="shared" si="41"/>
        <v>110.1</v>
      </c>
      <c r="P501" s="531"/>
    </row>
    <row r="502" spans="1:16">
      <c r="B502" s="530"/>
      <c r="C502" s="530" t="s">
        <v>367</v>
      </c>
      <c r="D502" s="1972">
        <v>118.6</v>
      </c>
      <c r="E502" s="1965">
        <v>75.400000000000006</v>
      </c>
      <c r="F502" s="550">
        <v>3190</v>
      </c>
      <c r="G502" s="551">
        <v>18179</v>
      </c>
      <c r="H502" s="550">
        <v>12849</v>
      </c>
      <c r="I502" s="1789">
        <v>30</v>
      </c>
      <c r="J502" s="1810">
        <v>111.2</v>
      </c>
      <c r="M502" s="1797">
        <v>172.28399999999999</v>
      </c>
      <c r="N502" s="1800">
        <f t="shared" si="41"/>
        <v>111.2</v>
      </c>
      <c r="P502" s="531"/>
    </row>
    <row r="503" spans="1:16">
      <c r="B503" s="530"/>
      <c r="C503" s="530" t="s">
        <v>368</v>
      </c>
      <c r="D503" s="1972">
        <v>117.1</v>
      </c>
      <c r="E503" s="1965">
        <v>77.099999999999994</v>
      </c>
      <c r="F503" s="550">
        <v>2403</v>
      </c>
      <c r="G503" s="551">
        <v>16225</v>
      </c>
      <c r="H503" s="550">
        <v>18114</v>
      </c>
      <c r="I503" s="1789">
        <v>33</v>
      </c>
      <c r="J503" s="1810">
        <v>111.3</v>
      </c>
      <c r="M503" s="1797">
        <v>173.696</v>
      </c>
      <c r="N503" s="1800">
        <f t="shared" si="41"/>
        <v>111.3</v>
      </c>
      <c r="P503" s="531"/>
    </row>
    <row r="504" spans="1:16">
      <c r="B504" s="530"/>
      <c r="C504" s="530" t="s">
        <v>369</v>
      </c>
      <c r="D504" s="1972">
        <v>120.1</v>
      </c>
      <c r="E504" s="1965">
        <v>77.2</v>
      </c>
      <c r="F504" s="550">
        <v>2976</v>
      </c>
      <c r="G504" s="551">
        <v>16815</v>
      </c>
      <c r="H504" s="550">
        <v>8693</v>
      </c>
      <c r="I504" s="1789">
        <v>34</v>
      </c>
      <c r="J504" s="1810">
        <v>108.5</v>
      </c>
      <c r="M504" s="1797">
        <v>171.60900000000001</v>
      </c>
      <c r="N504" s="1800">
        <f t="shared" si="41"/>
        <v>108.5</v>
      </c>
      <c r="P504" s="531"/>
    </row>
    <row r="505" spans="1:16">
      <c r="B505" s="530"/>
      <c r="C505" s="530" t="s">
        <v>370</v>
      </c>
      <c r="D505" s="1972">
        <v>119.3</v>
      </c>
      <c r="E505" s="1965">
        <v>75</v>
      </c>
      <c r="F505" s="550">
        <v>3028</v>
      </c>
      <c r="G505" s="551">
        <v>16802</v>
      </c>
      <c r="H505" s="550">
        <v>9492</v>
      </c>
      <c r="I505" s="1789">
        <v>43</v>
      </c>
      <c r="J505" s="1810">
        <v>108.6</v>
      </c>
      <c r="M505" s="1797">
        <v>172.23400000000001</v>
      </c>
      <c r="N505" s="1800">
        <f t="shared" si="41"/>
        <v>108.6</v>
      </c>
      <c r="P505" s="531"/>
    </row>
    <row r="506" spans="1:16">
      <c r="B506" s="530"/>
      <c r="C506" s="530" t="s">
        <v>371</v>
      </c>
      <c r="D506" s="1972">
        <v>119.5</v>
      </c>
      <c r="E506" s="1965">
        <v>74.900000000000006</v>
      </c>
      <c r="F506" s="550">
        <v>2848</v>
      </c>
      <c r="G506" s="551">
        <v>16358</v>
      </c>
      <c r="H506" s="550">
        <v>12395</v>
      </c>
      <c r="I506" s="1789">
        <v>50</v>
      </c>
      <c r="J506" s="1810">
        <v>109.8</v>
      </c>
      <c r="M506" s="1797">
        <v>172.11799999999999</v>
      </c>
      <c r="N506" s="1800">
        <f t="shared" si="41"/>
        <v>109.8</v>
      </c>
      <c r="P506" s="531"/>
    </row>
    <row r="507" spans="1:16">
      <c r="B507" s="530"/>
      <c r="C507" s="530" t="s">
        <v>372</v>
      </c>
      <c r="D507" s="1972">
        <v>120.3</v>
      </c>
      <c r="E507" s="1965">
        <v>82.6</v>
      </c>
      <c r="F507" s="550">
        <v>2918</v>
      </c>
      <c r="G507" s="551">
        <v>16745</v>
      </c>
      <c r="H507" s="550">
        <v>10591</v>
      </c>
      <c r="I507" s="1789">
        <v>43</v>
      </c>
      <c r="J507" s="1810">
        <v>110.5</v>
      </c>
      <c r="M507" s="1797">
        <v>174.14099999999999</v>
      </c>
      <c r="N507" s="1800">
        <f t="shared" si="41"/>
        <v>110.5</v>
      </c>
      <c r="P507" s="531"/>
    </row>
    <row r="508" spans="1:16">
      <c r="B508" s="530"/>
      <c r="C508" s="530" t="s">
        <v>373</v>
      </c>
      <c r="D508" s="1972">
        <v>123</v>
      </c>
      <c r="E508" s="1965">
        <v>82.3</v>
      </c>
      <c r="F508" s="550">
        <v>3017</v>
      </c>
      <c r="G508" s="551">
        <v>17805</v>
      </c>
      <c r="H508" s="550">
        <v>8929</v>
      </c>
      <c r="I508" s="1789">
        <v>39</v>
      </c>
      <c r="J508" s="1810">
        <v>112.8</v>
      </c>
      <c r="M508" s="1797">
        <v>176.71799999999999</v>
      </c>
      <c r="N508" s="1800">
        <f t="shared" si="41"/>
        <v>112.8</v>
      </c>
      <c r="P508" s="531"/>
    </row>
    <row r="509" spans="1:16">
      <c r="B509" s="530"/>
      <c r="C509" s="530" t="s">
        <v>374</v>
      </c>
      <c r="D509" s="1972">
        <v>118.1</v>
      </c>
      <c r="E509" s="1965">
        <v>76.099999999999994</v>
      </c>
      <c r="F509" s="550">
        <v>2696</v>
      </c>
      <c r="G509" s="551">
        <v>16876</v>
      </c>
      <c r="H509" s="550">
        <v>12610</v>
      </c>
      <c r="I509" s="1789">
        <v>43</v>
      </c>
      <c r="J509" s="1810">
        <v>114.8</v>
      </c>
      <c r="M509" s="1797">
        <v>179.875</v>
      </c>
      <c r="N509" s="1800">
        <f t="shared" si="41"/>
        <v>114.8</v>
      </c>
      <c r="P509" s="531"/>
    </row>
    <row r="510" spans="1:16">
      <c r="B510" s="530"/>
      <c r="C510" s="530" t="s">
        <v>116</v>
      </c>
      <c r="D510" s="1972">
        <v>122.8</v>
      </c>
      <c r="E510" s="1965">
        <v>79.099999999999994</v>
      </c>
      <c r="F510" s="550">
        <v>2771</v>
      </c>
      <c r="G510" s="551">
        <v>17965</v>
      </c>
      <c r="H510" s="550">
        <v>9196</v>
      </c>
      <c r="I510" s="1789">
        <v>32</v>
      </c>
      <c r="J510" s="1810">
        <v>113.9</v>
      </c>
      <c r="M510" s="1797">
        <v>180.69499999999999</v>
      </c>
      <c r="N510" s="1800">
        <f t="shared" si="41"/>
        <v>113.9</v>
      </c>
      <c r="P510" s="531"/>
    </row>
    <row r="511" spans="1:16">
      <c r="B511" s="530"/>
      <c r="C511" s="530" t="s">
        <v>117</v>
      </c>
      <c r="D511" s="1972">
        <v>122.7</v>
      </c>
      <c r="E511" s="1965">
        <v>75.7</v>
      </c>
      <c r="F511" s="550">
        <v>2766</v>
      </c>
      <c r="G511" s="551">
        <v>17553</v>
      </c>
      <c r="H511" s="550">
        <v>10093</v>
      </c>
      <c r="I511" s="1789">
        <v>35</v>
      </c>
      <c r="J511" s="1810">
        <v>110.6</v>
      </c>
      <c r="M511" s="1797">
        <v>181.86199999999999</v>
      </c>
      <c r="N511" s="1800">
        <f t="shared" si="41"/>
        <v>110.6</v>
      </c>
      <c r="P511" s="531"/>
    </row>
    <row r="512" spans="1:16">
      <c r="B512" s="530"/>
      <c r="C512" s="533" t="s">
        <v>118</v>
      </c>
      <c r="D512" s="1972">
        <v>121.9</v>
      </c>
      <c r="E512" s="1965">
        <v>78.7</v>
      </c>
      <c r="F512" s="550">
        <v>2993</v>
      </c>
      <c r="G512" s="551">
        <v>15909</v>
      </c>
      <c r="H512" s="556">
        <v>11174</v>
      </c>
      <c r="I512" s="1790">
        <v>39</v>
      </c>
      <c r="J512" s="1810">
        <v>109.3</v>
      </c>
      <c r="M512" s="1798">
        <v>184.488</v>
      </c>
      <c r="N512" s="1800">
        <f>ROUND((M512/M500*100),1)</f>
        <v>109.3</v>
      </c>
      <c r="P512" s="531"/>
    </row>
    <row r="513" spans="1:16">
      <c r="A513" s="528">
        <v>2018</v>
      </c>
      <c r="B513" s="529" t="s">
        <v>174</v>
      </c>
      <c r="C513" s="529" t="s">
        <v>366</v>
      </c>
      <c r="D513" s="1971">
        <v>121</v>
      </c>
      <c r="E513" s="1970">
        <v>86.8</v>
      </c>
      <c r="F513" s="548">
        <v>2052</v>
      </c>
      <c r="G513" s="549">
        <v>19203</v>
      </c>
      <c r="H513" s="550">
        <v>10059</v>
      </c>
      <c r="I513" s="1789">
        <v>30</v>
      </c>
      <c r="J513" s="1811">
        <v>108</v>
      </c>
      <c r="M513" s="1797">
        <v>185.46299999999999</v>
      </c>
      <c r="N513" s="1801">
        <f t="shared" ref="N513:N523" si="42">ROUND((M513/M501*100),1)</f>
        <v>108</v>
      </c>
      <c r="P513" s="531"/>
    </row>
    <row r="514" spans="1:16">
      <c r="B514" s="530"/>
      <c r="C514" s="530" t="s">
        <v>367</v>
      </c>
      <c r="D514" s="1972">
        <v>120.1</v>
      </c>
      <c r="E514" s="1965">
        <v>86.7</v>
      </c>
      <c r="F514" s="550">
        <v>2629</v>
      </c>
      <c r="G514" s="551">
        <v>19800</v>
      </c>
      <c r="H514" s="550">
        <v>12862</v>
      </c>
      <c r="I514" s="1789">
        <v>36</v>
      </c>
      <c r="J514" s="1810">
        <v>108.2</v>
      </c>
      <c r="M514" s="1797">
        <v>186.434</v>
      </c>
      <c r="N514" s="1802">
        <f t="shared" si="42"/>
        <v>108.2</v>
      </c>
      <c r="P514" s="531"/>
    </row>
    <row r="515" spans="1:16">
      <c r="B515" s="530"/>
      <c r="C515" s="530" t="s">
        <v>368</v>
      </c>
      <c r="D515" s="1972">
        <v>121.9</v>
      </c>
      <c r="E515" s="1965">
        <v>84.8</v>
      </c>
      <c r="F515" s="550">
        <v>2750</v>
      </c>
      <c r="G515" s="551">
        <v>17656</v>
      </c>
      <c r="H515" s="550">
        <v>17721</v>
      </c>
      <c r="I515" s="1789">
        <v>43</v>
      </c>
      <c r="J515" s="1810">
        <v>106.1</v>
      </c>
      <c r="M515" s="1797">
        <v>184.31399999999999</v>
      </c>
      <c r="N515" s="1802">
        <f t="shared" si="42"/>
        <v>106.1</v>
      </c>
      <c r="P515" s="531"/>
    </row>
    <row r="516" spans="1:16">
      <c r="B516" s="530"/>
      <c r="C516" s="530" t="s">
        <v>369</v>
      </c>
      <c r="D516" s="1972">
        <v>121.4</v>
      </c>
      <c r="E516" s="1965">
        <v>83.5</v>
      </c>
      <c r="F516" s="550">
        <v>2545</v>
      </c>
      <c r="G516" s="551">
        <v>17275</v>
      </c>
      <c r="H516" s="550">
        <v>8949</v>
      </c>
      <c r="I516" s="1789">
        <v>33</v>
      </c>
      <c r="J516" s="1810">
        <v>108.7</v>
      </c>
      <c r="M516" s="1797">
        <v>186.501</v>
      </c>
      <c r="N516" s="1802">
        <f t="shared" si="42"/>
        <v>108.7</v>
      </c>
      <c r="P516" s="531"/>
    </row>
    <row r="517" spans="1:16">
      <c r="B517" s="530"/>
      <c r="C517" s="530" t="s">
        <v>370</v>
      </c>
      <c r="D517" s="1972">
        <v>122.4</v>
      </c>
      <c r="E517" s="1965">
        <v>80.5</v>
      </c>
      <c r="F517" s="550">
        <v>2440</v>
      </c>
      <c r="G517" s="551">
        <v>18090</v>
      </c>
      <c r="H517" s="550">
        <v>9624</v>
      </c>
      <c r="I517" s="1789">
        <v>40</v>
      </c>
      <c r="J517" s="1810">
        <v>108.4</v>
      </c>
      <c r="M517" s="1797">
        <v>186.685</v>
      </c>
      <c r="N517" s="1802">
        <f t="shared" si="42"/>
        <v>108.4</v>
      </c>
      <c r="P517" s="531"/>
    </row>
    <row r="518" spans="1:16">
      <c r="B518" s="530"/>
      <c r="C518" s="530" t="s">
        <v>371</v>
      </c>
      <c r="D518" s="1972">
        <v>125.4</v>
      </c>
      <c r="E518" s="1965">
        <v>79.2</v>
      </c>
      <c r="F518" s="550">
        <v>2791</v>
      </c>
      <c r="G518" s="551">
        <v>17568</v>
      </c>
      <c r="H518" s="550">
        <v>11196</v>
      </c>
      <c r="I518" s="1789">
        <v>33</v>
      </c>
      <c r="J518" s="1810">
        <v>107.7</v>
      </c>
      <c r="M518" s="1797">
        <v>185.39500000000001</v>
      </c>
      <c r="N518" s="1802">
        <f t="shared" si="42"/>
        <v>107.7</v>
      </c>
      <c r="P518" s="531"/>
    </row>
    <row r="519" spans="1:16">
      <c r="B519" s="530"/>
      <c r="C519" s="530" t="s">
        <v>372</v>
      </c>
      <c r="D519" s="1972">
        <v>121.7</v>
      </c>
      <c r="E519" s="1965">
        <v>83.1</v>
      </c>
      <c r="F519" s="550">
        <v>2900</v>
      </c>
      <c r="G519" s="551">
        <v>17778</v>
      </c>
      <c r="H519" s="550">
        <v>10828</v>
      </c>
      <c r="I519" s="1789">
        <v>33</v>
      </c>
      <c r="J519" s="1810">
        <v>105.8</v>
      </c>
      <c r="M519" s="1797">
        <v>184.27</v>
      </c>
      <c r="N519" s="1802">
        <f t="shared" si="42"/>
        <v>105.8</v>
      </c>
      <c r="P519" s="531"/>
    </row>
    <row r="520" spans="1:16">
      <c r="B520" s="530"/>
      <c r="C520" s="530" t="s">
        <v>373</v>
      </c>
      <c r="D520" s="1972">
        <v>123.2</v>
      </c>
      <c r="E520" s="1965">
        <v>80.099999999999994</v>
      </c>
      <c r="F520" s="550">
        <v>2506</v>
      </c>
      <c r="G520" s="551">
        <v>18782</v>
      </c>
      <c r="H520" s="550">
        <v>8939</v>
      </c>
      <c r="I520" s="1789">
        <v>30</v>
      </c>
      <c r="J520" s="1810">
        <v>103.8</v>
      </c>
      <c r="M520" s="1797">
        <v>183.405</v>
      </c>
      <c r="N520" s="1802">
        <f t="shared" si="42"/>
        <v>103.8</v>
      </c>
      <c r="P520" s="531"/>
    </row>
    <row r="521" spans="1:16">
      <c r="B521" s="530"/>
      <c r="C521" s="530" t="s">
        <v>374</v>
      </c>
      <c r="D521" s="1972">
        <v>122.3</v>
      </c>
      <c r="E521" s="1965">
        <v>88.3</v>
      </c>
      <c r="F521" s="550">
        <v>2240</v>
      </c>
      <c r="G521" s="551">
        <v>16885</v>
      </c>
      <c r="H521" s="550">
        <v>12389</v>
      </c>
      <c r="I521" s="1789">
        <v>22</v>
      </c>
      <c r="J521" s="1810">
        <v>102.7</v>
      </c>
      <c r="M521" s="1797">
        <v>184.78100000000001</v>
      </c>
      <c r="N521" s="1802">
        <f t="shared" si="42"/>
        <v>102.7</v>
      </c>
      <c r="P521" s="531"/>
    </row>
    <row r="522" spans="1:16">
      <c r="B522" s="530"/>
      <c r="C522" s="530" t="s">
        <v>116</v>
      </c>
      <c r="D522" s="1972">
        <v>122.4</v>
      </c>
      <c r="E522" s="1965">
        <v>82.8</v>
      </c>
      <c r="F522" s="550">
        <v>2735</v>
      </c>
      <c r="G522" s="551">
        <v>20150</v>
      </c>
      <c r="H522" s="550">
        <v>10675</v>
      </c>
      <c r="I522" s="1789">
        <v>47</v>
      </c>
      <c r="J522" s="1810">
        <v>102.3</v>
      </c>
      <c r="M522" s="1797">
        <v>184.792</v>
      </c>
      <c r="N522" s="1802">
        <f t="shared" si="42"/>
        <v>102.3</v>
      </c>
      <c r="P522" s="531"/>
    </row>
    <row r="523" spans="1:16">
      <c r="B523" s="530"/>
      <c r="C523" s="530" t="s">
        <v>117</v>
      </c>
      <c r="D523" s="1972">
        <v>120.7</v>
      </c>
      <c r="E523" s="1965">
        <v>86.2</v>
      </c>
      <c r="F523" s="550">
        <v>2822</v>
      </c>
      <c r="G523" s="551">
        <v>18889</v>
      </c>
      <c r="H523" s="550">
        <v>10993</v>
      </c>
      <c r="I523" s="1789">
        <v>38</v>
      </c>
      <c r="J523" s="1810">
        <v>100.4</v>
      </c>
      <c r="M523" s="1797">
        <v>182.523</v>
      </c>
      <c r="N523" s="1802">
        <f t="shared" si="42"/>
        <v>100.4</v>
      </c>
      <c r="P523" s="531"/>
    </row>
    <row r="524" spans="1:16">
      <c r="A524" s="532"/>
      <c r="B524" s="533"/>
      <c r="C524" s="533" t="s">
        <v>118</v>
      </c>
      <c r="D524" s="1973">
        <v>122.4</v>
      </c>
      <c r="E524" s="1968">
        <v>88.2</v>
      </c>
      <c r="F524" s="556">
        <v>2835</v>
      </c>
      <c r="G524" s="557">
        <v>15759</v>
      </c>
      <c r="H524" s="556">
        <v>9934</v>
      </c>
      <c r="I524" s="1790">
        <v>28</v>
      </c>
      <c r="J524" s="1812">
        <v>97.9</v>
      </c>
      <c r="M524" s="1798">
        <v>180.684</v>
      </c>
      <c r="N524" s="1803">
        <f>ROUND((M524/M512*100),1)</f>
        <v>97.9</v>
      </c>
      <c r="P524" s="531"/>
    </row>
    <row r="525" spans="1:16">
      <c r="A525" s="496">
        <v>2019</v>
      </c>
      <c r="B525" s="560" t="s">
        <v>177</v>
      </c>
      <c r="C525" s="529" t="s">
        <v>366</v>
      </c>
      <c r="D525" s="1972">
        <v>118.2</v>
      </c>
      <c r="E525" s="1965">
        <v>91.7</v>
      </c>
      <c r="F525" s="550">
        <v>2364</v>
      </c>
      <c r="G525" s="551">
        <v>19951</v>
      </c>
      <c r="H525" s="550">
        <v>10722</v>
      </c>
      <c r="I525" s="1789">
        <v>51</v>
      </c>
      <c r="J525" s="1810">
        <v>97.4</v>
      </c>
      <c r="M525" s="1797">
        <v>180.56700000000001</v>
      </c>
      <c r="N525" s="1800">
        <f t="shared" ref="N525:N535" si="43">ROUND((M525/M513*100),1)</f>
        <v>97.4</v>
      </c>
      <c r="P525" s="531"/>
    </row>
    <row r="526" spans="1:16">
      <c r="B526" s="561"/>
      <c r="C526" s="530" t="s">
        <v>367</v>
      </c>
      <c r="D526" s="1972">
        <v>119.3</v>
      </c>
      <c r="E526" s="1965">
        <v>90.3</v>
      </c>
      <c r="F526" s="550">
        <v>2929</v>
      </c>
      <c r="G526" s="551">
        <v>19963</v>
      </c>
      <c r="H526" s="550">
        <v>12450</v>
      </c>
      <c r="I526" s="1789">
        <v>25</v>
      </c>
      <c r="J526" s="1810">
        <v>98.2</v>
      </c>
      <c r="M526" s="1797">
        <v>183.09100000000001</v>
      </c>
      <c r="N526" s="1800">
        <f t="shared" si="43"/>
        <v>98.2</v>
      </c>
      <c r="P526" s="531"/>
    </row>
    <row r="527" spans="1:16">
      <c r="B527" s="561"/>
      <c r="C527" s="530" t="s">
        <v>368</v>
      </c>
      <c r="D527" s="1972">
        <v>113.9</v>
      </c>
      <c r="E527" s="1965">
        <v>96.4</v>
      </c>
      <c r="F527" s="550">
        <v>2667</v>
      </c>
      <c r="G527" s="551">
        <v>16560</v>
      </c>
      <c r="H527" s="550">
        <v>16668</v>
      </c>
      <c r="I527" s="1789">
        <v>47</v>
      </c>
      <c r="J527" s="1810">
        <v>99.6</v>
      </c>
      <c r="M527" s="1797">
        <v>183.63200000000001</v>
      </c>
      <c r="N527" s="1800">
        <f t="shared" si="43"/>
        <v>99.6</v>
      </c>
      <c r="P527" s="531"/>
    </row>
    <row r="528" spans="1:16">
      <c r="B528" s="561"/>
      <c r="C528" s="530" t="s">
        <v>369</v>
      </c>
      <c r="D528" s="1972">
        <v>116.7</v>
      </c>
      <c r="E528" s="1965">
        <v>90.4</v>
      </c>
      <c r="F528" s="550">
        <v>3223</v>
      </c>
      <c r="G528" s="551">
        <v>17642</v>
      </c>
      <c r="H528" s="550">
        <v>9181</v>
      </c>
      <c r="I528" s="1789">
        <v>37</v>
      </c>
      <c r="J528" s="1810">
        <v>98.4</v>
      </c>
      <c r="M528" s="1797">
        <v>183.52699999999999</v>
      </c>
      <c r="N528" s="1800">
        <f t="shared" si="43"/>
        <v>98.4</v>
      </c>
      <c r="P528" s="531"/>
    </row>
    <row r="529" spans="1:16">
      <c r="B529" s="561" t="s">
        <v>388</v>
      </c>
      <c r="C529" s="530" t="s">
        <v>370</v>
      </c>
      <c r="D529" s="1972">
        <v>115.6</v>
      </c>
      <c r="E529" s="1965">
        <v>90.9</v>
      </c>
      <c r="F529" s="550">
        <v>1881</v>
      </c>
      <c r="G529" s="551">
        <v>17910</v>
      </c>
      <c r="H529" s="550">
        <v>10309</v>
      </c>
      <c r="I529" s="1789">
        <v>34</v>
      </c>
      <c r="J529" s="1810">
        <v>97.5</v>
      </c>
      <c r="M529" s="1797">
        <v>182.03299999999999</v>
      </c>
      <c r="N529" s="1800">
        <f t="shared" si="43"/>
        <v>97.5</v>
      </c>
      <c r="P529" s="531"/>
    </row>
    <row r="530" spans="1:16">
      <c r="B530" s="562"/>
      <c r="C530" s="530" t="s">
        <v>371</v>
      </c>
      <c r="D530" s="1972">
        <v>116.6</v>
      </c>
      <c r="E530" s="1965">
        <v>99.4</v>
      </c>
      <c r="F530" s="550">
        <v>2911</v>
      </c>
      <c r="G530" s="551">
        <v>16930</v>
      </c>
      <c r="H530" s="550">
        <v>11772</v>
      </c>
      <c r="I530" s="1789">
        <v>49</v>
      </c>
      <c r="J530" s="1810">
        <v>97.6</v>
      </c>
      <c r="M530" s="1797">
        <v>181.001</v>
      </c>
      <c r="N530" s="1800">
        <f t="shared" si="43"/>
        <v>97.6</v>
      </c>
      <c r="P530" s="531"/>
    </row>
    <row r="531" spans="1:16">
      <c r="B531" s="530"/>
      <c r="C531" s="530" t="s">
        <v>372</v>
      </c>
      <c r="D531" s="1972">
        <v>120.5</v>
      </c>
      <c r="E531" s="1965">
        <v>106.7</v>
      </c>
      <c r="F531" s="550">
        <v>2753</v>
      </c>
      <c r="G531" s="551">
        <v>18219</v>
      </c>
      <c r="H531" s="550">
        <v>11865</v>
      </c>
      <c r="I531" s="1789">
        <v>37</v>
      </c>
      <c r="J531" s="1810">
        <v>97.3</v>
      </c>
      <c r="M531" s="1797">
        <v>179.303</v>
      </c>
      <c r="N531" s="1800">
        <f t="shared" si="43"/>
        <v>97.3</v>
      </c>
      <c r="P531" s="531"/>
    </row>
    <row r="532" spans="1:16">
      <c r="B532" s="530"/>
      <c r="C532" s="530" t="s">
        <v>373</v>
      </c>
      <c r="D532" s="1972">
        <v>111.8</v>
      </c>
      <c r="E532" s="1965">
        <v>126.5</v>
      </c>
      <c r="F532" s="550">
        <v>2401</v>
      </c>
      <c r="G532" s="551">
        <v>17709</v>
      </c>
      <c r="H532" s="550">
        <v>9646</v>
      </c>
      <c r="I532" s="1789">
        <v>39</v>
      </c>
      <c r="J532" s="1810">
        <v>96</v>
      </c>
      <c r="M532" s="1797">
        <v>176.13900000000001</v>
      </c>
      <c r="N532" s="1800">
        <f t="shared" si="43"/>
        <v>96</v>
      </c>
      <c r="P532" s="531"/>
    </row>
    <row r="533" spans="1:16">
      <c r="B533" s="530"/>
      <c r="C533" s="530" t="s">
        <v>374</v>
      </c>
      <c r="D533" s="1972">
        <v>112</v>
      </c>
      <c r="E533" s="1965">
        <v>98</v>
      </c>
      <c r="F533" s="550">
        <v>3230</v>
      </c>
      <c r="G533" s="551">
        <v>17505</v>
      </c>
      <c r="H533" s="550">
        <v>14455</v>
      </c>
      <c r="I533" s="1789">
        <v>41</v>
      </c>
      <c r="J533" s="1810">
        <v>95.7</v>
      </c>
      <c r="M533" s="1797">
        <v>176.79599999999999</v>
      </c>
      <c r="N533" s="1800">
        <f t="shared" si="43"/>
        <v>95.7</v>
      </c>
      <c r="P533" s="531"/>
    </row>
    <row r="534" spans="1:16">
      <c r="B534" s="530"/>
      <c r="C534" s="530" t="s">
        <v>116</v>
      </c>
      <c r="D534" s="1972">
        <v>111.5</v>
      </c>
      <c r="E534" s="1965">
        <v>100.8</v>
      </c>
      <c r="F534" s="550">
        <v>2274</v>
      </c>
      <c r="G534" s="551">
        <v>18946</v>
      </c>
      <c r="H534" s="550">
        <v>7408</v>
      </c>
      <c r="I534" s="1789">
        <v>41</v>
      </c>
      <c r="J534" s="1810">
        <v>96.5</v>
      </c>
      <c r="M534" s="1797">
        <v>178.41399999999999</v>
      </c>
      <c r="N534" s="1800">
        <f t="shared" si="43"/>
        <v>96.5</v>
      </c>
      <c r="P534" s="531"/>
    </row>
    <row r="535" spans="1:16">
      <c r="B535" s="530"/>
      <c r="C535" s="530" t="s">
        <v>117</v>
      </c>
      <c r="D535" s="1972">
        <v>110.8</v>
      </c>
      <c r="E535" s="1965">
        <v>99.6</v>
      </c>
      <c r="F535" s="550">
        <v>2513</v>
      </c>
      <c r="G535" s="551">
        <v>18019</v>
      </c>
      <c r="H535" s="550">
        <v>9530</v>
      </c>
      <c r="I535" s="1789">
        <v>43</v>
      </c>
      <c r="J535" s="1810">
        <v>97.1</v>
      </c>
      <c r="M535" s="1797">
        <v>177.232</v>
      </c>
      <c r="N535" s="1800">
        <f t="shared" si="43"/>
        <v>97.1</v>
      </c>
      <c r="P535" s="531"/>
    </row>
    <row r="536" spans="1:16">
      <c r="A536" s="532"/>
      <c r="B536" s="530"/>
      <c r="C536" s="533" t="s">
        <v>118</v>
      </c>
      <c r="D536" s="1972">
        <v>110.6</v>
      </c>
      <c r="E536" s="1965">
        <v>97.6</v>
      </c>
      <c r="F536" s="550">
        <v>2964</v>
      </c>
      <c r="G536" s="551">
        <v>16382</v>
      </c>
      <c r="H536" s="550">
        <v>8940</v>
      </c>
      <c r="I536" s="1789">
        <v>48</v>
      </c>
      <c r="J536" s="1810">
        <v>99</v>
      </c>
      <c r="M536" s="1797">
        <v>178.84700000000001</v>
      </c>
      <c r="N536" s="1800">
        <f>ROUND((M536/M524*100),1)</f>
        <v>99</v>
      </c>
      <c r="P536" s="531"/>
    </row>
    <row r="537" spans="1:16">
      <c r="A537" s="496">
        <v>2020</v>
      </c>
      <c r="B537" s="529" t="s">
        <v>180</v>
      </c>
      <c r="C537" s="529" t="s">
        <v>366</v>
      </c>
      <c r="D537" s="1971">
        <v>114.6</v>
      </c>
      <c r="E537" s="1970">
        <v>95.3</v>
      </c>
      <c r="F537" s="563">
        <v>2574</v>
      </c>
      <c r="G537" s="564">
        <v>16055</v>
      </c>
      <c r="H537" s="563">
        <v>9215</v>
      </c>
      <c r="I537" s="1791">
        <v>35</v>
      </c>
      <c r="J537" s="1811">
        <v>98.4</v>
      </c>
      <c r="M537" s="1796">
        <v>177.631</v>
      </c>
      <c r="N537" s="1801">
        <f>ROUND((M537/M525*100),1)</f>
        <v>98.4</v>
      </c>
    </row>
    <row r="538" spans="1:16">
      <c r="B538" s="530"/>
      <c r="C538" s="530" t="s">
        <v>367</v>
      </c>
      <c r="D538" s="1972">
        <v>112</v>
      </c>
      <c r="E538" s="1965">
        <v>98.4</v>
      </c>
      <c r="F538" s="565">
        <v>1976</v>
      </c>
      <c r="G538" s="566">
        <v>16656</v>
      </c>
      <c r="H538" s="567">
        <v>11097</v>
      </c>
      <c r="I538" s="1792">
        <v>32</v>
      </c>
      <c r="J538" s="1810">
        <v>96</v>
      </c>
      <c r="M538" s="1797">
        <v>175.80500000000001</v>
      </c>
      <c r="N538" s="1802">
        <f>ROUND((M538/M526*100),1)</f>
        <v>96</v>
      </c>
    </row>
    <row r="539" spans="1:16">
      <c r="B539" s="530"/>
      <c r="C539" s="530" t="s">
        <v>368</v>
      </c>
      <c r="D539" s="1972">
        <v>119.4</v>
      </c>
      <c r="E539" s="1965">
        <v>99.2</v>
      </c>
      <c r="F539" s="565">
        <v>2867</v>
      </c>
      <c r="G539" s="566">
        <v>14951</v>
      </c>
      <c r="H539" s="567">
        <v>14407</v>
      </c>
      <c r="I539" s="1792">
        <v>35</v>
      </c>
      <c r="J539" s="1810">
        <v>90.5</v>
      </c>
      <c r="M539" s="1797">
        <v>166.19499999999999</v>
      </c>
      <c r="N539" s="1802">
        <f t="shared" ref="N539:N602" si="44">ROUND((M539/M527*100),1)</f>
        <v>90.5</v>
      </c>
    </row>
    <row r="540" spans="1:16">
      <c r="B540" s="530"/>
      <c r="C540" s="530" t="s">
        <v>369</v>
      </c>
      <c r="D540" s="1972">
        <v>92.3</v>
      </c>
      <c r="E540" s="1965">
        <v>106.1</v>
      </c>
      <c r="F540" s="565">
        <v>3250</v>
      </c>
      <c r="G540" s="566">
        <v>11947</v>
      </c>
      <c r="H540" s="567">
        <v>6824</v>
      </c>
      <c r="I540" s="1792">
        <v>43</v>
      </c>
      <c r="J540" s="1810">
        <v>87.7</v>
      </c>
      <c r="M540" s="1797">
        <v>160.965</v>
      </c>
      <c r="N540" s="1802">
        <f t="shared" si="44"/>
        <v>87.7</v>
      </c>
    </row>
    <row r="541" spans="1:16">
      <c r="B541" s="530"/>
      <c r="C541" s="530" t="s">
        <v>370</v>
      </c>
      <c r="D541" s="1972">
        <v>84.7</v>
      </c>
      <c r="E541" s="1965">
        <v>113.5</v>
      </c>
      <c r="F541" s="565">
        <v>2286</v>
      </c>
      <c r="G541" s="566">
        <v>12009</v>
      </c>
      <c r="H541" s="567">
        <v>5624</v>
      </c>
      <c r="I541" s="1792">
        <v>10</v>
      </c>
      <c r="J541" s="1810">
        <v>89.1</v>
      </c>
      <c r="M541" s="1797">
        <v>162.21</v>
      </c>
      <c r="N541" s="1802">
        <f t="shared" si="44"/>
        <v>89.1</v>
      </c>
    </row>
    <row r="542" spans="1:16">
      <c r="B542" s="530"/>
      <c r="C542" s="530" t="s">
        <v>371</v>
      </c>
      <c r="D542" s="1972">
        <v>85.6</v>
      </c>
      <c r="E542" s="1965">
        <v>107.8</v>
      </c>
      <c r="F542" s="565">
        <v>2717</v>
      </c>
      <c r="G542" s="566">
        <v>14642</v>
      </c>
      <c r="H542" s="567">
        <v>8323</v>
      </c>
      <c r="I542" s="1792">
        <v>49</v>
      </c>
      <c r="J542" s="1810">
        <v>91.7</v>
      </c>
      <c r="M542" s="1797">
        <v>165.899</v>
      </c>
      <c r="N542" s="1802">
        <f t="shared" si="44"/>
        <v>91.7</v>
      </c>
    </row>
    <row r="543" spans="1:16">
      <c r="B543" s="530"/>
      <c r="C543" s="530" t="s">
        <v>372</v>
      </c>
      <c r="D543" s="1972">
        <v>88.8</v>
      </c>
      <c r="E543" s="1965">
        <v>103.3</v>
      </c>
      <c r="F543" s="565">
        <v>2556</v>
      </c>
      <c r="G543" s="566">
        <v>13223</v>
      </c>
      <c r="H543" s="567">
        <v>9401</v>
      </c>
      <c r="I543" s="1792">
        <v>42</v>
      </c>
      <c r="J543" s="1810">
        <v>94</v>
      </c>
      <c r="M543" s="1797">
        <v>168.482</v>
      </c>
      <c r="N543" s="1802">
        <f t="shared" si="44"/>
        <v>94</v>
      </c>
    </row>
    <row r="544" spans="1:16">
      <c r="B544" s="530"/>
      <c r="C544" s="530" t="s">
        <v>373</v>
      </c>
      <c r="D544" s="1972">
        <v>95.3</v>
      </c>
      <c r="E544" s="1965">
        <v>101.9</v>
      </c>
      <c r="F544" s="565">
        <v>2249</v>
      </c>
      <c r="G544" s="566">
        <v>12728</v>
      </c>
      <c r="H544" s="567">
        <v>7619</v>
      </c>
      <c r="I544" s="1792">
        <v>45</v>
      </c>
      <c r="J544" s="1810">
        <v>97</v>
      </c>
      <c r="M544" s="1797">
        <v>170.86199999999999</v>
      </c>
      <c r="N544" s="1802">
        <f t="shared" si="44"/>
        <v>97</v>
      </c>
    </row>
    <row r="545" spans="1:14">
      <c r="B545" s="530"/>
      <c r="C545" s="530" t="s">
        <v>374</v>
      </c>
      <c r="D545" s="1972">
        <v>95.4</v>
      </c>
      <c r="E545" s="1965">
        <v>92.7</v>
      </c>
      <c r="F545" s="565">
        <v>2502</v>
      </c>
      <c r="G545" s="566">
        <v>15074</v>
      </c>
      <c r="H545" s="567">
        <v>11856</v>
      </c>
      <c r="I545" s="1792">
        <v>28</v>
      </c>
      <c r="J545" s="1810">
        <v>96.8</v>
      </c>
      <c r="M545" s="1797">
        <v>171.16399999999999</v>
      </c>
      <c r="N545" s="1802">
        <f t="shared" si="44"/>
        <v>96.8</v>
      </c>
    </row>
    <row r="546" spans="1:14">
      <c r="B546" s="530"/>
      <c r="C546" s="530" t="s">
        <v>116</v>
      </c>
      <c r="D546" s="1972">
        <v>100.6</v>
      </c>
      <c r="E546" s="1965">
        <v>91.2</v>
      </c>
      <c r="F546" s="565">
        <v>2464</v>
      </c>
      <c r="G546" s="566">
        <v>14574</v>
      </c>
      <c r="H546" s="567">
        <v>10381</v>
      </c>
      <c r="I546" s="1792">
        <v>34</v>
      </c>
      <c r="J546" s="1810">
        <v>97</v>
      </c>
      <c r="M546" s="1797">
        <v>173.08699999999999</v>
      </c>
      <c r="N546" s="1802">
        <f t="shared" si="44"/>
        <v>97</v>
      </c>
    </row>
    <row r="547" spans="1:14">
      <c r="B547" s="530"/>
      <c r="C547" s="530" t="s">
        <v>117</v>
      </c>
      <c r="D547" s="1972">
        <v>101.3</v>
      </c>
      <c r="E547" s="1965">
        <v>95.1</v>
      </c>
      <c r="F547" s="565">
        <v>2850</v>
      </c>
      <c r="G547" s="566">
        <v>13211</v>
      </c>
      <c r="H547" s="567">
        <v>10456</v>
      </c>
      <c r="I547" s="1792">
        <v>40</v>
      </c>
      <c r="J547" s="1810">
        <v>98.7</v>
      </c>
      <c r="M547" s="1797">
        <v>174.929</v>
      </c>
      <c r="N547" s="1802">
        <f t="shared" si="44"/>
        <v>98.7</v>
      </c>
    </row>
    <row r="548" spans="1:14">
      <c r="A548" s="532"/>
      <c r="B548" s="568">
        <f>AVERAGE(E537:E548)</f>
        <v>99.716666666666654</v>
      </c>
      <c r="C548" s="533" t="s">
        <v>118</v>
      </c>
      <c r="D548" s="1973">
        <v>106.1</v>
      </c>
      <c r="E548" s="1968">
        <v>92.1</v>
      </c>
      <c r="F548" s="569">
        <v>2593</v>
      </c>
      <c r="G548" s="570">
        <v>13475</v>
      </c>
      <c r="H548" s="571">
        <v>9932</v>
      </c>
      <c r="I548" s="1793">
        <v>30</v>
      </c>
      <c r="J548" s="1812">
        <v>99.8</v>
      </c>
      <c r="M548" s="1798">
        <v>178.50399999999999</v>
      </c>
      <c r="N548" s="1803">
        <f t="shared" si="44"/>
        <v>99.8</v>
      </c>
    </row>
    <row r="549" spans="1:14">
      <c r="A549" s="496">
        <v>2021</v>
      </c>
      <c r="B549" s="529" t="s">
        <v>182</v>
      </c>
      <c r="C549" s="529" t="s">
        <v>366</v>
      </c>
      <c r="D549" s="1970">
        <v>103.6</v>
      </c>
      <c r="E549" s="1974">
        <v>94</v>
      </c>
      <c r="F549" s="564">
        <v>2201</v>
      </c>
      <c r="G549" s="572">
        <v>14840</v>
      </c>
      <c r="H549" s="573">
        <v>10135</v>
      </c>
      <c r="I549" s="574">
        <v>29</v>
      </c>
      <c r="J549" s="1810">
        <v>102.6</v>
      </c>
      <c r="M549" s="1796">
        <v>182.32499999999999</v>
      </c>
      <c r="N549" s="1800">
        <f t="shared" si="44"/>
        <v>102.6</v>
      </c>
    </row>
    <row r="550" spans="1:14">
      <c r="B550" s="530"/>
      <c r="C550" s="530" t="s">
        <v>367</v>
      </c>
      <c r="D550" s="1965">
        <v>107</v>
      </c>
      <c r="E550" s="1975">
        <v>94.2</v>
      </c>
      <c r="F550" s="566">
        <v>2483</v>
      </c>
      <c r="G550" s="565">
        <v>14428</v>
      </c>
      <c r="H550" s="575">
        <v>11333</v>
      </c>
      <c r="I550" s="576">
        <v>19</v>
      </c>
      <c r="J550" s="1810">
        <v>107.2</v>
      </c>
      <c r="M550" s="1797">
        <v>188.43299999999999</v>
      </c>
      <c r="N550" s="1800">
        <f t="shared" si="44"/>
        <v>107.2</v>
      </c>
    </row>
    <row r="551" spans="1:14">
      <c r="B551" s="530"/>
      <c r="C551" s="530" t="s">
        <v>368</v>
      </c>
      <c r="D551" s="1965">
        <v>107.7</v>
      </c>
      <c r="E551" s="1975">
        <v>92.4</v>
      </c>
      <c r="F551" s="566">
        <v>2400</v>
      </c>
      <c r="G551" s="565">
        <v>14859</v>
      </c>
      <c r="H551" s="575">
        <v>15552</v>
      </c>
      <c r="I551" s="576">
        <v>27</v>
      </c>
      <c r="J551" s="1810">
        <v>115.4</v>
      </c>
      <c r="M551" s="1797">
        <v>191.70699999999999</v>
      </c>
      <c r="N551" s="1800">
        <f t="shared" si="44"/>
        <v>115.4</v>
      </c>
    </row>
    <row r="552" spans="1:14">
      <c r="B552" s="530"/>
      <c r="C552" s="530" t="s">
        <v>369</v>
      </c>
      <c r="D552" s="1965">
        <v>106.5</v>
      </c>
      <c r="E552" s="1975">
        <v>89.8</v>
      </c>
      <c r="F552" s="566">
        <v>2620</v>
      </c>
      <c r="G552" s="565">
        <v>14059</v>
      </c>
      <c r="H552" s="575">
        <v>9068</v>
      </c>
      <c r="I552" s="576">
        <v>21</v>
      </c>
      <c r="J552" s="1810">
        <v>122.2</v>
      </c>
      <c r="M552" s="1797">
        <v>196.625</v>
      </c>
      <c r="N552" s="1800">
        <f t="shared" si="44"/>
        <v>122.2</v>
      </c>
    </row>
    <row r="553" spans="1:14">
      <c r="B553" s="530"/>
      <c r="C553" s="530" t="s">
        <v>370</v>
      </c>
      <c r="D553" s="1965">
        <v>104.4</v>
      </c>
      <c r="E553" s="1975">
        <v>89.8</v>
      </c>
      <c r="F553" s="566">
        <v>2245</v>
      </c>
      <c r="G553" s="565">
        <v>12695</v>
      </c>
      <c r="H553" s="575">
        <v>7913</v>
      </c>
      <c r="I553" s="576">
        <v>21</v>
      </c>
      <c r="J553" s="1810">
        <v>124.2</v>
      </c>
      <c r="M553" s="1797">
        <v>201.42400000000001</v>
      </c>
      <c r="N553" s="1800">
        <f t="shared" si="44"/>
        <v>124.2</v>
      </c>
    </row>
    <row r="554" spans="1:14">
      <c r="B554" s="530"/>
      <c r="C554" s="530" t="s">
        <v>371</v>
      </c>
      <c r="D554" s="1965">
        <v>103.7</v>
      </c>
      <c r="E554" s="1975">
        <v>87.3</v>
      </c>
      <c r="F554" s="566">
        <v>2597</v>
      </c>
      <c r="G554" s="565">
        <v>15311</v>
      </c>
      <c r="H554" s="575">
        <v>9657</v>
      </c>
      <c r="I554" s="576">
        <v>41</v>
      </c>
      <c r="J554" s="1810">
        <v>123.2</v>
      </c>
      <c r="M554" s="1797">
        <v>204.39099999999999</v>
      </c>
      <c r="N554" s="1800">
        <f t="shared" si="44"/>
        <v>123.2</v>
      </c>
    </row>
    <row r="555" spans="1:14">
      <c r="B555" s="530"/>
      <c r="C555" s="530" t="s">
        <v>372</v>
      </c>
      <c r="D555" s="1965">
        <v>105.6</v>
      </c>
      <c r="E555" s="1975">
        <v>88</v>
      </c>
      <c r="F555" s="566">
        <v>2425</v>
      </c>
      <c r="G555" s="565">
        <v>14818</v>
      </c>
      <c r="H555" s="575">
        <v>9720</v>
      </c>
      <c r="I555" s="576">
        <v>32</v>
      </c>
      <c r="J555" s="1810">
        <v>124.6</v>
      </c>
      <c r="M555" s="1797">
        <v>209.95500000000001</v>
      </c>
      <c r="N555" s="1800">
        <f t="shared" si="44"/>
        <v>124.6</v>
      </c>
    </row>
    <row r="556" spans="1:14">
      <c r="B556" s="530"/>
      <c r="C556" s="530" t="s">
        <v>373</v>
      </c>
      <c r="D556" s="1965">
        <v>103.3</v>
      </c>
      <c r="E556" s="1975">
        <v>92</v>
      </c>
      <c r="F556" s="566">
        <v>2641</v>
      </c>
      <c r="G556" s="565">
        <v>13548</v>
      </c>
      <c r="H556" s="575">
        <v>7795</v>
      </c>
      <c r="I556" s="576">
        <v>27</v>
      </c>
      <c r="J556" s="1810">
        <v>123.7</v>
      </c>
      <c r="M556" s="1797">
        <v>211.43</v>
      </c>
      <c r="N556" s="1800">
        <f t="shared" si="44"/>
        <v>123.7</v>
      </c>
    </row>
    <row r="557" spans="1:14">
      <c r="B557" s="530"/>
      <c r="C557" s="530" t="s">
        <v>374</v>
      </c>
      <c r="D557" s="1965">
        <v>101.4</v>
      </c>
      <c r="E557" s="1975">
        <v>94</v>
      </c>
      <c r="F557" s="566">
        <v>2569</v>
      </c>
      <c r="G557" s="565">
        <v>15556</v>
      </c>
      <c r="H557" s="575">
        <v>8955</v>
      </c>
      <c r="I557" s="576">
        <v>39</v>
      </c>
      <c r="J557" s="1810">
        <v>125.2</v>
      </c>
      <c r="M557" s="1797">
        <v>214.34399999999999</v>
      </c>
      <c r="N557" s="1800">
        <f t="shared" si="44"/>
        <v>125.2</v>
      </c>
    </row>
    <row r="558" spans="1:14">
      <c r="B558" s="530"/>
      <c r="C558" s="530" t="s">
        <v>116</v>
      </c>
      <c r="D558" s="1965">
        <v>101.3</v>
      </c>
      <c r="E558" s="1975">
        <v>94.5</v>
      </c>
      <c r="F558" s="566">
        <v>2700</v>
      </c>
      <c r="G558" s="565">
        <v>16101</v>
      </c>
      <c r="H558" s="575">
        <v>7335</v>
      </c>
      <c r="I558" s="576">
        <v>23</v>
      </c>
      <c r="J558" s="1810">
        <v>127.3</v>
      </c>
      <c r="M558" s="1797">
        <v>220.42599999999999</v>
      </c>
      <c r="N558" s="1800">
        <f t="shared" si="44"/>
        <v>127.3</v>
      </c>
    </row>
    <row r="559" spans="1:14">
      <c r="B559" s="530"/>
      <c r="C559" s="530" t="s">
        <v>117</v>
      </c>
      <c r="D559" s="1965">
        <v>103.3</v>
      </c>
      <c r="E559" s="1975">
        <v>92.5</v>
      </c>
      <c r="F559" s="566">
        <v>2810</v>
      </c>
      <c r="G559" s="565">
        <v>14535</v>
      </c>
      <c r="H559" s="575">
        <v>9098</v>
      </c>
      <c r="I559" s="576">
        <v>30</v>
      </c>
      <c r="J559" s="1810">
        <v>126.2</v>
      </c>
      <c r="M559" s="1797">
        <v>220.68799999999999</v>
      </c>
      <c r="N559" s="1800">
        <f t="shared" si="44"/>
        <v>126.2</v>
      </c>
    </row>
    <row r="560" spans="1:14">
      <c r="A560" s="532"/>
      <c r="B560" s="533"/>
      <c r="C560" s="533" t="s">
        <v>118</v>
      </c>
      <c r="D560" s="1968">
        <v>99.7</v>
      </c>
      <c r="E560" s="1976">
        <v>94.2</v>
      </c>
      <c r="F560" s="570">
        <v>2593</v>
      </c>
      <c r="G560" s="569">
        <v>15147</v>
      </c>
      <c r="H560" s="577">
        <v>9335</v>
      </c>
      <c r="I560" s="578">
        <v>30</v>
      </c>
      <c r="J560" s="1810">
        <v>124.4</v>
      </c>
      <c r="M560" s="1798">
        <v>222.07599999999999</v>
      </c>
      <c r="N560" s="1800">
        <f t="shared" si="44"/>
        <v>124.4</v>
      </c>
    </row>
    <row r="561" spans="1:14">
      <c r="A561" s="496">
        <v>2022</v>
      </c>
      <c r="B561" s="266" t="s">
        <v>185</v>
      </c>
      <c r="C561" s="530" t="s">
        <v>389</v>
      </c>
      <c r="D561" s="1971">
        <v>102.1</v>
      </c>
      <c r="E561" s="1970">
        <v>93.5</v>
      </c>
      <c r="F561" s="579">
        <v>1743</v>
      </c>
      <c r="G561" s="565">
        <v>17420</v>
      </c>
      <c r="H561" s="580">
        <v>9044</v>
      </c>
      <c r="I561" s="1791">
        <v>24</v>
      </c>
      <c r="J561" s="1811">
        <v>124.2</v>
      </c>
      <c r="M561" s="1807">
        <v>226.399</v>
      </c>
      <c r="N561" s="1800">
        <f t="shared" si="44"/>
        <v>124.2</v>
      </c>
    </row>
    <row r="562" spans="1:14">
      <c r="C562" s="530" t="s">
        <v>390</v>
      </c>
      <c r="D562" s="1972">
        <v>101.7</v>
      </c>
      <c r="E562" s="1965">
        <v>92.9</v>
      </c>
      <c r="F562" s="581">
        <v>2320</v>
      </c>
      <c r="G562" s="565">
        <v>15270</v>
      </c>
      <c r="H562" s="582">
        <v>8699</v>
      </c>
      <c r="I562" s="1792">
        <v>19</v>
      </c>
      <c r="J562" s="1810">
        <v>123.9</v>
      </c>
      <c r="M562" s="1808">
        <v>233.511</v>
      </c>
      <c r="N562" s="1800">
        <f t="shared" si="44"/>
        <v>123.9</v>
      </c>
    </row>
    <row r="563" spans="1:14">
      <c r="C563" s="530" t="s">
        <v>391</v>
      </c>
      <c r="D563" s="1972">
        <v>100.1</v>
      </c>
      <c r="E563" s="1965">
        <v>92.9</v>
      </c>
      <c r="F563" s="581">
        <v>2581</v>
      </c>
      <c r="G563" s="565">
        <v>16326</v>
      </c>
      <c r="H563" s="582">
        <v>13294</v>
      </c>
      <c r="I563" s="1792">
        <v>22</v>
      </c>
      <c r="J563" s="1810">
        <v>126</v>
      </c>
      <c r="M563" s="1808">
        <v>241.59800000000001</v>
      </c>
      <c r="N563" s="1800">
        <f t="shared" si="44"/>
        <v>126</v>
      </c>
    </row>
    <row r="564" spans="1:14">
      <c r="C564" s="530" t="s">
        <v>392</v>
      </c>
      <c r="D564" s="1977">
        <v>104.7</v>
      </c>
      <c r="E564" s="1810">
        <v>91.4</v>
      </c>
      <c r="F564" s="583">
        <v>3298</v>
      </c>
      <c r="G564" s="535">
        <v>16283</v>
      </c>
      <c r="H564" s="584">
        <v>7221</v>
      </c>
      <c r="I564" s="1782">
        <v>28</v>
      </c>
      <c r="J564" s="1810">
        <v>125.9</v>
      </c>
      <c r="M564" s="1808">
        <v>247.53399999999999</v>
      </c>
      <c r="N564" s="1800">
        <f t="shared" si="44"/>
        <v>125.9</v>
      </c>
    </row>
    <row r="565" spans="1:14">
      <c r="C565" s="530" t="s">
        <v>393</v>
      </c>
      <c r="D565" s="1977">
        <v>98.2</v>
      </c>
      <c r="E565" s="1810">
        <v>99.6</v>
      </c>
      <c r="F565" s="586">
        <v>2109</v>
      </c>
      <c r="G565" s="498">
        <v>14606</v>
      </c>
      <c r="H565" s="587">
        <v>6688</v>
      </c>
      <c r="I565" s="1782">
        <v>19</v>
      </c>
      <c r="J565" s="1810">
        <v>123.1</v>
      </c>
      <c r="M565" s="1808">
        <v>247.87200000000001</v>
      </c>
      <c r="N565" s="1800">
        <f t="shared" si="44"/>
        <v>123.1</v>
      </c>
    </row>
    <row r="566" spans="1:14">
      <c r="C566" s="530" t="s">
        <v>394</v>
      </c>
      <c r="D566" s="1977">
        <v>102.1</v>
      </c>
      <c r="E566" s="1810">
        <v>83.8</v>
      </c>
      <c r="F566" s="586">
        <v>2587</v>
      </c>
      <c r="G566" s="498">
        <v>16843</v>
      </c>
      <c r="H566" s="587">
        <v>7882</v>
      </c>
      <c r="I566" s="1782">
        <v>27</v>
      </c>
      <c r="J566" s="1810">
        <v>122.6</v>
      </c>
      <c r="M566" s="1808">
        <v>250.63</v>
      </c>
      <c r="N566" s="1800">
        <f t="shared" si="44"/>
        <v>122.6</v>
      </c>
    </row>
    <row r="567" spans="1:14">
      <c r="C567" s="530" t="s">
        <v>395</v>
      </c>
      <c r="D567" s="1977">
        <v>101.5</v>
      </c>
      <c r="E567" s="1810">
        <v>92.9</v>
      </c>
      <c r="F567" s="586">
        <v>2509</v>
      </c>
      <c r="G567" s="498">
        <v>16630</v>
      </c>
      <c r="H567" s="587">
        <v>8634</v>
      </c>
      <c r="I567" s="1782">
        <v>31</v>
      </c>
      <c r="J567" s="1810">
        <v>118.2</v>
      </c>
      <c r="M567" s="1808">
        <v>248.184</v>
      </c>
      <c r="N567" s="1800">
        <f t="shared" si="44"/>
        <v>118.2</v>
      </c>
    </row>
    <row r="568" spans="1:14">
      <c r="C568" s="530" t="s">
        <v>396</v>
      </c>
      <c r="D568" s="1977">
        <v>100.2</v>
      </c>
      <c r="E568" s="1810">
        <v>94.6</v>
      </c>
      <c r="F568" s="586">
        <v>2797</v>
      </c>
      <c r="G568" s="498">
        <v>15252</v>
      </c>
      <c r="H568" s="587">
        <v>7489</v>
      </c>
      <c r="I568" s="1782">
        <v>23</v>
      </c>
      <c r="J568" s="1810">
        <v>117.7</v>
      </c>
      <c r="M568" s="1808">
        <v>248.93199999999999</v>
      </c>
      <c r="N568" s="1800">
        <f t="shared" si="44"/>
        <v>117.7</v>
      </c>
    </row>
    <row r="569" spans="1:14">
      <c r="C569" s="530" t="s">
        <v>397</v>
      </c>
      <c r="D569" s="1977">
        <v>102.4</v>
      </c>
      <c r="E569" s="1810">
        <v>93.6</v>
      </c>
      <c r="F569" s="586">
        <v>2265</v>
      </c>
      <c r="G569" s="498">
        <v>16204</v>
      </c>
      <c r="H569" s="587">
        <v>10119</v>
      </c>
      <c r="I569" s="1782">
        <v>30</v>
      </c>
      <c r="J569" s="1810">
        <v>115.3</v>
      </c>
      <c r="M569" s="1808">
        <v>247.19300000000001</v>
      </c>
      <c r="N569" s="1800">
        <f t="shared" si="44"/>
        <v>115.3</v>
      </c>
    </row>
    <row r="570" spans="1:14">
      <c r="C570" s="530" t="s">
        <v>116</v>
      </c>
      <c r="D570" s="1977">
        <v>101</v>
      </c>
      <c r="E570" s="1810">
        <v>97.3</v>
      </c>
      <c r="F570" s="586">
        <v>3274</v>
      </c>
      <c r="G570" s="498">
        <v>17011</v>
      </c>
      <c r="H570" s="587">
        <v>8658</v>
      </c>
      <c r="I570" s="1782">
        <v>33</v>
      </c>
      <c r="J570" s="1810">
        <v>112.8</v>
      </c>
      <c r="M570" s="1808">
        <v>248.71600000000001</v>
      </c>
      <c r="N570" s="1800">
        <f t="shared" si="44"/>
        <v>112.8</v>
      </c>
    </row>
    <row r="571" spans="1:14">
      <c r="C571" s="530" t="s">
        <v>117</v>
      </c>
      <c r="D571" s="1977">
        <v>101.1</v>
      </c>
      <c r="E571" s="1810">
        <v>97.1</v>
      </c>
      <c r="F571" s="586">
        <v>2930</v>
      </c>
      <c r="G571" s="586">
        <v>16180</v>
      </c>
      <c r="H571" s="587">
        <v>9164</v>
      </c>
      <c r="I571" s="1782">
        <v>29</v>
      </c>
      <c r="J571" s="1810">
        <v>113.6</v>
      </c>
      <c r="M571" s="1808">
        <v>250.6</v>
      </c>
      <c r="N571" s="1800">
        <f t="shared" si="44"/>
        <v>113.6</v>
      </c>
    </row>
    <row r="572" spans="1:14">
      <c r="A572" s="532"/>
      <c r="B572" s="588"/>
      <c r="C572" s="533" t="s">
        <v>118</v>
      </c>
      <c r="D572" s="1978">
        <v>99</v>
      </c>
      <c r="E572" s="1812">
        <v>100.4</v>
      </c>
      <c r="F572" s="590">
        <v>2651</v>
      </c>
      <c r="G572" s="590">
        <v>15351</v>
      </c>
      <c r="H572" s="591">
        <v>9055</v>
      </c>
      <c r="I572" s="1784">
        <v>33</v>
      </c>
      <c r="J572" s="1812">
        <v>112.5</v>
      </c>
      <c r="M572" s="1809">
        <v>249.80699999999999</v>
      </c>
      <c r="N572" s="1800">
        <f t="shared" si="44"/>
        <v>112.5</v>
      </c>
    </row>
    <row r="573" spans="1:14">
      <c r="A573" s="592">
        <v>2023</v>
      </c>
      <c r="B573" s="593" t="s">
        <v>189</v>
      </c>
      <c r="C573" s="593" t="s">
        <v>107</v>
      </c>
      <c r="D573" s="1811">
        <v>98.1</v>
      </c>
      <c r="E573" s="1979">
        <v>107.3</v>
      </c>
      <c r="F573" s="595">
        <v>2775</v>
      </c>
      <c r="G573" s="596">
        <v>16040</v>
      </c>
      <c r="H573" s="595">
        <v>9909</v>
      </c>
      <c r="I573" s="597">
        <v>35</v>
      </c>
      <c r="J573" s="1810">
        <v>111.1</v>
      </c>
      <c r="M573" s="1807">
        <v>251.60499999999999</v>
      </c>
      <c r="N573" s="1800">
        <f t="shared" si="44"/>
        <v>111.1</v>
      </c>
    </row>
    <row r="574" spans="1:14">
      <c r="A574" s="598"/>
      <c r="C574" s="266" t="s">
        <v>108</v>
      </c>
      <c r="D574" s="1810">
        <v>100.2</v>
      </c>
      <c r="E574" s="1980">
        <v>100.2</v>
      </c>
      <c r="F574" s="599">
        <v>2081</v>
      </c>
      <c r="G574" s="600">
        <v>15411</v>
      </c>
      <c r="H574" s="599">
        <v>11280</v>
      </c>
      <c r="I574" s="499">
        <v>32</v>
      </c>
      <c r="J574" s="1810">
        <v>108.4</v>
      </c>
      <c r="M574" s="1808">
        <v>253.17500000000001</v>
      </c>
      <c r="N574" s="1800">
        <f t="shared" si="44"/>
        <v>108.4</v>
      </c>
    </row>
    <row r="575" spans="1:14">
      <c r="A575" s="598"/>
      <c r="C575" s="266" t="s">
        <v>109</v>
      </c>
      <c r="D575" s="1810">
        <v>101</v>
      </c>
      <c r="E575" s="1980">
        <v>102.9</v>
      </c>
      <c r="F575" s="599">
        <v>2635</v>
      </c>
      <c r="G575" s="600">
        <v>15636</v>
      </c>
      <c r="H575" s="599">
        <v>15497</v>
      </c>
      <c r="I575" s="499">
        <v>48</v>
      </c>
      <c r="J575" s="1810">
        <v>104.8</v>
      </c>
      <c r="M575" s="1808">
        <v>253.19900000000001</v>
      </c>
      <c r="N575" s="1800">
        <f t="shared" si="44"/>
        <v>104.8</v>
      </c>
    </row>
    <row r="576" spans="1:14">
      <c r="A576" s="598"/>
      <c r="C576" s="266" t="s">
        <v>110</v>
      </c>
      <c r="D576" s="1810">
        <v>98.9</v>
      </c>
      <c r="E576" s="1980">
        <v>101.6</v>
      </c>
      <c r="F576" s="599">
        <v>2685</v>
      </c>
      <c r="G576" s="600">
        <v>15137</v>
      </c>
      <c r="H576" s="599">
        <v>9350</v>
      </c>
      <c r="I576" s="499">
        <v>34</v>
      </c>
      <c r="J576" s="1810">
        <v>102</v>
      </c>
      <c r="M576" s="1808">
        <v>252.465</v>
      </c>
      <c r="N576" s="1800">
        <f t="shared" si="44"/>
        <v>102</v>
      </c>
    </row>
    <row r="577" spans="1:14">
      <c r="A577" s="598"/>
      <c r="C577" s="266" t="s">
        <v>111</v>
      </c>
      <c r="D577" s="1810">
        <v>100</v>
      </c>
      <c r="E577" s="1980">
        <v>101.5</v>
      </c>
      <c r="F577" s="599">
        <v>2376</v>
      </c>
      <c r="G577" s="600">
        <v>14470</v>
      </c>
      <c r="H577" s="599">
        <v>9047</v>
      </c>
      <c r="I577" s="499">
        <v>45</v>
      </c>
      <c r="J577" s="1810">
        <v>101.5</v>
      </c>
      <c r="M577" s="1808">
        <v>251.55699999999999</v>
      </c>
      <c r="N577" s="1800">
        <f t="shared" si="44"/>
        <v>101.5</v>
      </c>
    </row>
    <row r="578" spans="1:14">
      <c r="A578" s="598"/>
      <c r="C578" s="266" t="s">
        <v>112</v>
      </c>
      <c r="D578" s="1810">
        <v>100.9</v>
      </c>
      <c r="E578" s="1980">
        <v>103.7</v>
      </c>
      <c r="F578" s="599">
        <v>2180</v>
      </c>
      <c r="G578" s="600">
        <v>15796</v>
      </c>
      <c r="H578" s="599">
        <v>10869</v>
      </c>
      <c r="I578" s="499">
        <v>49</v>
      </c>
      <c r="J578" s="1810">
        <v>101.3</v>
      </c>
      <c r="M578" s="1808">
        <v>253.798</v>
      </c>
      <c r="N578" s="1800">
        <f t="shared" si="44"/>
        <v>101.3</v>
      </c>
    </row>
    <row r="579" spans="1:14">
      <c r="A579" s="598"/>
      <c r="C579" s="266" t="s">
        <v>113</v>
      </c>
      <c r="D579" s="1810">
        <v>100.7</v>
      </c>
      <c r="E579" s="1980">
        <v>102.5</v>
      </c>
      <c r="F579" s="599">
        <v>2367</v>
      </c>
      <c r="G579" s="600">
        <v>15813</v>
      </c>
      <c r="H579" s="599">
        <v>10375</v>
      </c>
      <c r="I579" s="499">
        <v>32</v>
      </c>
      <c r="J579" s="1810">
        <v>103.1</v>
      </c>
      <c r="M579" s="1808">
        <v>255.96899999999999</v>
      </c>
      <c r="N579" s="1800">
        <f t="shared" si="44"/>
        <v>103.1</v>
      </c>
    </row>
    <row r="580" spans="1:14">
      <c r="A580" s="598"/>
      <c r="C580" s="266" t="s">
        <v>114</v>
      </c>
      <c r="D580" s="1810">
        <v>98.5</v>
      </c>
      <c r="E580" s="1980">
        <v>105.2</v>
      </c>
      <c r="F580" s="599">
        <v>2796</v>
      </c>
      <c r="G580" s="600">
        <v>14574</v>
      </c>
      <c r="H580" s="599">
        <v>8872</v>
      </c>
      <c r="I580" s="499">
        <v>45</v>
      </c>
      <c r="J580" s="1810">
        <v>103.6</v>
      </c>
      <c r="M580" s="1808">
        <v>257.947</v>
      </c>
      <c r="N580" s="1800">
        <f t="shared" si="44"/>
        <v>103.6</v>
      </c>
    </row>
    <row r="581" spans="1:14">
      <c r="A581" s="598"/>
      <c r="C581" s="266" t="s">
        <v>115</v>
      </c>
      <c r="D581" s="1810">
        <v>100</v>
      </c>
      <c r="E581" s="1980">
        <v>104.3</v>
      </c>
      <c r="F581" s="599">
        <v>2412</v>
      </c>
      <c r="G581" s="600">
        <v>16108</v>
      </c>
      <c r="H581" s="599">
        <v>11536</v>
      </c>
      <c r="I581" s="499">
        <v>48</v>
      </c>
      <c r="J581" s="1810">
        <v>104.1</v>
      </c>
      <c r="M581" s="1808">
        <v>257.26100000000002</v>
      </c>
      <c r="N581" s="1800">
        <f t="shared" si="44"/>
        <v>104.1</v>
      </c>
    </row>
    <row r="582" spans="1:14">
      <c r="A582" s="598"/>
      <c r="C582" s="266" t="s">
        <v>116</v>
      </c>
      <c r="D582" s="1810">
        <v>100.5</v>
      </c>
      <c r="E582" s="1980">
        <v>106.7</v>
      </c>
      <c r="F582" s="599">
        <v>3240</v>
      </c>
      <c r="G582" s="600">
        <v>16764</v>
      </c>
      <c r="H582" s="599">
        <v>10166</v>
      </c>
      <c r="I582" s="499">
        <v>48</v>
      </c>
      <c r="J582" s="1810">
        <v>103.5</v>
      </c>
      <c r="M582" s="1808">
        <v>257.33600000000001</v>
      </c>
      <c r="N582" s="1800">
        <f t="shared" si="44"/>
        <v>103.5</v>
      </c>
    </row>
    <row r="583" spans="1:14">
      <c r="A583" s="598"/>
      <c r="C583" s="266" t="s">
        <v>117</v>
      </c>
      <c r="D583" s="1810">
        <v>98.5</v>
      </c>
      <c r="E583" s="1980">
        <v>108.4</v>
      </c>
      <c r="F583" s="599">
        <v>2275</v>
      </c>
      <c r="G583" s="600">
        <v>14799</v>
      </c>
      <c r="H583" s="599">
        <v>10431</v>
      </c>
      <c r="I583" s="499">
        <v>61</v>
      </c>
      <c r="J583" s="1810">
        <v>103.1</v>
      </c>
      <c r="M583" s="1808">
        <v>258.46699999999998</v>
      </c>
      <c r="N583" s="1800">
        <f t="shared" si="44"/>
        <v>103.1</v>
      </c>
    </row>
    <row r="584" spans="1:14">
      <c r="A584" s="601"/>
      <c r="B584" s="588"/>
      <c r="C584" s="588" t="s">
        <v>118</v>
      </c>
      <c r="D584" s="1812">
        <v>97.8</v>
      </c>
      <c r="E584" s="1981">
        <v>112.8</v>
      </c>
      <c r="F584" s="602">
        <v>2312</v>
      </c>
      <c r="G584" s="603">
        <v>15551</v>
      </c>
      <c r="H584" s="602">
        <v>9837</v>
      </c>
      <c r="I584" s="604">
        <v>49</v>
      </c>
      <c r="J584" s="1810">
        <v>102.9</v>
      </c>
      <c r="M584" s="1809">
        <v>257.07100000000003</v>
      </c>
      <c r="N584" s="1800">
        <f t="shared" si="44"/>
        <v>102.9</v>
      </c>
    </row>
    <row r="585" spans="1:14">
      <c r="A585" s="585">
        <v>2024</v>
      </c>
      <c r="B585" s="266" t="s">
        <v>191</v>
      </c>
      <c r="C585" s="266" t="s">
        <v>107</v>
      </c>
      <c r="D585" s="1810">
        <v>97.8</v>
      </c>
      <c r="E585" s="1980">
        <v>107.2</v>
      </c>
      <c r="F585" s="599">
        <v>1537</v>
      </c>
      <c r="G585" s="600">
        <v>16471</v>
      </c>
      <c r="H585" s="599">
        <v>9638</v>
      </c>
      <c r="I585" s="499">
        <v>51</v>
      </c>
      <c r="J585" s="1811">
        <v>103</v>
      </c>
      <c r="M585" s="1808">
        <v>259.14</v>
      </c>
      <c r="N585" s="1801">
        <f t="shared" si="44"/>
        <v>103</v>
      </c>
    </row>
    <row r="586" spans="1:14">
      <c r="A586" s="598"/>
      <c r="C586" s="266" t="s">
        <v>108</v>
      </c>
      <c r="D586" s="1810">
        <v>98.9</v>
      </c>
      <c r="E586" s="1980">
        <v>112</v>
      </c>
      <c r="F586" s="599">
        <v>2267</v>
      </c>
      <c r="G586" s="600">
        <v>15821</v>
      </c>
      <c r="H586" s="599">
        <v>9894</v>
      </c>
      <c r="I586" s="499">
        <v>46</v>
      </c>
      <c r="J586" s="1810">
        <v>102.5</v>
      </c>
      <c r="M586" s="1808">
        <v>259.59100000000001</v>
      </c>
      <c r="N586" s="1802">
        <f t="shared" si="44"/>
        <v>102.5</v>
      </c>
    </row>
    <row r="587" spans="1:14">
      <c r="A587" s="598"/>
      <c r="C587" s="266" t="s">
        <v>109</v>
      </c>
      <c r="D587" s="1810">
        <v>98.5</v>
      </c>
      <c r="E587" s="1980">
        <v>110.2</v>
      </c>
      <c r="F587" s="599">
        <v>2215</v>
      </c>
      <c r="G587" s="600">
        <v>15247</v>
      </c>
      <c r="H587" s="599">
        <v>13075</v>
      </c>
      <c r="I587" s="499">
        <v>60</v>
      </c>
      <c r="J587" s="1810">
        <v>104.2</v>
      </c>
      <c r="M587" s="1808">
        <v>263.80099999999999</v>
      </c>
      <c r="N587" s="1802">
        <f t="shared" si="44"/>
        <v>104.2</v>
      </c>
    </row>
    <row r="588" spans="1:14">
      <c r="A588" s="598"/>
      <c r="C588" s="266" t="s">
        <v>110</v>
      </c>
      <c r="D588" s="1810">
        <v>95.6</v>
      </c>
      <c r="E588" s="1980">
        <v>108</v>
      </c>
      <c r="F588" s="599">
        <v>2422</v>
      </c>
      <c r="G588" s="600">
        <v>14972</v>
      </c>
      <c r="H588" s="599">
        <v>8511</v>
      </c>
      <c r="I588" s="499">
        <v>46</v>
      </c>
      <c r="J588" s="1810">
        <v>106.6</v>
      </c>
      <c r="M588" s="1808">
        <v>269.16899999999998</v>
      </c>
      <c r="N588" s="1802">
        <f t="shared" si="44"/>
        <v>106.6</v>
      </c>
    </row>
    <row r="589" spans="1:14">
      <c r="A589" s="598"/>
      <c r="C589" s="266" t="s">
        <v>111</v>
      </c>
      <c r="D589" s="1810">
        <v>99.6</v>
      </c>
      <c r="E589" s="1980">
        <v>100.9</v>
      </c>
      <c r="F589" s="599">
        <v>1906</v>
      </c>
      <c r="G589" s="600">
        <v>14234</v>
      </c>
      <c r="H589" s="599">
        <v>8149</v>
      </c>
      <c r="I589" s="499">
        <v>48</v>
      </c>
      <c r="J589" s="1810">
        <v>108.4</v>
      </c>
      <c r="M589" s="1808">
        <v>272.81299999999999</v>
      </c>
      <c r="N589" s="1802">
        <f t="shared" si="44"/>
        <v>108.4</v>
      </c>
    </row>
    <row r="590" spans="1:14">
      <c r="A590" s="598"/>
      <c r="C590" s="266" t="s">
        <v>112</v>
      </c>
      <c r="D590" s="1810">
        <v>97.3</v>
      </c>
      <c r="E590" s="1980">
        <v>111.5</v>
      </c>
      <c r="F590" s="599">
        <v>2438</v>
      </c>
      <c r="G590" s="600">
        <v>14788</v>
      </c>
      <c r="H590" s="599">
        <v>9990</v>
      </c>
      <c r="I590" s="499">
        <v>51</v>
      </c>
      <c r="J590" s="1810">
        <v>107.4</v>
      </c>
      <c r="M590" s="1808">
        <v>272.62799999999999</v>
      </c>
      <c r="N590" s="1802">
        <f t="shared" si="44"/>
        <v>107.4</v>
      </c>
    </row>
    <row r="591" spans="1:14">
      <c r="A591" s="598"/>
      <c r="C591" s="266" t="s">
        <v>113</v>
      </c>
      <c r="D591" s="1810">
        <v>102.2</v>
      </c>
      <c r="E591" s="1980">
        <v>103.8</v>
      </c>
      <c r="F591" s="599">
        <v>2389</v>
      </c>
      <c r="G591" s="600">
        <v>15723</v>
      </c>
      <c r="H591" s="599">
        <v>11050</v>
      </c>
      <c r="I591" s="499">
        <v>51</v>
      </c>
      <c r="J591" s="1810">
        <v>104.3</v>
      </c>
      <c r="M591" s="1808">
        <v>266.85000000000002</v>
      </c>
      <c r="N591" s="1802">
        <f t="shared" si="44"/>
        <v>104.3</v>
      </c>
    </row>
    <row r="592" spans="1:14">
      <c r="A592" s="598"/>
      <c r="C592" s="266" t="s">
        <v>114</v>
      </c>
      <c r="D592" s="1810">
        <v>98.3</v>
      </c>
      <c r="E592" s="1980">
        <v>121.2</v>
      </c>
      <c r="F592" s="599">
        <v>1782</v>
      </c>
      <c r="G592" s="600">
        <v>14315</v>
      </c>
      <c r="H592" s="599">
        <v>9289</v>
      </c>
      <c r="I592" s="499">
        <v>40</v>
      </c>
      <c r="J592" s="1810">
        <v>103.2</v>
      </c>
      <c r="M592" s="1808">
        <v>266.21899999999999</v>
      </c>
      <c r="N592" s="1802">
        <f t="shared" si="44"/>
        <v>103.2</v>
      </c>
    </row>
    <row r="593" spans="1:14">
      <c r="A593" s="598"/>
      <c r="C593" s="266" t="s">
        <v>115</v>
      </c>
      <c r="D593" s="1810">
        <v>99.6</v>
      </c>
      <c r="E593" s="1980">
        <v>121</v>
      </c>
      <c r="F593" s="599">
        <v>3790</v>
      </c>
      <c r="G593" s="600">
        <v>15116</v>
      </c>
      <c r="H593" s="599">
        <v>11929</v>
      </c>
      <c r="I593" s="499">
        <v>34</v>
      </c>
      <c r="J593" s="1810">
        <v>104</v>
      </c>
      <c r="M593" s="1808">
        <v>267.46300000000002</v>
      </c>
      <c r="N593" s="1802">
        <f t="shared" si="44"/>
        <v>104</v>
      </c>
    </row>
    <row r="594" spans="1:14">
      <c r="A594" s="598"/>
      <c r="C594" s="266" t="s">
        <v>116</v>
      </c>
      <c r="D594" s="1810">
        <v>98.9</v>
      </c>
      <c r="E594" s="1980">
        <v>123.8</v>
      </c>
      <c r="F594" s="599">
        <v>1957</v>
      </c>
      <c r="G594" s="600">
        <v>16680</v>
      </c>
      <c r="H594" s="599">
        <v>11006</v>
      </c>
      <c r="I594" s="499">
        <v>49</v>
      </c>
      <c r="J594" s="1810">
        <v>104.1</v>
      </c>
      <c r="M594" s="1808">
        <v>267.86599999999999</v>
      </c>
      <c r="N594" s="1802">
        <f t="shared" si="44"/>
        <v>104.1</v>
      </c>
    </row>
    <row r="595" spans="1:14">
      <c r="A595" s="598"/>
      <c r="C595" s="266" t="s">
        <v>117</v>
      </c>
      <c r="D595" s="1810">
        <v>96.2</v>
      </c>
      <c r="E595" s="1980">
        <v>136.4</v>
      </c>
      <c r="F595" s="599">
        <v>2396</v>
      </c>
      <c r="G595" s="600">
        <v>14529</v>
      </c>
      <c r="H595" s="599">
        <v>10976</v>
      </c>
      <c r="I595" s="499">
        <v>47</v>
      </c>
      <c r="J595" s="1810">
        <v>103</v>
      </c>
      <c r="M595" s="1808">
        <v>266.32600000000002</v>
      </c>
      <c r="N595" s="1802">
        <f t="shared" si="44"/>
        <v>103</v>
      </c>
    </row>
    <row r="596" spans="1:14">
      <c r="A596" s="601"/>
      <c r="B596" s="588"/>
      <c r="C596" s="588" t="s">
        <v>118</v>
      </c>
      <c r="D596" s="1812">
        <v>97</v>
      </c>
      <c r="E596" s="1981">
        <v>108.9</v>
      </c>
      <c r="F596" s="602">
        <v>2059</v>
      </c>
      <c r="G596" s="603">
        <v>14357</v>
      </c>
      <c r="H596" s="602">
        <v>8938</v>
      </c>
      <c r="I596" s="604">
        <v>47</v>
      </c>
      <c r="J596" s="1812">
        <v>104.4</v>
      </c>
      <c r="M596" s="1809">
        <v>268.28899999999999</v>
      </c>
      <c r="N596" s="1803">
        <f t="shared" si="44"/>
        <v>104.4</v>
      </c>
    </row>
    <row r="597" spans="1:14">
      <c r="A597" s="585">
        <v>2025</v>
      </c>
      <c r="B597" s="266" t="s">
        <v>833</v>
      </c>
      <c r="C597" s="266" t="s">
        <v>107</v>
      </c>
      <c r="D597" s="1810">
        <v>100.7</v>
      </c>
      <c r="E597" s="1980">
        <v>109.5</v>
      </c>
      <c r="F597" s="599">
        <v>2182</v>
      </c>
      <c r="G597" s="600">
        <v>16334</v>
      </c>
      <c r="H597" s="599">
        <v>10311</v>
      </c>
      <c r="I597" s="499">
        <v>57</v>
      </c>
      <c r="J597" s="1810">
        <v>103.7</v>
      </c>
      <c r="M597" s="1808">
        <v>268.75400000000002</v>
      </c>
      <c r="N597" s="1800">
        <f t="shared" si="44"/>
        <v>103.7</v>
      </c>
    </row>
    <row r="598" spans="1:14">
      <c r="A598" s="598"/>
      <c r="C598" s="266" t="s">
        <v>108</v>
      </c>
      <c r="D598" s="1810">
        <v>96.3</v>
      </c>
      <c r="E598" s="1980">
        <v>103.8</v>
      </c>
      <c r="F598" s="599">
        <v>2528</v>
      </c>
      <c r="G598" s="600">
        <v>15244</v>
      </c>
      <c r="H598" s="599">
        <v>11401</v>
      </c>
      <c r="I598" s="499">
        <v>49</v>
      </c>
      <c r="J598" s="1810">
        <v>103.2</v>
      </c>
      <c r="M598" s="1808">
        <v>267.83199999999999</v>
      </c>
      <c r="N598" s="1800">
        <f t="shared" si="44"/>
        <v>103.2</v>
      </c>
    </row>
    <row r="599" spans="1:14">
      <c r="A599" s="598"/>
      <c r="C599" s="266" t="s">
        <v>109</v>
      </c>
      <c r="D599" s="1810">
        <v>94.6</v>
      </c>
      <c r="E599" s="1980">
        <v>111.1</v>
      </c>
      <c r="F599" s="599">
        <v>2815</v>
      </c>
      <c r="G599" s="600">
        <v>14628</v>
      </c>
      <c r="H599" s="599">
        <v>13785</v>
      </c>
      <c r="I599" s="499">
        <v>52</v>
      </c>
      <c r="J599" s="1810">
        <v>102.1</v>
      </c>
      <c r="M599" s="1808">
        <v>269.34199999999998</v>
      </c>
      <c r="N599" s="1800">
        <f t="shared" si="44"/>
        <v>102.1</v>
      </c>
    </row>
    <row r="600" spans="1:14">
      <c r="A600" s="598"/>
      <c r="C600" s="266" t="s">
        <v>110</v>
      </c>
      <c r="D600" s="1810">
        <v>95.5</v>
      </c>
      <c r="E600" s="1980">
        <v>110</v>
      </c>
      <c r="F600" s="599">
        <v>1963</v>
      </c>
      <c r="G600" s="600">
        <v>14841</v>
      </c>
      <c r="H600" s="599">
        <v>9674</v>
      </c>
      <c r="I600" s="499">
        <v>69</v>
      </c>
      <c r="J600" s="1810">
        <v>97.2</v>
      </c>
      <c r="M600" s="1808">
        <v>261.56200000000001</v>
      </c>
      <c r="N600" s="1800">
        <f t="shared" si="44"/>
        <v>97.2</v>
      </c>
    </row>
    <row r="601" spans="1:14">
      <c r="A601" s="598"/>
      <c r="C601" s="266" t="s">
        <v>111</v>
      </c>
      <c r="D601" s="1810">
        <v>96.8</v>
      </c>
      <c r="E601" s="1980">
        <v>103.8</v>
      </c>
      <c r="F601" s="599">
        <v>1891</v>
      </c>
      <c r="G601" s="600">
        <v>14170</v>
      </c>
      <c r="H601" s="599">
        <v>8409</v>
      </c>
      <c r="I601" s="499">
        <v>53</v>
      </c>
      <c r="J601" s="1810">
        <v>95.6</v>
      </c>
      <c r="M601" s="1808">
        <v>260.90199999999999</v>
      </c>
      <c r="N601" s="1800">
        <f t="shared" si="44"/>
        <v>95.6</v>
      </c>
    </row>
    <row r="602" spans="1:14">
      <c r="A602" s="598"/>
      <c r="C602" s="266" t="s">
        <v>112</v>
      </c>
      <c r="D602" s="1810">
        <v>98.9</v>
      </c>
      <c r="E602" s="1980">
        <v>105.6</v>
      </c>
      <c r="F602" s="599">
        <v>2422</v>
      </c>
      <c r="G602" s="600">
        <v>14376</v>
      </c>
      <c r="H602" s="599">
        <v>10411</v>
      </c>
      <c r="I602" s="499">
        <v>59</v>
      </c>
      <c r="J602" s="1810">
        <v>96.6</v>
      </c>
      <c r="M602" s="1808">
        <v>263.31099999999998</v>
      </c>
      <c r="N602" s="1800">
        <f t="shared" si="44"/>
        <v>96.6</v>
      </c>
    </row>
    <row r="603" spans="1:14">
      <c r="A603" s="598"/>
      <c r="C603" s="266" t="s">
        <v>113</v>
      </c>
      <c r="D603" s="1810">
        <v>97.6</v>
      </c>
      <c r="E603" s="1980">
        <v>106</v>
      </c>
      <c r="F603" s="599">
        <v>2144</v>
      </c>
      <c r="G603" s="600">
        <v>15183</v>
      </c>
      <c r="H603" s="599">
        <v>10588</v>
      </c>
      <c r="I603" s="499">
        <v>49</v>
      </c>
      <c r="J603" s="1810">
        <v>99</v>
      </c>
      <c r="M603" s="1808">
        <v>264.05099999999999</v>
      </c>
      <c r="N603" s="1800">
        <f t="shared" ref="N603:N614" si="45">ROUND((M603/M591*100),1)</f>
        <v>99</v>
      </c>
    </row>
    <row r="604" spans="1:14">
      <c r="A604" s="598"/>
      <c r="C604" s="266" t="s">
        <v>114</v>
      </c>
      <c r="D604" s="1810">
        <v>94.3</v>
      </c>
      <c r="E604" s="1980">
        <v>116</v>
      </c>
      <c r="F604" s="599">
        <v>1927</v>
      </c>
      <c r="G604" s="600">
        <v>13797</v>
      </c>
      <c r="H604" s="599">
        <v>8006</v>
      </c>
      <c r="I604" s="499">
        <v>40</v>
      </c>
      <c r="J604" s="1810">
        <v>99.5</v>
      </c>
      <c r="M604" s="1808">
        <v>264.76</v>
      </c>
      <c r="N604" s="1800">
        <f t="shared" si="45"/>
        <v>99.5</v>
      </c>
    </row>
    <row r="605" spans="1:14">
      <c r="A605" s="598"/>
      <c r="C605" s="266" t="s">
        <v>115</v>
      </c>
      <c r="D605" s="1810">
        <v>99.7</v>
      </c>
      <c r="E605" s="1980">
        <v>105.5</v>
      </c>
      <c r="F605" s="599">
        <v>2267</v>
      </c>
      <c r="G605" s="600">
        <v>14793</v>
      </c>
      <c r="H605" s="599">
        <v>11100</v>
      </c>
      <c r="I605" s="499">
        <v>44</v>
      </c>
      <c r="J605" s="1810">
        <v>99.1</v>
      </c>
      <c r="M605" s="1808">
        <v>265.17099999999999</v>
      </c>
      <c r="N605" s="1804">
        <f t="shared" si="45"/>
        <v>99.1</v>
      </c>
    </row>
    <row r="606" spans="1:14">
      <c r="A606" s="598"/>
      <c r="C606" s="266" t="s">
        <v>116</v>
      </c>
      <c r="D606" s="1810">
        <v>97.5</v>
      </c>
      <c r="E606" s="1980">
        <v>107.9</v>
      </c>
      <c r="F606" s="599">
        <v>2379</v>
      </c>
      <c r="G606" s="600">
        <v>15169</v>
      </c>
      <c r="H606" s="599">
        <v>10070</v>
      </c>
      <c r="I606" s="499">
        <v>52</v>
      </c>
      <c r="J606" s="1810">
        <v>100.7</v>
      </c>
      <c r="M606" s="1808">
        <v>269.65199999999999</v>
      </c>
      <c r="N606" s="1804">
        <f t="shared" si="45"/>
        <v>100.7</v>
      </c>
    </row>
    <row r="607" spans="1:14">
      <c r="A607" s="598"/>
      <c r="C607" s="266" t="s">
        <v>117</v>
      </c>
      <c r="D607" s="1810">
        <v>95.8</v>
      </c>
      <c r="E607" s="1980">
        <v>111.9</v>
      </c>
      <c r="F607" s="599">
        <v>2188</v>
      </c>
      <c r="G607" s="600">
        <v>12891</v>
      </c>
      <c r="H607" s="599">
        <v>9751</v>
      </c>
      <c r="I607" s="499">
        <v>47</v>
      </c>
      <c r="J607" s="1810">
        <v>101.3</v>
      </c>
      <c r="M607" s="1808">
        <v>269.75299999999999</v>
      </c>
      <c r="N607" s="1804">
        <f t="shared" si="45"/>
        <v>101.3</v>
      </c>
    </row>
    <row r="608" spans="1:14">
      <c r="A608" s="601"/>
      <c r="B608" s="588"/>
      <c r="C608" s="588" t="s">
        <v>118</v>
      </c>
      <c r="D608" s="1812">
        <v>96.5</v>
      </c>
      <c r="E608" s="1981">
        <v>112.2</v>
      </c>
      <c r="F608" s="602">
        <v>2824</v>
      </c>
      <c r="G608" s="603">
        <v>14250</v>
      </c>
      <c r="H608" s="602">
        <v>8538</v>
      </c>
      <c r="I608" s="604">
        <v>63</v>
      </c>
      <c r="J608" s="1812">
        <v>100.6</v>
      </c>
      <c r="M608" s="1809">
        <v>269.86799999999999</v>
      </c>
      <c r="N608" s="1805">
        <f t="shared" si="45"/>
        <v>100.6</v>
      </c>
    </row>
    <row r="609" spans="1:14">
      <c r="A609" s="585">
        <v>2026</v>
      </c>
      <c r="B609" s="266" t="s">
        <v>960</v>
      </c>
      <c r="C609" s="266" t="s">
        <v>107</v>
      </c>
      <c r="D609" s="1810">
        <v>100.5</v>
      </c>
      <c r="E609" s="1980">
        <v>112.6</v>
      </c>
      <c r="F609" s="599">
        <v>1465</v>
      </c>
      <c r="G609" s="600">
        <v>14900</v>
      </c>
      <c r="H609" s="599">
        <v>9488</v>
      </c>
      <c r="I609" s="499">
        <v>53</v>
      </c>
      <c r="J609" s="1810">
        <v>102.5</v>
      </c>
      <c r="M609" s="1808">
        <v>275.60700000000003</v>
      </c>
      <c r="N609" s="1800">
        <f t="shared" si="45"/>
        <v>102.5</v>
      </c>
    </row>
    <row r="610" spans="1:14">
      <c r="A610" s="598"/>
      <c r="C610" s="266" t="s">
        <v>108</v>
      </c>
      <c r="D610" s="1810"/>
      <c r="E610" s="1980"/>
      <c r="F610" s="599"/>
      <c r="G610" s="600"/>
      <c r="H610" s="599"/>
      <c r="J610" s="1810"/>
      <c r="M610" s="1808"/>
      <c r="N610" s="1800">
        <f t="shared" si="45"/>
        <v>0</v>
      </c>
    </row>
    <row r="611" spans="1:14">
      <c r="A611" s="598"/>
      <c r="C611" s="266" t="s">
        <v>109</v>
      </c>
      <c r="D611" s="1810"/>
      <c r="E611" s="1980"/>
      <c r="F611" s="599"/>
      <c r="G611" s="600"/>
      <c r="H611" s="599"/>
      <c r="J611" s="1810"/>
      <c r="M611" s="1808"/>
      <c r="N611" s="1800">
        <f t="shared" si="45"/>
        <v>0</v>
      </c>
    </row>
    <row r="612" spans="1:14">
      <c r="A612" s="598"/>
      <c r="C612" s="266" t="s">
        <v>110</v>
      </c>
      <c r="D612" s="1810"/>
      <c r="E612" s="1980"/>
      <c r="F612" s="599"/>
      <c r="G612" s="600"/>
      <c r="H612" s="599"/>
      <c r="J612" s="1810"/>
      <c r="M612" s="1808"/>
      <c r="N612" s="1800">
        <f t="shared" si="45"/>
        <v>0</v>
      </c>
    </row>
    <row r="613" spans="1:14">
      <c r="A613" s="598"/>
      <c r="C613" s="266" t="s">
        <v>111</v>
      </c>
      <c r="D613" s="1810"/>
      <c r="E613" s="1980"/>
      <c r="F613" s="599"/>
      <c r="G613" s="600"/>
      <c r="H613" s="599"/>
      <c r="J613" s="1810"/>
      <c r="M613" s="1808"/>
      <c r="N613" s="1800">
        <f t="shared" si="45"/>
        <v>0</v>
      </c>
    </row>
    <row r="614" spans="1:14">
      <c r="A614" s="598"/>
      <c r="C614" s="266" t="s">
        <v>112</v>
      </c>
      <c r="D614" s="1810"/>
      <c r="E614" s="1980"/>
      <c r="F614" s="599"/>
      <c r="G614" s="600"/>
      <c r="H614" s="599"/>
      <c r="J614" s="1810"/>
      <c r="M614" s="1808"/>
      <c r="N614" s="1800">
        <f t="shared" si="45"/>
        <v>0</v>
      </c>
    </row>
    <row r="615" spans="1:14">
      <c r="A615" s="598"/>
      <c r="C615" s="266" t="s">
        <v>113</v>
      </c>
      <c r="D615" s="1810"/>
      <c r="E615" s="1980"/>
      <c r="F615" s="599"/>
      <c r="G615" s="600"/>
      <c r="H615" s="599"/>
      <c r="J615" s="1810"/>
      <c r="M615" s="1808"/>
      <c r="N615" s="1800">
        <f t="shared" ref="N615:N620" si="46">ROUND((M615/M603*100),1)</f>
        <v>0</v>
      </c>
    </row>
    <row r="616" spans="1:14">
      <c r="A616" s="598"/>
      <c r="C616" s="266" t="s">
        <v>114</v>
      </c>
      <c r="D616" s="1810"/>
      <c r="E616" s="1980"/>
      <c r="F616" s="599"/>
      <c r="G616" s="600"/>
      <c r="H616" s="599"/>
      <c r="J616" s="1810"/>
      <c r="M616" s="1808"/>
      <c r="N616" s="1800">
        <f t="shared" si="46"/>
        <v>0</v>
      </c>
    </row>
    <row r="617" spans="1:14">
      <c r="A617" s="598"/>
      <c r="C617" s="266" t="s">
        <v>115</v>
      </c>
      <c r="D617" s="1810"/>
      <c r="E617" s="1980"/>
      <c r="F617" s="599"/>
      <c r="G617" s="600"/>
      <c r="H617" s="599"/>
      <c r="J617" s="1810"/>
      <c r="M617" s="1808"/>
      <c r="N617" s="1982">
        <f t="shared" si="46"/>
        <v>0</v>
      </c>
    </row>
    <row r="618" spans="1:14">
      <c r="A618" s="598"/>
      <c r="C618" s="266" t="s">
        <v>116</v>
      </c>
      <c r="D618" s="1810"/>
      <c r="E618" s="1980"/>
      <c r="F618" s="599"/>
      <c r="G618" s="600"/>
      <c r="H618" s="599"/>
      <c r="J618" s="1810"/>
      <c r="M618" s="1808"/>
      <c r="N618" s="1982">
        <f t="shared" si="46"/>
        <v>0</v>
      </c>
    </row>
    <row r="619" spans="1:14">
      <c r="A619" s="598"/>
      <c r="C619" s="266" t="s">
        <v>117</v>
      </c>
      <c r="D619" s="1810"/>
      <c r="E619" s="1980"/>
      <c r="F619" s="599"/>
      <c r="G619" s="600"/>
      <c r="H619" s="599"/>
      <c r="J619" s="1810"/>
      <c r="M619" s="1808"/>
      <c r="N619" s="1982">
        <f t="shared" si="46"/>
        <v>0</v>
      </c>
    </row>
    <row r="620" spans="1:14">
      <c r="A620" s="601"/>
      <c r="B620" s="588"/>
      <c r="C620" s="588" t="s">
        <v>118</v>
      </c>
      <c r="D620" s="1812"/>
      <c r="E620" s="1981"/>
      <c r="F620" s="602"/>
      <c r="G620" s="603"/>
      <c r="H620" s="602"/>
      <c r="I620" s="604"/>
      <c r="J620" s="1812"/>
      <c r="M620" s="1809"/>
      <c r="N620" s="1983">
        <f t="shared" si="46"/>
        <v>0</v>
      </c>
    </row>
  </sheetData>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21"/>
  <sheetViews>
    <sheetView showGridLines="0" zoomScaleNormal="100" workbookViewId="0">
      <pane xSplit="3" ySplit="9" topLeftCell="D601" activePane="bottomRight" state="frozen"/>
      <selection pane="topRight" activeCell="D1" sqref="D1"/>
      <selection pane="bottomLeft" activeCell="A10" sqref="A10"/>
      <selection pane="bottomRight" activeCell="D611" sqref="D611"/>
    </sheetView>
  </sheetViews>
  <sheetFormatPr defaultColWidth="14.26953125" defaultRowHeight="13.5" customHeight="1"/>
  <cols>
    <col min="1" max="1" width="6.6328125" style="605" customWidth="1"/>
    <col min="2" max="2" width="9.26953125" style="605" customWidth="1"/>
    <col min="3" max="3" width="6.6328125" style="605" customWidth="1"/>
    <col min="4" max="4" width="10.6328125" style="657" customWidth="1"/>
    <col min="5" max="5" width="10.6328125" style="498" customWidth="1"/>
    <col min="6" max="6" width="10.6328125" style="605" customWidth="1"/>
    <col min="7" max="7" width="10.6328125" style="657" customWidth="1"/>
    <col min="8" max="8" width="10.6328125" style="498" customWidth="1"/>
    <col min="9" max="9" width="10.6328125" style="1269" customWidth="1"/>
    <col min="10" max="10" width="10.6328125" style="608" customWidth="1"/>
    <col min="11" max="11" width="10.6328125" style="1288" customWidth="1"/>
    <col min="12" max="12" width="10.6328125" style="498" customWidth="1"/>
    <col min="13" max="13" width="5.6328125" style="605" customWidth="1"/>
    <col min="14" max="14" width="10.6328125" style="605" customWidth="1"/>
    <col min="15" max="16" width="9.90625" style="605" customWidth="1"/>
    <col min="17" max="17" width="11.7265625" style="605" customWidth="1"/>
    <col min="18" max="19" width="9.26953125" style="605" customWidth="1"/>
    <col min="20" max="21" width="9.26953125" style="657" customWidth="1"/>
    <col min="22" max="22" width="9.453125" style="605" customWidth="1"/>
    <col min="23" max="23" width="9.08984375" style="605" hidden="1" customWidth="1"/>
    <col min="24" max="34" width="8.7265625" style="605" hidden="1" customWidth="1"/>
    <col min="35" max="35" width="7" style="605" customWidth="1"/>
    <col min="36" max="37" width="9.90625" style="605" customWidth="1"/>
    <col min="38" max="16384" width="14.26953125" style="605"/>
  </cols>
  <sheetData>
    <row r="1" spans="1:32" ht="13.5" customHeight="1">
      <c r="B1" s="606" t="s">
        <v>398</v>
      </c>
      <c r="H1" s="1826" t="s">
        <v>831</v>
      </c>
      <c r="K1" s="1288" t="s">
        <v>344</v>
      </c>
      <c r="M1" s="609"/>
      <c r="O1" s="605" t="s">
        <v>399</v>
      </c>
      <c r="R1" s="605" t="s">
        <v>400</v>
      </c>
      <c r="S1" s="610"/>
    </row>
    <row r="2" spans="1:32" ht="13.5" customHeight="1">
      <c r="A2" s="500"/>
      <c r="B2" s="501"/>
      <c r="C2" s="501"/>
      <c r="D2" s="1745" t="s">
        <v>277</v>
      </c>
      <c r="E2" s="505" t="s">
        <v>278</v>
      </c>
      <c r="F2" s="1635" t="s">
        <v>401</v>
      </c>
      <c r="G2" s="1746" t="s">
        <v>280</v>
      </c>
      <c r="H2" s="1747" t="s">
        <v>281</v>
      </c>
      <c r="I2" s="1748" t="s">
        <v>282</v>
      </c>
      <c r="J2" s="1747" t="s">
        <v>283</v>
      </c>
      <c r="K2" s="1749" t="s">
        <v>284</v>
      </c>
      <c r="L2" s="1750" t="s">
        <v>285</v>
      </c>
      <c r="M2" s="609"/>
      <c r="N2" s="2076" t="s">
        <v>402</v>
      </c>
      <c r="O2" s="2077"/>
      <c r="P2" s="2077"/>
      <c r="Q2" s="2078"/>
      <c r="R2" s="612"/>
      <c r="S2" s="1985"/>
      <c r="T2" s="1986"/>
      <c r="U2" s="1255"/>
      <c r="V2" s="613"/>
      <c r="W2" s="613"/>
    </row>
    <row r="3" spans="1:32" ht="13.5" customHeight="1">
      <c r="A3" s="507" t="s">
        <v>15</v>
      </c>
      <c r="B3" s="508" t="s">
        <v>362</v>
      </c>
      <c r="C3" s="508" t="s">
        <v>17</v>
      </c>
      <c r="D3" s="1751" t="s">
        <v>289</v>
      </c>
      <c r="E3" s="1228" t="s">
        <v>290</v>
      </c>
      <c r="F3" s="1752" t="s">
        <v>403</v>
      </c>
      <c r="G3" s="1753" t="s">
        <v>289</v>
      </c>
      <c r="H3" s="1754" t="s">
        <v>292</v>
      </c>
      <c r="I3" s="1755" t="s">
        <v>293</v>
      </c>
      <c r="J3" s="1754" t="s">
        <v>294</v>
      </c>
      <c r="K3" s="1756" t="s">
        <v>295</v>
      </c>
      <c r="L3" s="1757" t="s">
        <v>296</v>
      </c>
      <c r="M3" s="609"/>
      <c r="N3" s="614"/>
      <c r="O3" s="1987"/>
      <c r="P3" s="1987"/>
      <c r="Q3" s="615" t="s">
        <v>404</v>
      </c>
      <c r="R3" s="612" t="s">
        <v>277</v>
      </c>
      <c r="S3" s="1988" t="s">
        <v>405</v>
      </c>
      <c r="T3" s="1984" t="s">
        <v>406</v>
      </c>
      <c r="U3" s="1388" t="s">
        <v>325</v>
      </c>
      <c r="V3" s="617" t="s">
        <v>407</v>
      </c>
      <c r="W3" s="618" t="s">
        <v>330</v>
      </c>
    </row>
    <row r="4" spans="1:32" ht="13.5" customHeight="1">
      <c r="A4" s="514"/>
      <c r="B4" s="515" t="s">
        <v>123</v>
      </c>
      <c r="C4" s="515"/>
      <c r="D4" s="1758" t="s">
        <v>298</v>
      </c>
      <c r="E4" s="1228"/>
      <c r="F4" s="1752" t="s">
        <v>408</v>
      </c>
      <c r="G4" s="1759" t="s">
        <v>835</v>
      </c>
      <c r="H4" s="1754" t="s">
        <v>301</v>
      </c>
      <c r="I4" s="1759" t="s">
        <v>835</v>
      </c>
      <c r="J4" s="1754" t="s">
        <v>302</v>
      </c>
      <c r="K4" s="1756" t="s">
        <v>303</v>
      </c>
      <c r="L4" s="1757"/>
      <c r="M4" s="609"/>
      <c r="N4" s="614"/>
      <c r="O4" s="1989"/>
      <c r="P4" s="1989"/>
      <c r="Q4" s="1703">
        <f>AVERAGE(E457:E492)/AVERAGE(N493:N528)</f>
        <v>3.2018946343383079</v>
      </c>
      <c r="R4" s="620" t="s">
        <v>289</v>
      </c>
      <c r="S4" s="1988" t="s">
        <v>339</v>
      </c>
      <c r="T4" s="1990" t="s">
        <v>409</v>
      </c>
      <c r="U4" s="1389" t="s">
        <v>409</v>
      </c>
      <c r="V4" s="618" t="s">
        <v>410</v>
      </c>
      <c r="W4" s="618" t="s">
        <v>339</v>
      </c>
    </row>
    <row r="5" spans="1:32" ht="13.5" customHeight="1">
      <c r="A5" s="514"/>
      <c r="B5" s="515"/>
      <c r="C5" s="515"/>
      <c r="D5" s="1760" t="s">
        <v>835</v>
      </c>
      <c r="E5" s="1556"/>
      <c r="F5" s="642"/>
      <c r="G5" s="1761" t="s">
        <v>298</v>
      </c>
      <c r="H5" s="1762" t="s">
        <v>298</v>
      </c>
      <c r="I5" s="1755"/>
      <c r="J5" s="1754"/>
      <c r="K5" s="1756"/>
      <c r="L5" s="1757" t="s">
        <v>306</v>
      </c>
      <c r="M5" s="609"/>
      <c r="N5" s="614" t="s">
        <v>411</v>
      </c>
      <c r="O5" s="1989" t="s">
        <v>411</v>
      </c>
      <c r="P5" s="1752" t="s">
        <v>843</v>
      </c>
      <c r="Q5" s="621" t="s">
        <v>412</v>
      </c>
      <c r="R5" s="622" t="s">
        <v>414</v>
      </c>
      <c r="S5" s="1991" t="s">
        <v>415</v>
      </c>
      <c r="T5" s="1992" t="s">
        <v>416</v>
      </c>
      <c r="U5" s="1390" t="s">
        <v>416</v>
      </c>
      <c r="V5" s="618" t="s">
        <v>417</v>
      </c>
      <c r="W5" s="623" t="s">
        <v>413</v>
      </c>
      <c r="Z5" s="624">
        <v>1995.5</v>
      </c>
      <c r="AA5" s="624">
        <v>857.8</v>
      </c>
      <c r="AB5" s="624">
        <v>436.8</v>
      </c>
      <c r="AC5" s="624">
        <v>312.3</v>
      </c>
      <c r="AD5" s="624">
        <v>667.9</v>
      </c>
      <c r="AE5" s="624">
        <v>36.299999999999997</v>
      </c>
      <c r="AF5" s="605" t="s">
        <v>418</v>
      </c>
    </row>
    <row r="6" spans="1:32" ht="13.5" customHeight="1">
      <c r="A6" s="625"/>
      <c r="B6" s="588" t="s">
        <v>85</v>
      </c>
      <c r="C6" s="698"/>
      <c r="D6" s="1763" t="s">
        <v>419</v>
      </c>
      <c r="E6" s="1764" t="s">
        <v>420</v>
      </c>
      <c r="F6" s="1765" t="s">
        <v>421</v>
      </c>
      <c r="G6" s="1766" t="s">
        <v>311</v>
      </c>
      <c r="H6" s="1767" t="s">
        <v>312</v>
      </c>
      <c r="I6" s="1768" t="s">
        <v>313</v>
      </c>
      <c r="J6" s="1767" t="s">
        <v>314</v>
      </c>
      <c r="K6" s="1769" t="s">
        <v>315</v>
      </c>
      <c r="L6" s="1770" t="s">
        <v>316</v>
      </c>
      <c r="M6" s="25"/>
      <c r="N6" s="626" t="s">
        <v>422</v>
      </c>
      <c r="O6" s="627" t="s">
        <v>423</v>
      </c>
      <c r="P6" s="627"/>
      <c r="Q6" s="628" t="s">
        <v>424</v>
      </c>
      <c r="R6" s="1386" t="s">
        <v>298</v>
      </c>
      <c r="S6" s="1993" t="s">
        <v>298</v>
      </c>
      <c r="T6" s="1994" t="s">
        <v>298</v>
      </c>
      <c r="U6" s="1387" t="s">
        <v>298</v>
      </c>
      <c r="V6" s="630"/>
      <c r="W6" s="631" t="s">
        <v>425</v>
      </c>
      <c r="Y6" s="616">
        <v>0.94637499999999997</v>
      </c>
      <c r="Z6" s="605">
        <v>0.97569899999999998</v>
      </c>
      <c r="AA6" s="619">
        <v>0.70742000000000005</v>
      </c>
      <c r="AB6" s="605">
        <v>1.356371</v>
      </c>
      <c r="AC6" s="605">
        <v>0.45460200000000001</v>
      </c>
      <c r="AD6" s="605">
        <v>0.76669600000000004</v>
      </c>
      <c r="AE6" s="605">
        <v>1.019144</v>
      </c>
      <c r="AF6" s="632">
        <f>ROUND((Z6*Z$5+AA6*AA$5+AB6*AB$5+AC6*AC$5+AD6*AD$5+AE6*AE$5)/SUM($Z$5:$AE$5),6)</f>
        <v>0.89103699999999997</v>
      </c>
    </row>
    <row r="7" spans="1:32" ht="13.5" hidden="1" customHeight="1">
      <c r="A7" s="614"/>
      <c r="D7" s="657">
        <v>68.043546921838086</v>
      </c>
      <c r="E7" s="1229"/>
      <c r="F7" s="610"/>
      <c r="G7" s="633"/>
      <c r="H7" s="517"/>
      <c r="I7" s="1270"/>
      <c r="K7" s="1289"/>
      <c r="L7" s="586"/>
      <c r="M7" s="609"/>
      <c r="N7" s="614"/>
      <c r="O7" s="1987"/>
      <c r="P7" s="1987"/>
      <c r="Q7" s="1987"/>
      <c r="R7" s="614"/>
      <c r="S7" s="1987"/>
      <c r="T7" s="1995"/>
      <c r="U7" s="1391"/>
      <c r="V7" s="615"/>
      <c r="W7" s="634"/>
      <c r="AF7" s="605">
        <v>31.5</v>
      </c>
    </row>
    <row r="8" spans="1:32" ht="13.5" hidden="1" customHeight="1">
      <c r="A8" s="614"/>
      <c r="D8" s="657">
        <v>69.486558520506748</v>
      </c>
      <c r="E8" s="1229"/>
      <c r="F8" s="610"/>
      <c r="G8" s="633"/>
      <c r="H8" s="517"/>
      <c r="I8" s="1270"/>
      <c r="K8" s="1289"/>
      <c r="L8" s="586"/>
      <c r="M8" s="609"/>
      <c r="N8" s="614"/>
      <c r="O8" s="1987"/>
      <c r="P8" s="1987"/>
      <c r="Q8" s="1987"/>
      <c r="R8" s="614"/>
      <c r="S8" s="1987"/>
      <c r="T8" s="1995"/>
      <c r="U8" s="1391">
        <v>1.169</v>
      </c>
      <c r="V8" s="615"/>
      <c r="W8" s="634"/>
      <c r="AF8" s="605">
        <v>32.299999999999997</v>
      </c>
    </row>
    <row r="9" spans="1:32" ht="13.5" hidden="1" customHeight="1">
      <c r="A9" s="614"/>
      <c r="D9" s="657">
        <v>70.37456565814901</v>
      </c>
      <c r="E9" s="1229"/>
      <c r="F9" s="610"/>
      <c r="G9" s="633"/>
      <c r="H9" s="517"/>
      <c r="I9" s="1270"/>
      <c r="K9" s="1289"/>
      <c r="L9" s="586"/>
      <c r="M9" s="609"/>
      <c r="N9" s="614"/>
      <c r="O9" s="1987"/>
      <c r="P9" s="1987"/>
      <c r="Q9" s="1987"/>
      <c r="R9" s="614"/>
      <c r="S9" s="1987"/>
      <c r="T9" s="1995"/>
      <c r="U9" s="1391"/>
      <c r="V9" s="615"/>
      <c r="W9" s="634"/>
      <c r="AF9" s="605">
        <v>30.8</v>
      </c>
    </row>
    <row r="10" spans="1:32" ht="13.5" customHeight="1">
      <c r="A10" s="611">
        <v>1976</v>
      </c>
      <c r="B10" s="560" t="s">
        <v>365</v>
      </c>
      <c r="C10" s="529" t="s">
        <v>366</v>
      </c>
      <c r="D10" s="1255">
        <v>81.7</v>
      </c>
      <c r="E10" s="1230">
        <v>932337</v>
      </c>
      <c r="F10" s="1179">
        <v>948997</v>
      </c>
      <c r="G10" s="666">
        <v>43.2</v>
      </c>
      <c r="H10" s="1173">
        <v>978085.91700000002</v>
      </c>
      <c r="I10" s="1271">
        <v>0.44</v>
      </c>
      <c r="J10" s="1180"/>
      <c r="K10" s="1290"/>
      <c r="L10" s="1234">
        <v>201643.2238413239</v>
      </c>
      <c r="M10" s="635"/>
      <c r="N10" s="1996"/>
      <c r="O10" s="1997"/>
      <c r="P10" s="1997"/>
      <c r="Q10" s="1997"/>
      <c r="R10" s="667">
        <v>86.3</v>
      </c>
      <c r="S10" s="1998">
        <v>87.2</v>
      </c>
      <c r="T10" s="1998">
        <v>43.8</v>
      </c>
      <c r="U10" s="1392">
        <v>154.6</v>
      </c>
      <c r="V10" s="636"/>
      <c r="W10" s="637">
        <v>56.6</v>
      </c>
      <c r="X10" s="638">
        <v>59.339546505837326</v>
      </c>
      <c r="Y10" s="639">
        <v>68.599999999999994</v>
      </c>
      <c r="Z10" s="640"/>
      <c r="AF10" s="605">
        <v>34.200000000000003</v>
      </c>
    </row>
    <row r="11" spans="1:32" ht="13.5" customHeight="1">
      <c r="A11" s="614"/>
      <c r="B11" s="561"/>
      <c r="C11" s="530" t="s">
        <v>367</v>
      </c>
      <c r="D11" s="665">
        <v>80.099999999999994</v>
      </c>
      <c r="E11" s="1231">
        <v>990910</v>
      </c>
      <c r="F11" s="1181">
        <v>627555</v>
      </c>
      <c r="G11" s="663">
        <v>40.6</v>
      </c>
      <c r="H11" s="1175">
        <v>971032.728</v>
      </c>
      <c r="I11" s="1272">
        <v>0.45</v>
      </c>
      <c r="J11" s="1182"/>
      <c r="K11" s="1291"/>
      <c r="L11" s="1235">
        <v>273536.74682500871</v>
      </c>
      <c r="M11" s="635"/>
      <c r="N11" s="1996"/>
      <c r="O11" s="1997"/>
      <c r="P11" s="1997"/>
      <c r="Q11" s="1997"/>
      <c r="R11" s="664">
        <v>86.5</v>
      </c>
      <c r="S11" s="1998">
        <v>88</v>
      </c>
      <c r="T11" s="1998">
        <v>45</v>
      </c>
      <c r="U11" s="1393">
        <v>153.30000000000001</v>
      </c>
      <c r="V11" s="641"/>
      <c r="W11" s="637">
        <v>57.2</v>
      </c>
      <c r="X11" s="638">
        <v>59.904147328918562</v>
      </c>
      <c r="Y11" s="639">
        <v>68.8</v>
      </c>
      <c r="AF11" s="605">
        <v>32.1</v>
      </c>
    </row>
    <row r="12" spans="1:32" ht="13.5" customHeight="1">
      <c r="A12" s="614"/>
      <c r="B12" s="561"/>
      <c r="C12" s="530" t="s">
        <v>368</v>
      </c>
      <c r="D12" s="665">
        <v>85.4</v>
      </c>
      <c r="E12" s="1231">
        <v>1048965</v>
      </c>
      <c r="F12" s="1181">
        <v>554836</v>
      </c>
      <c r="G12" s="663">
        <v>42.6</v>
      </c>
      <c r="H12" s="1175">
        <v>972441.9040000001</v>
      </c>
      <c r="I12" s="1272">
        <v>0.46</v>
      </c>
      <c r="J12" s="1182"/>
      <c r="K12" s="1291"/>
      <c r="L12" s="1235">
        <v>312286.40696708736</v>
      </c>
      <c r="M12" s="635"/>
      <c r="N12" s="1996"/>
      <c r="O12" s="1997"/>
      <c r="P12" s="1997"/>
      <c r="Q12" s="1997"/>
      <c r="R12" s="664">
        <v>104.4</v>
      </c>
      <c r="S12" s="1998">
        <v>88.5</v>
      </c>
      <c r="T12" s="1998">
        <v>45</v>
      </c>
      <c r="U12" s="1393">
        <v>153.6</v>
      </c>
      <c r="V12" s="641"/>
      <c r="W12" s="637">
        <v>57.4</v>
      </c>
      <c r="X12" s="638">
        <v>60.129987658151045</v>
      </c>
      <c r="Y12" s="639">
        <v>83</v>
      </c>
      <c r="AF12" s="605">
        <v>33.700000000000003</v>
      </c>
    </row>
    <row r="13" spans="1:32" ht="13.5" customHeight="1">
      <c r="A13" s="614"/>
      <c r="B13" s="561"/>
      <c r="C13" s="530" t="s">
        <v>369</v>
      </c>
      <c r="D13" s="665">
        <v>89.3</v>
      </c>
      <c r="E13" s="1231">
        <v>992449</v>
      </c>
      <c r="F13" s="1181">
        <v>740377</v>
      </c>
      <c r="G13" s="663">
        <v>49.2</v>
      </c>
      <c r="H13" s="1175">
        <v>974119.09</v>
      </c>
      <c r="I13" s="1272">
        <v>0.46</v>
      </c>
      <c r="J13" s="1182"/>
      <c r="K13" s="1291"/>
      <c r="L13" s="1235">
        <v>294290.96235774015</v>
      </c>
      <c r="M13" s="635"/>
      <c r="N13" s="1996"/>
      <c r="O13" s="1997"/>
      <c r="P13" s="1997"/>
      <c r="Q13" s="1997"/>
      <c r="R13" s="664">
        <v>85.2</v>
      </c>
      <c r="S13" s="1998">
        <v>89.2</v>
      </c>
      <c r="T13" s="1998">
        <v>46.2</v>
      </c>
      <c r="U13" s="1393">
        <v>153.5</v>
      </c>
      <c r="V13" s="641"/>
      <c r="W13" s="637">
        <v>59.2</v>
      </c>
      <c r="X13" s="638">
        <v>61.880250209702872</v>
      </c>
      <c r="Y13" s="639">
        <v>67.7</v>
      </c>
      <c r="AF13" s="605">
        <v>38.9</v>
      </c>
    </row>
    <row r="14" spans="1:32" ht="13.5" customHeight="1">
      <c r="A14" s="614"/>
      <c r="B14" s="561"/>
      <c r="C14" s="530" t="s">
        <v>370</v>
      </c>
      <c r="D14" s="665">
        <v>81.8</v>
      </c>
      <c r="E14" s="1231">
        <v>1044851</v>
      </c>
      <c r="F14" s="1181">
        <v>730162</v>
      </c>
      <c r="G14" s="663">
        <v>39.1</v>
      </c>
      <c r="H14" s="1175">
        <v>978977.696</v>
      </c>
      <c r="I14" s="1272">
        <v>0.49</v>
      </c>
      <c r="J14" s="1182"/>
      <c r="K14" s="1291"/>
      <c r="L14" s="1235">
        <v>260791.71371594953</v>
      </c>
      <c r="M14" s="635"/>
      <c r="N14" s="1996"/>
      <c r="O14" s="1997"/>
      <c r="P14" s="1997"/>
      <c r="Q14" s="1997"/>
      <c r="R14" s="664">
        <v>75</v>
      </c>
      <c r="S14" s="1998">
        <v>89.4</v>
      </c>
      <c r="T14" s="1998">
        <v>47.4</v>
      </c>
      <c r="U14" s="1393">
        <v>152.6</v>
      </c>
      <c r="V14" s="641"/>
      <c r="W14" s="637">
        <v>59.4</v>
      </c>
      <c r="X14" s="638">
        <v>62.106090538935341</v>
      </c>
      <c r="Y14" s="639">
        <v>59.6</v>
      </c>
      <c r="AF14" s="605">
        <v>30.9</v>
      </c>
    </row>
    <row r="15" spans="1:32" ht="13.5" customHeight="1">
      <c r="A15" s="614"/>
      <c r="B15" s="561"/>
      <c r="C15" s="530" t="s">
        <v>371</v>
      </c>
      <c r="D15" s="665">
        <v>85.9</v>
      </c>
      <c r="E15" s="1231">
        <v>1055174</v>
      </c>
      <c r="F15" s="1181">
        <v>644867</v>
      </c>
      <c r="G15" s="663">
        <v>43.9</v>
      </c>
      <c r="H15" s="1175">
        <v>978955.446</v>
      </c>
      <c r="I15" s="1272">
        <v>0.48</v>
      </c>
      <c r="J15" s="1182"/>
      <c r="K15" s="1291"/>
      <c r="L15" s="1235">
        <v>292196.47132250597</v>
      </c>
      <c r="M15" s="635"/>
      <c r="N15" s="1996"/>
      <c r="O15" s="1997"/>
      <c r="P15" s="1997"/>
      <c r="Q15" s="1997"/>
      <c r="R15" s="664">
        <v>80.400000000000006</v>
      </c>
      <c r="S15" s="1998">
        <v>89.6</v>
      </c>
      <c r="T15" s="1998">
        <v>48.9</v>
      </c>
      <c r="U15" s="1393">
        <v>152.30000000000001</v>
      </c>
      <c r="V15" s="641"/>
      <c r="W15" s="637">
        <v>59.5</v>
      </c>
      <c r="X15" s="638">
        <v>62.219010703551604</v>
      </c>
      <c r="Y15" s="639">
        <v>63.9</v>
      </c>
      <c r="AF15" s="605">
        <v>34.700000000000003</v>
      </c>
    </row>
    <row r="16" spans="1:32" ht="13.5" customHeight="1">
      <c r="A16" s="614"/>
      <c r="B16" s="561"/>
      <c r="C16" s="530" t="s">
        <v>372</v>
      </c>
      <c r="D16" s="665">
        <v>90.9</v>
      </c>
      <c r="E16" s="1231">
        <v>1134978</v>
      </c>
      <c r="F16" s="1181">
        <v>774782</v>
      </c>
      <c r="G16" s="663">
        <v>48.3</v>
      </c>
      <c r="H16" s="1175">
        <v>969125.973</v>
      </c>
      <c r="I16" s="1272">
        <v>0.51</v>
      </c>
      <c r="J16" s="1182"/>
      <c r="K16" s="1291"/>
      <c r="L16" s="1235">
        <v>317741.69719918922</v>
      </c>
      <c r="M16" s="635"/>
      <c r="N16" s="1996"/>
      <c r="O16" s="1997"/>
      <c r="P16" s="1997"/>
      <c r="Q16" s="1997"/>
      <c r="R16" s="664">
        <v>84.9</v>
      </c>
      <c r="S16" s="1998">
        <v>90.6</v>
      </c>
      <c r="T16" s="1998">
        <v>48.9</v>
      </c>
      <c r="U16" s="1393">
        <v>151.69999999999999</v>
      </c>
      <c r="V16" s="641"/>
      <c r="W16" s="637">
        <v>59.4</v>
      </c>
      <c r="X16" s="638">
        <v>62.106090538935341</v>
      </c>
      <c r="Y16" s="639">
        <v>67.5</v>
      </c>
      <c r="AF16" s="605">
        <v>38.200000000000003</v>
      </c>
    </row>
    <row r="17" spans="1:32" ht="13.5" customHeight="1">
      <c r="A17" s="614"/>
      <c r="B17" s="561"/>
      <c r="C17" s="530" t="s">
        <v>373</v>
      </c>
      <c r="D17" s="665">
        <v>87.9</v>
      </c>
      <c r="E17" s="1231">
        <v>1068177</v>
      </c>
      <c r="F17" s="1181">
        <v>862082</v>
      </c>
      <c r="G17" s="663">
        <v>46.4</v>
      </c>
      <c r="H17" s="1175">
        <v>949016.73</v>
      </c>
      <c r="I17" s="1272">
        <v>0.51</v>
      </c>
      <c r="J17" s="1182"/>
      <c r="K17" s="1291"/>
      <c r="L17" s="1235">
        <v>316084.54345686518</v>
      </c>
      <c r="M17" s="635"/>
      <c r="N17" s="1996"/>
      <c r="O17" s="1997"/>
      <c r="P17" s="1997"/>
      <c r="Q17" s="1997"/>
      <c r="R17" s="664">
        <v>76.3</v>
      </c>
      <c r="S17" s="1998">
        <v>91.3</v>
      </c>
      <c r="T17" s="1998">
        <v>48.7</v>
      </c>
      <c r="U17" s="1393">
        <v>150.19999999999999</v>
      </c>
      <c r="V17" s="641"/>
      <c r="W17" s="637">
        <v>59.4</v>
      </c>
      <c r="X17" s="638">
        <v>62.106090538935341</v>
      </c>
      <c r="Y17" s="639">
        <v>60.7</v>
      </c>
      <c r="AF17" s="605">
        <v>36.700000000000003</v>
      </c>
    </row>
    <row r="18" spans="1:32" ht="13.5" customHeight="1">
      <c r="A18" s="614"/>
      <c r="B18" s="561"/>
      <c r="C18" s="530" t="s">
        <v>374</v>
      </c>
      <c r="D18" s="665">
        <v>84.6</v>
      </c>
      <c r="E18" s="1231">
        <v>1028170</v>
      </c>
      <c r="F18" s="1181">
        <v>726866</v>
      </c>
      <c r="G18" s="663">
        <v>41</v>
      </c>
      <c r="H18" s="1175">
        <v>954377.33400000003</v>
      </c>
      <c r="I18" s="1272">
        <v>0.49</v>
      </c>
      <c r="J18" s="1182"/>
      <c r="K18" s="1291"/>
      <c r="L18" s="1235">
        <v>326084.98955474247</v>
      </c>
      <c r="M18" s="635"/>
      <c r="N18" s="1996"/>
      <c r="O18" s="1997"/>
      <c r="P18" s="1997"/>
      <c r="Q18" s="1997"/>
      <c r="R18" s="664">
        <v>84</v>
      </c>
      <c r="S18" s="1998">
        <v>91.7</v>
      </c>
      <c r="T18" s="1998">
        <v>49.4</v>
      </c>
      <c r="U18" s="1393">
        <v>150.1</v>
      </c>
      <c r="V18" s="641"/>
      <c r="W18" s="637">
        <v>60.4</v>
      </c>
      <c r="X18" s="638">
        <v>63.178832102789691</v>
      </c>
      <c r="Y18" s="639">
        <v>66.8</v>
      </c>
      <c r="AF18" s="605">
        <v>32.4</v>
      </c>
    </row>
    <row r="19" spans="1:32" ht="13.5" customHeight="1">
      <c r="A19" s="614"/>
      <c r="B19" s="561"/>
      <c r="C19" s="530" t="s">
        <v>116</v>
      </c>
      <c r="D19" s="665">
        <v>82.2</v>
      </c>
      <c r="E19" s="1231">
        <v>1084349</v>
      </c>
      <c r="F19" s="1181">
        <v>626295</v>
      </c>
      <c r="G19" s="663">
        <v>40.799999999999997</v>
      </c>
      <c r="H19" s="1175">
        <v>948391.58200000005</v>
      </c>
      <c r="I19" s="1272">
        <v>0.47</v>
      </c>
      <c r="J19" s="1182"/>
      <c r="K19" s="1291"/>
      <c r="L19" s="1235">
        <v>324543.67109540536</v>
      </c>
      <c r="M19" s="635"/>
      <c r="N19" s="1996"/>
      <c r="O19" s="1997"/>
      <c r="P19" s="1997"/>
      <c r="Q19" s="1997"/>
      <c r="R19" s="664">
        <v>80.7</v>
      </c>
      <c r="S19" s="1998">
        <v>91.9</v>
      </c>
      <c r="T19" s="1998">
        <v>49.7</v>
      </c>
      <c r="U19" s="1393">
        <v>149.80000000000001</v>
      </c>
      <c r="V19" s="641"/>
      <c r="W19" s="637">
        <v>60.7</v>
      </c>
      <c r="X19" s="638">
        <v>63.517592596638423</v>
      </c>
      <c r="Y19" s="639">
        <v>64.2</v>
      </c>
      <c r="AF19" s="605">
        <v>32.299999999999997</v>
      </c>
    </row>
    <row r="20" spans="1:32" ht="13.5" customHeight="1">
      <c r="A20" s="614"/>
      <c r="B20" s="561"/>
      <c r="C20" s="530" t="s">
        <v>117</v>
      </c>
      <c r="D20" s="665">
        <v>88.9</v>
      </c>
      <c r="E20" s="1231">
        <v>1058933</v>
      </c>
      <c r="F20" s="1181">
        <v>740927</v>
      </c>
      <c r="G20" s="663">
        <v>50.2</v>
      </c>
      <c r="H20" s="1175">
        <v>946168.26599999995</v>
      </c>
      <c r="I20" s="1272">
        <v>0.45</v>
      </c>
      <c r="J20" s="1182"/>
      <c r="K20" s="1291"/>
      <c r="L20" s="1235">
        <v>291596.01903926715</v>
      </c>
      <c r="M20" s="635"/>
      <c r="N20" s="1996"/>
      <c r="O20" s="1997"/>
      <c r="P20" s="1997"/>
      <c r="Q20" s="1997"/>
      <c r="R20" s="664">
        <v>84.5</v>
      </c>
      <c r="S20" s="1998">
        <v>92</v>
      </c>
      <c r="T20" s="1998">
        <v>50</v>
      </c>
      <c r="U20" s="1393">
        <v>149.69999999999999</v>
      </c>
      <c r="V20" s="641"/>
      <c r="W20" s="637">
        <v>60.4</v>
      </c>
      <c r="X20" s="638">
        <v>63.122372020481563</v>
      </c>
      <c r="Y20" s="639">
        <v>67.2</v>
      </c>
      <c r="AF20" s="605">
        <v>39.700000000000003</v>
      </c>
    </row>
    <row r="21" spans="1:32" ht="13.5" customHeight="1">
      <c r="A21" s="626"/>
      <c r="B21" s="642"/>
      <c r="C21" s="533" t="s">
        <v>118</v>
      </c>
      <c r="D21" s="1256">
        <v>90.4</v>
      </c>
      <c r="E21" s="1232">
        <v>1004417</v>
      </c>
      <c r="F21" s="1183">
        <v>619778</v>
      </c>
      <c r="G21" s="668">
        <v>58.3</v>
      </c>
      <c r="H21" s="1177">
        <v>936255.24300000002</v>
      </c>
      <c r="I21" s="1273">
        <v>0.45</v>
      </c>
      <c r="J21" s="1184"/>
      <c r="K21" s="1292"/>
      <c r="L21" s="1236">
        <v>367270.34262003773</v>
      </c>
      <c r="M21" s="635"/>
      <c r="N21" s="1996"/>
      <c r="O21" s="1997"/>
      <c r="P21" s="1997"/>
      <c r="Q21" s="1997"/>
      <c r="R21" s="669">
        <v>97.5</v>
      </c>
      <c r="S21" s="1546">
        <v>92.1</v>
      </c>
      <c r="T21" s="1546">
        <v>50</v>
      </c>
      <c r="U21" s="1394">
        <v>149</v>
      </c>
      <c r="V21" s="643"/>
      <c r="W21" s="637">
        <v>61</v>
      </c>
      <c r="X21" s="638">
        <v>63.799893008179033</v>
      </c>
      <c r="Y21" s="639">
        <v>77.5</v>
      </c>
      <c r="AF21" s="605">
        <v>46.1</v>
      </c>
    </row>
    <row r="22" spans="1:32" ht="13.5" customHeight="1">
      <c r="A22" s="614">
        <v>1977</v>
      </c>
      <c r="B22" s="561" t="s">
        <v>375</v>
      </c>
      <c r="C22" s="529" t="s">
        <v>366</v>
      </c>
      <c r="D22" s="665">
        <v>84.5</v>
      </c>
      <c r="E22" s="1231">
        <v>987278</v>
      </c>
      <c r="F22" s="1181">
        <v>1076309</v>
      </c>
      <c r="G22" s="663">
        <v>44.9</v>
      </c>
      <c r="H22" s="1175">
        <v>931180.40600000008</v>
      </c>
      <c r="I22" s="1272">
        <v>0.46</v>
      </c>
      <c r="J22" s="1182"/>
      <c r="K22" s="1291"/>
      <c r="L22" s="1235">
        <v>215187.61647544519</v>
      </c>
      <c r="M22" s="635"/>
      <c r="N22" s="1996"/>
      <c r="O22" s="1997"/>
      <c r="P22" s="1997"/>
      <c r="Q22" s="1997"/>
      <c r="R22" s="664">
        <v>88.9</v>
      </c>
      <c r="S22" s="1998">
        <v>92.2</v>
      </c>
      <c r="T22" s="1998">
        <v>48.6</v>
      </c>
      <c r="U22" s="1393">
        <v>151.4</v>
      </c>
      <c r="V22" s="641"/>
      <c r="W22" s="637">
        <v>61.5</v>
      </c>
      <c r="X22" s="638">
        <v>64.308033748952155</v>
      </c>
      <c r="Y22" s="639">
        <v>70.7</v>
      </c>
      <c r="AF22" s="605">
        <v>35.5</v>
      </c>
    </row>
    <row r="23" spans="1:32" ht="13.5" customHeight="1">
      <c r="A23" s="614"/>
      <c r="B23" s="561"/>
      <c r="C23" s="530" t="s">
        <v>367</v>
      </c>
      <c r="D23" s="665">
        <v>85.1</v>
      </c>
      <c r="E23" s="1231">
        <v>990158</v>
      </c>
      <c r="F23" s="1181">
        <v>410962</v>
      </c>
      <c r="G23" s="663">
        <v>50.2</v>
      </c>
      <c r="H23" s="1175">
        <v>929496.9090000001</v>
      </c>
      <c r="I23" s="1272">
        <v>0.45</v>
      </c>
      <c r="J23" s="1182"/>
      <c r="K23" s="1291"/>
      <c r="L23" s="1235">
        <v>291910.23356202687</v>
      </c>
      <c r="M23" s="635"/>
      <c r="N23" s="1996"/>
      <c r="O23" s="1997"/>
      <c r="P23" s="1997"/>
      <c r="Q23" s="1997"/>
      <c r="R23" s="664">
        <v>92.1</v>
      </c>
      <c r="S23" s="1998">
        <v>92.3</v>
      </c>
      <c r="T23" s="1998">
        <v>50.1</v>
      </c>
      <c r="U23" s="1393">
        <v>150.9</v>
      </c>
      <c r="V23" s="641"/>
      <c r="W23" s="637">
        <v>62</v>
      </c>
      <c r="X23" s="638">
        <v>64.816174489725256</v>
      </c>
      <c r="Y23" s="639">
        <v>73.2</v>
      </c>
      <c r="AF23" s="605">
        <v>39.700000000000003</v>
      </c>
    </row>
    <row r="24" spans="1:32" ht="13.5" customHeight="1">
      <c r="A24" s="614"/>
      <c r="B24" s="561"/>
      <c r="C24" s="530" t="s">
        <v>368</v>
      </c>
      <c r="D24" s="665">
        <v>87.9</v>
      </c>
      <c r="E24" s="1231">
        <v>1075389</v>
      </c>
      <c r="F24" s="1181">
        <v>592384</v>
      </c>
      <c r="G24" s="663">
        <v>46.4</v>
      </c>
      <c r="H24" s="1175">
        <v>931599.81900000002</v>
      </c>
      <c r="I24" s="1272">
        <v>0.42</v>
      </c>
      <c r="J24" s="1182"/>
      <c r="K24" s="1291"/>
      <c r="L24" s="1235">
        <v>333262.71169820824</v>
      </c>
      <c r="M24" s="635"/>
      <c r="N24" s="1996"/>
      <c r="O24" s="1997"/>
      <c r="P24" s="1997"/>
      <c r="Q24" s="1997"/>
      <c r="R24" s="664">
        <v>107.7</v>
      </c>
      <c r="S24" s="1998">
        <v>92.3</v>
      </c>
      <c r="T24" s="1998">
        <v>49.6</v>
      </c>
      <c r="U24" s="1393">
        <v>150.80000000000001</v>
      </c>
      <c r="V24" s="641"/>
      <c r="W24" s="637">
        <v>62.6</v>
      </c>
      <c r="X24" s="638">
        <v>65.380775312806477</v>
      </c>
      <c r="Y24" s="639">
        <v>85.6</v>
      </c>
      <c r="AF24" s="605">
        <v>36.700000000000003</v>
      </c>
    </row>
    <row r="25" spans="1:32" ht="13.5" customHeight="1">
      <c r="A25" s="614"/>
      <c r="B25" s="561"/>
      <c r="C25" s="530" t="s">
        <v>369</v>
      </c>
      <c r="D25" s="665">
        <v>90</v>
      </c>
      <c r="E25" s="1231">
        <v>1018014</v>
      </c>
      <c r="F25" s="1181">
        <v>698588</v>
      </c>
      <c r="G25" s="663">
        <v>49.3</v>
      </c>
      <c r="H25" s="1175">
        <v>965933.85199999984</v>
      </c>
      <c r="I25" s="1272">
        <v>0.42</v>
      </c>
      <c r="J25" s="1182"/>
      <c r="K25" s="1291"/>
      <c r="L25" s="1235">
        <v>314058.51153153874</v>
      </c>
      <c r="M25" s="635"/>
      <c r="N25" s="1996"/>
      <c r="O25" s="1997"/>
      <c r="P25" s="1997"/>
      <c r="Q25" s="1997"/>
      <c r="R25" s="664">
        <v>85.5</v>
      </c>
      <c r="S25" s="1998">
        <v>92.7</v>
      </c>
      <c r="T25" s="1998">
        <v>51</v>
      </c>
      <c r="U25" s="1393">
        <v>153.1</v>
      </c>
      <c r="V25" s="641"/>
      <c r="W25" s="637">
        <v>63.2</v>
      </c>
      <c r="X25" s="638">
        <v>66.058296300503969</v>
      </c>
      <c r="Y25" s="639">
        <v>68</v>
      </c>
      <c r="AF25" s="605">
        <v>39</v>
      </c>
    </row>
    <row r="26" spans="1:32" ht="13.5" customHeight="1">
      <c r="A26" s="614"/>
      <c r="B26" s="561"/>
      <c r="C26" s="530" t="s">
        <v>370</v>
      </c>
      <c r="D26" s="665">
        <v>85</v>
      </c>
      <c r="E26" s="1231">
        <v>1051345</v>
      </c>
      <c r="F26" s="1181">
        <v>627451</v>
      </c>
      <c r="G26" s="663">
        <v>38.9</v>
      </c>
      <c r="H26" s="1175">
        <v>957867.78500000003</v>
      </c>
      <c r="I26" s="1272">
        <v>0.41</v>
      </c>
      <c r="J26" s="1182"/>
      <c r="K26" s="1291"/>
      <c r="L26" s="1235">
        <v>278309.11548628513</v>
      </c>
      <c r="M26" s="635"/>
      <c r="N26" s="1996"/>
      <c r="O26" s="1997"/>
      <c r="P26" s="1997"/>
      <c r="Q26" s="1997"/>
      <c r="R26" s="664">
        <v>77.900000000000006</v>
      </c>
      <c r="S26" s="1998">
        <v>92.9</v>
      </c>
      <c r="T26" s="1998">
        <v>52</v>
      </c>
      <c r="U26" s="1393">
        <v>151.1</v>
      </c>
      <c r="V26" s="641"/>
      <c r="W26" s="637">
        <v>63.7</v>
      </c>
      <c r="X26" s="638">
        <v>66.509976958968963</v>
      </c>
      <c r="Y26" s="639">
        <v>61.9</v>
      </c>
      <c r="AF26" s="605">
        <v>30.8</v>
      </c>
    </row>
    <row r="27" spans="1:32" ht="13.5" customHeight="1">
      <c r="A27" s="614"/>
      <c r="B27" s="561"/>
      <c r="C27" s="530" t="s">
        <v>371</v>
      </c>
      <c r="D27" s="665">
        <v>85.9</v>
      </c>
      <c r="E27" s="1231">
        <v>1044713</v>
      </c>
      <c r="F27" s="1181">
        <v>669812</v>
      </c>
      <c r="G27" s="663">
        <v>40.299999999999997</v>
      </c>
      <c r="H27" s="1175">
        <v>954571.85199999984</v>
      </c>
      <c r="I27" s="1272">
        <v>0.41</v>
      </c>
      <c r="J27" s="1182"/>
      <c r="K27" s="1291"/>
      <c r="L27" s="1235">
        <v>311823.33335388819</v>
      </c>
      <c r="M27" s="635"/>
      <c r="N27" s="1996"/>
      <c r="O27" s="1997"/>
      <c r="P27" s="1997"/>
      <c r="Q27" s="1997"/>
      <c r="R27" s="664">
        <v>80.5</v>
      </c>
      <c r="S27" s="1998">
        <v>92.7</v>
      </c>
      <c r="T27" s="1998">
        <v>52.9</v>
      </c>
      <c r="U27" s="1393">
        <v>150.5</v>
      </c>
      <c r="V27" s="641"/>
      <c r="W27" s="637">
        <v>63.5</v>
      </c>
      <c r="X27" s="638">
        <v>66.340596712044572</v>
      </c>
      <c r="Y27" s="639">
        <v>64</v>
      </c>
      <c r="AF27" s="605">
        <v>31.9</v>
      </c>
    </row>
    <row r="28" spans="1:32" ht="13.5" customHeight="1">
      <c r="A28" s="614"/>
      <c r="B28" s="561"/>
      <c r="C28" s="530" t="s">
        <v>372</v>
      </c>
      <c r="D28" s="665">
        <v>90</v>
      </c>
      <c r="E28" s="1231">
        <v>1095493</v>
      </c>
      <c r="F28" s="1181">
        <v>847762</v>
      </c>
      <c r="G28" s="663">
        <v>46.3</v>
      </c>
      <c r="H28" s="1175">
        <v>928936.63799999992</v>
      </c>
      <c r="I28" s="1272">
        <v>0.39</v>
      </c>
      <c r="J28" s="1182"/>
      <c r="K28" s="1291"/>
      <c r="L28" s="1235">
        <v>339084.43424293183</v>
      </c>
      <c r="M28" s="635"/>
      <c r="N28" s="1996"/>
      <c r="O28" s="1997"/>
      <c r="P28" s="1997"/>
      <c r="Q28" s="1997"/>
      <c r="R28" s="664">
        <v>83.6</v>
      </c>
      <c r="S28" s="1998">
        <v>92.6</v>
      </c>
      <c r="T28" s="1998">
        <v>53</v>
      </c>
      <c r="U28" s="1393">
        <v>149.1</v>
      </c>
      <c r="V28" s="641"/>
      <c r="W28" s="637">
        <v>63.5</v>
      </c>
      <c r="X28" s="638">
        <v>66.340596712044572</v>
      </c>
      <c r="Y28" s="639">
        <v>66.5</v>
      </c>
      <c r="AF28" s="605">
        <v>36.6</v>
      </c>
    </row>
    <row r="29" spans="1:32" ht="13.5" customHeight="1">
      <c r="A29" s="614"/>
      <c r="B29" s="561"/>
      <c r="C29" s="530" t="s">
        <v>373</v>
      </c>
      <c r="D29" s="665">
        <v>94.3</v>
      </c>
      <c r="E29" s="1231">
        <v>1046383</v>
      </c>
      <c r="F29" s="1181">
        <v>941568</v>
      </c>
      <c r="G29" s="663">
        <v>54.4</v>
      </c>
      <c r="H29" s="1175">
        <v>911660.15700000001</v>
      </c>
      <c r="I29" s="1272">
        <v>0.4</v>
      </c>
      <c r="J29" s="1182"/>
      <c r="K29" s="1291"/>
      <c r="L29" s="1235">
        <v>337315.96934165311</v>
      </c>
      <c r="M29" s="635"/>
      <c r="N29" s="1996"/>
      <c r="O29" s="1997"/>
      <c r="P29" s="1997"/>
      <c r="Q29" s="1997"/>
      <c r="R29" s="664">
        <v>81.599999999999994</v>
      </c>
      <c r="S29" s="1998">
        <v>92.7</v>
      </c>
      <c r="T29" s="1998">
        <v>52.5</v>
      </c>
      <c r="U29" s="1393">
        <v>148.19999999999999</v>
      </c>
      <c r="V29" s="641"/>
      <c r="W29" s="637">
        <v>64.099999999999994</v>
      </c>
      <c r="X29" s="638">
        <v>66.905197535125808</v>
      </c>
      <c r="Y29" s="639">
        <v>64.900000000000006</v>
      </c>
      <c r="AF29" s="605">
        <v>43</v>
      </c>
    </row>
    <row r="30" spans="1:32" ht="13.5" customHeight="1">
      <c r="A30" s="614"/>
      <c r="B30" s="561"/>
      <c r="C30" s="530" t="s">
        <v>374</v>
      </c>
      <c r="D30" s="665">
        <v>87.9</v>
      </c>
      <c r="E30" s="1231">
        <v>1038002</v>
      </c>
      <c r="F30" s="1181">
        <v>773539</v>
      </c>
      <c r="G30" s="663">
        <v>43.8</v>
      </c>
      <c r="H30" s="1175">
        <v>912320.92200000002</v>
      </c>
      <c r="I30" s="1272">
        <v>0.39</v>
      </c>
      <c r="J30" s="1182"/>
      <c r="K30" s="1291"/>
      <c r="L30" s="1235">
        <v>347988.14626135357</v>
      </c>
      <c r="M30" s="635"/>
      <c r="N30" s="1996"/>
      <c r="O30" s="1997"/>
      <c r="P30" s="1997"/>
      <c r="Q30" s="1997"/>
      <c r="R30" s="664">
        <v>87.7</v>
      </c>
      <c r="S30" s="1998">
        <v>92.7</v>
      </c>
      <c r="T30" s="1998">
        <v>53</v>
      </c>
      <c r="U30" s="1393">
        <v>147.5</v>
      </c>
      <c r="V30" s="641"/>
      <c r="W30" s="637">
        <v>64.3</v>
      </c>
      <c r="X30" s="638">
        <v>67.187497946666412</v>
      </c>
      <c r="Y30" s="639">
        <v>69.7</v>
      </c>
      <c r="AF30" s="605">
        <v>34.6</v>
      </c>
    </row>
    <row r="31" spans="1:32" ht="13.5" customHeight="1">
      <c r="A31" s="614"/>
      <c r="B31" s="561"/>
      <c r="C31" s="530" t="s">
        <v>116</v>
      </c>
      <c r="D31" s="665">
        <v>83.5</v>
      </c>
      <c r="E31" s="1231">
        <v>1035299</v>
      </c>
      <c r="F31" s="1181">
        <v>747905</v>
      </c>
      <c r="G31" s="663">
        <v>39.799999999999997</v>
      </c>
      <c r="H31" s="1175">
        <v>912781.88699999999</v>
      </c>
      <c r="I31" s="1272">
        <v>0.38</v>
      </c>
      <c r="J31" s="1182"/>
      <c r="K31" s="1291"/>
      <c r="L31" s="1235">
        <v>346343.29730895162</v>
      </c>
      <c r="M31" s="635"/>
      <c r="N31" s="1996"/>
      <c r="O31" s="1997"/>
      <c r="P31" s="1997"/>
      <c r="Q31" s="1997"/>
      <c r="R31" s="664">
        <v>81.900000000000006</v>
      </c>
      <c r="S31" s="1998">
        <v>92.9</v>
      </c>
      <c r="T31" s="1998">
        <v>53.1</v>
      </c>
      <c r="U31" s="1393">
        <v>146.80000000000001</v>
      </c>
      <c r="V31" s="641"/>
      <c r="W31" s="637">
        <v>64.8</v>
      </c>
      <c r="X31" s="638">
        <v>67.639178605131434</v>
      </c>
      <c r="Y31" s="639">
        <v>65.099999999999994</v>
      </c>
      <c r="AF31" s="605">
        <v>31.5</v>
      </c>
    </row>
    <row r="32" spans="1:32" ht="13.5" customHeight="1">
      <c r="A32" s="614"/>
      <c r="B32" s="561"/>
      <c r="C32" s="530" t="s">
        <v>117</v>
      </c>
      <c r="D32" s="665">
        <v>90.2</v>
      </c>
      <c r="E32" s="1231">
        <v>1025632</v>
      </c>
      <c r="F32" s="1181">
        <v>882078</v>
      </c>
      <c r="G32" s="663">
        <v>47.5</v>
      </c>
      <c r="H32" s="1175">
        <v>904960.08</v>
      </c>
      <c r="I32" s="1272">
        <v>0.37</v>
      </c>
      <c r="J32" s="1182"/>
      <c r="K32" s="1291"/>
      <c r="L32" s="1235">
        <v>311182.54863930203</v>
      </c>
      <c r="M32" s="635"/>
      <c r="N32" s="1996"/>
      <c r="O32" s="1997"/>
      <c r="P32" s="1997"/>
      <c r="Q32" s="1997"/>
      <c r="R32" s="664">
        <v>85.8</v>
      </c>
      <c r="S32" s="1998">
        <v>92.6</v>
      </c>
      <c r="T32" s="1998">
        <v>53.8</v>
      </c>
      <c r="U32" s="1393">
        <v>146.30000000000001</v>
      </c>
      <c r="V32" s="641"/>
      <c r="W32" s="637">
        <v>63.9</v>
      </c>
      <c r="X32" s="638">
        <v>66.679357205893325</v>
      </c>
      <c r="Y32" s="639">
        <v>68.2</v>
      </c>
      <c r="AF32" s="605">
        <v>37.6</v>
      </c>
    </row>
    <row r="33" spans="1:35" ht="13.5" customHeight="1">
      <c r="A33" s="614"/>
      <c r="B33" s="561"/>
      <c r="C33" s="533" t="s">
        <v>118</v>
      </c>
      <c r="D33" s="665">
        <v>92.1</v>
      </c>
      <c r="E33" s="1231">
        <v>1011325</v>
      </c>
      <c r="F33" s="1181">
        <v>707647</v>
      </c>
      <c r="G33" s="663">
        <v>54.1</v>
      </c>
      <c r="H33" s="1175">
        <v>897065.85600000015</v>
      </c>
      <c r="I33" s="1272">
        <v>0.34</v>
      </c>
      <c r="J33" s="1182"/>
      <c r="K33" s="1291"/>
      <c r="L33" s="1235">
        <v>391939.92302323802</v>
      </c>
      <c r="M33" s="635"/>
      <c r="N33" s="1996"/>
      <c r="O33" s="1997"/>
      <c r="P33" s="1997"/>
      <c r="Q33" s="1997"/>
      <c r="R33" s="664">
        <v>99.1</v>
      </c>
      <c r="S33" s="1546">
        <v>92.3</v>
      </c>
      <c r="T33" s="1546">
        <v>53.8</v>
      </c>
      <c r="U33" s="1393">
        <v>145.9</v>
      </c>
      <c r="V33" s="641"/>
      <c r="W33" s="637">
        <v>64</v>
      </c>
      <c r="X33" s="638">
        <v>66.792277370509566</v>
      </c>
      <c r="Y33" s="639">
        <v>78.8</v>
      </c>
      <c r="AF33" s="605">
        <v>42.8</v>
      </c>
    </row>
    <row r="34" spans="1:35" ht="13.5" customHeight="1">
      <c r="A34" s="611">
        <v>1978</v>
      </c>
      <c r="B34" s="560" t="s">
        <v>376</v>
      </c>
      <c r="C34" s="529" t="s">
        <v>366</v>
      </c>
      <c r="D34" s="1255">
        <v>86.8</v>
      </c>
      <c r="E34" s="1230">
        <v>989926</v>
      </c>
      <c r="F34" s="1179">
        <v>769012</v>
      </c>
      <c r="G34" s="666">
        <v>45.4</v>
      </c>
      <c r="H34" s="1173">
        <v>894046.8</v>
      </c>
      <c r="I34" s="1271">
        <v>0.35</v>
      </c>
      <c r="J34" s="1180"/>
      <c r="K34" s="1290"/>
      <c r="L34" s="1234">
        <v>197094.66943157263</v>
      </c>
      <c r="M34" s="635"/>
      <c r="N34" s="1996"/>
      <c r="O34" s="1997"/>
      <c r="P34" s="1997"/>
      <c r="Q34" s="1997"/>
      <c r="R34" s="667">
        <v>83.4</v>
      </c>
      <c r="S34" s="1998">
        <v>92.3</v>
      </c>
      <c r="T34" s="1998">
        <v>52.4</v>
      </c>
      <c r="U34" s="1392">
        <v>147</v>
      </c>
      <c r="V34" s="636"/>
      <c r="W34" s="637">
        <v>64.2</v>
      </c>
      <c r="X34" s="638">
        <v>67.018117699742064</v>
      </c>
      <c r="Y34" s="639">
        <v>66.3</v>
      </c>
      <c r="AF34" s="605">
        <v>35.9</v>
      </c>
    </row>
    <row r="35" spans="1:35" ht="13.5" customHeight="1">
      <c r="A35" s="614"/>
      <c r="B35" s="561"/>
      <c r="C35" s="530" t="s">
        <v>367</v>
      </c>
      <c r="D35" s="665">
        <v>85.8</v>
      </c>
      <c r="E35" s="1231">
        <v>948634</v>
      </c>
      <c r="F35" s="1181">
        <v>622218</v>
      </c>
      <c r="G35" s="663">
        <v>45.8</v>
      </c>
      <c r="H35" s="1175">
        <v>887380.25</v>
      </c>
      <c r="I35" s="1272">
        <v>0.35</v>
      </c>
      <c r="J35" s="1182"/>
      <c r="K35" s="1291"/>
      <c r="L35" s="1235">
        <v>267366.45876723109</v>
      </c>
      <c r="M35" s="635"/>
      <c r="N35" s="1996"/>
      <c r="O35" s="1997"/>
      <c r="P35" s="1997"/>
      <c r="Q35" s="1997"/>
      <c r="R35" s="664">
        <v>86.4</v>
      </c>
      <c r="S35" s="1998">
        <v>92.3</v>
      </c>
      <c r="T35" s="1998">
        <v>53.2</v>
      </c>
      <c r="U35" s="1393">
        <v>145.9</v>
      </c>
      <c r="V35" s="641"/>
      <c r="W35" s="637">
        <v>64.400000000000006</v>
      </c>
      <c r="X35" s="638">
        <v>67.187497946666412</v>
      </c>
      <c r="Y35" s="639">
        <v>68.7</v>
      </c>
      <c r="AF35" s="605">
        <v>36.200000000000003</v>
      </c>
    </row>
    <row r="36" spans="1:35" ht="13.5" customHeight="1">
      <c r="A36" s="614"/>
      <c r="B36" s="561"/>
      <c r="C36" s="530" t="s">
        <v>368</v>
      </c>
      <c r="D36" s="665">
        <v>89.8</v>
      </c>
      <c r="E36" s="1231">
        <v>1065279</v>
      </c>
      <c r="F36" s="1181">
        <v>704711</v>
      </c>
      <c r="G36" s="663">
        <v>48.8</v>
      </c>
      <c r="H36" s="1175">
        <v>889566.33600000013</v>
      </c>
      <c r="I36" s="1272">
        <v>0.37</v>
      </c>
      <c r="J36" s="1182"/>
      <c r="K36" s="1291"/>
      <c r="L36" s="1235">
        <v>305242.02587430499</v>
      </c>
      <c r="M36" s="635"/>
      <c r="N36" s="1996"/>
      <c r="O36" s="1997"/>
      <c r="P36" s="1997"/>
      <c r="Q36" s="1997"/>
      <c r="R36" s="664">
        <v>102.8</v>
      </c>
      <c r="S36" s="1998">
        <v>92.3</v>
      </c>
      <c r="T36" s="1998">
        <v>53.7</v>
      </c>
      <c r="U36" s="1393">
        <v>145.5</v>
      </c>
      <c r="V36" s="641"/>
      <c r="W36" s="637">
        <v>65.2</v>
      </c>
      <c r="X36" s="638">
        <v>67.977939098980144</v>
      </c>
      <c r="Y36" s="639">
        <v>81.7</v>
      </c>
      <c r="AF36" s="605">
        <v>38.6</v>
      </c>
    </row>
    <row r="37" spans="1:35" ht="13.5" customHeight="1">
      <c r="A37" s="614"/>
      <c r="B37" s="561"/>
      <c r="C37" s="530" t="s">
        <v>369</v>
      </c>
      <c r="D37" s="665">
        <v>90.9</v>
      </c>
      <c r="E37" s="1231">
        <v>989036</v>
      </c>
      <c r="F37" s="1181">
        <v>796821</v>
      </c>
      <c r="G37" s="663">
        <v>50.7</v>
      </c>
      <c r="H37" s="1175">
        <v>901327.35</v>
      </c>
      <c r="I37" s="1272">
        <v>0.37</v>
      </c>
      <c r="J37" s="1182"/>
      <c r="K37" s="1291"/>
      <c r="L37" s="1235">
        <v>287652.51238118351</v>
      </c>
      <c r="M37" s="635"/>
      <c r="N37" s="1996"/>
      <c r="O37" s="1997"/>
      <c r="P37" s="1997"/>
      <c r="Q37" s="1997"/>
      <c r="R37" s="664">
        <v>92.6</v>
      </c>
      <c r="S37" s="1998">
        <v>92.3</v>
      </c>
      <c r="T37" s="1998">
        <v>54.3</v>
      </c>
      <c r="U37" s="1393">
        <v>145.80000000000001</v>
      </c>
      <c r="V37" s="641"/>
      <c r="W37" s="637">
        <v>65.900000000000006</v>
      </c>
      <c r="X37" s="638">
        <v>68.711920168985756</v>
      </c>
      <c r="Y37" s="639">
        <v>73.599999999999994</v>
      </c>
      <c r="AF37" s="605">
        <v>40.1</v>
      </c>
    </row>
    <row r="38" spans="1:35" ht="13.5" customHeight="1">
      <c r="A38" s="614"/>
      <c r="B38" s="561"/>
      <c r="C38" s="530" t="s">
        <v>370</v>
      </c>
      <c r="D38" s="665">
        <v>89.2</v>
      </c>
      <c r="E38" s="1231">
        <v>1041386</v>
      </c>
      <c r="F38" s="1181">
        <v>639094</v>
      </c>
      <c r="G38" s="663">
        <v>48.1</v>
      </c>
      <c r="H38" s="1175">
        <v>902252.64</v>
      </c>
      <c r="I38" s="1272">
        <v>0.37</v>
      </c>
      <c r="J38" s="1182"/>
      <c r="K38" s="1291"/>
      <c r="L38" s="1235">
        <v>254908.92094537412</v>
      </c>
      <c r="M38" s="635"/>
      <c r="N38" s="1996"/>
      <c r="O38" s="1997"/>
      <c r="P38" s="1997"/>
      <c r="Q38" s="1997"/>
      <c r="R38" s="664">
        <v>85.4</v>
      </c>
      <c r="S38" s="1998">
        <v>92.3</v>
      </c>
      <c r="T38" s="1998">
        <v>54.4</v>
      </c>
      <c r="U38" s="1393">
        <v>145.19999999999999</v>
      </c>
      <c r="V38" s="641"/>
      <c r="W38" s="637">
        <v>66.2</v>
      </c>
      <c r="X38" s="638">
        <v>69.050680662834466</v>
      </c>
      <c r="Y38" s="639">
        <v>67.900000000000006</v>
      </c>
      <c r="AF38" s="605">
        <v>38</v>
      </c>
    </row>
    <row r="39" spans="1:35" ht="13.5" customHeight="1">
      <c r="A39" s="614"/>
      <c r="B39" s="561"/>
      <c r="C39" s="530" t="s">
        <v>371</v>
      </c>
      <c r="D39" s="665">
        <v>94</v>
      </c>
      <c r="E39" s="1231">
        <v>1035530</v>
      </c>
      <c r="F39" s="1181">
        <v>923897</v>
      </c>
      <c r="G39" s="663">
        <v>56.4</v>
      </c>
      <c r="H39" s="1175">
        <v>900515.14</v>
      </c>
      <c r="I39" s="1272">
        <v>0.38</v>
      </c>
      <c r="J39" s="1182"/>
      <c r="K39" s="1291"/>
      <c r="L39" s="1235">
        <v>285605.26769647386</v>
      </c>
      <c r="M39" s="635"/>
      <c r="N39" s="1996"/>
      <c r="O39" s="1997"/>
      <c r="P39" s="1997"/>
      <c r="Q39" s="1997"/>
      <c r="R39" s="664">
        <v>93.7</v>
      </c>
      <c r="S39" s="1998">
        <v>92.3</v>
      </c>
      <c r="T39" s="1998">
        <v>55.5</v>
      </c>
      <c r="U39" s="1393">
        <v>144.5</v>
      </c>
      <c r="V39" s="641"/>
      <c r="W39" s="637">
        <v>66.400000000000006</v>
      </c>
      <c r="X39" s="638">
        <v>69.220060909758857</v>
      </c>
      <c r="Y39" s="639">
        <v>74.5</v>
      </c>
      <c r="AF39" s="605">
        <v>44.6</v>
      </c>
    </row>
    <row r="40" spans="1:35" ht="13.5" customHeight="1">
      <c r="A40" s="614"/>
      <c r="B40" s="561"/>
      <c r="C40" s="530" t="s">
        <v>372</v>
      </c>
      <c r="D40" s="665">
        <v>91.2</v>
      </c>
      <c r="E40" s="1231">
        <v>1091652</v>
      </c>
      <c r="F40" s="1181">
        <v>950445</v>
      </c>
      <c r="G40" s="663">
        <v>51.1</v>
      </c>
      <c r="H40" s="1175">
        <v>895260.73200000008</v>
      </c>
      <c r="I40" s="1272">
        <v>0.36</v>
      </c>
      <c r="J40" s="1182">
        <v>334611</v>
      </c>
      <c r="K40" s="1291">
        <v>1.05</v>
      </c>
      <c r="L40" s="1235">
        <v>310574.25873820472</v>
      </c>
      <c r="M40" s="635"/>
      <c r="N40" s="1996"/>
      <c r="O40" s="1997"/>
      <c r="P40" s="1997"/>
      <c r="Q40" s="1997"/>
      <c r="R40" s="664">
        <v>91.1</v>
      </c>
      <c r="S40" s="1998">
        <v>92.1</v>
      </c>
      <c r="T40" s="1998">
        <v>55.5</v>
      </c>
      <c r="U40" s="1393">
        <v>144</v>
      </c>
      <c r="V40" s="1704">
        <f t="shared" ref="V40:V103" si="0">ROUND(R40*S40/T40/U40,3)</f>
        <v>1.05</v>
      </c>
      <c r="W40" s="637">
        <v>66.599999999999994</v>
      </c>
      <c r="X40" s="638">
        <v>69.445901238991354</v>
      </c>
      <c r="Y40" s="639">
        <v>72.400000000000006</v>
      </c>
      <c r="AF40" s="605">
        <v>40.4</v>
      </c>
      <c r="AI40" s="1288"/>
    </row>
    <row r="41" spans="1:35" ht="13.5" customHeight="1">
      <c r="A41" s="614"/>
      <c r="B41" s="561"/>
      <c r="C41" s="530" t="s">
        <v>373</v>
      </c>
      <c r="D41" s="665">
        <v>90</v>
      </c>
      <c r="E41" s="1231">
        <v>1068370</v>
      </c>
      <c r="F41" s="1181">
        <v>714904</v>
      </c>
      <c r="G41" s="663">
        <v>48.8</v>
      </c>
      <c r="H41" s="1175">
        <v>875766.10800000001</v>
      </c>
      <c r="I41" s="1272">
        <v>0.4</v>
      </c>
      <c r="J41" s="1182">
        <v>166904</v>
      </c>
      <c r="K41" s="1291">
        <v>0.95699999999999996</v>
      </c>
      <c r="L41" s="1235">
        <v>308954.48613777425</v>
      </c>
      <c r="M41" s="635"/>
      <c r="N41" s="1996"/>
      <c r="O41" s="1997"/>
      <c r="P41" s="1997"/>
      <c r="Q41" s="1997"/>
      <c r="R41" s="664">
        <v>82.4</v>
      </c>
      <c r="S41" s="1998">
        <v>91.8</v>
      </c>
      <c r="T41" s="1998">
        <v>55.3</v>
      </c>
      <c r="U41" s="1393">
        <v>143</v>
      </c>
      <c r="V41" s="1704">
        <f t="shared" si="0"/>
        <v>0.95699999999999996</v>
      </c>
      <c r="W41" s="637">
        <v>67.3</v>
      </c>
      <c r="X41" s="638">
        <v>70.236342391305072</v>
      </c>
      <c r="Y41" s="639">
        <v>65.5</v>
      </c>
      <c r="AF41" s="605">
        <v>38.6</v>
      </c>
      <c r="AI41" s="1288"/>
    </row>
    <row r="42" spans="1:35" ht="13.5" customHeight="1">
      <c r="A42" s="614"/>
      <c r="B42" s="561"/>
      <c r="C42" s="530" t="s">
        <v>374</v>
      </c>
      <c r="D42" s="665">
        <v>92.1</v>
      </c>
      <c r="E42" s="1231">
        <v>1077201</v>
      </c>
      <c r="F42" s="1181">
        <v>612060</v>
      </c>
      <c r="G42" s="663">
        <v>50.8</v>
      </c>
      <c r="H42" s="1175">
        <v>880735.42</v>
      </c>
      <c r="I42" s="1272">
        <v>0.4</v>
      </c>
      <c r="J42" s="1182">
        <v>178716</v>
      </c>
      <c r="K42" s="1291">
        <v>1.0529999999999999</v>
      </c>
      <c r="L42" s="1235">
        <v>318729.34779829014</v>
      </c>
      <c r="M42" s="635"/>
      <c r="N42" s="1996"/>
      <c r="O42" s="1997"/>
      <c r="P42" s="1997"/>
      <c r="Q42" s="1997"/>
      <c r="R42" s="664">
        <v>91.8</v>
      </c>
      <c r="S42" s="1998">
        <v>91.3</v>
      </c>
      <c r="T42" s="1998">
        <v>55.8</v>
      </c>
      <c r="U42" s="1393">
        <v>142.69999999999999</v>
      </c>
      <c r="V42" s="1704">
        <f t="shared" si="0"/>
        <v>1.0529999999999999</v>
      </c>
      <c r="W42" s="637">
        <v>67.2</v>
      </c>
      <c r="X42" s="638">
        <v>70.066962144380696</v>
      </c>
      <c r="Y42" s="639">
        <v>73</v>
      </c>
      <c r="AF42" s="605">
        <v>40.200000000000003</v>
      </c>
      <c r="AI42" s="1288"/>
    </row>
    <row r="43" spans="1:35" ht="13.5" customHeight="1">
      <c r="A43" s="614"/>
      <c r="B43" s="561"/>
      <c r="C43" s="530" t="s">
        <v>116</v>
      </c>
      <c r="D43" s="665">
        <v>92.4</v>
      </c>
      <c r="E43" s="1231">
        <v>1065710</v>
      </c>
      <c r="F43" s="1181">
        <v>727955</v>
      </c>
      <c r="G43" s="663">
        <v>50.7</v>
      </c>
      <c r="H43" s="1175">
        <v>873127.43</v>
      </c>
      <c r="I43" s="1272">
        <v>0.39</v>
      </c>
      <c r="J43" s="1182">
        <v>224026</v>
      </c>
      <c r="K43" s="1291">
        <v>1.0229999999999999</v>
      </c>
      <c r="L43" s="1235">
        <v>317222.79753369564</v>
      </c>
      <c r="M43" s="635"/>
      <c r="N43" s="1996"/>
      <c r="O43" s="1997"/>
      <c r="P43" s="1997"/>
      <c r="Q43" s="1997"/>
      <c r="R43" s="664">
        <v>89.1</v>
      </c>
      <c r="S43" s="1998">
        <v>91.2</v>
      </c>
      <c r="T43" s="1998">
        <v>55.8</v>
      </c>
      <c r="U43" s="1393">
        <v>142.30000000000001</v>
      </c>
      <c r="V43" s="1704">
        <f t="shared" si="0"/>
        <v>1.0229999999999999</v>
      </c>
      <c r="W43" s="637">
        <v>67.400000000000006</v>
      </c>
      <c r="X43" s="638">
        <v>70.292802473613193</v>
      </c>
      <c r="Y43" s="639">
        <v>70.8</v>
      </c>
      <c r="AF43" s="605">
        <v>40.1</v>
      </c>
      <c r="AI43" s="1288"/>
    </row>
    <row r="44" spans="1:35" ht="13.5" customHeight="1">
      <c r="A44" s="614"/>
      <c r="B44" s="561"/>
      <c r="C44" s="530" t="s">
        <v>117</v>
      </c>
      <c r="D44" s="665">
        <v>91.4</v>
      </c>
      <c r="E44" s="1231">
        <v>1070766</v>
      </c>
      <c r="F44" s="1181">
        <v>784563</v>
      </c>
      <c r="G44" s="663">
        <v>49.2</v>
      </c>
      <c r="H44" s="1175">
        <v>869279.70600000012</v>
      </c>
      <c r="I44" s="1272">
        <v>0.39</v>
      </c>
      <c r="J44" s="1182">
        <v>225424</v>
      </c>
      <c r="K44" s="1291">
        <v>1.0249999999999999</v>
      </c>
      <c r="L44" s="1235">
        <v>285018.36007805809</v>
      </c>
      <c r="M44" s="635"/>
      <c r="N44" s="1996"/>
      <c r="O44" s="1997"/>
      <c r="P44" s="1997"/>
      <c r="Q44" s="1997"/>
      <c r="R44" s="664">
        <v>89.9</v>
      </c>
      <c r="S44" s="1998">
        <v>91.1</v>
      </c>
      <c r="T44" s="1998">
        <v>56</v>
      </c>
      <c r="U44" s="1393">
        <v>142.69999999999999</v>
      </c>
      <c r="V44" s="1704">
        <f t="shared" si="0"/>
        <v>1.0249999999999999</v>
      </c>
      <c r="W44" s="637">
        <v>66.599999999999994</v>
      </c>
      <c r="X44" s="638">
        <v>69.445901238991354</v>
      </c>
      <c r="Y44" s="639">
        <v>71.5</v>
      </c>
      <c r="AF44" s="605">
        <v>38.9</v>
      </c>
      <c r="AI44" s="1288"/>
    </row>
    <row r="45" spans="1:35" ht="13.5" customHeight="1">
      <c r="A45" s="626"/>
      <c r="B45" s="642"/>
      <c r="C45" s="533" t="s">
        <v>118</v>
      </c>
      <c r="D45" s="1256">
        <v>92.6</v>
      </c>
      <c r="E45" s="1232">
        <v>1057030</v>
      </c>
      <c r="F45" s="1183">
        <v>816443</v>
      </c>
      <c r="G45" s="668">
        <v>50.2</v>
      </c>
      <c r="H45" s="1177">
        <v>861572.64100000006</v>
      </c>
      <c r="I45" s="1273">
        <v>0.36</v>
      </c>
      <c r="J45" s="1184">
        <v>496863</v>
      </c>
      <c r="K45" s="1292">
        <v>1.0820000000000001</v>
      </c>
      <c r="L45" s="1236">
        <v>358985.66483780887</v>
      </c>
      <c r="M45" s="635"/>
      <c r="N45" s="1996"/>
      <c r="O45" s="1997"/>
      <c r="P45" s="1997"/>
      <c r="Q45" s="1997"/>
      <c r="R45" s="669">
        <v>94.5</v>
      </c>
      <c r="S45" s="1546">
        <v>91.2</v>
      </c>
      <c r="T45" s="1546">
        <v>56</v>
      </c>
      <c r="U45" s="1394">
        <v>142.30000000000001</v>
      </c>
      <c r="V45" s="1705">
        <f t="shared" si="0"/>
        <v>1.0820000000000001</v>
      </c>
      <c r="W45" s="637">
        <v>66.400000000000006</v>
      </c>
      <c r="X45" s="638">
        <v>69.276520992066978</v>
      </c>
      <c r="Y45" s="639">
        <v>75.099999999999994</v>
      </c>
      <c r="AF45" s="605">
        <v>39.700000000000003</v>
      </c>
      <c r="AI45" s="1288"/>
    </row>
    <row r="46" spans="1:35" ht="13.5" customHeight="1">
      <c r="A46" s="614">
        <v>1979</v>
      </c>
      <c r="B46" s="561" t="s">
        <v>377</v>
      </c>
      <c r="C46" s="529" t="s">
        <v>366</v>
      </c>
      <c r="D46" s="665">
        <v>94</v>
      </c>
      <c r="E46" s="1231">
        <v>1025881</v>
      </c>
      <c r="F46" s="1181">
        <v>541764</v>
      </c>
      <c r="G46" s="663">
        <v>49.6</v>
      </c>
      <c r="H46" s="1175">
        <v>860406.81599999999</v>
      </c>
      <c r="I46" s="1272">
        <v>0.38</v>
      </c>
      <c r="J46" s="1182">
        <v>167165</v>
      </c>
      <c r="K46" s="1291">
        <v>1.0269999999999999</v>
      </c>
      <c r="L46" s="1235">
        <v>213156.79445753215</v>
      </c>
      <c r="M46" s="635"/>
      <c r="N46" s="1996"/>
      <c r="O46" s="1997"/>
      <c r="P46" s="1997"/>
      <c r="Q46" s="1997"/>
      <c r="R46" s="664">
        <v>90.3</v>
      </c>
      <c r="S46" s="1998">
        <v>91.7</v>
      </c>
      <c r="T46" s="1998">
        <v>56.3</v>
      </c>
      <c r="U46" s="1393">
        <v>143.19999999999999</v>
      </c>
      <c r="V46" s="1704">
        <f t="shared" si="0"/>
        <v>1.0269999999999999</v>
      </c>
      <c r="W46" s="637">
        <v>66.400000000000006</v>
      </c>
      <c r="X46" s="638">
        <v>69.276520992066978</v>
      </c>
      <c r="Y46" s="639">
        <v>71.8</v>
      </c>
      <c r="AF46" s="605">
        <v>39.200000000000003</v>
      </c>
      <c r="AI46" s="1288"/>
    </row>
    <row r="47" spans="1:35" ht="13.5" customHeight="1">
      <c r="A47" s="614"/>
      <c r="B47" s="561"/>
      <c r="C47" s="530" t="s">
        <v>367</v>
      </c>
      <c r="D47" s="665">
        <v>96.9</v>
      </c>
      <c r="E47" s="1231">
        <v>1000587</v>
      </c>
      <c r="F47" s="1181">
        <v>715089</v>
      </c>
      <c r="G47" s="663">
        <v>57.4</v>
      </c>
      <c r="H47" s="1175">
        <v>859958.89199999999</v>
      </c>
      <c r="I47" s="1272">
        <v>0.39</v>
      </c>
      <c r="J47" s="1182">
        <v>158660</v>
      </c>
      <c r="K47" s="1291">
        <v>1.0860000000000001</v>
      </c>
      <c r="L47" s="1235">
        <v>289155.345807417</v>
      </c>
      <c r="M47" s="635"/>
      <c r="N47" s="1996"/>
      <c r="O47" s="1997"/>
      <c r="P47" s="1997"/>
      <c r="Q47" s="1997"/>
      <c r="R47" s="664">
        <v>97.6</v>
      </c>
      <c r="S47" s="1998">
        <v>92.1</v>
      </c>
      <c r="T47" s="1998">
        <v>57.8</v>
      </c>
      <c r="U47" s="1393">
        <v>143.19999999999999</v>
      </c>
      <c r="V47" s="1704">
        <f t="shared" si="0"/>
        <v>1.0860000000000001</v>
      </c>
      <c r="W47" s="637">
        <v>66.5</v>
      </c>
      <c r="X47" s="638">
        <v>69.332981074375112</v>
      </c>
      <c r="Y47" s="639">
        <v>77.599999999999994</v>
      </c>
      <c r="AF47" s="605">
        <v>45.4</v>
      </c>
      <c r="AI47" s="1288"/>
    </row>
    <row r="48" spans="1:35" ht="13.5" customHeight="1">
      <c r="A48" s="614"/>
      <c r="B48" s="561"/>
      <c r="C48" s="530" t="s">
        <v>368</v>
      </c>
      <c r="D48" s="665">
        <v>95.5</v>
      </c>
      <c r="E48" s="1231">
        <v>1101153</v>
      </c>
      <c r="F48" s="1181">
        <v>720676</v>
      </c>
      <c r="G48" s="663">
        <v>53.2</v>
      </c>
      <c r="H48" s="1175">
        <v>864725.47200000007</v>
      </c>
      <c r="I48" s="1272">
        <v>0.41</v>
      </c>
      <c r="J48" s="1182">
        <v>236443</v>
      </c>
      <c r="K48" s="1291">
        <v>1.2230000000000001</v>
      </c>
      <c r="L48" s="1235">
        <v>330117.56206668506</v>
      </c>
      <c r="M48" s="635"/>
      <c r="N48" s="1996"/>
      <c r="O48" s="1997"/>
      <c r="P48" s="1997"/>
      <c r="Q48" s="1997"/>
      <c r="R48" s="664">
        <v>109.2</v>
      </c>
      <c r="S48" s="1998">
        <v>92.7</v>
      </c>
      <c r="T48" s="1998">
        <v>57.8</v>
      </c>
      <c r="U48" s="1393">
        <v>143.19999999999999</v>
      </c>
      <c r="V48" s="1704">
        <f t="shared" si="0"/>
        <v>1.2230000000000001</v>
      </c>
      <c r="W48" s="637">
        <v>67</v>
      </c>
      <c r="X48" s="638">
        <v>69.784661732840092</v>
      </c>
      <c r="Y48" s="639">
        <v>86.8</v>
      </c>
      <c r="AF48" s="605">
        <v>42.1</v>
      </c>
      <c r="AI48" s="1288"/>
    </row>
    <row r="49" spans="1:35" ht="13.5" customHeight="1">
      <c r="A49" s="614"/>
      <c r="B49" s="561"/>
      <c r="C49" s="530" t="s">
        <v>369</v>
      </c>
      <c r="D49" s="665">
        <v>92.1</v>
      </c>
      <c r="E49" s="1231">
        <v>1069578</v>
      </c>
      <c r="F49" s="1181">
        <v>978479</v>
      </c>
      <c r="G49" s="663">
        <v>49.2</v>
      </c>
      <c r="H49" s="1175">
        <v>909491.04</v>
      </c>
      <c r="I49" s="1272">
        <v>0.44</v>
      </c>
      <c r="J49" s="1182">
        <v>217856</v>
      </c>
      <c r="K49" s="1291">
        <v>1.0720000000000001</v>
      </c>
      <c r="L49" s="1235">
        <v>311094.60054735799</v>
      </c>
      <c r="M49" s="635"/>
      <c r="N49" s="1996"/>
      <c r="O49" s="1997"/>
      <c r="P49" s="1997"/>
      <c r="Q49" s="1997"/>
      <c r="R49" s="664">
        <v>93.5</v>
      </c>
      <c r="S49" s="1998">
        <v>93.4</v>
      </c>
      <c r="T49" s="1998">
        <v>56.3</v>
      </c>
      <c r="U49" s="1393">
        <v>144.69999999999999</v>
      </c>
      <c r="V49" s="1704">
        <f t="shared" si="0"/>
        <v>1.0720000000000001</v>
      </c>
      <c r="W49" s="637">
        <v>67.900000000000006</v>
      </c>
      <c r="X49" s="638">
        <v>70.744483132078187</v>
      </c>
      <c r="Y49" s="639">
        <v>74.3</v>
      </c>
      <c r="AF49" s="605">
        <v>38.9</v>
      </c>
      <c r="AI49" s="1288"/>
    </row>
    <row r="50" spans="1:35" ht="13.5" customHeight="1">
      <c r="A50" s="614"/>
      <c r="B50" s="561"/>
      <c r="C50" s="530" t="s">
        <v>370</v>
      </c>
      <c r="D50" s="665">
        <v>97.9</v>
      </c>
      <c r="E50" s="1231">
        <v>1128005</v>
      </c>
      <c r="F50" s="1181">
        <v>671929</v>
      </c>
      <c r="G50" s="663">
        <v>55.6</v>
      </c>
      <c r="H50" s="1175">
        <v>910416.04500000004</v>
      </c>
      <c r="I50" s="1272">
        <v>0.42</v>
      </c>
      <c r="J50" s="1182">
        <v>195035</v>
      </c>
      <c r="K50" s="1291">
        <v>1.079</v>
      </c>
      <c r="L50" s="1235">
        <v>275682.58758113527</v>
      </c>
      <c r="M50" s="635"/>
      <c r="N50" s="1996"/>
      <c r="O50" s="1997"/>
      <c r="P50" s="1997"/>
      <c r="Q50" s="1997"/>
      <c r="R50" s="664">
        <v>93.7</v>
      </c>
      <c r="S50" s="1998">
        <v>94.5</v>
      </c>
      <c r="T50" s="1998">
        <v>57.2</v>
      </c>
      <c r="U50" s="1393">
        <v>143.5</v>
      </c>
      <c r="V50" s="1704">
        <f t="shared" si="0"/>
        <v>1.079</v>
      </c>
      <c r="W50" s="637">
        <v>68.5</v>
      </c>
      <c r="X50" s="638">
        <v>71.309083955159409</v>
      </c>
      <c r="Y50" s="639">
        <v>74.5</v>
      </c>
      <c r="AF50" s="605">
        <v>44</v>
      </c>
      <c r="AI50" s="1288"/>
    </row>
    <row r="51" spans="1:35" ht="13.5" customHeight="1">
      <c r="A51" s="614"/>
      <c r="B51" s="561"/>
      <c r="C51" s="530" t="s">
        <v>371</v>
      </c>
      <c r="D51" s="665">
        <v>99</v>
      </c>
      <c r="E51" s="1231">
        <v>1150241</v>
      </c>
      <c r="F51" s="1181">
        <v>933760</v>
      </c>
      <c r="G51" s="663">
        <v>57.4</v>
      </c>
      <c r="H51" s="1175">
        <v>916145.36800000002</v>
      </c>
      <c r="I51" s="1272">
        <v>0.43</v>
      </c>
      <c r="J51" s="1182">
        <v>190712</v>
      </c>
      <c r="K51" s="1291">
        <v>1.135</v>
      </c>
      <c r="L51" s="1235">
        <v>308880.51674833149</v>
      </c>
      <c r="M51" s="635"/>
      <c r="N51" s="1996"/>
      <c r="O51" s="1997"/>
      <c r="P51" s="1997"/>
      <c r="Q51" s="1997"/>
      <c r="R51" s="664">
        <v>98.6</v>
      </c>
      <c r="S51" s="1998">
        <v>95.6</v>
      </c>
      <c r="T51" s="1998">
        <v>58.3</v>
      </c>
      <c r="U51" s="1393">
        <v>142.4</v>
      </c>
      <c r="V51" s="1704">
        <f t="shared" si="0"/>
        <v>1.135</v>
      </c>
      <c r="W51" s="637">
        <v>68.8</v>
      </c>
      <c r="X51" s="638">
        <v>71.647844449008161</v>
      </c>
      <c r="Y51" s="639">
        <v>78.400000000000006</v>
      </c>
      <c r="AF51" s="605">
        <v>45.4</v>
      </c>
      <c r="AI51" s="1288"/>
    </row>
    <row r="52" spans="1:35" ht="13.5" customHeight="1">
      <c r="A52" s="614"/>
      <c r="B52" s="561"/>
      <c r="C52" s="530" t="s">
        <v>372</v>
      </c>
      <c r="D52" s="665">
        <v>99.4</v>
      </c>
      <c r="E52" s="1231">
        <v>1146727</v>
      </c>
      <c r="F52" s="1181">
        <v>878587</v>
      </c>
      <c r="G52" s="663">
        <v>58.5</v>
      </c>
      <c r="H52" s="1175">
        <v>911016.78799999994</v>
      </c>
      <c r="I52" s="1272">
        <v>0.43</v>
      </c>
      <c r="J52" s="1182">
        <v>341620</v>
      </c>
      <c r="K52" s="1291">
        <v>1.1579999999999999</v>
      </c>
      <c r="L52" s="1235">
        <v>335884.34240553423</v>
      </c>
      <c r="M52" s="635"/>
      <c r="N52" s="1996"/>
      <c r="O52" s="1997"/>
      <c r="P52" s="1997"/>
      <c r="Q52" s="1997"/>
      <c r="R52" s="664">
        <v>98.9</v>
      </c>
      <c r="S52" s="1998">
        <v>97.2</v>
      </c>
      <c r="T52" s="1998">
        <v>58.4</v>
      </c>
      <c r="U52" s="1393">
        <v>142.19999999999999</v>
      </c>
      <c r="V52" s="1704">
        <f t="shared" si="0"/>
        <v>1.1579999999999999</v>
      </c>
      <c r="W52" s="637">
        <v>69.599999999999994</v>
      </c>
      <c r="X52" s="638">
        <v>72.43828560132188</v>
      </c>
      <c r="Y52" s="639">
        <v>78.599999999999994</v>
      </c>
      <c r="AF52" s="605">
        <v>46.3</v>
      </c>
      <c r="AI52" s="1288"/>
    </row>
    <row r="53" spans="1:35" ht="13.5" customHeight="1">
      <c r="A53" s="614"/>
      <c r="B53" s="561"/>
      <c r="C53" s="530" t="s">
        <v>373</v>
      </c>
      <c r="D53" s="665">
        <v>102.3</v>
      </c>
      <c r="E53" s="1231">
        <v>1155680</v>
      </c>
      <c r="F53" s="1181">
        <v>855619</v>
      </c>
      <c r="G53" s="663">
        <v>60.8</v>
      </c>
      <c r="H53" s="1175">
        <v>895829.05500000005</v>
      </c>
      <c r="I53" s="1272">
        <v>0.45</v>
      </c>
      <c r="J53" s="1182">
        <v>174804</v>
      </c>
      <c r="K53" s="1291">
        <v>1.1259999999999999</v>
      </c>
      <c r="L53" s="1235">
        <v>334132.56730043545</v>
      </c>
      <c r="M53" s="635"/>
      <c r="N53" s="1996"/>
      <c r="O53" s="1997"/>
      <c r="P53" s="1997"/>
      <c r="Q53" s="1997"/>
      <c r="R53" s="664">
        <v>93.8</v>
      </c>
      <c r="S53" s="1998">
        <v>98.6</v>
      </c>
      <c r="T53" s="1998">
        <v>58</v>
      </c>
      <c r="U53" s="1393">
        <v>141.6</v>
      </c>
      <c r="V53" s="1704">
        <f t="shared" si="0"/>
        <v>1.1259999999999999</v>
      </c>
      <c r="W53" s="637">
        <v>69</v>
      </c>
      <c r="X53" s="638">
        <v>71.817224695932538</v>
      </c>
      <c r="Y53" s="639">
        <v>74.599999999999994</v>
      </c>
      <c r="AF53" s="605">
        <v>48.1</v>
      </c>
      <c r="AI53" s="1288"/>
    </row>
    <row r="54" spans="1:35" ht="13.5" customHeight="1">
      <c r="A54" s="614"/>
      <c r="B54" s="561"/>
      <c r="C54" s="530" t="s">
        <v>374</v>
      </c>
      <c r="D54" s="665">
        <v>98.4</v>
      </c>
      <c r="E54" s="1231">
        <v>1137340</v>
      </c>
      <c r="F54" s="1181">
        <v>833224</v>
      </c>
      <c r="G54" s="663">
        <v>58.5</v>
      </c>
      <c r="H54" s="1175">
        <v>901535.76</v>
      </c>
      <c r="I54" s="1272">
        <v>0.46</v>
      </c>
      <c r="J54" s="1182">
        <v>187341</v>
      </c>
      <c r="K54" s="1291">
        <v>1.17</v>
      </c>
      <c r="L54" s="1235">
        <v>344704.02610158164</v>
      </c>
      <c r="M54" s="635"/>
      <c r="N54" s="1996"/>
      <c r="O54" s="1997"/>
      <c r="P54" s="1997"/>
      <c r="Q54" s="1997"/>
      <c r="R54" s="664">
        <v>98.1</v>
      </c>
      <c r="S54" s="1998">
        <v>99.8</v>
      </c>
      <c r="T54" s="1998">
        <v>58.9</v>
      </c>
      <c r="U54" s="1393">
        <v>142.1</v>
      </c>
      <c r="V54" s="1704">
        <f t="shared" si="0"/>
        <v>1.17</v>
      </c>
      <c r="W54" s="637">
        <v>69.599999999999994</v>
      </c>
      <c r="X54" s="638">
        <v>72.43828560132188</v>
      </c>
      <c r="Y54" s="639">
        <v>78</v>
      </c>
      <c r="AF54" s="605">
        <v>46.3</v>
      </c>
      <c r="AI54" s="1288"/>
    </row>
    <row r="55" spans="1:35" ht="13.5" customHeight="1">
      <c r="A55" s="614"/>
      <c r="B55" s="561"/>
      <c r="C55" s="530" t="s">
        <v>116</v>
      </c>
      <c r="D55" s="665">
        <v>98</v>
      </c>
      <c r="E55" s="1231">
        <v>1188876</v>
      </c>
      <c r="F55" s="1181">
        <v>769959</v>
      </c>
      <c r="G55" s="663">
        <v>53.5</v>
      </c>
      <c r="H55" s="1175">
        <v>902938.2</v>
      </c>
      <c r="I55" s="1272">
        <v>0.48</v>
      </c>
      <c r="J55" s="1182">
        <v>226332</v>
      </c>
      <c r="K55" s="1291">
        <v>1.1319999999999999</v>
      </c>
      <c r="L55" s="1235">
        <v>343074.70032622572</v>
      </c>
      <c r="M55" s="635"/>
      <c r="N55" s="1996"/>
      <c r="O55" s="1997"/>
      <c r="P55" s="1997"/>
      <c r="Q55" s="1997"/>
      <c r="R55" s="664">
        <v>94.3</v>
      </c>
      <c r="S55" s="1998">
        <v>100.6</v>
      </c>
      <c r="T55" s="1998">
        <v>58.9</v>
      </c>
      <c r="U55" s="1393">
        <v>142.30000000000001</v>
      </c>
      <c r="V55" s="1704">
        <f t="shared" si="0"/>
        <v>1.1319999999999999</v>
      </c>
      <c r="W55" s="637">
        <v>70.3</v>
      </c>
      <c r="X55" s="638">
        <v>73.172266671327478</v>
      </c>
      <c r="Y55" s="639">
        <v>75</v>
      </c>
      <c r="AF55" s="605">
        <v>42.3</v>
      </c>
      <c r="AI55" s="1288"/>
    </row>
    <row r="56" spans="1:35" ht="13.5" customHeight="1">
      <c r="A56" s="614"/>
      <c r="B56" s="561"/>
      <c r="C56" s="530" t="s">
        <v>117</v>
      </c>
      <c r="D56" s="665">
        <v>99.9</v>
      </c>
      <c r="E56" s="1231">
        <v>1158260</v>
      </c>
      <c r="F56" s="1181">
        <v>853506</v>
      </c>
      <c r="G56" s="663">
        <v>56.5</v>
      </c>
      <c r="H56" s="1175">
        <v>904608.6</v>
      </c>
      <c r="I56" s="1272">
        <v>0.49</v>
      </c>
      <c r="J56" s="1182">
        <v>232779</v>
      </c>
      <c r="K56" s="1291">
        <v>1.1759999999999999</v>
      </c>
      <c r="L56" s="1235">
        <v>308245.77940639824</v>
      </c>
      <c r="M56" s="635"/>
      <c r="N56" s="1996"/>
      <c r="O56" s="1997"/>
      <c r="P56" s="1997"/>
      <c r="Q56" s="1997"/>
      <c r="R56" s="664">
        <v>98.5</v>
      </c>
      <c r="S56" s="1998">
        <v>101</v>
      </c>
      <c r="T56" s="1998">
        <v>59.3</v>
      </c>
      <c r="U56" s="1393">
        <v>142.69999999999999</v>
      </c>
      <c r="V56" s="1704">
        <f t="shared" si="0"/>
        <v>1.1759999999999999</v>
      </c>
      <c r="W56" s="637">
        <v>69.7</v>
      </c>
      <c r="X56" s="638">
        <v>72.551205765938136</v>
      </c>
      <c r="Y56" s="639">
        <v>78.3</v>
      </c>
      <c r="AF56" s="605">
        <v>44.7</v>
      </c>
      <c r="AI56" s="1288"/>
    </row>
    <row r="57" spans="1:35" ht="13.5" customHeight="1">
      <c r="A57" s="614"/>
      <c r="B57" s="561"/>
      <c r="C57" s="533" t="s">
        <v>118</v>
      </c>
      <c r="D57" s="665">
        <v>97.9</v>
      </c>
      <c r="E57" s="1231">
        <v>1177765</v>
      </c>
      <c r="F57" s="1181">
        <v>791814</v>
      </c>
      <c r="G57" s="663">
        <v>54.4</v>
      </c>
      <c r="H57" s="1175">
        <v>895250.10200000007</v>
      </c>
      <c r="I57" s="1272">
        <v>0.49</v>
      </c>
      <c r="J57" s="1182">
        <v>514213</v>
      </c>
      <c r="K57" s="1291">
        <v>1.204</v>
      </c>
      <c r="L57" s="1235">
        <v>388241.01024000382</v>
      </c>
      <c r="M57" s="635"/>
      <c r="N57" s="1996"/>
      <c r="O57" s="1997"/>
      <c r="P57" s="1997"/>
      <c r="Q57" s="1997"/>
      <c r="R57" s="669">
        <v>100.1</v>
      </c>
      <c r="S57" s="1546">
        <v>102.2</v>
      </c>
      <c r="T57" s="1546">
        <v>59.7</v>
      </c>
      <c r="U57" s="1394">
        <v>142.30000000000001</v>
      </c>
      <c r="V57" s="1705">
        <f t="shared" si="0"/>
        <v>1.204</v>
      </c>
      <c r="W57" s="637">
        <v>70.099999999999994</v>
      </c>
      <c r="X57" s="638">
        <v>72.889966259786874</v>
      </c>
      <c r="Y57" s="639">
        <v>79.599999999999994</v>
      </c>
      <c r="AF57" s="605">
        <v>43</v>
      </c>
      <c r="AI57" s="1288"/>
    </row>
    <row r="58" spans="1:35" ht="13.5" customHeight="1">
      <c r="A58" s="611">
        <v>1980</v>
      </c>
      <c r="B58" s="560" t="s">
        <v>378</v>
      </c>
      <c r="C58" s="529" t="s">
        <v>366</v>
      </c>
      <c r="D58" s="1255">
        <v>100.4</v>
      </c>
      <c r="E58" s="1230">
        <v>1129249</v>
      </c>
      <c r="F58" s="1179">
        <v>560913</v>
      </c>
      <c r="G58" s="666">
        <v>59.4</v>
      </c>
      <c r="H58" s="1173">
        <v>914094.09</v>
      </c>
      <c r="I58" s="1271">
        <v>0.51</v>
      </c>
      <c r="J58" s="1180">
        <v>180939</v>
      </c>
      <c r="K58" s="1290">
        <v>1.2230000000000001</v>
      </c>
      <c r="L58" s="1234">
        <v>274805.45239929954</v>
      </c>
      <c r="M58" s="635"/>
      <c r="N58" s="1996"/>
      <c r="O58" s="1997"/>
      <c r="P58" s="1997"/>
      <c r="Q58" s="1997"/>
      <c r="R58" s="664">
        <v>97.1</v>
      </c>
      <c r="S58" s="1998">
        <v>104.7</v>
      </c>
      <c r="T58" s="1998">
        <v>58.8</v>
      </c>
      <c r="U58" s="1393">
        <v>141.4</v>
      </c>
      <c r="V58" s="1704">
        <f t="shared" si="0"/>
        <v>1.2230000000000001</v>
      </c>
      <c r="W58" s="637">
        <v>70.3</v>
      </c>
      <c r="X58" s="638">
        <v>73.56071203760736</v>
      </c>
      <c r="Y58" s="639">
        <v>77.2</v>
      </c>
      <c r="AF58" s="605">
        <v>47</v>
      </c>
      <c r="AI58" s="1288"/>
    </row>
    <row r="59" spans="1:35" ht="13.5" customHeight="1">
      <c r="A59" s="614"/>
      <c r="B59" s="561"/>
      <c r="C59" s="530" t="s">
        <v>367</v>
      </c>
      <c r="D59" s="665">
        <v>103.5</v>
      </c>
      <c r="E59" s="1231">
        <v>1170212</v>
      </c>
      <c r="F59" s="1181">
        <v>783360</v>
      </c>
      <c r="G59" s="663">
        <v>61</v>
      </c>
      <c r="H59" s="1175">
        <v>1017316.839</v>
      </c>
      <c r="I59" s="1272">
        <v>0.51</v>
      </c>
      <c r="J59" s="1182">
        <v>171626</v>
      </c>
      <c r="K59" s="1291">
        <v>1.3140000000000001</v>
      </c>
      <c r="L59" s="1235">
        <v>372784.10862063541</v>
      </c>
      <c r="M59" s="635"/>
      <c r="N59" s="1996"/>
      <c r="O59" s="1997"/>
      <c r="P59" s="1997"/>
      <c r="Q59" s="1997"/>
      <c r="R59" s="664">
        <v>104.3</v>
      </c>
      <c r="S59" s="1998">
        <v>106.7</v>
      </c>
      <c r="T59" s="1998">
        <v>60.2</v>
      </c>
      <c r="U59" s="1393">
        <v>140.69999999999999</v>
      </c>
      <c r="V59" s="1704">
        <f t="shared" si="0"/>
        <v>1.3140000000000001</v>
      </c>
      <c r="W59" s="637">
        <v>71</v>
      </c>
      <c r="X59" s="638">
        <v>74.32856915699783</v>
      </c>
      <c r="Y59" s="639">
        <v>82.9</v>
      </c>
      <c r="AF59" s="605">
        <v>48.2</v>
      </c>
      <c r="AI59" s="1288"/>
    </row>
    <row r="60" spans="1:35" ht="13.5" customHeight="1">
      <c r="A60" s="614"/>
      <c r="B60" s="561"/>
      <c r="C60" s="530" t="s">
        <v>368</v>
      </c>
      <c r="D60" s="665">
        <v>102.2</v>
      </c>
      <c r="E60" s="1231">
        <v>1262180</v>
      </c>
      <c r="F60" s="1181">
        <v>845372</v>
      </c>
      <c r="G60" s="663">
        <v>62.1</v>
      </c>
      <c r="H60" s="1175">
        <v>1000885.298</v>
      </c>
      <c r="I60" s="1272">
        <v>0.54</v>
      </c>
      <c r="J60" s="1182">
        <v>258327</v>
      </c>
      <c r="K60" s="1291">
        <v>1.4870000000000001</v>
      </c>
      <c r="L60" s="1235">
        <v>425593.31134416763</v>
      </c>
      <c r="M60" s="635"/>
      <c r="N60" s="1996"/>
      <c r="O60" s="1997"/>
      <c r="P60" s="1997"/>
      <c r="Q60" s="1997"/>
      <c r="R60" s="664">
        <v>116.8</v>
      </c>
      <c r="S60" s="1998">
        <v>108.5</v>
      </c>
      <c r="T60" s="1998">
        <v>60.3</v>
      </c>
      <c r="U60" s="1393">
        <v>141.30000000000001</v>
      </c>
      <c r="V60" s="1704">
        <f t="shared" si="0"/>
        <v>1.4870000000000001</v>
      </c>
      <c r="W60" s="637">
        <v>71.3</v>
      </c>
      <c r="X60" s="638">
        <v>74.635712004754026</v>
      </c>
      <c r="Y60" s="639">
        <v>92.9</v>
      </c>
      <c r="AF60" s="605">
        <v>49.1</v>
      </c>
      <c r="AI60" s="1288"/>
    </row>
    <row r="61" spans="1:35" ht="13.5" customHeight="1">
      <c r="A61" s="614"/>
      <c r="B61" s="561"/>
      <c r="C61" s="530" t="s">
        <v>369</v>
      </c>
      <c r="D61" s="665">
        <v>105.4</v>
      </c>
      <c r="E61" s="1231">
        <v>1179497</v>
      </c>
      <c r="F61" s="1181">
        <v>1022842</v>
      </c>
      <c r="G61" s="663">
        <v>64.7</v>
      </c>
      <c r="H61" s="1175">
        <v>1055280.4890000001</v>
      </c>
      <c r="I61" s="1272">
        <v>0.55000000000000004</v>
      </c>
      <c r="J61" s="1182">
        <v>228327</v>
      </c>
      <c r="K61" s="1291">
        <v>1.341</v>
      </c>
      <c r="L61" s="1235">
        <v>401068.57799190923</v>
      </c>
      <c r="M61" s="635"/>
      <c r="N61" s="1996"/>
      <c r="O61" s="1997"/>
      <c r="P61" s="1997"/>
      <c r="Q61" s="1997"/>
      <c r="R61" s="664">
        <v>106.7</v>
      </c>
      <c r="S61" s="1998">
        <v>110.6</v>
      </c>
      <c r="T61" s="1998">
        <v>61.2</v>
      </c>
      <c r="U61" s="1393">
        <v>143.80000000000001</v>
      </c>
      <c r="V61" s="1704">
        <f t="shared" si="0"/>
        <v>1.341</v>
      </c>
      <c r="W61" s="637">
        <v>73</v>
      </c>
      <c r="X61" s="638">
        <v>76.401783379352111</v>
      </c>
      <c r="Y61" s="639">
        <v>84.8</v>
      </c>
      <c r="AF61" s="605">
        <v>51.2</v>
      </c>
      <c r="AI61" s="1288"/>
    </row>
    <row r="62" spans="1:35" ht="13.5" customHeight="1">
      <c r="A62" s="614"/>
      <c r="B62" s="561"/>
      <c r="C62" s="530" t="s">
        <v>370</v>
      </c>
      <c r="D62" s="665">
        <v>105.7</v>
      </c>
      <c r="E62" s="1231">
        <v>1191094</v>
      </c>
      <c r="F62" s="1181">
        <v>744925</v>
      </c>
      <c r="G62" s="663">
        <v>67.5</v>
      </c>
      <c r="H62" s="1175">
        <v>1017054.188</v>
      </c>
      <c r="I62" s="1272">
        <v>0.53</v>
      </c>
      <c r="J62" s="1182">
        <v>207379</v>
      </c>
      <c r="K62" s="1291">
        <v>1.2589999999999999</v>
      </c>
      <c r="L62" s="1235">
        <v>355414.79403293005</v>
      </c>
      <c r="M62" s="635"/>
      <c r="N62" s="1996"/>
      <c r="O62" s="1997"/>
      <c r="P62" s="1997"/>
      <c r="Q62" s="1997"/>
      <c r="R62" s="664">
        <v>101.1</v>
      </c>
      <c r="S62" s="1998">
        <v>111.8</v>
      </c>
      <c r="T62" s="1998">
        <v>62.7</v>
      </c>
      <c r="U62" s="1393">
        <v>143.19999999999999</v>
      </c>
      <c r="V62" s="1704">
        <f t="shared" si="0"/>
        <v>1.2589999999999999</v>
      </c>
      <c r="W62" s="637">
        <v>73.400000000000006</v>
      </c>
      <c r="X62" s="638">
        <v>76.785711939047346</v>
      </c>
      <c r="Y62" s="639">
        <v>80.400000000000006</v>
      </c>
      <c r="AF62" s="605">
        <v>53.4</v>
      </c>
      <c r="AI62" s="1288"/>
    </row>
    <row r="63" spans="1:35" ht="13.5" customHeight="1">
      <c r="A63" s="614"/>
      <c r="B63" s="561"/>
      <c r="C63" s="530" t="s">
        <v>371</v>
      </c>
      <c r="D63" s="665">
        <v>101.5</v>
      </c>
      <c r="E63" s="1231">
        <v>1183394</v>
      </c>
      <c r="F63" s="1181">
        <v>707438</v>
      </c>
      <c r="G63" s="663">
        <v>62</v>
      </c>
      <c r="H63" s="1175">
        <v>1067837.0719999999</v>
      </c>
      <c r="I63" s="1272">
        <v>0.53</v>
      </c>
      <c r="J63" s="1182">
        <v>200855</v>
      </c>
      <c r="K63" s="1291">
        <v>1.238</v>
      </c>
      <c r="L63" s="1235">
        <v>398214.14259101154</v>
      </c>
      <c r="M63" s="635"/>
      <c r="N63" s="1996"/>
      <c r="O63" s="1997"/>
      <c r="P63" s="1997"/>
      <c r="Q63" s="1997"/>
      <c r="R63" s="664">
        <v>100.7</v>
      </c>
      <c r="S63" s="1998">
        <v>112.5</v>
      </c>
      <c r="T63" s="1998">
        <v>63.7</v>
      </c>
      <c r="U63" s="1393">
        <v>143.6</v>
      </c>
      <c r="V63" s="1704">
        <f t="shared" si="0"/>
        <v>1.238</v>
      </c>
      <c r="W63" s="637">
        <v>73.900000000000006</v>
      </c>
      <c r="X63" s="638">
        <v>77.323211922620672</v>
      </c>
      <c r="Y63" s="639">
        <v>80.099999999999994</v>
      </c>
      <c r="AF63" s="605">
        <v>49</v>
      </c>
      <c r="AI63" s="1288"/>
    </row>
    <row r="64" spans="1:35" ht="13.5" customHeight="1">
      <c r="A64" s="614"/>
      <c r="B64" s="561"/>
      <c r="C64" s="530" t="s">
        <v>372</v>
      </c>
      <c r="D64" s="665">
        <v>103.8</v>
      </c>
      <c r="E64" s="1231">
        <v>1211761</v>
      </c>
      <c r="F64" s="1181">
        <v>795356</v>
      </c>
      <c r="G64" s="663">
        <v>64.5</v>
      </c>
      <c r="H64" s="1175">
        <v>1058059.8959999999</v>
      </c>
      <c r="I64" s="1272">
        <v>0.53</v>
      </c>
      <c r="J64" s="1182">
        <v>347387</v>
      </c>
      <c r="K64" s="1291">
        <v>1.272</v>
      </c>
      <c r="L64" s="1235">
        <v>433027.94500873319</v>
      </c>
      <c r="M64" s="635"/>
      <c r="N64" s="1996"/>
      <c r="O64" s="1997"/>
      <c r="P64" s="1997"/>
      <c r="Q64" s="1997"/>
      <c r="R64" s="664">
        <v>102.9</v>
      </c>
      <c r="S64" s="1998">
        <v>112.6</v>
      </c>
      <c r="T64" s="1998">
        <v>63.5</v>
      </c>
      <c r="U64" s="1393">
        <v>143.4</v>
      </c>
      <c r="V64" s="1704">
        <f t="shared" si="0"/>
        <v>1.272</v>
      </c>
      <c r="W64" s="637">
        <v>73.8</v>
      </c>
      <c r="X64" s="638">
        <v>77.169640498742595</v>
      </c>
      <c r="Y64" s="639">
        <v>81.8</v>
      </c>
      <c r="AF64" s="605">
        <v>51</v>
      </c>
      <c r="AI64" s="1288"/>
    </row>
    <row r="65" spans="1:35" ht="13.5" customHeight="1">
      <c r="A65" s="614"/>
      <c r="B65" s="561"/>
      <c r="C65" s="530" t="s">
        <v>373</v>
      </c>
      <c r="D65" s="665">
        <v>97.7</v>
      </c>
      <c r="E65" s="1231">
        <v>1123833</v>
      </c>
      <c r="F65" s="1181">
        <v>708844</v>
      </c>
      <c r="G65" s="663">
        <v>60.8</v>
      </c>
      <c r="H65" s="1175">
        <v>975914.29</v>
      </c>
      <c r="I65" s="1272">
        <v>0.53</v>
      </c>
      <c r="J65" s="1182">
        <v>173161</v>
      </c>
      <c r="K65" s="1291">
        <v>1.133</v>
      </c>
      <c r="L65" s="1235">
        <v>430769.52602901624</v>
      </c>
      <c r="M65" s="635"/>
      <c r="N65" s="1996"/>
      <c r="O65" s="1997"/>
      <c r="P65" s="1997"/>
      <c r="Q65" s="1997"/>
      <c r="R65" s="664">
        <v>89.9</v>
      </c>
      <c r="S65" s="1998">
        <v>113.2</v>
      </c>
      <c r="T65" s="1998">
        <v>62.7</v>
      </c>
      <c r="U65" s="1393">
        <v>143.19999999999999</v>
      </c>
      <c r="V65" s="1704">
        <f t="shared" si="0"/>
        <v>1.133</v>
      </c>
      <c r="W65" s="637">
        <v>74.099999999999994</v>
      </c>
      <c r="X65" s="638">
        <v>77.476783346498777</v>
      </c>
      <c r="Y65" s="639">
        <v>71.5</v>
      </c>
      <c r="AF65" s="605">
        <v>48.1</v>
      </c>
      <c r="AI65" s="1288"/>
    </row>
    <row r="66" spans="1:35" ht="13.5" customHeight="1">
      <c r="A66" s="614"/>
      <c r="B66" s="561"/>
      <c r="C66" s="530" t="s">
        <v>374</v>
      </c>
      <c r="D66" s="665">
        <v>100.9</v>
      </c>
      <c r="E66" s="1231">
        <v>1155088</v>
      </c>
      <c r="F66" s="1181">
        <v>682556</v>
      </c>
      <c r="G66" s="663">
        <v>63.4</v>
      </c>
      <c r="H66" s="1175">
        <v>1021492.9439999999</v>
      </c>
      <c r="I66" s="1272">
        <v>0.5</v>
      </c>
      <c r="J66" s="1182">
        <v>187701</v>
      </c>
      <c r="K66" s="1291">
        <v>1.2549999999999999</v>
      </c>
      <c r="L66" s="1235">
        <v>444398.43486001447</v>
      </c>
      <c r="M66" s="635"/>
      <c r="N66" s="1996"/>
      <c r="O66" s="1997"/>
      <c r="P66" s="1997"/>
      <c r="Q66" s="1997"/>
      <c r="R66" s="664">
        <v>100.6</v>
      </c>
      <c r="S66" s="1998">
        <v>113.3</v>
      </c>
      <c r="T66" s="1998">
        <v>63.5</v>
      </c>
      <c r="U66" s="1393">
        <v>143</v>
      </c>
      <c r="V66" s="1704">
        <f t="shared" si="0"/>
        <v>1.2549999999999999</v>
      </c>
      <c r="W66" s="637">
        <v>75</v>
      </c>
      <c r="X66" s="638">
        <v>78.474997601706406</v>
      </c>
      <c r="Y66" s="639">
        <v>80</v>
      </c>
      <c r="AF66" s="605">
        <v>50.1</v>
      </c>
      <c r="AI66" s="1288"/>
    </row>
    <row r="67" spans="1:35" ht="13.5" customHeight="1">
      <c r="A67" s="614"/>
      <c r="B67" s="561"/>
      <c r="C67" s="530" t="s">
        <v>116</v>
      </c>
      <c r="D67" s="665">
        <v>103.3</v>
      </c>
      <c r="E67" s="1231">
        <v>1164036</v>
      </c>
      <c r="F67" s="1181">
        <v>631306</v>
      </c>
      <c r="G67" s="663">
        <v>66.900000000000006</v>
      </c>
      <c r="H67" s="1175">
        <v>1032019.2</v>
      </c>
      <c r="I67" s="1272">
        <v>0.49</v>
      </c>
      <c r="J67" s="1182">
        <v>235753</v>
      </c>
      <c r="K67" s="1291">
        <v>1.2330000000000001</v>
      </c>
      <c r="L67" s="1235">
        <v>442297.87968915066</v>
      </c>
      <c r="M67" s="635"/>
      <c r="N67" s="1996"/>
      <c r="O67" s="1997"/>
      <c r="P67" s="1997"/>
      <c r="Q67" s="1997"/>
      <c r="R67" s="664">
        <v>99.6</v>
      </c>
      <c r="S67" s="1998">
        <v>112.9</v>
      </c>
      <c r="T67" s="1998">
        <v>63.6</v>
      </c>
      <c r="U67" s="1393">
        <v>143.4</v>
      </c>
      <c r="V67" s="1704">
        <f t="shared" si="0"/>
        <v>1.2330000000000001</v>
      </c>
      <c r="W67" s="637">
        <v>75.099999999999994</v>
      </c>
      <c r="X67" s="638">
        <v>78.551783313645458</v>
      </c>
      <c r="Y67" s="639">
        <v>79.2</v>
      </c>
      <c r="AF67" s="605">
        <v>52.9</v>
      </c>
      <c r="AI67" s="1288"/>
    </row>
    <row r="68" spans="1:35" ht="13.5" customHeight="1">
      <c r="A68" s="614"/>
      <c r="B68" s="561"/>
      <c r="C68" s="530" t="s">
        <v>117</v>
      </c>
      <c r="D68" s="665">
        <v>99.8</v>
      </c>
      <c r="E68" s="1231">
        <v>1106284</v>
      </c>
      <c r="F68" s="1181">
        <v>720816</v>
      </c>
      <c r="G68" s="663">
        <v>65.3</v>
      </c>
      <c r="H68" s="1175">
        <v>1026777.4240000001</v>
      </c>
      <c r="I68" s="1272">
        <v>0.5</v>
      </c>
      <c r="J68" s="1182">
        <v>241224</v>
      </c>
      <c r="K68" s="1291">
        <v>1.2190000000000001</v>
      </c>
      <c r="L68" s="1235">
        <v>397395.82815328223</v>
      </c>
      <c r="M68" s="635"/>
      <c r="N68" s="1996"/>
      <c r="O68" s="1997"/>
      <c r="P68" s="1997"/>
      <c r="Q68" s="1997"/>
      <c r="R68" s="664">
        <v>98.7</v>
      </c>
      <c r="S68" s="1998">
        <v>112.8</v>
      </c>
      <c r="T68" s="1998">
        <v>63.7</v>
      </c>
      <c r="U68" s="1393">
        <v>143.4</v>
      </c>
      <c r="V68" s="1704">
        <f t="shared" si="0"/>
        <v>1.2190000000000001</v>
      </c>
      <c r="W68" s="637">
        <v>75.2</v>
      </c>
      <c r="X68" s="638">
        <v>78.628569025584468</v>
      </c>
      <c r="Y68" s="639">
        <v>78.5</v>
      </c>
      <c r="AF68" s="605">
        <v>51.6</v>
      </c>
      <c r="AI68" s="1288"/>
    </row>
    <row r="69" spans="1:35" ht="13.5" customHeight="1">
      <c r="A69" s="626"/>
      <c r="B69" s="642"/>
      <c r="C69" s="533" t="s">
        <v>118</v>
      </c>
      <c r="D69" s="1256">
        <v>102.4</v>
      </c>
      <c r="E69" s="1232">
        <v>1111331</v>
      </c>
      <c r="F69" s="1183">
        <v>801424</v>
      </c>
      <c r="G69" s="668">
        <v>67.7</v>
      </c>
      <c r="H69" s="1177">
        <v>1018573.0500000002</v>
      </c>
      <c r="I69" s="1273">
        <v>0.49</v>
      </c>
      <c r="J69" s="1184">
        <v>532872</v>
      </c>
      <c r="K69" s="1292">
        <v>1.3029999999999999</v>
      </c>
      <c r="L69" s="1236">
        <v>500527.07318331173</v>
      </c>
      <c r="M69" s="635"/>
      <c r="N69" s="1996"/>
      <c r="O69" s="1997"/>
      <c r="P69" s="1997"/>
      <c r="Q69" s="1997"/>
      <c r="R69" s="669">
        <v>105.3</v>
      </c>
      <c r="S69" s="1546">
        <v>112.5</v>
      </c>
      <c r="T69" s="1546">
        <v>63.7</v>
      </c>
      <c r="U69" s="1394">
        <v>142.69999999999999</v>
      </c>
      <c r="V69" s="1705">
        <f t="shared" si="0"/>
        <v>1.3029999999999999</v>
      </c>
      <c r="W69" s="637">
        <v>74.7</v>
      </c>
      <c r="X69" s="638">
        <v>78.091069042011156</v>
      </c>
      <c r="Y69" s="639">
        <v>83.7</v>
      </c>
      <c r="AF69" s="605">
        <v>53.5</v>
      </c>
      <c r="AI69" s="1288"/>
    </row>
    <row r="70" spans="1:35" ht="13.5" customHeight="1">
      <c r="A70" s="614">
        <v>1981</v>
      </c>
      <c r="B70" s="561" t="s">
        <v>379</v>
      </c>
      <c r="C70" s="529" t="s">
        <v>366</v>
      </c>
      <c r="D70" s="665">
        <v>101.3</v>
      </c>
      <c r="E70" s="1231">
        <v>1076256</v>
      </c>
      <c r="F70" s="1181">
        <v>482897</v>
      </c>
      <c r="G70" s="663">
        <v>68.3</v>
      </c>
      <c r="H70" s="1175">
        <v>919671.86300000001</v>
      </c>
      <c r="I70" s="1272">
        <v>0.49</v>
      </c>
      <c r="J70" s="1182">
        <v>185657</v>
      </c>
      <c r="K70" s="1291">
        <v>1.2430000000000001</v>
      </c>
      <c r="L70" s="1235">
        <v>307682.21567147592</v>
      </c>
      <c r="M70" s="635"/>
      <c r="N70" s="1996"/>
      <c r="O70" s="1997"/>
      <c r="P70" s="1997"/>
      <c r="Q70" s="1997"/>
      <c r="R70" s="664">
        <v>98</v>
      </c>
      <c r="S70" s="1998">
        <v>112.2</v>
      </c>
      <c r="T70" s="1998">
        <v>62.4</v>
      </c>
      <c r="U70" s="1393">
        <v>141.80000000000001</v>
      </c>
      <c r="V70" s="1704">
        <f t="shared" si="0"/>
        <v>1.2430000000000001</v>
      </c>
      <c r="W70" s="637">
        <v>75.8</v>
      </c>
      <c r="X70" s="638">
        <v>79.242854721096862</v>
      </c>
      <c r="Y70" s="639">
        <v>77.900000000000006</v>
      </c>
      <c r="AF70" s="605">
        <v>54</v>
      </c>
      <c r="AI70" s="1288"/>
    </row>
    <row r="71" spans="1:35" ht="13.5" customHeight="1">
      <c r="A71" s="614"/>
      <c r="B71" s="561"/>
      <c r="C71" s="530" t="s">
        <v>367</v>
      </c>
      <c r="D71" s="665">
        <v>97.6</v>
      </c>
      <c r="E71" s="1231">
        <v>1057617</v>
      </c>
      <c r="F71" s="1181">
        <v>1030645</v>
      </c>
      <c r="G71" s="663">
        <v>63.7</v>
      </c>
      <c r="H71" s="1175">
        <v>998971.57799999998</v>
      </c>
      <c r="I71" s="1272">
        <v>0.48</v>
      </c>
      <c r="J71" s="1182">
        <v>169037</v>
      </c>
      <c r="K71" s="1291">
        <v>1.2210000000000001</v>
      </c>
      <c r="L71" s="1235">
        <v>417382.69567101798</v>
      </c>
      <c r="M71" s="635"/>
      <c r="N71" s="1996"/>
      <c r="O71" s="1997"/>
      <c r="P71" s="1997"/>
      <c r="Q71" s="1997"/>
      <c r="R71" s="664">
        <v>98.5</v>
      </c>
      <c r="S71" s="1998">
        <v>111.7</v>
      </c>
      <c r="T71" s="1998">
        <v>63.7</v>
      </c>
      <c r="U71" s="1393">
        <v>141.5</v>
      </c>
      <c r="V71" s="1704">
        <f t="shared" si="0"/>
        <v>1.2210000000000001</v>
      </c>
      <c r="W71" s="637">
        <v>75.5</v>
      </c>
      <c r="X71" s="638">
        <v>78.935711873340679</v>
      </c>
      <c r="Y71" s="639">
        <v>78.3</v>
      </c>
      <c r="AF71" s="605">
        <v>50.4</v>
      </c>
      <c r="AI71" s="1288"/>
    </row>
    <row r="72" spans="1:35" ht="13.5" customHeight="1">
      <c r="A72" s="614"/>
      <c r="B72" s="561"/>
      <c r="C72" s="530" t="s">
        <v>368</v>
      </c>
      <c r="D72" s="665">
        <v>98.9</v>
      </c>
      <c r="E72" s="1231">
        <v>1134190</v>
      </c>
      <c r="F72" s="1181">
        <v>655392</v>
      </c>
      <c r="G72" s="663">
        <v>65.3</v>
      </c>
      <c r="H72" s="1175">
        <v>992475.46100000013</v>
      </c>
      <c r="I72" s="1272">
        <v>0.46</v>
      </c>
      <c r="J72" s="1182">
        <v>269230</v>
      </c>
      <c r="K72" s="1291">
        <v>1.393</v>
      </c>
      <c r="L72" s="1235">
        <v>476509.80672342569</v>
      </c>
      <c r="M72" s="635"/>
      <c r="N72" s="1996"/>
      <c r="O72" s="1997"/>
      <c r="P72" s="1997"/>
      <c r="Q72" s="1997"/>
      <c r="R72" s="664">
        <v>112.8</v>
      </c>
      <c r="S72" s="1998">
        <v>111.4</v>
      </c>
      <c r="T72" s="1998">
        <v>63.6</v>
      </c>
      <c r="U72" s="1393">
        <v>141.80000000000001</v>
      </c>
      <c r="V72" s="1704">
        <f t="shared" si="0"/>
        <v>1.393</v>
      </c>
      <c r="W72" s="637">
        <v>75.8</v>
      </c>
      <c r="X72" s="638">
        <v>79.242854721096862</v>
      </c>
      <c r="Y72" s="639">
        <v>89.7</v>
      </c>
      <c r="AF72" s="605">
        <v>51.6</v>
      </c>
      <c r="AI72" s="1288"/>
    </row>
    <row r="73" spans="1:35" ht="13.5" customHeight="1">
      <c r="A73" s="614"/>
      <c r="B73" s="561"/>
      <c r="C73" s="530" t="s">
        <v>369</v>
      </c>
      <c r="D73" s="665">
        <v>99.9</v>
      </c>
      <c r="E73" s="1231">
        <v>1069820</v>
      </c>
      <c r="F73" s="1181">
        <v>749259</v>
      </c>
      <c r="G73" s="663">
        <v>67.7</v>
      </c>
      <c r="H73" s="1175">
        <v>1058284.4100000001</v>
      </c>
      <c r="I73" s="1272">
        <v>0.44</v>
      </c>
      <c r="J73" s="1182">
        <v>237274</v>
      </c>
      <c r="K73" s="1291">
        <v>1.202</v>
      </c>
      <c r="L73" s="1235">
        <v>449051.02004109044</v>
      </c>
      <c r="M73" s="635"/>
      <c r="N73" s="1996"/>
      <c r="O73" s="1997"/>
      <c r="P73" s="1997"/>
      <c r="Q73" s="1997"/>
      <c r="R73" s="664">
        <v>101.1</v>
      </c>
      <c r="S73" s="1998">
        <v>111.6</v>
      </c>
      <c r="T73" s="1998">
        <v>65.099999999999994</v>
      </c>
      <c r="U73" s="1393">
        <v>144.19999999999999</v>
      </c>
      <c r="V73" s="1704">
        <f t="shared" si="0"/>
        <v>1.202</v>
      </c>
      <c r="W73" s="637">
        <v>76.5</v>
      </c>
      <c r="X73" s="638">
        <v>79.933926128548265</v>
      </c>
      <c r="Y73" s="639">
        <v>80.400000000000006</v>
      </c>
      <c r="AF73" s="605">
        <v>53.5</v>
      </c>
      <c r="AI73" s="1288"/>
    </row>
    <row r="74" spans="1:35" ht="13.5" customHeight="1">
      <c r="A74" s="614"/>
      <c r="B74" s="561"/>
      <c r="C74" s="530" t="s">
        <v>370</v>
      </c>
      <c r="D74" s="665">
        <v>99.4</v>
      </c>
      <c r="E74" s="1231">
        <v>1057974</v>
      </c>
      <c r="F74" s="1181">
        <v>820441</v>
      </c>
      <c r="G74" s="663">
        <v>68.400000000000006</v>
      </c>
      <c r="H74" s="1175">
        <v>991825.32599999988</v>
      </c>
      <c r="I74" s="1272">
        <v>0.43</v>
      </c>
      <c r="J74" s="1182">
        <v>228042</v>
      </c>
      <c r="K74" s="1291">
        <v>1.113</v>
      </c>
      <c r="L74" s="1235">
        <v>397935.37703021173</v>
      </c>
      <c r="M74" s="635"/>
      <c r="N74" s="1996"/>
      <c r="O74" s="1997"/>
      <c r="P74" s="1997"/>
      <c r="Q74" s="1997"/>
      <c r="R74" s="664">
        <v>94.6</v>
      </c>
      <c r="S74" s="1998">
        <v>112.1</v>
      </c>
      <c r="T74" s="1998">
        <v>66</v>
      </c>
      <c r="U74" s="1393">
        <v>144.30000000000001</v>
      </c>
      <c r="V74" s="1704">
        <f t="shared" si="0"/>
        <v>1.113</v>
      </c>
      <c r="W74" s="637">
        <v>77.099999999999994</v>
      </c>
      <c r="X74" s="638">
        <v>80.548211824060672</v>
      </c>
      <c r="Y74" s="639">
        <v>75.2</v>
      </c>
      <c r="AF74" s="605">
        <v>54.1</v>
      </c>
      <c r="AI74" s="1288"/>
    </row>
    <row r="75" spans="1:35" ht="13.5" customHeight="1">
      <c r="A75" s="614"/>
      <c r="B75" s="561"/>
      <c r="C75" s="530" t="s">
        <v>371</v>
      </c>
      <c r="D75" s="665">
        <v>100.8</v>
      </c>
      <c r="E75" s="1231">
        <v>1088833</v>
      </c>
      <c r="F75" s="1181">
        <v>893042</v>
      </c>
      <c r="G75" s="663">
        <v>68.3</v>
      </c>
      <c r="H75" s="1175">
        <v>1070144.8480000002</v>
      </c>
      <c r="I75" s="1272">
        <v>0.42</v>
      </c>
      <c r="J75" s="1182">
        <v>222269</v>
      </c>
      <c r="K75" s="1291">
        <v>1.151</v>
      </c>
      <c r="L75" s="1235">
        <v>445855.08997139451</v>
      </c>
      <c r="M75" s="635"/>
      <c r="N75" s="1996"/>
      <c r="O75" s="1997"/>
      <c r="P75" s="1997"/>
      <c r="Q75" s="1997"/>
      <c r="R75" s="664">
        <v>99.5</v>
      </c>
      <c r="S75" s="1998">
        <v>112</v>
      </c>
      <c r="T75" s="1998">
        <v>67.400000000000006</v>
      </c>
      <c r="U75" s="1393">
        <v>143.6</v>
      </c>
      <c r="V75" s="1704">
        <f t="shared" si="0"/>
        <v>1.151</v>
      </c>
      <c r="W75" s="637">
        <v>77</v>
      </c>
      <c r="X75" s="638">
        <v>80.394640400182553</v>
      </c>
      <c r="Y75" s="639">
        <v>79.099999999999994</v>
      </c>
      <c r="AF75" s="605">
        <v>54</v>
      </c>
      <c r="AI75" s="1288"/>
    </row>
    <row r="76" spans="1:35" ht="13.5" customHeight="1">
      <c r="A76" s="614"/>
      <c r="B76" s="561"/>
      <c r="C76" s="530" t="s">
        <v>372</v>
      </c>
      <c r="D76" s="665">
        <v>101.4</v>
      </c>
      <c r="E76" s="1231">
        <v>1158323</v>
      </c>
      <c r="F76" s="1181">
        <v>650561</v>
      </c>
      <c r="G76" s="663">
        <v>68.7</v>
      </c>
      <c r="H76" s="1175">
        <v>1060406.321</v>
      </c>
      <c r="I76" s="1272">
        <v>0.44</v>
      </c>
      <c r="J76" s="1182">
        <v>377410</v>
      </c>
      <c r="K76" s="1291">
        <v>1.155</v>
      </c>
      <c r="L76" s="1235">
        <v>484833.89395913115</v>
      </c>
      <c r="M76" s="635"/>
      <c r="N76" s="1996"/>
      <c r="O76" s="1997"/>
      <c r="P76" s="1997"/>
      <c r="Q76" s="1997"/>
      <c r="R76" s="664">
        <v>100.1</v>
      </c>
      <c r="S76" s="1998">
        <v>111.9</v>
      </c>
      <c r="T76" s="1998">
        <v>67.599999999999994</v>
      </c>
      <c r="U76" s="1393">
        <v>143.4</v>
      </c>
      <c r="V76" s="1704">
        <f t="shared" si="0"/>
        <v>1.155</v>
      </c>
      <c r="W76" s="637">
        <v>77</v>
      </c>
      <c r="X76" s="638">
        <v>80.394640400182553</v>
      </c>
      <c r="Y76" s="639">
        <v>79.599999999999994</v>
      </c>
      <c r="AF76" s="605">
        <v>54.3</v>
      </c>
      <c r="AI76" s="1288"/>
    </row>
    <row r="77" spans="1:35" ht="13.5" customHeight="1">
      <c r="A77" s="614"/>
      <c r="B77" s="561"/>
      <c r="C77" s="530" t="s">
        <v>373</v>
      </c>
      <c r="D77" s="665">
        <v>104.2</v>
      </c>
      <c r="E77" s="1231">
        <v>1089173</v>
      </c>
      <c r="F77" s="1181">
        <v>684112</v>
      </c>
      <c r="G77" s="663">
        <v>72.8</v>
      </c>
      <c r="H77" s="1175">
        <v>962365.28</v>
      </c>
      <c r="I77" s="1272">
        <v>0.44</v>
      </c>
      <c r="J77" s="1182">
        <v>202000</v>
      </c>
      <c r="K77" s="1291">
        <v>1.1319999999999999</v>
      </c>
      <c r="L77" s="1235">
        <v>482305.28563085035</v>
      </c>
      <c r="M77" s="635"/>
      <c r="N77" s="1996"/>
      <c r="O77" s="1997"/>
      <c r="P77" s="1997"/>
      <c r="Q77" s="1997"/>
      <c r="R77" s="664">
        <v>96.3</v>
      </c>
      <c r="S77" s="1998">
        <v>112.5</v>
      </c>
      <c r="T77" s="1998">
        <v>66.900000000000006</v>
      </c>
      <c r="U77" s="1393">
        <v>143</v>
      </c>
      <c r="V77" s="1704">
        <f t="shared" si="0"/>
        <v>1.1319999999999999</v>
      </c>
      <c r="W77" s="637">
        <v>77.099999999999994</v>
      </c>
      <c r="X77" s="638">
        <v>80.548211824060672</v>
      </c>
      <c r="Y77" s="639">
        <v>76.599999999999994</v>
      </c>
      <c r="AF77" s="605">
        <v>57.6</v>
      </c>
      <c r="AI77" s="1288"/>
    </row>
    <row r="78" spans="1:35" ht="13.5" customHeight="1">
      <c r="A78" s="614"/>
      <c r="B78" s="561"/>
      <c r="C78" s="530" t="s">
        <v>374</v>
      </c>
      <c r="D78" s="665">
        <v>106.2</v>
      </c>
      <c r="E78" s="1231">
        <v>1104155</v>
      </c>
      <c r="F78" s="1181">
        <v>634916</v>
      </c>
      <c r="G78" s="663">
        <v>72</v>
      </c>
      <c r="H78" s="1175">
        <v>1014650.5290000001</v>
      </c>
      <c r="I78" s="1272">
        <v>0.45</v>
      </c>
      <c r="J78" s="1182">
        <v>202303</v>
      </c>
      <c r="K78" s="1291">
        <v>1.2350000000000001</v>
      </c>
      <c r="L78" s="1235">
        <v>497564.70945120824</v>
      </c>
      <c r="M78" s="635"/>
      <c r="N78" s="1996"/>
      <c r="O78" s="1997"/>
      <c r="P78" s="1997"/>
      <c r="Q78" s="1997"/>
      <c r="R78" s="664">
        <v>105.9</v>
      </c>
      <c r="S78" s="1998">
        <v>112.7</v>
      </c>
      <c r="T78" s="1998">
        <v>67.599999999999994</v>
      </c>
      <c r="U78" s="1393">
        <v>143</v>
      </c>
      <c r="V78" s="1704">
        <f t="shared" si="0"/>
        <v>1.2350000000000001</v>
      </c>
      <c r="W78" s="637">
        <v>78</v>
      </c>
      <c r="X78" s="638">
        <v>81.46964036732922</v>
      </c>
      <c r="Y78" s="639">
        <v>84.2</v>
      </c>
      <c r="AF78" s="605">
        <v>56.9</v>
      </c>
      <c r="AI78" s="1288"/>
    </row>
    <row r="79" spans="1:35" ht="13.5" customHeight="1">
      <c r="A79" s="614"/>
      <c r="B79" s="561"/>
      <c r="C79" s="530" t="s">
        <v>116</v>
      </c>
      <c r="D79" s="665">
        <v>105.6</v>
      </c>
      <c r="E79" s="1231">
        <v>1127697</v>
      </c>
      <c r="F79" s="1181">
        <v>608104</v>
      </c>
      <c r="G79" s="663">
        <v>72.599999999999994</v>
      </c>
      <c r="H79" s="1175">
        <v>1042767.8360000001</v>
      </c>
      <c r="I79" s="1272">
        <v>0.45</v>
      </c>
      <c r="J79" s="1182">
        <v>238978</v>
      </c>
      <c r="K79" s="1291">
        <v>1.18</v>
      </c>
      <c r="L79" s="1235">
        <v>495212.85120578867</v>
      </c>
      <c r="M79" s="635"/>
      <c r="N79" s="1996"/>
      <c r="O79" s="1997"/>
      <c r="P79" s="1997"/>
      <c r="Q79" s="1997"/>
      <c r="R79" s="664">
        <v>101.8</v>
      </c>
      <c r="S79" s="1998">
        <v>112.7</v>
      </c>
      <c r="T79" s="1998">
        <v>67.8</v>
      </c>
      <c r="U79" s="1393">
        <v>143.4</v>
      </c>
      <c r="V79" s="1704">
        <f t="shared" si="0"/>
        <v>1.18</v>
      </c>
      <c r="W79" s="637">
        <v>78.099999999999994</v>
      </c>
      <c r="X79" s="638">
        <v>81.546426079268286</v>
      </c>
      <c r="Y79" s="639">
        <v>80.900000000000006</v>
      </c>
      <c r="AF79" s="605">
        <v>57.4</v>
      </c>
      <c r="AI79" s="1288"/>
    </row>
    <row r="80" spans="1:35" ht="13.5" customHeight="1">
      <c r="A80" s="614"/>
      <c r="B80" s="561"/>
      <c r="C80" s="530" t="s">
        <v>117</v>
      </c>
      <c r="D80" s="665">
        <v>106.8</v>
      </c>
      <c r="E80" s="1231">
        <v>1118525</v>
      </c>
      <c r="F80" s="1181">
        <v>623073</v>
      </c>
      <c r="G80" s="663">
        <v>75.400000000000006</v>
      </c>
      <c r="H80" s="1175">
        <v>1030572.064</v>
      </c>
      <c r="I80" s="1272">
        <v>0.44</v>
      </c>
      <c r="J80" s="1182">
        <v>252636</v>
      </c>
      <c r="K80" s="1291">
        <v>1.224</v>
      </c>
      <c r="L80" s="1235">
        <v>444938.87525615422</v>
      </c>
      <c r="M80" s="635"/>
      <c r="N80" s="1996"/>
      <c r="O80" s="1997"/>
      <c r="P80" s="1997"/>
      <c r="Q80" s="1997"/>
      <c r="R80" s="664">
        <v>105.9</v>
      </c>
      <c r="S80" s="1998">
        <v>112.8</v>
      </c>
      <c r="T80" s="1998">
        <v>68</v>
      </c>
      <c r="U80" s="1393">
        <v>143.5</v>
      </c>
      <c r="V80" s="1704">
        <f t="shared" si="0"/>
        <v>1.224</v>
      </c>
      <c r="W80" s="637">
        <v>77.400000000000006</v>
      </c>
      <c r="X80" s="638">
        <v>80.932140383755907</v>
      </c>
      <c r="Y80" s="639">
        <v>84.2</v>
      </c>
      <c r="AF80" s="605">
        <v>59.6</v>
      </c>
      <c r="AI80" s="1288"/>
    </row>
    <row r="81" spans="1:35" ht="13.5" customHeight="1">
      <c r="A81" s="614"/>
      <c r="B81" s="561"/>
      <c r="C81" s="533" t="s">
        <v>118</v>
      </c>
      <c r="D81" s="665">
        <v>105.7</v>
      </c>
      <c r="E81" s="1231">
        <v>1125235</v>
      </c>
      <c r="F81" s="1181">
        <v>706846</v>
      </c>
      <c r="G81" s="663">
        <v>74.2</v>
      </c>
      <c r="H81" s="1175">
        <v>1025338.0199999999</v>
      </c>
      <c r="I81" s="1272">
        <v>0.44</v>
      </c>
      <c r="J81" s="1182">
        <v>536510</v>
      </c>
      <c r="K81" s="1291">
        <v>1.266</v>
      </c>
      <c r="L81" s="1235">
        <v>560408.3817697675</v>
      </c>
      <c r="M81" s="635"/>
      <c r="N81" s="1996"/>
      <c r="O81" s="1997"/>
      <c r="P81" s="1997"/>
      <c r="Q81" s="1997"/>
      <c r="R81" s="669">
        <v>109.2</v>
      </c>
      <c r="S81" s="1546">
        <v>112.9</v>
      </c>
      <c r="T81" s="1546">
        <v>68.099999999999994</v>
      </c>
      <c r="U81" s="1394">
        <v>143</v>
      </c>
      <c r="V81" s="1705">
        <f t="shared" si="0"/>
        <v>1.266</v>
      </c>
      <c r="W81" s="637">
        <v>77.599999999999994</v>
      </c>
      <c r="X81" s="638">
        <v>81.085711807633984</v>
      </c>
      <c r="Y81" s="639">
        <v>86.8</v>
      </c>
      <c r="AF81" s="605">
        <v>58.7</v>
      </c>
      <c r="AI81" s="1288"/>
    </row>
    <row r="82" spans="1:35" ht="13.5" customHeight="1">
      <c r="A82" s="611">
        <v>1982</v>
      </c>
      <c r="B82" s="560" t="s">
        <v>380</v>
      </c>
      <c r="C82" s="529" t="s">
        <v>366</v>
      </c>
      <c r="D82" s="1255">
        <v>106.1</v>
      </c>
      <c r="E82" s="1230">
        <v>1084861</v>
      </c>
      <c r="F82" s="1179">
        <v>458282</v>
      </c>
      <c r="G82" s="666">
        <v>74.5</v>
      </c>
      <c r="H82" s="1173">
        <v>923972.86800000002</v>
      </c>
      <c r="I82" s="1271">
        <v>0.43</v>
      </c>
      <c r="J82" s="1180">
        <v>189430</v>
      </c>
      <c r="K82" s="1290">
        <v>1.2270000000000001</v>
      </c>
      <c r="L82" s="1234">
        <v>295010.99309911352</v>
      </c>
      <c r="M82" s="635"/>
      <c r="N82" s="1996"/>
      <c r="O82" s="1997"/>
      <c r="P82" s="1997"/>
      <c r="Q82" s="1997"/>
      <c r="R82" s="664">
        <v>103.1</v>
      </c>
      <c r="S82" s="1998">
        <v>112.8</v>
      </c>
      <c r="T82" s="1998">
        <v>66.8</v>
      </c>
      <c r="U82" s="1393">
        <v>141.9</v>
      </c>
      <c r="V82" s="1704">
        <f t="shared" si="0"/>
        <v>1.2270000000000001</v>
      </c>
      <c r="W82" s="637">
        <v>77.7</v>
      </c>
      <c r="X82" s="638">
        <v>81.162497519573066</v>
      </c>
      <c r="Y82" s="639">
        <v>82</v>
      </c>
      <c r="AF82" s="605">
        <v>58.9</v>
      </c>
      <c r="AI82" s="1288"/>
    </row>
    <row r="83" spans="1:35" ht="13.5" customHeight="1">
      <c r="A83" s="614"/>
      <c r="B83" s="561"/>
      <c r="C83" s="530" t="s">
        <v>367</v>
      </c>
      <c r="D83" s="665">
        <v>105.8</v>
      </c>
      <c r="E83" s="1231">
        <v>1086379</v>
      </c>
      <c r="F83" s="1181">
        <v>609291</v>
      </c>
      <c r="G83" s="663">
        <v>75.599999999999994</v>
      </c>
      <c r="H83" s="1175">
        <v>980438.62399999995</v>
      </c>
      <c r="I83" s="1272">
        <v>0.43</v>
      </c>
      <c r="J83" s="1182">
        <v>170409</v>
      </c>
      <c r="K83" s="1291">
        <v>1.252</v>
      </c>
      <c r="L83" s="1235">
        <v>400193.69752512884</v>
      </c>
      <c r="M83" s="635"/>
      <c r="N83" s="1996"/>
      <c r="O83" s="1997"/>
      <c r="P83" s="1997"/>
      <c r="Q83" s="1997"/>
      <c r="R83" s="664">
        <v>106.3</v>
      </c>
      <c r="S83" s="1998">
        <v>112.8</v>
      </c>
      <c r="T83" s="1998">
        <v>67.8</v>
      </c>
      <c r="U83" s="1393">
        <v>141.30000000000001</v>
      </c>
      <c r="V83" s="1704">
        <f t="shared" si="0"/>
        <v>1.252</v>
      </c>
      <c r="W83" s="637">
        <v>77.7</v>
      </c>
      <c r="X83" s="638">
        <v>81.162497519573066</v>
      </c>
      <c r="Y83" s="639">
        <v>84.5</v>
      </c>
      <c r="AF83" s="605">
        <v>59.8</v>
      </c>
      <c r="AI83" s="1288"/>
    </row>
    <row r="84" spans="1:35" ht="13.5" customHeight="1">
      <c r="A84" s="614"/>
      <c r="B84" s="561"/>
      <c r="C84" s="530" t="s">
        <v>368</v>
      </c>
      <c r="D84" s="665">
        <v>106.8</v>
      </c>
      <c r="E84" s="1231">
        <v>1178471</v>
      </c>
      <c r="F84" s="1181">
        <v>742350</v>
      </c>
      <c r="G84" s="663">
        <v>73</v>
      </c>
      <c r="H84" s="1175">
        <v>990858.89</v>
      </c>
      <c r="I84" s="1272">
        <v>0.42</v>
      </c>
      <c r="J84" s="1182">
        <v>268387</v>
      </c>
      <c r="K84" s="1291">
        <v>1.4319999999999999</v>
      </c>
      <c r="L84" s="1235">
        <v>456885.78716243524</v>
      </c>
      <c r="M84" s="635"/>
      <c r="N84" s="1996"/>
      <c r="O84" s="1997"/>
      <c r="P84" s="1997"/>
      <c r="Q84" s="1997"/>
      <c r="R84" s="664">
        <v>122</v>
      </c>
      <c r="S84" s="1998">
        <v>112.7</v>
      </c>
      <c r="T84" s="1998">
        <v>67.8</v>
      </c>
      <c r="U84" s="1393">
        <v>141.6</v>
      </c>
      <c r="V84" s="1704">
        <f t="shared" si="0"/>
        <v>1.4319999999999999</v>
      </c>
      <c r="W84" s="637">
        <v>77.599999999999994</v>
      </c>
      <c r="X84" s="638">
        <v>81.085711807633984</v>
      </c>
      <c r="Y84" s="639">
        <v>97</v>
      </c>
      <c r="AF84" s="605">
        <v>57.7</v>
      </c>
      <c r="AI84" s="1288"/>
    </row>
    <row r="85" spans="1:35" ht="13.5" customHeight="1">
      <c r="A85" s="614"/>
      <c r="B85" s="561"/>
      <c r="C85" s="530" t="s">
        <v>369</v>
      </c>
      <c r="D85" s="665">
        <v>103.2</v>
      </c>
      <c r="E85" s="1231">
        <v>1113492</v>
      </c>
      <c r="F85" s="1181">
        <v>692571</v>
      </c>
      <c r="G85" s="663">
        <v>69.900000000000006</v>
      </c>
      <c r="H85" s="1175">
        <v>1070539.9539999999</v>
      </c>
      <c r="I85" s="1272">
        <v>0.42</v>
      </c>
      <c r="J85" s="1182">
        <v>225350</v>
      </c>
      <c r="K85" s="1291">
        <v>1.2010000000000001</v>
      </c>
      <c r="L85" s="1235">
        <v>430557.83086254372</v>
      </c>
      <c r="M85" s="635"/>
      <c r="N85" s="1996"/>
      <c r="O85" s="1997"/>
      <c r="P85" s="1997"/>
      <c r="Q85" s="1997"/>
      <c r="R85" s="664">
        <v>104.4</v>
      </c>
      <c r="S85" s="1998">
        <v>112.7</v>
      </c>
      <c r="T85" s="1998">
        <v>68.599999999999994</v>
      </c>
      <c r="U85" s="1393">
        <v>142.80000000000001</v>
      </c>
      <c r="V85" s="1704">
        <f t="shared" si="0"/>
        <v>1.2010000000000001</v>
      </c>
      <c r="W85" s="637">
        <v>78.5</v>
      </c>
      <c r="X85" s="638">
        <v>82.007140350902588</v>
      </c>
      <c r="Y85" s="639">
        <v>83</v>
      </c>
      <c r="AF85" s="605">
        <v>55.3</v>
      </c>
      <c r="AI85" s="1288"/>
    </row>
    <row r="86" spans="1:35" ht="13.5" customHeight="1">
      <c r="A86" s="614"/>
      <c r="B86" s="561"/>
      <c r="C86" s="530" t="s">
        <v>370</v>
      </c>
      <c r="D86" s="665">
        <v>101.6</v>
      </c>
      <c r="E86" s="1231">
        <v>1103203</v>
      </c>
      <c r="F86" s="1181">
        <v>629369</v>
      </c>
      <c r="G86" s="663">
        <v>67.8</v>
      </c>
      <c r="H86" s="1175">
        <v>1022647.4770000001</v>
      </c>
      <c r="I86" s="1272">
        <v>0.43</v>
      </c>
      <c r="J86" s="1182">
        <v>220208</v>
      </c>
      <c r="K86" s="1291">
        <v>1.097</v>
      </c>
      <c r="L86" s="1235">
        <v>381547.27438748162</v>
      </c>
      <c r="M86" s="635"/>
      <c r="N86" s="1996"/>
      <c r="O86" s="1997"/>
      <c r="P86" s="1997"/>
      <c r="Q86" s="1997"/>
      <c r="R86" s="664">
        <v>96.5</v>
      </c>
      <c r="S86" s="1998">
        <v>112.6</v>
      </c>
      <c r="T86" s="1998">
        <v>69.599999999999994</v>
      </c>
      <c r="U86" s="1393">
        <v>142.30000000000001</v>
      </c>
      <c r="V86" s="1704">
        <f t="shared" si="0"/>
        <v>1.097</v>
      </c>
      <c r="W86" s="637">
        <v>78.7</v>
      </c>
      <c r="X86" s="638">
        <v>82.237497486719704</v>
      </c>
      <c r="Y86" s="639">
        <v>76.7</v>
      </c>
      <c r="AF86" s="605">
        <v>53.6</v>
      </c>
      <c r="AI86" s="1288"/>
    </row>
    <row r="87" spans="1:35" ht="13.5" customHeight="1">
      <c r="A87" s="614"/>
      <c r="B87" s="561"/>
      <c r="C87" s="530" t="s">
        <v>371</v>
      </c>
      <c r="D87" s="665">
        <v>104.8</v>
      </c>
      <c r="E87" s="1231">
        <v>1122266</v>
      </c>
      <c r="F87" s="1181">
        <v>659055</v>
      </c>
      <c r="G87" s="663">
        <v>71.400000000000006</v>
      </c>
      <c r="H87" s="1175">
        <v>1081876.5599999998</v>
      </c>
      <c r="I87" s="1272">
        <v>0.42</v>
      </c>
      <c r="J87" s="1182">
        <v>211575</v>
      </c>
      <c r="K87" s="1291">
        <v>1.1679999999999999</v>
      </c>
      <c r="L87" s="1235">
        <v>427493.51821880281</v>
      </c>
      <c r="M87" s="635"/>
      <c r="N87" s="1996"/>
      <c r="O87" s="1997"/>
      <c r="P87" s="1997"/>
      <c r="Q87" s="1997"/>
      <c r="R87" s="664">
        <v>103.4</v>
      </c>
      <c r="S87" s="1998">
        <v>112.2</v>
      </c>
      <c r="T87" s="1998">
        <v>70.2</v>
      </c>
      <c r="U87" s="1393">
        <v>141.5</v>
      </c>
      <c r="V87" s="1704">
        <f t="shared" si="0"/>
        <v>1.1679999999999999</v>
      </c>
      <c r="W87" s="637">
        <v>78.8</v>
      </c>
      <c r="X87" s="638">
        <v>82.391068910597795</v>
      </c>
      <c r="Y87" s="639">
        <v>82.2</v>
      </c>
      <c r="AF87" s="605">
        <v>56.5</v>
      </c>
      <c r="AI87" s="1288"/>
    </row>
    <row r="88" spans="1:35" ht="13.5" customHeight="1">
      <c r="A88" s="614"/>
      <c r="B88" s="561"/>
      <c r="C88" s="530" t="s">
        <v>372</v>
      </c>
      <c r="D88" s="665">
        <v>102.7</v>
      </c>
      <c r="E88" s="1231">
        <v>1146623</v>
      </c>
      <c r="F88" s="1181">
        <v>665527</v>
      </c>
      <c r="G88" s="663">
        <v>69.3</v>
      </c>
      <c r="H88" s="1175">
        <v>1069120.3319999999</v>
      </c>
      <c r="I88" s="1272">
        <v>0.4</v>
      </c>
      <c r="J88" s="1182">
        <v>369006</v>
      </c>
      <c r="K88" s="1291">
        <v>1.1479999999999999</v>
      </c>
      <c r="L88" s="1235">
        <v>464867.06497756636</v>
      </c>
      <c r="M88" s="635"/>
      <c r="N88" s="1996"/>
      <c r="O88" s="1997"/>
      <c r="P88" s="1997"/>
      <c r="Q88" s="1997"/>
      <c r="R88" s="664">
        <v>101.1</v>
      </c>
      <c r="S88" s="1998">
        <v>112.3</v>
      </c>
      <c r="T88" s="1998">
        <v>70</v>
      </c>
      <c r="U88" s="1393">
        <v>141.30000000000001</v>
      </c>
      <c r="V88" s="1704">
        <f>ROUND(R88*S88/T88/U88,3)</f>
        <v>1.1479999999999999</v>
      </c>
      <c r="W88" s="637">
        <v>78.2</v>
      </c>
      <c r="X88" s="638">
        <v>81.699997503146378</v>
      </c>
      <c r="Y88" s="639">
        <v>80.400000000000006</v>
      </c>
      <c r="AF88" s="605">
        <v>54.8</v>
      </c>
      <c r="AI88" s="1288"/>
    </row>
    <row r="89" spans="1:35" ht="13.5" customHeight="1">
      <c r="A89" s="614"/>
      <c r="B89" s="561"/>
      <c r="C89" s="530" t="s">
        <v>373</v>
      </c>
      <c r="D89" s="665">
        <v>104.7</v>
      </c>
      <c r="E89" s="1231">
        <v>1095359</v>
      </c>
      <c r="F89" s="1181">
        <v>676807</v>
      </c>
      <c r="G89" s="663">
        <v>71.099999999999994</v>
      </c>
      <c r="H89" s="1175">
        <v>975206.32</v>
      </c>
      <c r="I89" s="1272">
        <v>0.4</v>
      </c>
      <c r="J89" s="1182">
        <v>185134</v>
      </c>
      <c r="K89" s="1291">
        <v>1.1200000000000001</v>
      </c>
      <c r="L89" s="1235">
        <v>462442.59188133344</v>
      </c>
      <c r="M89" s="635"/>
      <c r="N89" s="1996"/>
      <c r="O89" s="1997"/>
      <c r="P89" s="1997"/>
      <c r="Q89" s="1997"/>
      <c r="R89" s="664">
        <v>96.6</v>
      </c>
      <c r="S89" s="1998">
        <v>112.8</v>
      </c>
      <c r="T89" s="1998">
        <v>69.400000000000006</v>
      </c>
      <c r="U89" s="1393">
        <v>140.19999999999999</v>
      </c>
      <c r="V89" s="1704">
        <f t="shared" si="0"/>
        <v>1.1200000000000001</v>
      </c>
      <c r="W89" s="637">
        <v>79.2</v>
      </c>
      <c r="X89" s="638">
        <v>82.698211758354006</v>
      </c>
      <c r="Y89" s="639">
        <v>76.8</v>
      </c>
      <c r="AF89" s="605">
        <v>56.2</v>
      </c>
      <c r="AI89" s="1288"/>
    </row>
    <row r="90" spans="1:35" ht="13.5" customHeight="1">
      <c r="A90" s="614"/>
      <c r="B90" s="561"/>
      <c r="C90" s="530" t="s">
        <v>374</v>
      </c>
      <c r="D90" s="665">
        <v>102.9</v>
      </c>
      <c r="E90" s="1231">
        <v>1106969</v>
      </c>
      <c r="F90" s="1181">
        <v>615095</v>
      </c>
      <c r="G90" s="663">
        <v>70.3</v>
      </c>
      <c r="H90" s="1175">
        <v>1021237.803</v>
      </c>
      <c r="I90" s="1272">
        <v>0.4</v>
      </c>
      <c r="J90" s="1182">
        <v>193389</v>
      </c>
      <c r="K90" s="1291">
        <v>1.1830000000000001</v>
      </c>
      <c r="L90" s="1235">
        <v>477073.58953434922</v>
      </c>
      <c r="M90" s="635"/>
      <c r="N90" s="1996"/>
      <c r="O90" s="1997"/>
      <c r="P90" s="1997"/>
      <c r="Q90" s="1997"/>
      <c r="R90" s="664">
        <v>102.8</v>
      </c>
      <c r="S90" s="1998">
        <v>112.9</v>
      </c>
      <c r="T90" s="1998">
        <v>69.7</v>
      </c>
      <c r="U90" s="1393">
        <v>140.69999999999999</v>
      </c>
      <c r="V90" s="1704">
        <f t="shared" si="0"/>
        <v>1.1830000000000001</v>
      </c>
      <c r="W90" s="637">
        <v>80.099999999999994</v>
      </c>
      <c r="X90" s="638">
        <v>83.69642601356162</v>
      </c>
      <c r="Y90" s="639">
        <v>81.7</v>
      </c>
      <c r="AF90" s="605">
        <v>55.6</v>
      </c>
      <c r="AI90" s="1288"/>
    </row>
    <row r="91" spans="1:35" ht="13.5" customHeight="1">
      <c r="A91" s="614"/>
      <c r="B91" s="561"/>
      <c r="C91" s="530" t="s">
        <v>116</v>
      </c>
      <c r="D91" s="665">
        <v>101.6</v>
      </c>
      <c r="E91" s="1231">
        <v>1129430</v>
      </c>
      <c r="F91" s="1181">
        <v>673978</v>
      </c>
      <c r="G91" s="663">
        <v>69</v>
      </c>
      <c r="H91" s="1175">
        <v>1025098.025</v>
      </c>
      <c r="I91" s="1272">
        <v>0.39</v>
      </c>
      <c r="J91" s="1182">
        <v>246462</v>
      </c>
      <c r="K91" s="1291">
        <v>1.131</v>
      </c>
      <c r="L91" s="1235">
        <v>474818.58745340223</v>
      </c>
      <c r="M91" s="635"/>
      <c r="N91" s="1996"/>
      <c r="O91" s="1997"/>
      <c r="P91" s="1997"/>
      <c r="Q91" s="1997"/>
      <c r="R91" s="664">
        <v>98.6</v>
      </c>
      <c r="S91" s="1998">
        <v>113.1</v>
      </c>
      <c r="T91" s="1998">
        <v>69.8</v>
      </c>
      <c r="U91" s="1393">
        <v>141.30000000000001</v>
      </c>
      <c r="V91" s="1704">
        <f t="shared" si="0"/>
        <v>1.131</v>
      </c>
      <c r="W91" s="637">
        <v>80.2</v>
      </c>
      <c r="X91" s="638">
        <v>83.773211725500659</v>
      </c>
      <c r="Y91" s="639">
        <v>78.400000000000006</v>
      </c>
      <c r="AF91" s="605">
        <v>54.6</v>
      </c>
      <c r="AI91" s="1288"/>
    </row>
    <row r="92" spans="1:35" ht="13.5" customHeight="1">
      <c r="A92" s="614"/>
      <c r="B92" s="561"/>
      <c r="C92" s="530" t="s">
        <v>117</v>
      </c>
      <c r="D92" s="665">
        <v>102</v>
      </c>
      <c r="E92" s="1231">
        <v>1128691</v>
      </c>
      <c r="F92" s="1181">
        <v>634230</v>
      </c>
      <c r="G92" s="663">
        <v>68.8</v>
      </c>
      <c r="H92" s="1175">
        <v>1047227.16</v>
      </c>
      <c r="I92" s="1272">
        <v>0.39</v>
      </c>
      <c r="J92" s="1182">
        <v>243212</v>
      </c>
      <c r="K92" s="1291">
        <v>1.1519999999999999</v>
      </c>
      <c r="L92" s="1235">
        <v>426615.03581303492</v>
      </c>
      <c r="M92" s="635"/>
      <c r="N92" s="1996"/>
      <c r="O92" s="1997"/>
      <c r="P92" s="1997"/>
      <c r="Q92" s="1997"/>
      <c r="R92" s="664">
        <v>101.4</v>
      </c>
      <c r="S92" s="1998">
        <v>113.2</v>
      </c>
      <c r="T92" s="1998">
        <v>70.099999999999994</v>
      </c>
      <c r="U92" s="1393">
        <v>142.1</v>
      </c>
      <c r="V92" s="1704">
        <f t="shared" si="0"/>
        <v>1.1519999999999999</v>
      </c>
      <c r="W92" s="637">
        <v>79.2</v>
      </c>
      <c r="X92" s="638">
        <v>82.698211758354006</v>
      </c>
      <c r="Y92" s="639">
        <v>80.599999999999994</v>
      </c>
      <c r="AF92" s="605">
        <v>54.4</v>
      </c>
      <c r="AI92" s="1288"/>
    </row>
    <row r="93" spans="1:35" ht="13.5" customHeight="1">
      <c r="A93" s="626"/>
      <c r="B93" s="642"/>
      <c r="C93" s="533" t="s">
        <v>118</v>
      </c>
      <c r="D93" s="1256">
        <v>100.1</v>
      </c>
      <c r="E93" s="1232">
        <v>1107116</v>
      </c>
      <c r="F93" s="1183">
        <v>614930</v>
      </c>
      <c r="G93" s="668">
        <v>67.8</v>
      </c>
      <c r="H93" s="1177">
        <v>1032284.625</v>
      </c>
      <c r="I93" s="1273">
        <v>0.4</v>
      </c>
      <c r="J93" s="1184">
        <v>511413</v>
      </c>
      <c r="K93" s="1292">
        <v>1.17</v>
      </c>
      <c r="L93" s="1236">
        <v>537329.18194885796</v>
      </c>
      <c r="M93" s="635"/>
      <c r="N93" s="1996"/>
      <c r="O93" s="1997"/>
      <c r="P93" s="1997"/>
      <c r="Q93" s="1997"/>
      <c r="R93" s="669">
        <v>103.6</v>
      </c>
      <c r="S93" s="1546">
        <v>113.1</v>
      </c>
      <c r="T93" s="1546">
        <v>70.5</v>
      </c>
      <c r="U93" s="1394">
        <v>142</v>
      </c>
      <c r="V93" s="1705">
        <f t="shared" si="0"/>
        <v>1.17</v>
      </c>
      <c r="W93" s="637">
        <v>79.099999999999994</v>
      </c>
      <c r="X93" s="638">
        <v>82.621426046414953</v>
      </c>
      <c r="Y93" s="639">
        <v>82.4</v>
      </c>
      <c r="AF93" s="605">
        <v>53.6</v>
      </c>
      <c r="AI93" s="1288"/>
    </row>
    <row r="94" spans="1:35" ht="13.5" customHeight="1">
      <c r="A94" s="614">
        <v>1983</v>
      </c>
      <c r="B94" s="561" t="s">
        <v>381</v>
      </c>
      <c r="C94" s="529" t="s">
        <v>366</v>
      </c>
      <c r="D94" s="665">
        <v>99.4</v>
      </c>
      <c r="E94" s="1231">
        <v>1055827</v>
      </c>
      <c r="F94" s="1181">
        <v>460880</v>
      </c>
      <c r="G94" s="663">
        <v>66.599999999999994</v>
      </c>
      <c r="H94" s="1175">
        <v>949859.82</v>
      </c>
      <c r="I94" s="1272">
        <v>0.4</v>
      </c>
      <c r="J94" s="1182">
        <v>182153</v>
      </c>
      <c r="K94" s="1291">
        <v>1.1259999999999999</v>
      </c>
      <c r="L94" s="1235">
        <v>291658.41229531605</v>
      </c>
      <c r="M94" s="635"/>
      <c r="N94" s="1996"/>
      <c r="O94" s="1997"/>
      <c r="P94" s="1997"/>
      <c r="Q94" s="1997"/>
      <c r="R94" s="664">
        <v>96.6</v>
      </c>
      <c r="S94" s="1998">
        <v>112.7</v>
      </c>
      <c r="T94" s="1998">
        <v>68.5</v>
      </c>
      <c r="U94" s="1393">
        <v>141.1</v>
      </c>
      <c r="V94" s="1704">
        <f t="shared" si="0"/>
        <v>1.1259999999999999</v>
      </c>
      <c r="W94" s="637">
        <v>79.3</v>
      </c>
      <c r="X94" s="638">
        <v>82.851783182232097</v>
      </c>
      <c r="Y94" s="639">
        <v>76.8</v>
      </c>
      <c r="AF94" s="605">
        <v>52.7</v>
      </c>
      <c r="AI94" s="1288"/>
    </row>
    <row r="95" spans="1:35" ht="13.5" customHeight="1">
      <c r="A95" s="614"/>
      <c r="B95" s="561"/>
      <c r="C95" s="530" t="s">
        <v>367</v>
      </c>
      <c r="D95" s="665">
        <v>97.9</v>
      </c>
      <c r="E95" s="1231">
        <v>1063846</v>
      </c>
      <c r="F95" s="1181">
        <v>547159</v>
      </c>
      <c r="G95" s="663">
        <v>64.5</v>
      </c>
      <c r="H95" s="1175">
        <v>1009541.25</v>
      </c>
      <c r="I95" s="1272">
        <v>0.38</v>
      </c>
      <c r="J95" s="1182">
        <v>173954</v>
      </c>
      <c r="K95" s="1291">
        <v>1.141</v>
      </c>
      <c r="L95" s="1235">
        <v>395645.79341474635</v>
      </c>
      <c r="M95" s="635"/>
      <c r="N95" s="1996"/>
      <c r="O95" s="1997"/>
      <c r="P95" s="1997"/>
      <c r="Q95" s="1997"/>
      <c r="R95" s="664">
        <v>98.9</v>
      </c>
      <c r="S95" s="1998">
        <v>112.7</v>
      </c>
      <c r="T95" s="1998">
        <v>69.7</v>
      </c>
      <c r="U95" s="1393">
        <v>140.1</v>
      </c>
      <c r="V95" s="1704">
        <f t="shared" si="0"/>
        <v>1.141</v>
      </c>
      <c r="W95" s="637">
        <v>79</v>
      </c>
      <c r="X95" s="638">
        <v>82.544640334475901</v>
      </c>
      <c r="Y95" s="639">
        <v>78.599999999999994</v>
      </c>
      <c r="AF95" s="605">
        <v>51</v>
      </c>
      <c r="AI95" s="1288"/>
    </row>
    <row r="96" spans="1:35" ht="13.5" customHeight="1">
      <c r="A96" s="614"/>
      <c r="B96" s="561"/>
      <c r="C96" s="530" t="s">
        <v>368</v>
      </c>
      <c r="D96" s="665">
        <v>98</v>
      </c>
      <c r="E96" s="1231">
        <v>1151774</v>
      </c>
      <c r="F96" s="1181">
        <v>604778</v>
      </c>
      <c r="G96" s="663">
        <v>65.8</v>
      </c>
      <c r="H96" s="1175">
        <v>1010242.548</v>
      </c>
      <c r="I96" s="1272">
        <v>0.38</v>
      </c>
      <c r="J96" s="1182">
        <v>248744</v>
      </c>
      <c r="K96" s="1291">
        <v>1.298</v>
      </c>
      <c r="L96" s="1235">
        <v>451693.61956394149</v>
      </c>
      <c r="M96" s="635"/>
      <c r="N96" s="1996"/>
      <c r="O96" s="1997"/>
      <c r="P96" s="1997"/>
      <c r="Q96" s="1997"/>
      <c r="R96" s="664">
        <v>112.6</v>
      </c>
      <c r="S96" s="1998">
        <v>112.5</v>
      </c>
      <c r="T96" s="1998">
        <v>69.599999999999994</v>
      </c>
      <c r="U96" s="1393">
        <v>140.19999999999999</v>
      </c>
      <c r="V96" s="1704">
        <f t="shared" si="0"/>
        <v>1.298</v>
      </c>
      <c r="W96" s="637">
        <v>79.599999999999994</v>
      </c>
      <c r="X96" s="638">
        <v>83.158926029988294</v>
      </c>
      <c r="Y96" s="639">
        <v>89.5</v>
      </c>
      <c r="AF96" s="605">
        <v>52</v>
      </c>
      <c r="AI96" s="1288"/>
    </row>
    <row r="97" spans="1:35" ht="13.5" customHeight="1">
      <c r="A97" s="614"/>
      <c r="B97" s="561"/>
      <c r="C97" s="530" t="s">
        <v>369</v>
      </c>
      <c r="D97" s="665">
        <v>97.4</v>
      </c>
      <c r="E97" s="1231">
        <v>1101315</v>
      </c>
      <c r="F97" s="1181">
        <v>724997</v>
      </c>
      <c r="G97" s="663">
        <v>65.8</v>
      </c>
      <c r="H97" s="1175">
        <v>1067365.4709999999</v>
      </c>
      <c r="I97" s="1272">
        <v>0.39</v>
      </c>
      <c r="J97" s="1182">
        <v>224353</v>
      </c>
      <c r="K97" s="1291">
        <v>1.06</v>
      </c>
      <c r="L97" s="1235">
        <v>425664.86093111651</v>
      </c>
      <c r="M97" s="635"/>
      <c r="N97" s="1996"/>
      <c r="O97" s="1997"/>
      <c r="P97" s="1997"/>
      <c r="Q97" s="1997"/>
      <c r="R97" s="664">
        <v>96.3</v>
      </c>
      <c r="S97" s="1998">
        <v>111.7</v>
      </c>
      <c r="T97" s="1998">
        <v>71.3</v>
      </c>
      <c r="U97" s="1393">
        <v>142.30000000000001</v>
      </c>
      <c r="V97" s="1704">
        <f t="shared" si="0"/>
        <v>1.06</v>
      </c>
      <c r="W97" s="637">
        <v>79.900000000000006</v>
      </c>
      <c r="X97" s="638">
        <v>83.466068877744448</v>
      </c>
      <c r="Y97" s="639">
        <v>76.599999999999994</v>
      </c>
      <c r="AF97" s="605">
        <v>52</v>
      </c>
      <c r="AI97" s="1288"/>
    </row>
    <row r="98" spans="1:35" ht="13.5" customHeight="1">
      <c r="A98" s="614"/>
      <c r="B98" s="561"/>
      <c r="C98" s="530" t="s">
        <v>370</v>
      </c>
      <c r="D98" s="665">
        <v>95.5</v>
      </c>
      <c r="E98" s="1231">
        <v>1124079</v>
      </c>
      <c r="F98" s="1181">
        <v>598264</v>
      </c>
      <c r="G98" s="663">
        <v>63.7</v>
      </c>
      <c r="H98" s="1175">
        <v>1006538.5889999999</v>
      </c>
      <c r="I98" s="1272">
        <v>0.39</v>
      </c>
      <c r="J98" s="1182">
        <v>213853</v>
      </c>
      <c r="K98" s="1291">
        <v>0.999</v>
      </c>
      <c r="L98" s="1235">
        <v>377211.27302558336</v>
      </c>
      <c r="M98" s="635"/>
      <c r="N98" s="1996"/>
      <c r="O98" s="1997"/>
      <c r="P98" s="1997"/>
      <c r="Q98" s="1997"/>
      <c r="R98" s="664">
        <v>89.9</v>
      </c>
      <c r="S98" s="1998">
        <v>111.9</v>
      </c>
      <c r="T98" s="1998">
        <v>71.2</v>
      </c>
      <c r="U98" s="1393">
        <v>141.4</v>
      </c>
      <c r="V98" s="1704">
        <f t="shared" si="0"/>
        <v>0.999</v>
      </c>
      <c r="W98" s="637">
        <v>81</v>
      </c>
      <c r="X98" s="638">
        <v>84.541068844891129</v>
      </c>
      <c r="Y98" s="639">
        <v>71.5</v>
      </c>
      <c r="AF98" s="605">
        <v>50.4</v>
      </c>
      <c r="AI98" s="1288"/>
    </row>
    <row r="99" spans="1:35" ht="13.5" customHeight="1">
      <c r="A99" s="614"/>
      <c r="B99" s="561"/>
      <c r="C99" s="530" t="s">
        <v>371</v>
      </c>
      <c r="D99" s="665">
        <v>98.4</v>
      </c>
      <c r="E99" s="1231">
        <v>1150197</v>
      </c>
      <c r="F99" s="1181">
        <v>687180</v>
      </c>
      <c r="G99" s="663">
        <v>65.900000000000006</v>
      </c>
      <c r="H99" s="1175">
        <v>1083384.753</v>
      </c>
      <c r="I99" s="1272">
        <v>0.4</v>
      </c>
      <c r="J99" s="1182">
        <v>202031</v>
      </c>
      <c r="K99" s="1291">
        <v>1.052</v>
      </c>
      <c r="L99" s="1235">
        <v>422635.37192441477</v>
      </c>
      <c r="M99" s="635"/>
      <c r="N99" s="1996"/>
      <c r="O99" s="1997"/>
      <c r="P99" s="1997"/>
      <c r="Q99" s="1997"/>
      <c r="R99" s="664">
        <v>95.1</v>
      </c>
      <c r="S99" s="1998">
        <v>111.9</v>
      </c>
      <c r="T99" s="1998">
        <v>71.7</v>
      </c>
      <c r="U99" s="1393">
        <v>141.1</v>
      </c>
      <c r="V99" s="1704">
        <f t="shared" si="0"/>
        <v>1.052</v>
      </c>
      <c r="W99" s="637">
        <v>80.599999999999994</v>
      </c>
      <c r="X99" s="638">
        <v>84.080354573256855</v>
      </c>
      <c r="Y99" s="639">
        <v>75.599999999999994</v>
      </c>
      <c r="AF99" s="605">
        <v>52.1</v>
      </c>
      <c r="AI99" s="1288"/>
    </row>
    <row r="100" spans="1:35" ht="13.5" customHeight="1">
      <c r="A100" s="614"/>
      <c r="B100" s="561"/>
      <c r="C100" s="530" t="s">
        <v>372</v>
      </c>
      <c r="D100" s="665">
        <v>98.9</v>
      </c>
      <c r="E100" s="1231">
        <v>1190620</v>
      </c>
      <c r="F100" s="1181">
        <v>667501</v>
      </c>
      <c r="G100" s="663">
        <v>66.900000000000006</v>
      </c>
      <c r="H100" s="1175">
        <v>1065573.6499999999</v>
      </c>
      <c r="I100" s="1272">
        <v>0.4</v>
      </c>
      <c r="J100" s="1182">
        <v>360779</v>
      </c>
      <c r="K100" s="1291">
        <v>1.05</v>
      </c>
      <c r="L100" s="1235">
        <v>459584.1960851592</v>
      </c>
      <c r="M100" s="635"/>
      <c r="N100" s="1996"/>
      <c r="O100" s="1997"/>
      <c r="P100" s="1997"/>
      <c r="Q100" s="1997"/>
      <c r="R100" s="664">
        <v>94.8</v>
      </c>
      <c r="S100" s="1998">
        <v>111.9</v>
      </c>
      <c r="T100" s="1998">
        <v>71.8</v>
      </c>
      <c r="U100" s="1393">
        <v>140.69999999999999</v>
      </c>
      <c r="V100" s="1704">
        <f t="shared" si="0"/>
        <v>1.05</v>
      </c>
      <c r="W100" s="637">
        <v>80.2</v>
      </c>
      <c r="X100" s="638">
        <v>83.619640301622553</v>
      </c>
      <c r="Y100" s="639">
        <v>75.400000000000006</v>
      </c>
      <c r="AF100" s="605">
        <v>52.9</v>
      </c>
      <c r="AI100" s="1288"/>
    </row>
    <row r="101" spans="1:35" ht="13.5" customHeight="1">
      <c r="A101" s="614"/>
      <c r="B101" s="561"/>
      <c r="C101" s="530" t="s">
        <v>373</v>
      </c>
      <c r="D101" s="665">
        <v>100.4</v>
      </c>
      <c r="E101" s="1231">
        <v>1168206</v>
      </c>
      <c r="F101" s="1181">
        <v>620592</v>
      </c>
      <c r="G101" s="663">
        <v>67.7</v>
      </c>
      <c r="H101" s="1175">
        <v>976092.45100000012</v>
      </c>
      <c r="I101" s="1272">
        <v>0.41</v>
      </c>
      <c r="J101" s="1182">
        <v>178180</v>
      </c>
      <c r="K101" s="1291">
        <v>1.0189999999999999</v>
      </c>
      <c r="L101" s="1235">
        <v>457187.27532477776</v>
      </c>
      <c r="M101" s="635"/>
      <c r="N101" s="1996"/>
      <c r="O101" s="1997"/>
      <c r="P101" s="1997"/>
      <c r="Q101" s="1997"/>
      <c r="R101" s="664">
        <v>91.4</v>
      </c>
      <c r="S101" s="1998">
        <v>111.2</v>
      </c>
      <c r="T101" s="1998">
        <v>71.2</v>
      </c>
      <c r="U101" s="1393">
        <v>140.1</v>
      </c>
      <c r="V101" s="1704">
        <f t="shared" si="0"/>
        <v>1.0189999999999999</v>
      </c>
      <c r="W101" s="637">
        <v>80.400000000000006</v>
      </c>
      <c r="X101" s="638">
        <v>83.849997437439711</v>
      </c>
      <c r="Y101" s="639">
        <v>72.7</v>
      </c>
      <c r="AF101" s="605">
        <v>53.5</v>
      </c>
      <c r="AI101" s="1288"/>
    </row>
    <row r="102" spans="1:35" ht="13.5" customHeight="1">
      <c r="A102" s="614"/>
      <c r="B102" s="561"/>
      <c r="C102" s="530" t="s">
        <v>374</v>
      </c>
      <c r="D102" s="665">
        <v>101.3</v>
      </c>
      <c r="E102" s="1231">
        <v>1163957</v>
      </c>
      <c r="F102" s="1181">
        <v>499522</v>
      </c>
      <c r="G102" s="663">
        <v>67.900000000000006</v>
      </c>
      <c r="H102" s="1175">
        <v>1035935.4839999999</v>
      </c>
      <c r="I102" s="1272">
        <v>0.41</v>
      </c>
      <c r="J102" s="1182">
        <v>193670</v>
      </c>
      <c r="K102" s="1291">
        <v>1.1240000000000001</v>
      </c>
      <c r="L102" s="1235">
        <v>471652.00255730306</v>
      </c>
      <c r="M102" s="635"/>
      <c r="N102" s="1996"/>
      <c r="O102" s="1997"/>
      <c r="P102" s="1997"/>
      <c r="Q102" s="1997"/>
      <c r="R102" s="664">
        <v>101.9</v>
      </c>
      <c r="S102" s="1998">
        <v>111.4</v>
      </c>
      <c r="T102" s="1998">
        <v>72.099999999999994</v>
      </c>
      <c r="U102" s="1393">
        <v>140.1</v>
      </c>
      <c r="V102" s="1704">
        <f t="shared" si="0"/>
        <v>1.1240000000000001</v>
      </c>
      <c r="W102" s="637">
        <v>81.099999999999994</v>
      </c>
      <c r="X102" s="638">
        <v>84.617854556830167</v>
      </c>
      <c r="Y102" s="639">
        <v>81</v>
      </c>
      <c r="AF102" s="605">
        <v>53.7</v>
      </c>
      <c r="AI102" s="1288"/>
    </row>
    <row r="103" spans="1:35" ht="13.5" customHeight="1">
      <c r="A103" s="614"/>
      <c r="B103" s="561"/>
      <c r="C103" s="530" t="s">
        <v>116</v>
      </c>
      <c r="D103" s="665">
        <v>96.7</v>
      </c>
      <c r="E103" s="1231">
        <v>1191918</v>
      </c>
      <c r="F103" s="1181">
        <v>688757</v>
      </c>
      <c r="G103" s="663">
        <v>62.1</v>
      </c>
      <c r="H103" s="1175">
        <v>1037552.64</v>
      </c>
      <c r="I103" s="1272">
        <v>0.41</v>
      </c>
      <c r="J103" s="1182">
        <v>249682</v>
      </c>
      <c r="K103" s="1291">
        <v>1.0780000000000001</v>
      </c>
      <c r="L103" s="1235">
        <v>469422.62690000114</v>
      </c>
      <c r="M103" s="635"/>
      <c r="N103" s="1996"/>
      <c r="O103" s="1997"/>
      <c r="P103" s="1997"/>
      <c r="Q103" s="1997"/>
      <c r="R103" s="664">
        <v>98.1</v>
      </c>
      <c r="S103" s="1998">
        <v>111.6</v>
      </c>
      <c r="T103" s="1998">
        <v>72.2</v>
      </c>
      <c r="U103" s="1393">
        <v>140.69999999999999</v>
      </c>
      <c r="V103" s="1704">
        <f t="shared" si="0"/>
        <v>1.0780000000000001</v>
      </c>
      <c r="W103" s="637">
        <v>81.8</v>
      </c>
      <c r="X103" s="638">
        <v>85.308925964281599</v>
      </c>
      <c r="Y103" s="639">
        <v>78</v>
      </c>
      <c r="AF103" s="605">
        <v>49.1</v>
      </c>
      <c r="AI103" s="1288"/>
    </row>
    <row r="104" spans="1:35" ht="13.5" customHeight="1">
      <c r="A104" s="614"/>
      <c r="B104" s="561"/>
      <c r="C104" s="530" t="s">
        <v>117</v>
      </c>
      <c r="D104" s="665">
        <v>99.9</v>
      </c>
      <c r="E104" s="1231">
        <v>1166389</v>
      </c>
      <c r="F104" s="1181">
        <v>587187</v>
      </c>
      <c r="G104" s="663">
        <v>62.8</v>
      </c>
      <c r="H104" s="1175">
        <v>1046584.5389999999</v>
      </c>
      <c r="I104" s="1272">
        <v>0.42</v>
      </c>
      <c r="J104" s="1182">
        <v>252057</v>
      </c>
      <c r="K104" s="1291">
        <v>1.0900000000000001</v>
      </c>
      <c r="L104" s="1235">
        <v>421766.87281865586</v>
      </c>
      <c r="M104" s="635"/>
      <c r="N104" s="1996"/>
      <c r="O104" s="1997"/>
      <c r="P104" s="1997"/>
      <c r="Q104" s="1997"/>
      <c r="R104" s="664">
        <v>100.5</v>
      </c>
      <c r="S104" s="1998">
        <v>111.7</v>
      </c>
      <c r="T104" s="1998">
        <v>72.400000000000006</v>
      </c>
      <c r="U104" s="1393">
        <v>142.19999999999999</v>
      </c>
      <c r="V104" s="1704">
        <f t="shared" ref="V104:V167" si="1">ROUND(R104*S104/T104/U104,3)</f>
        <v>1.0900000000000001</v>
      </c>
      <c r="W104" s="637">
        <v>81</v>
      </c>
      <c r="X104" s="638">
        <v>84.541068844891129</v>
      </c>
      <c r="Y104" s="639">
        <v>79.900000000000006</v>
      </c>
      <c r="AF104" s="605">
        <v>49.7</v>
      </c>
      <c r="AI104" s="1288"/>
    </row>
    <row r="105" spans="1:35" ht="13.5" customHeight="1">
      <c r="A105" s="614"/>
      <c r="B105" s="561"/>
      <c r="C105" s="533" t="s">
        <v>118</v>
      </c>
      <c r="D105" s="665">
        <v>102.3</v>
      </c>
      <c r="E105" s="1231">
        <v>1181148</v>
      </c>
      <c r="F105" s="1181">
        <v>732555</v>
      </c>
      <c r="G105" s="663">
        <v>68.3</v>
      </c>
      <c r="H105" s="1175">
        <v>1052213.328</v>
      </c>
      <c r="I105" s="1272">
        <v>0.42</v>
      </c>
      <c r="J105" s="1182">
        <v>503686</v>
      </c>
      <c r="K105" s="1291">
        <v>1.1439999999999999</v>
      </c>
      <c r="L105" s="1235">
        <v>531222.83492159063</v>
      </c>
      <c r="M105" s="635"/>
      <c r="N105" s="1996"/>
      <c r="O105" s="1997"/>
      <c r="P105" s="1997"/>
      <c r="Q105" s="1997"/>
      <c r="R105" s="669">
        <v>105.8</v>
      </c>
      <c r="S105" s="1546">
        <v>111.8</v>
      </c>
      <c r="T105" s="1546">
        <v>72.7</v>
      </c>
      <c r="U105" s="1394">
        <v>142.19999999999999</v>
      </c>
      <c r="V105" s="1705">
        <f t="shared" si="1"/>
        <v>1.1439999999999999</v>
      </c>
      <c r="W105" s="637">
        <v>81</v>
      </c>
      <c r="X105" s="638">
        <v>84.464283132952076</v>
      </c>
      <c r="Y105" s="639">
        <v>84.1</v>
      </c>
      <c r="AF105" s="605">
        <v>54</v>
      </c>
      <c r="AI105" s="1288"/>
    </row>
    <row r="106" spans="1:35" ht="13.5" customHeight="1">
      <c r="A106" s="611">
        <v>1984</v>
      </c>
      <c r="B106" s="560" t="s">
        <v>382</v>
      </c>
      <c r="C106" s="529" t="s">
        <v>366</v>
      </c>
      <c r="D106" s="1255">
        <v>103</v>
      </c>
      <c r="E106" s="1230">
        <v>1130351</v>
      </c>
      <c r="F106" s="1179">
        <v>445621</v>
      </c>
      <c r="G106" s="666">
        <v>67.8</v>
      </c>
      <c r="H106" s="1173">
        <v>953446.56400000001</v>
      </c>
      <c r="I106" s="1271">
        <v>0.43</v>
      </c>
      <c r="J106" s="1180">
        <v>193397</v>
      </c>
      <c r="K106" s="1290">
        <v>1.101</v>
      </c>
      <c r="L106" s="1234">
        <v>317651.53651149233</v>
      </c>
      <c r="M106" s="644"/>
      <c r="N106" s="1996"/>
      <c r="O106" s="1997"/>
      <c r="P106" s="1997"/>
      <c r="Q106" s="1997"/>
      <c r="R106" s="664">
        <v>99.9</v>
      </c>
      <c r="S106" s="1998">
        <v>111.8</v>
      </c>
      <c r="T106" s="1998">
        <v>71.099999999999994</v>
      </c>
      <c r="U106" s="1393">
        <v>142.69999999999999</v>
      </c>
      <c r="V106" s="1704">
        <f t="shared" si="1"/>
        <v>1.101</v>
      </c>
      <c r="W106" s="637">
        <v>81</v>
      </c>
      <c r="X106" s="638">
        <v>84.541068844891129</v>
      </c>
      <c r="Y106" s="639">
        <v>79.400000000000006</v>
      </c>
      <c r="AF106" s="605">
        <v>53.6</v>
      </c>
      <c r="AI106" s="1288"/>
    </row>
    <row r="107" spans="1:35" ht="13.5" customHeight="1">
      <c r="A107" s="614"/>
      <c r="B107" s="561"/>
      <c r="C107" s="530" t="s">
        <v>367</v>
      </c>
      <c r="D107" s="665">
        <v>106.9</v>
      </c>
      <c r="E107" s="1231">
        <v>1158875</v>
      </c>
      <c r="F107" s="1181">
        <v>666479</v>
      </c>
      <c r="G107" s="663">
        <v>71.8</v>
      </c>
      <c r="H107" s="1175">
        <v>1042976.88</v>
      </c>
      <c r="I107" s="1272">
        <v>0.43</v>
      </c>
      <c r="J107" s="1182">
        <v>180024</v>
      </c>
      <c r="K107" s="1291">
        <v>1.1679999999999999</v>
      </c>
      <c r="L107" s="1235">
        <v>430906.46075810434</v>
      </c>
      <c r="M107" s="644"/>
      <c r="N107" s="1996"/>
      <c r="O107" s="1997"/>
      <c r="P107" s="1997"/>
      <c r="Q107" s="1997"/>
      <c r="R107" s="664">
        <v>107.8</v>
      </c>
      <c r="S107" s="1998">
        <v>111.9</v>
      </c>
      <c r="T107" s="1998">
        <v>72.5</v>
      </c>
      <c r="U107" s="1393">
        <v>142.4</v>
      </c>
      <c r="V107" s="1704">
        <f t="shared" si="1"/>
        <v>1.1679999999999999</v>
      </c>
      <c r="W107" s="637">
        <v>81.8</v>
      </c>
      <c r="X107" s="638">
        <v>85.308925964281599</v>
      </c>
      <c r="Y107" s="639">
        <v>85.7</v>
      </c>
      <c r="AF107" s="605">
        <v>56.8</v>
      </c>
      <c r="AI107" s="1288"/>
    </row>
    <row r="108" spans="1:35" ht="13.5" customHeight="1">
      <c r="A108" s="614"/>
      <c r="B108" s="561"/>
      <c r="C108" s="530" t="s">
        <v>368</v>
      </c>
      <c r="D108" s="665">
        <v>103.4</v>
      </c>
      <c r="E108" s="1231">
        <v>1234757</v>
      </c>
      <c r="F108" s="1181">
        <v>859744</v>
      </c>
      <c r="G108" s="663">
        <v>69.900000000000006</v>
      </c>
      <c r="H108" s="1175">
        <v>1043706.147</v>
      </c>
      <c r="I108" s="1272">
        <v>0.44</v>
      </c>
      <c r="J108" s="1182">
        <v>243388</v>
      </c>
      <c r="K108" s="1291">
        <v>1.28</v>
      </c>
      <c r="L108" s="1235">
        <v>491949.37035329849</v>
      </c>
      <c r="M108" s="644"/>
      <c r="N108" s="1996"/>
      <c r="O108" s="1997"/>
      <c r="P108" s="1997"/>
      <c r="Q108" s="1997"/>
      <c r="R108" s="664">
        <v>118.7</v>
      </c>
      <c r="S108" s="1998">
        <v>111.9</v>
      </c>
      <c r="T108" s="1998">
        <v>72.900000000000006</v>
      </c>
      <c r="U108" s="1393">
        <v>142.4</v>
      </c>
      <c r="V108" s="1704">
        <f t="shared" si="1"/>
        <v>1.28</v>
      </c>
      <c r="W108" s="637">
        <v>82</v>
      </c>
      <c r="X108" s="638">
        <v>85.539283100098743</v>
      </c>
      <c r="Y108" s="639">
        <v>94.4</v>
      </c>
      <c r="AF108" s="605">
        <v>55.3</v>
      </c>
      <c r="AI108" s="1288"/>
    </row>
    <row r="109" spans="1:35" ht="13.5" customHeight="1">
      <c r="A109" s="614"/>
      <c r="B109" s="561"/>
      <c r="C109" s="530" t="s">
        <v>369</v>
      </c>
      <c r="D109" s="665">
        <v>103.5</v>
      </c>
      <c r="E109" s="1231">
        <v>1161939</v>
      </c>
      <c r="F109" s="1181">
        <v>635680</v>
      </c>
      <c r="G109" s="663">
        <v>69.5</v>
      </c>
      <c r="H109" s="1175">
        <v>1080540.216</v>
      </c>
      <c r="I109" s="1272">
        <v>0.43</v>
      </c>
      <c r="J109" s="1182">
        <v>223525</v>
      </c>
      <c r="K109" s="1291">
        <v>1.0820000000000001</v>
      </c>
      <c r="L109" s="1235">
        <v>463600.88176305045</v>
      </c>
      <c r="M109" s="644"/>
      <c r="N109" s="1996"/>
      <c r="O109" s="1997"/>
      <c r="P109" s="1997"/>
      <c r="Q109" s="1997"/>
      <c r="R109" s="664">
        <v>102.8</v>
      </c>
      <c r="S109" s="1998">
        <v>111.9</v>
      </c>
      <c r="T109" s="1998">
        <v>73.900000000000006</v>
      </c>
      <c r="U109" s="1393">
        <v>143.9</v>
      </c>
      <c r="V109" s="1704">
        <f t="shared" si="1"/>
        <v>1.0820000000000001</v>
      </c>
      <c r="W109" s="637">
        <v>82.3</v>
      </c>
      <c r="X109" s="638">
        <v>85.769640235915901</v>
      </c>
      <c r="Y109" s="639">
        <v>81.7</v>
      </c>
      <c r="AF109" s="605">
        <v>55</v>
      </c>
      <c r="AI109" s="1288"/>
    </row>
    <row r="110" spans="1:35" ht="13.5" customHeight="1">
      <c r="A110" s="614"/>
      <c r="B110" s="561"/>
      <c r="C110" s="530" t="s">
        <v>370</v>
      </c>
      <c r="D110" s="665">
        <v>104.7</v>
      </c>
      <c r="E110" s="1231">
        <v>1177170</v>
      </c>
      <c r="F110" s="1181">
        <v>624313</v>
      </c>
      <c r="G110" s="663">
        <v>72</v>
      </c>
      <c r="H110" s="1175">
        <v>1027231.545</v>
      </c>
      <c r="I110" s="1272">
        <v>0.43</v>
      </c>
      <c r="J110" s="1182">
        <v>208903</v>
      </c>
      <c r="K110" s="1291">
        <v>1.0469999999999999</v>
      </c>
      <c r="L110" s="1235">
        <v>410829.02263318974</v>
      </c>
      <c r="M110" s="644"/>
      <c r="N110" s="1996"/>
      <c r="O110" s="1997"/>
      <c r="P110" s="1997"/>
      <c r="Q110" s="1997"/>
      <c r="R110" s="664">
        <v>98.7</v>
      </c>
      <c r="S110" s="1998">
        <v>112</v>
      </c>
      <c r="T110" s="1998">
        <v>73.599999999999994</v>
      </c>
      <c r="U110" s="1393">
        <v>143.4</v>
      </c>
      <c r="V110" s="1704">
        <f t="shared" si="1"/>
        <v>1.0469999999999999</v>
      </c>
      <c r="W110" s="637">
        <v>82.8</v>
      </c>
      <c r="X110" s="638">
        <v>86.307140219489213</v>
      </c>
      <c r="Y110" s="639">
        <v>78.5</v>
      </c>
      <c r="AF110" s="605">
        <v>56.9</v>
      </c>
      <c r="AI110" s="1288"/>
    </row>
    <row r="111" spans="1:35" ht="13.5" customHeight="1">
      <c r="A111" s="614"/>
      <c r="B111" s="561"/>
      <c r="C111" s="530" t="s">
        <v>371</v>
      </c>
      <c r="D111" s="665">
        <v>106.1</v>
      </c>
      <c r="E111" s="1231">
        <v>1196050</v>
      </c>
      <c r="F111" s="1181">
        <v>710041</v>
      </c>
      <c r="G111" s="663">
        <v>72.7</v>
      </c>
      <c r="H111" s="1175">
        <v>1110947.7120000001</v>
      </c>
      <c r="I111" s="1272">
        <v>0.43</v>
      </c>
      <c r="J111" s="1182">
        <v>206702</v>
      </c>
      <c r="K111" s="1291">
        <v>1.079</v>
      </c>
      <c r="L111" s="1235">
        <v>460301.39922712726</v>
      </c>
      <c r="M111" s="644"/>
      <c r="N111" s="1996"/>
      <c r="O111" s="1997"/>
      <c r="P111" s="1997"/>
      <c r="Q111" s="1997"/>
      <c r="R111" s="664">
        <v>102.4</v>
      </c>
      <c r="S111" s="1998">
        <v>111.9</v>
      </c>
      <c r="T111" s="1998">
        <v>74.400000000000006</v>
      </c>
      <c r="U111" s="1393">
        <v>142.80000000000001</v>
      </c>
      <c r="V111" s="1704">
        <f t="shared" si="1"/>
        <v>1.079</v>
      </c>
      <c r="W111" s="637">
        <v>82.4</v>
      </c>
      <c r="X111" s="638">
        <v>85.846425947854939</v>
      </c>
      <c r="Y111" s="639">
        <v>81.400000000000006</v>
      </c>
      <c r="AF111" s="605">
        <v>57.5</v>
      </c>
      <c r="AI111" s="1288"/>
    </row>
    <row r="112" spans="1:35" ht="13.5" customHeight="1">
      <c r="A112" s="614"/>
      <c r="B112" s="561"/>
      <c r="C112" s="530" t="s">
        <v>372</v>
      </c>
      <c r="D112" s="665">
        <v>105.2</v>
      </c>
      <c r="E112" s="1231">
        <v>1239054</v>
      </c>
      <c r="F112" s="1181">
        <v>792363</v>
      </c>
      <c r="G112" s="663">
        <v>70.7</v>
      </c>
      <c r="H112" s="1175">
        <v>1074609.6360000002</v>
      </c>
      <c r="I112" s="1272">
        <v>0.45</v>
      </c>
      <c r="J112" s="1182">
        <v>348341</v>
      </c>
      <c r="K112" s="1291">
        <v>1.075</v>
      </c>
      <c r="L112" s="1235">
        <v>500543.169298444</v>
      </c>
      <c r="M112" s="644"/>
      <c r="N112" s="1996"/>
      <c r="O112" s="1997"/>
      <c r="P112" s="1997"/>
      <c r="Q112" s="1997"/>
      <c r="R112" s="664">
        <v>101.8</v>
      </c>
      <c r="S112" s="1998">
        <v>111.9</v>
      </c>
      <c r="T112" s="1998">
        <v>74.5</v>
      </c>
      <c r="U112" s="1393">
        <v>142.30000000000001</v>
      </c>
      <c r="V112" s="1704">
        <f t="shared" si="1"/>
        <v>1.075</v>
      </c>
      <c r="W112" s="637">
        <v>82.7</v>
      </c>
      <c r="X112" s="638">
        <v>86.153568795611122</v>
      </c>
      <c r="Y112" s="639">
        <v>80.900000000000006</v>
      </c>
      <c r="AF112" s="605">
        <v>55.9</v>
      </c>
      <c r="AI112" s="1288"/>
    </row>
    <row r="113" spans="1:35" ht="13.5" customHeight="1">
      <c r="A113" s="614"/>
      <c r="B113" s="561"/>
      <c r="C113" s="530" t="s">
        <v>373</v>
      </c>
      <c r="D113" s="665">
        <v>104.8</v>
      </c>
      <c r="E113" s="1231">
        <v>1200439</v>
      </c>
      <c r="F113" s="1181">
        <v>591419</v>
      </c>
      <c r="G113" s="663">
        <v>70.400000000000006</v>
      </c>
      <c r="H113" s="1175">
        <v>988442.47499999998</v>
      </c>
      <c r="I113" s="1272">
        <v>0.45</v>
      </c>
      <c r="J113" s="1182">
        <v>171543</v>
      </c>
      <c r="K113" s="1291">
        <v>1.0149999999999999</v>
      </c>
      <c r="L113" s="1235">
        <v>497932.63063288853</v>
      </c>
      <c r="M113" s="644"/>
      <c r="N113" s="1996"/>
      <c r="O113" s="1997"/>
      <c r="P113" s="1997"/>
      <c r="Q113" s="1997"/>
      <c r="R113" s="664">
        <v>95.1</v>
      </c>
      <c r="S113" s="1998">
        <v>111.9</v>
      </c>
      <c r="T113" s="1998">
        <v>73.599999999999994</v>
      </c>
      <c r="U113" s="1393">
        <v>142.4</v>
      </c>
      <c r="V113" s="1704">
        <f t="shared" si="1"/>
        <v>1.0149999999999999</v>
      </c>
      <c r="W113" s="637">
        <v>81.7</v>
      </c>
      <c r="X113" s="638">
        <v>85.155354540403522</v>
      </c>
      <c r="Y113" s="639">
        <v>75.599999999999994</v>
      </c>
      <c r="AF113" s="605">
        <v>55.7</v>
      </c>
      <c r="AI113" s="1288"/>
    </row>
    <row r="114" spans="1:35" ht="13.5" customHeight="1">
      <c r="A114" s="614"/>
      <c r="B114" s="561"/>
      <c r="C114" s="530" t="s">
        <v>374</v>
      </c>
      <c r="D114" s="665">
        <v>105.7</v>
      </c>
      <c r="E114" s="1231">
        <v>1180041</v>
      </c>
      <c r="F114" s="1181">
        <v>586404</v>
      </c>
      <c r="G114" s="663">
        <v>72.2</v>
      </c>
      <c r="H114" s="1175">
        <v>1039020.0539999999</v>
      </c>
      <c r="I114" s="1272">
        <v>0.45</v>
      </c>
      <c r="J114" s="1182">
        <v>193801</v>
      </c>
      <c r="K114" s="1291">
        <v>1.1279999999999999</v>
      </c>
      <c r="L114" s="1235">
        <v>513686.48046863038</v>
      </c>
      <c r="M114" s="644"/>
      <c r="N114" s="1996"/>
      <c r="O114" s="1997"/>
      <c r="P114" s="1997"/>
      <c r="Q114" s="1997"/>
      <c r="R114" s="664">
        <v>106.8</v>
      </c>
      <c r="S114" s="1998">
        <v>112</v>
      </c>
      <c r="T114" s="1998">
        <v>74.5</v>
      </c>
      <c r="U114" s="1393">
        <v>142.30000000000001</v>
      </c>
      <c r="V114" s="1704">
        <f t="shared" si="1"/>
        <v>1.1279999999999999</v>
      </c>
      <c r="W114" s="637">
        <v>83.3</v>
      </c>
      <c r="X114" s="638">
        <v>86.767854491123487</v>
      </c>
      <c r="Y114" s="639">
        <v>84.9</v>
      </c>
      <c r="AF114" s="605">
        <v>57.1</v>
      </c>
      <c r="AI114" s="1288"/>
    </row>
    <row r="115" spans="1:35" ht="13.5" customHeight="1">
      <c r="A115" s="614"/>
      <c r="B115" s="561"/>
      <c r="C115" s="530" t="s">
        <v>116</v>
      </c>
      <c r="D115" s="665">
        <v>108.1</v>
      </c>
      <c r="E115" s="1231">
        <v>1240426</v>
      </c>
      <c r="F115" s="1181">
        <v>656896</v>
      </c>
      <c r="G115" s="663">
        <v>74.2</v>
      </c>
      <c r="H115" s="1175">
        <v>1061469.4939999999</v>
      </c>
      <c r="I115" s="1272">
        <v>0.45</v>
      </c>
      <c r="J115" s="1182">
        <v>239029</v>
      </c>
      <c r="K115" s="1291">
        <v>1.139</v>
      </c>
      <c r="L115" s="1235">
        <v>511258.41882819933</v>
      </c>
      <c r="M115" s="644"/>
      <c r="N115" s="1996"/>
      <c r="O115" s="1997"/>
      <c r="P115" s="1997"/>
      <c r="Q115" s="1997"/>
      <c r="R115" s="664">
        <v>109.6</v>
      </c>
      <c r="S115" s="1998">
        <v>112</v>
      </c>
      <c r="T115" s="1998">
        <v>74.900000000000006</v>
      </c>
      <c r="U115" s="1393">
        <v>143.9</v>
      </c>
      <c r="V115" s="1704">
        <f t="shared" si="1"/>
        <v>1.139</v>
      </c>
      <c r="W115" s="637">
        <v>83.6</v>
      </c>
      <c r="X115" s="638">
        <v>87.074997338879697</v>
      </c>
      <c r="Y115" s="639">
        <v>87.1</v>
      </c>
      <c r="AF115" s="605">
        <v>58.7</v>
      </c>
      <c r="AI115" s="1288"/>
    </row>
    <row r="116" spans="1:35" ht="13.5" customHeight="1">
      <c r="A116" s="614"/>
      <c r="B116" s="561"/>
      <c r="C116" s="530" t="s">
        <v>117</v>
      </c>
      <c r="D116" s="665">
        <v>106.9</v>
      </c>
      <c r="E116" s="1231">
        <v>1179664</v>
      </c>
      <c r="F116" s="1181">
        <v>642691</v>
      </c>
      <c r="G116" s="663">
        <v>71.8</v>
      </c>
      <c r="H116" s="1175">
        <v>1080424.6740000001</v>
      </c>
      <c r="I116" s="1272">
        <v>0.45</v>
      </c>
      <c r="J116" s="1182">
        <v>246317</v>
      </c>
      <c r="K116" s="1291">
        <v>1.113</v>
      </c>
      <c r="L116" s="1235">
        <v>459355.49791321682</v>
      </c>
      <c r="M116" s="644"/>
      <c r="N116" s="1996"/>
      <c r="O116" s="1997"/>
      <c r="P116" s="1997"/>
      <c r="Q116" s="1997"/>
      <c r="R116" s="664">
        <v>107.7</v>
      </c>
      <c r="S116" s="1998">
        <v>112</v>
      </c>
      <c r="T116" s="1998">
        <v>74.900000000000006</v>
      </c>
      <c r="U116" s="1393">
        <v>144.69999999999999</v>
      </c>
      <c r="V116" s="1704">
        <f t="shared" si="1"/>
        <v>1.113</v>
      </c>
      <c r="W116" s="637">
        <v>83</v>
      </c>
      <c r="X116" s="638">
        <v>86.460711643367318</v>
      </c>
      <c r="Y116" s="639">
        <v>85.6</v>
      </c>
      <c r="AF116" s="605">
        <v>56.8</v>
      </c>
      <c r="AI116" s="1288"/>
    </row>
    <row r="117" spans="1:35" ht="13.5" customHeight="1">
      <c r="A117" s="626"/>
      <c r="B117" s="642"/>
      <c r="C117" s="533" t="s">
        <v>118</v>
      </c>
      <c r="D117" s="1256">
        <v>106.8</v>
      </c>
      <c r="E117" s="1232">
        <v>1189013</v>
      </c>
      <c r="F117" s="1183">
        <v>748174</v>
      </c>
      <c r="G117" s="668">
        <v>75</v>
      </c>
      <c r="H117" s="1177">
        <v>1056317.4540000001</v>
      </c>
      <c r="I117" s="1273">
        <v>0.46</v>
      </c>
      <c r="J117" s="1184">
        <v>491302</v>
      </c>
      <c r="K117" s="1292">
        <v>1.1359999999999999</v>
      </c>
      <c r="L117" s="1236">
        <v>578566.37295266544</v>
      </c>
      <c r="M117" s="644"/>
      <c r="N117" s="1996"/>
      <c r="O117" s="1997"/>
      <c r="P117" s="1997"/>
      <c r="Q117" s="1997"/>
      <c r="R117" s="669">
        <v>110.4</v>
      </c>
      <c r="S117" s="1546">
        <v>111.9</v>
      </c>
      <c r="T117" s="1546">
        <v>75.2</v>
      </c>
      <c r="U117" s="1394">
        <v>144.6</v>
      </c>
      <c r="V117" s="1705">
        <f t="shared" si="1"/>
        <v>1.1359999999999999</v>
      </c>
      <c r="W117" s="637">
        <v>83.2</v>
      </c>
      <c r="X117" s="638">
        <v>86.614283067245424</v>
      </c>
      <c r="Y117" s="639">
        <v>87.8</v>
      </c>
      <c r="AF117" s="605">
        <v>59.3</v>
      </c>
      <c r="AI117" s="1288"/>
    </row>
    <row r="118" spans="1:35" ht="13.5" customHeight="1">
      <c r="A118" s="614">
        <v>1985</v>
      </c>
      <c r="B118" s="561" t="s">
        <v>383</v>
      </c>
      <c r="C118" s="529" t="s">
        <v>366</v>
      </c>
      <c r="D118" s="665">
        <v>107.2</v>
      </c>
      <c r="E118" s="1231">
        <v>1167263</v>
      </c>
      <c r="F118" s="1181">
        <v>574623</v>
      </c>
      <c r="G118" s="663">
        <v>74.7</v>
      </c>
      <c r="H118" s="1175">
        <v>941353.01399999997</v>
      </c>
      <c r="I118" s="1272">
        <v>0.47</v>
      </c>
      <c r="J118" s="1182">
        <v>185418</v>
      </c>
      <c r="K118" s="1291">
        <v>1.0980000000000001</v>
      </c>
      <c r="L118" s="1235">
        <v>326499.94909486838</v>
      </c>
      <c r="M118" s="644"/>
      <c r="N118" s="1996"/>
      <c r="O118" s="1997"/>
      <c r="P118" s="1997"/>
      <c r="Q118" s="1997"/>
      <c r="R118" s="664">
        <v>103.3</v>
      </c>
      <c r="S118" s="1998">
        <v>112.7</v>
      </c>
      <c r="T118" s="1998">
        <v>73.5</v>
      </c>
      <c r="U118" s="1393">
        <v>144.19999999999999</v>
      </c>
      <c r="V118" s="1704">
        <f t="shared" si="1"/>
        <v>1.0980000000000001</v>
      </c>
      <c r="W118" s="637">
        <v>83.8</v>
      </c>
      <c r="X118" s="638">
        <v>86.747890206019349</v>
      </c>
      <c r="Y118" s="639">
        <v>82.1</v>
      </c>
      <c r="AF118" s="605">
        <v>59.1</v>
      </c>
      <c r="AI118" s="1288"/>
    </row>
    <row r="119" spans="1:35" ht="13.5" customHeight="1">
      <c r="A119" s="614"/>
      <c r="B119" s="561"/>
      <c r="C119" s="530" t="s">
        <v>367</v>
      </c>
      <c r="D119" s="665">
        <v>105.6</v>
      </c>
      <c r="E119" s="1231">
        <v>1155975</v>
      </c>
      <c r="F119" s="1181">
        <v>683356</v>
      </c>
      <c r="G119" s="663">
        <v>73.099999999999994</v>
      </c>
      <c r="H119" s="1175">
        <v>1042482.9239999999</v>
      </c>
      <c r="I119" s="1272">
        <v>0.48</v>
      </c>
      <c r="J119" s="1182">
        <v>166033</v>
      </c>
      <c r="K119" s="1291">
        <v>1.111</v>
      </c>
      <c r="L119" s="1235">
        <v>442909.67091569823</v>
      </c>
      <c r="M119" s="644"/>
      <c r="N119" s="1996"/>
      <c r="O119" s="1997"/>
      <c r="P119" s="1997"/>
      <c r="Q119" s="1997"/>
      <c r="R119" s="664">
        <v>106.4</v>
      </c>
      <c r="S119" s="1998">
        <v>112.6</v>
      </c>
      <c r="T119" s="1998">
        <v>75.099999999999994</v>
      </c>
      <c r="U119" s="1393">
        <v>143.6</v>
      </c>
      <c r="V119" s="1704">
        <f t="shared" si="1"/>
        <v>1.111</v>
      </c>
      <c r="W119" s="637">
        <v>83.5</v>
      </c>
      <c r="X119" s="638">
        <v>86.397747359577266</v>
      </c>
      <c r="Y119" s="639">
        <v>84.6</v>
      </c>
      <c r="AF119" s="605">
        <v>57.8</v>
      </c>
      <c r="AI119" s="1288"/>
    </row>
    <row r="120" spans="1:35" ht="13.5" customHeight="1">
      <c r="A120" s="614"/>
      <c r="B120" s="561"/>
      <c r="C120" s="530" t="s">
        <v>368</v>
      </c>
      <c r="D120" s="665">
        <v>106.2</v>
      </c>
      <c r="E120" s="1231">
        <v>1246100</v>
      </c>
      <c r="F120" s="1181">
        <v>720096</v>
      </c>
      <c r="G120" s="663">
        <v>72.7</v>
      </c>
      <c r="H120" s="1175">
        <v>1016506.25</v>
      </c>
      <c r="I120" s="1272">
        <v>0.48</v>
      </c>
      <c r="J120" s="1182">
        <v>247390</v>
      </c>
      <c r="K120" s="1291">
        <v>1.264</v>
      </c>
      <c r="L120" s="1235">
        <v>505652.97477096698</v>
      </c>
      <c r="M120" s="644"/>
      <c r="N120" s="1996"/>
      <c r="O120" s="1997"/>
      <c r="P120" s="1997"/>
      <c r="Q120" s="1997"/>
      <c r="R120" s="664">
        <v>122.1</v>
      </c>
      <c r="S120" s="1998">
        <v>112.2</v>
      </c>
      <c r="T120" s="1998">
        <v>75</v>
      </c>
      <c r="U120" s="1393">
        <v>144.5</v>
      </c>
      <c r="V120" s="1704">
        <f t="shared" si="1"/>
        <v>1.264</v>
      </c>
      <c r="W120" s="637">
        <v>83.9</v>
      </c>
      <c r="X120" s="638">
        <v>86.835425917629877</v>
      </c>
      <c r="Y120" s="639">
        <v>97.1</v>
      </c>
      <c r="AF120" s="605">
        <v>57.5</v>
      </c>
      <c r="AI120" s="1288"/>
    </row>
    <row r="121" spans="1:35" ht="13.5" customHeight="1">
      <c r="A121" s="614"/>
      <c r="B121" s="561"/>
      <c r="C121" s="530" t="s">
        <v>369</v>
      </c>
      <c r="D121" s="665">
        <v>110.3</v>
      </c>
      <c r="E121" s="1231">
        <v>1189372</v>
      </c>
      <c r="F121" s="1181">
        <v>614516</v>
      </c>
      <c r="G121" s="663">
        <v>80.2</v>
      </c>
      <c r="H121" s="1175">
        <v>1097088.1399999999</v>
      </c>
      <c r="I121" s="1272">
        <v>0.49</v>
      </c>
      <c r="J121" s="1182">
        <v>229483</v>
      </c>
      <c r="K121" s="1291">
        <v>1.0860000000000001</v>
      </c>
      <c r="L121" s="1235">
        <v>476514.81859114446</v>
      </c>
      <c r="M121" s="644"/>
      <c r="N121" s="1996"/>
      <c r="O121" s="1997"/>
      <c r="P121" s="1997"/>
      <c r="Q121" s="1997"/>
      <c r="R121" s="664">
        <v>109.2</v>
      </c>
      <c r="S121" s="1998">
        <v>112</v>
      </c>
      <c r="T121" s="1998">
        <v>76.2</v>
      </c>
      <c r="U121" s="1393">
        <v>147.80000000000001</v>
      </c>
      <c r="V121" s="1704">
        <f t="shared" si="1"/>
        <v>1.0860000000000001</v>
      </c>
      <c r="W121" s="637">
        <v>84.6</v>
      </c>
      <c r="X121" s="638">
        <v>87.535711610513971</v>
      </c>
      <c r="Y121" s="639">
        <v>86.8</v>
      </c>
      <c r="AF121" s="605">
        <v>63.4</v>
      </c>
      <c r="AI121" s="1288"/>
    </row>
    <row r="122" spans="1:35" ht="13.5" customHeight="1">
      <c r="A122" s="614"/>
      <c r="B122" s="561"/>
      <c r="C122" s="530" t="s">
        <v>370</v>
      </c>
      <c r="D122" s="665">
        <v>106.3</v>
      </c>
      <c r="E122" s="1231">
        <v>1195247</v>
      </c>
      <c r="F122" s="1181">
        <v>615133</v>
      </c>
      <c r="G122" s="663">
        <v>73</v>
      </c>
      <c r="H122" s="1175">
        <v>1052030.436</v>
      </c>
      <c r="I122" s="1272">
        <v>0.5</v>
      </c>
      <c r="J122" s="1182">
        <v>221611</v>
      </c>
      <c r="K122" s="1291">
        <v>1.0009999999999999</v>
      </c>
      <c r="L122" s="1235">
        <v>422272.96127553313</v>
      </c>
      <c r="M122" s="644"/>
      <c r="N122" s="1996"/>
      <c r="O122" s="1997"/>
      <c r="P122" s="1997"/>
      <c r="Q122" s="1997"/>
      <c r="R122" s="664">
        <v>100.5</v>
      </c>
      <c r="S122" s="1998">
        <v>111.6</v>
      </c>
      <c r="T122" s="1998">
        <v>75.8</v>
      </c>
      <c r="U122" s="1393">
        <v>147.80000000000001</v>
      </c>
      <c r="V122" s="1704">
        <f t="shared" si="1"/>
        <v>1.0009999999999999</v>
      </c>
      <c r="W122" s="637">
        <v>84.5</v>
      </c>
      <c r="X122" s="638">
        <v>87.448175898903486</v>
      </c>
      <c r="Y122" s="639">
        <v>79.900000000000006</v>
      </c>
      <c r="AF122" s="605">
        <v>57.7</v>
      </c>
      <c r="AI122" s="1288"/>
    </row>
    <row r="123" spans="1:35" ht="13.5" customHeight="1">
      <c r="A123" s="614"/>
      <c r="B123" s="561"/>
      <c r="C123" s="530" t="s">
        <v>371</v>
      </c>
      <c r="D123" s="665">
        <v>104.7</v>
      </c>
      <c r="E123" s="1231">
        <v>1185620</v>
      </c>
      <c r="F123" s="1181">
        <v>750550</v>
      </c>
      <c r="G123" s="663">
        <v>70.3</v>
      </c>
      <c r="H123" s="1175">
        <v>1129017.8899999999</v>
      </c>
      <c r="I123" s="1272">
        <v>0.49</v>
      </c>
      <c r="J123" s="1182">
        <v>222724</v>
      </c>
      <c r="K123" s="1291">
        <v>0.98899999999999999</v>
      </c>
      <c r="L123" s="1235">
        <v>473123.42659018259</v>
      </c>
      <c r="M123" s="644"/>
      <c r="N123" s="1996"/>
      <c r="O123" s="1997"/>
      <c r="P123" s="1997"/>
      <c r="Q123" s="1997"/>
      <c r="R123" s="664">
        <v>101</v>
      </c>
      <c r="S123" s="1998">
        <v>111</v>
      </c>
      <c r="T123" s="1998">
        <v>77.099999999999994</v>
      </c>
      <c r="U123" s="1393">
        <v>147</v>
      </c>
      <c r="V123" s="1704">
        <f t="shared" si="1"/>
        <v>0.98899999999999999</v>
      </c>
      <c r="W123" s="637">
        <v>84.5</v>
      </c>
      <c r="X123" s="638">
        <v>87.448175898903486</v>
      </c>
      <c r="Y123" s="639">
        <v>80.3</v>
      </c>
      <c r="AF123" s="605">
        <v>55.6</v>
      </c>
      <c r="AI123" s="1288"/>
    </row>
    <row r="124" spans="1:35" ht="13.5" customHeight="1">
      <c r="A124" s="614"/>
      <c r="B124" s="561"/>
      <c r="C124" s="530" t="s">
        <v>372</v>
      </c>
      <c r="D124" s="665">
        <v>104.4</v>
      </c>
      <c r="E124" s="1231">
        <v>1265162</v>
      </c>
      <c r="F124" s="1181">
        <v>662864</v>
      </c>
      <c r="G124" s="663">
        <v>71.099999999999994</v>
      </c>
      <c r="H124" s="1175">
        <v>1114324.8840000001</v>
      </c>
      <c r="I124" s="1272">
        <v>0.49</v>
      </c>
      <c r="J124" s="1182">
        <v>357314</v>
      </c>
      <c r="K124" s="1291">
        <v>1.006</v>
      </c>
      <c r="L124" s="1235">
        <v>514486.16018205037</v>
      </c>
      <c r="M124" s="644"/>
      <c r="N124" s="1996"/>
      <c r="O124" s="1997"/>
      <c r="P124" s="1997"/>
      <c r="Q124" s="1997"/>
      <c r="R124" s="664">
        <v>101.8</v>
      </c>
      <c r="S124" s="1998">
        <v>110.8</v>
      </c>
      <c r="T124" s="1998">
        <v>76.8</v>
      </c>
      <c r="U124" s="1393">
        <v>146</v>
      </c>
      <c r="V124" s="1704">
        <f t="shared" si="1"/>
        <v>1.006</v>
      </c>
      <c r="W124" s="637">
        <v>84.8</v>
      </c>
      <c r="X124" s="638">
        <v>87.798318745345526</v>
      </c>
      <c r="Y124" s="639">
        <v>80.900000000000006</v>
      </c>
      <c r="AF124" s="605">
        <v>56.2</v>
      </c>
      <c r="AI124" s="1288"/>
    </row>
    <row r="125" spans="1:35" ht="13.5" customHeight="1">
      <c r="A125" s="614"/>
      <c r="B125" s="561"/>
      <c r="C125" s="530" t="s">
        <v>373</v>
      </c>
      <c r="D125" s="665">
        <v>108.1</v>
      </c>
      <c r="E125" s="1231">
        <v>1213667</v>
      </c>
      <c r="F125" s="1181">
        <v>656265</v>
      </c>
      <c r="G125" s="663">
        <v>75.7</v>
      </c>
      <c r="H125" s="1175">
        <v>1025820.64</v>
      </c>
      <c r="I125" s="1272">
        <v>0.49</v>
      </c>
      <c r="J125" s="1182">
        <v>181806</v>
      </c>
      <c r="K125" s="1291">
        <v>0.97599999999999998</v>
      </c>
      <c r="L125" s="1235">
        <v>511802.90307970921</v>
      </c>
      <c r="M125" s="644"/>
      <c r="N125" s="1996"/>
      <c r="O125" s="1997"/>
      <c r="P125" s="1997"/>
      <c r="Q125" s="1997"/>
      <c r="R125" s="664">
        <v>97.4</v>
      </c>
      <c r="S125" s="1998">
        <v>110.5</v>
      </c>
      <c r="T125" s="1998">
        <v>75.900000000000006</v>
      </c>
      <c r="U125" s="1393">
        <v>145.30000000000001</v>
      </c>
      <c r="V125" s="1704">
        <f t="shared" si="1"/>
        <v>0.97599999999999998</v>
      </c>
      <c r="W125" s="637">
        <v>85</v>
      </c>
      <c r="X125" s="638">
        <v>88.060925880177052</v>
      </c>
      <c r="Y125" s="639">
        <v>77.400000000000006</v>
      </c>
      <c r="AF125" s="605">
        <v>59.9</v>
      </c>
      <c r="AI125" s="1288"/>
    </row>
    <row r="126" spans="1:35" ht="13.5" customHeight="1">
      <c r="A126" s="614"/>
      <c r="B126" s="561"/>
      <c r="C126" s="530" t="s">
        <v>374</v>
      </c>
      <c r="D126" s="665">
        <v>103.7</v>
      </c>
      <c r="E126" s="1231">
        <v>1210529</v>
      </c>
      <c r="F126" s="1181">
        <v>618391</v>
      </c>
      <c r="G126" s="663">
        <v>70.8</v>
      </c>
      <c r="H126" s="1175">
        <v>1064365.6159999999</v>
      </c>
      <c r="I126" s="1272">
        <v>0.48</v>
      </c>
      <c r="J126" s="1182">
        <v>209519</v>
      </c>
      <c r="K126" s="1291">
        <v>1.028</v>
      </c>
      <c r="L126" s="1235">
        <v>527995.58776150306</v>
      </c>
      <c r="M126" s="644"/>
      <c r="N126" s="1996"/>
      <c r="O126" s="1997"/>
      <c r="P126" s="1997"/>
      <c r="Q126" s="1997"/>
      <c r="R126" s="664">
        <v>104.6</v>
      </c>
      <c r="S126" s="1998">
        <v>110.2</v>
      </c>
      <c r="T126" s="1998">
        <v>76.900000000000006</v>
      </c>
      <c r="U126" s="1393">
        <v>145.80000000000001</v>
      </c>
      <c r="V126" s="1704">
        <f t="shared" si="1"/>
        <v>1.028</v>
      </c>
      <c r="W126" s="637">
        <v>84.9</v>
      </c>
      <c r="X126" s="638">
        <v>87.885854456956025</v>
      </c>
      <c r="Y126" s="639">
        <v>83.2</v>
      </c>
      <c r="AF126" s="605">
        <v>56</v>
      </c>
      <c r="AI126" s="1288"/>
    </row>
    <row r="127" spans="1:35" ht="13.5" customHeight="1">
      <c r="A127" s="614"/>
      <c r="B127" s="561"/>
      <c r="C127" s="530" t="s">
        <v>116</v>
      </c>
      <c r="D127" s="665">
        <v>105.6</v>
      </c>
      <c r="E127" s="1231">
        <v>1230035</v>
      </c>
      <c r="F127" s="1181">
        <v>608814</v>
      </c>
      <c r="G127" s="663">
        <v>74</v>
      </c>
      <c r="H127" s="1175">
        <v>1070746.2300000002</v>
      </c>
      <c r="I127" s="1272">
        <v>0.49</v>
      </c>
      <c r="J127" s="1182">
        <v>270726</v>
      </c>
      <c r="K127" s="1291">
        <v>1.048</v>
      </c>
      <c r="L127" s="1235">
        <v>525499.89071339113</v>
      </c>
      <c r="M127" s="644"/>
      <c r="N127" s="1996"/>
      <c r="O127" s="1997"/>
      <c r="P127" s="1997"/>
      <c r="Q127" s="1997"/>
      <c r="R127" s="664">
        <v>107.2</v>
      </c>
      <c r="S127" s="1998">
        <v>109.7</v>
      </c>
      <c r="T127" s="1998">
        <v>77.099999999999994</v>
      </c>
      <c r="U127" s="1393">
        <v>145.5</v>
      </c>
      <c r="V127" s="1704">
        <f t="shared" si="1"/>
        <v>1.048</v>
      </c>
      <c r="W127" s="637">
        <v>86</v>
      </c>
      <c r="X127" s="638">
        <v>89.023818707892715</v>
      </c>
      <c r="Y127" s="639">
        <v>85.2</v>
      </c>
      <c r="AF127" s="605">
        <v>58.5</v>
      </c>
      <c r="AI127" s="1288"/>
    </row>
    <row r="128" spans="1:35" ht="13.5" customHeight="1">
      <c r="A128" s="614"/>
      <c r="B128" s="561"/>
      <c r="C128" s="530" t="s">
        <v>117</v>
      </c>
      <c r="D128" s="665">
        <v>107.6</v>
      </c>
      <c r="E128" s="1231">
        <v>1178704</v>
      </c>
      <c r="F128" s="1181">
        <v>642494</v>
      </c>
      <c r="G128" s="663">
        <v>74.900000000000006</v>
      </c>
      <c r="H128" s="1175">
        <v>1091060.1700000002</v>
      </c>
      <c r="I128" s="1272">
        <v>0.49</v>
      </c>
      <c r="J128" s="1182">
        <v>267892</v>
      </c>
      <c r="K128" s="1291">
        <v>1.0489999999999999</v>
      </c>
      <c r="L128" s="1235">
        <v>472151.17651315726</v>
      </c>
      <c r="M128" s="644"/>
      <c r="N128" s="1996"/>
      <c r="O128" s="1997"/>
      <c r="P128" s="1997"/>
      <c r="Q128" s="1997"/>
      <c r="R128" s="664">
        <v>108.4</v>
      </c>
      <c r="S128" s="1998">
        <v>109.4</v>
      </c>
      <c r="T128" s="1998">
        <v>77.599999999999994</v>
      </c>
      <c r="U128" s="1393">
        <v>145.69999999999999</v>
      </c>
      <c r="V128" s="1704">
        <f t="shared" si="1"/>
        <v>1.0489999999999999</v>
      </c>
      <c r="W128" s="637">
        <v>84.8</v>
      </c>
      <c r="X128" s="638">
        <v>87.798318745345526</v>
      </c>
      <c r="Y128" s="639">
        <v>86.2</v>
      </c>
      <c r="AF128" s="605">
        <v>59.2</v>
      </c>
      <c r="AI128" s="1288"/>
    </row>
    <row r="129" spans="1:35" ht="13.5" customHeight="1">
      <c r="A129" s="614"/>
      <c r="B129" s="561" t="s">
        <v>123</v>
      </c>
      <c r="C129" s="533" t="s">
        <v>118</v>
      </c>
      <c r="D129" s="665">
        <v>103</v>
      </c>
      <c r="E129" s="1231">
        <v>1171150</v>
      </c>
      <c r="F129" s="1181">
        <v>676280</v>
      </c>
      <c r="G129" s="663">
        <v>70.7</v>
      </c>
      <c r="H129" s="1175">
        <v>1058670.3799999999</v>
      </c>
      <c r="I129" s="1272">
        <v>0.48</v>
      </c>
      <c r="J129" s="1182">
        <v>509176</v>
      </c>
      <c r="K129" s="1291">
        <v>1.0449999999999999</v>
      </c>
      <c r="L129" s="1235">
        <v>594682.75643053162</v>
      </c>
      <c r="M129" s="644"/>
      <c r="N129" s="1996"/>
      <c r="O129" s="1997"/>
      <c r="P129" s="1997"/>
      <c r="Q129" s="1997"/>
      <c r="R129" s="669">
        <v>107.2</v>
      </c>
      <c r="S129" s="1546">
        <v>109.2</v>
      </c>
      <c r="T129" s="1546">
        <v>77.400000000000006</v>
      </c>
      <c r="U129" s="1394">
        <v>144.69999999999999</v>
      </c>
      <c r="V129" s="1705">
        <f t="shared" si="1"/>
        <v>1.0449999999999999</v>
      </c>
      <c r="W129" s="637">
        <v>84.7</v>
      </c>
      <c r="X129" s="638">
        <v>87.710783033735012</v>
      </c>
      <c r="Y129" s="639">
        <v>85.2</v>
      </c>
      <c r="AF129" s="605">
        <v>55.9</v>
      </c>
      <c r="AI129" s="1288"/>
    </row>
    <row r="130" spans="1:35" ht="13.5" customHeight="1">
      <c r="A130" s="611">
        <v>1986</v>
      </c>
      <c r="B130" s="560" t="s">
        <v>384</v>
      </c>
      <c r="C130" s="529" t="s">
        <v>366</v>
      </c>
      <c r="D130" s="1255">
        <v>103.9</v>
      </c>
      <c r="E130" s="1230">
        <v>1140590</v>
      </c>
      <c r="F130" s="1179">
        <v>483514</v>
      </c>
      <c r="G130" s="666">
        <v>72.8</v>
      </c>
      <c r="H130" s="1173">
        <v>951150.27</v>
      </c>
      <c r="I130" s="1271">
        <v>0.46</v>
      </c>
      <c r="J130" s="1180">
        <v>221368</v>
      </c>
      <c r="K130" s="1290">
        <v>1</v>
      </c>
      <c r="L130" s="1234">
        <v>264903.47622326936</v>
      </c>
      <c r="M130" s="644"/>
      <c r="N130" s="1996"/>
      <c r="O130" s="1997"/>
      <c r="P130" s="1997"/>
      <c r="Q130" s="1997"/>
      <c r="R130" s="664">
        <v>99.6</v>
      </c>
      <c r="S130" s="1998">
        <v>108.9</v>
      </c>
      <c r="T130" s="1998">
        <v>75.2</v>
      </c>
      <c r="U130" s="1393">
        <v>144.30000000000001</v>
      </c>
      <c r="V130" s="1704">
        <f t="shared" si="1"/>
        <v>1</v>
      </c>
      <c r="W130" s="637">
        <v>85.3</v>
      </c>
      <c r="X130" s="638">
        <v>88.323533015008607</v>
      </c>
      <c r="Y130" s="639">
        <v>79.2</v>
      </c>
      <c r="AF130" s="605">
        <v>57.6</v>
      </c>
      <c r="AI130" s="1288"/>
    </row>
    <row r="131" spans="1:35" ht="13.5" customHeight="1">
      <c r="A131" s="614"/>
      <c r="B131" s="561"/>
      <c r="C131" s="530" t="s">
        <v>367</v>
      </c>
      <c r="D131" s="665">
        <v>103.8</v>
      </c>
      <c r="E131" s="1231">
        <v>1134711</v>
      </c>
      <c r="F131" s="1181">
        <v>646154</v>
      </c>
      <c r="G131" s="663">
        <v>70.7</v>
      </c>
      <c r="H131" s="1175">
        <v>1040041.512</v>
      </c>
      <c r="I131" s="1272">
        <v>0.44</v>
      </c>
      <c r="J131" s="1182">
        <v>202126</v>
      </c>
      <c r="K131" s="1291">
        <v>1.0269999999999999</v>
      </c>
      <c r="L131" s="1235">
        <v>359351.69914645713</v>
      </c>
      <c r="M131" s="644"/>
      <c r="N131" s="1996"/>
      <c r="O131" s="1997"/>
      <c r="P131" s="1997"/>
      <c r="Q131" s="1997"/>
      <c r="R131" s="664">
        <v>104.8</v>
      </c>
      <c r="S131" s="1998">
        <v>108.4</v>
      </c>
      <c r="T131" s="1998">
        <v>77</v>
      </c>
      <c r="U131" s="1393">
        <v>143.6</v>
      </c>
      <c r="V131" s="1704">
        <f t="shared" si="1"/>
        <v>1.0269999999999999</v>
      </c>
      <c r="W131" s="637">
        <v>84.9</v>
      </c>
      <c r="X131" s="638">
        <v>87.885854456956025</v>
      </c>
      <c r="Y131" s="639">
        <v>83.3</v>
      </c>
      <c r="AF131" s="605">
        <v>55.9</v>
      </c>
      <c r="AI131" s="1288"/>
    </row>
    <row r="132" spans="1:35" ht="13.5" customHeight="1">
      <c r="A132" s="614"/>
      <c r="B132" s="561"/>
      <c r="C132" s="530" t="s">
        <v>368</v>
      </c>
      <c r="D132" s="665">
        <v>105.6</v>
      </c>
      <c r="E132" s="1231">
        <v>1188517</v>
      </c>
      <c r="F132" s="1181">
        <v>611191</v>
      </c>
      <c r="G132" s="663">
        <v>74.900000000000006</v>
      </c>
      <c r="H132" s="1175">
        <v>1021385.48</v>
      </c>
      <c r="I132" s="1272">
        <v>0.43</v>
      </c>
      <c r="J132" s="1182">
        <v>265138</v>
      </c>
      <c r="K132" s="1291">
        <v>1.1910000000000001</v>
      </c>
      <c r="L132" s="1235">
        <v>410258.04491181026</v>
      </c>
      <c r="M132" s="644"/>
      <c r="N132" s="1996"/>
      <c r="O132" s="1997"/>
      <c r="P132" s="1997"/>
      <c r="Q132" s="1997"/>
      <c r="R132" s="664">
        <v>121.4</v>
      </c>
      <c r="S132" s="1998">
        <v>107.9</v>
      </c>
      <c r="T132" s="1998">
        <v>76.599999999999994</v>
      </c>
      <c r="U132" s="1393">
        <v>143.6</v>
      </c>
      <c r="V132" s="1704">
        <f t="shared" si="1"/>
        <v>1.1910000000000001</v>
      </c>
      <c r="W132" s="637">
        <v>84.7</v>
      </c>
      <c r="X132" s="638">
        <v>87.710783033735012</v>
      </c>
      <c r="Y132" s="639">
        <v>96.5</v>
      </c>
      <c r="AF132" s="605">
        <v>59.2</v>
      </c>
      <c r="AI132" s="1288"/>
    </row>
    <row r="133" spans="1:35" ht="13.5" customHeight="1">
      <c r="A133" s="614"/>
      <c r="B133" s="561"/>
      <c r="C133" s="530" t="s">
        <v>369</v>
      </c>
      <c r="D133" s="665">
        <v>105.6</v>
      </c>
      <c r="E133" s="1231">
        <v>1114687</v>
      </c>
      <c r="F133" s="1181">
        <v>653684</v>
      </c>
      <c r="G133" s="663">
        <v>73</v>
      </c>
      <c r="H133" s="1175">
        <v>1085469.9600000002</v>
      </c>
      <c r="I133" s="1272">
        <v>0.41</v>
      </c>
      <c r="J133" s="1182">
        <v>262865</v>
      </c>
      <c r="K133" s="1291">
        <v>0.97399999999999998</v>
      </c>
      <c r="L133" s="1235">
        <v>386617.00336136046</v>
      </c>
      <c r="M133" s="644"/>
      <c r="N133" s="1996"/>
      <c r="O133" s="1997"/>
      <c r="P133" s="1997"/>
      <c r="Q133" s="1997"/>
      <c r="R133" s="664">
        <v>104.3</v>
      </c>
      <c r="S133" s="1998">
        <v>106.9</v>
      </c>
      <c r="T133" s="1998">
        <v>78</v>
      </c>
      <c r="U133" s="1393">
        <v>146.80000000000001</v>
      </c>
      <c r="V133" s="1704">
        <f t="shared" si="1"/>
        <v>0.97399999999999998</v>
      </c>
      <c r="W133" s="637">
        <v>85.1</v>
      </c>
      <c r="X133" s="638">
        <v>88.060925880177052</v>
      </c>
      <c r="Y133" s="639">
        <v>82.9</v>
      </c>
      <c r="AF133" s="605">
        <v>57.7</v>
      </c>
      <c r="AI133" s="1288"/>
    </row>
    <row r="134" spans="1:35" ht="13.5" customHeight="1">
      <c r="A134" s="614"/>
      <c r="B134" s="561"/>
      <c r="C134" s="530" t="s">
        <v>370</v>
      </c>
      <c r="D134" s="665">
        <v>104.5</v>
      </c>
      <c r="E134" s="1231">
        <v>1086926</v>
      </c>
      <c r="F134" s="1181">
        <v>685843</v>
      </c>
      <c r="G134" s="663">
        <v>71.8</v>
      </c>
      <c r="H134" s="1175">
        <v>1049541.405</v>
      </c>
      <c r="I134" s="1272">
        <v>0.41</v>
      </c>
      <c r="J134" s="1182">
        <v>251100</v>
      </c>
      <c r="K134" s="1291">
        <v>0.93899999999999995</v>
      </c>
      <c r="L134" s="1235">
        <v>342608.24746554566</v>
      </c>
      <c r="M134" s="644"/>
      <c r="N134" s="1996"/>
      <c r="O134" s="1997"/>
      <c r="P134" s="1997"/>
      <c r="Q134" s="1997"/>
      <c r="R134" s="664">
        <v>99.1</v>
      </c>
      <c r="S134" s="1998">
        <v>106.7</v>
      </c>
      <c r="T134" s="1998">
        <v>77</v>
      </c>
      <c r="U134" s="1393">
        <v>146.30000000000001</v>
      </c>
      <c r="V134" s="1704">
        <f t="shared" si="1"/>
        <v>0.93899999999999995</v>
      </c>
      <c r="W134" s="637">
        <v>85.8</v>
      </c>
      <c r="X134" s="638">
        <v>88.761211573061161</v>
      </c>
      <c r="Y134" s="639">
        <v>78.8</v>
      </c>
      <c r="AF134" s="605">
        <v>56.8</v>
      </c>
      <c r="AI134" s="1288"/>
    </row>
    <row r="135" spans="1:35" ht="13.5" customHeight="1">
      <c r="A135" s="614"/>
      <c r="B135" s="561"/>
      <c r="C135" s="530" t="s">
        <v>371</v>
      </c>
      <c r="D135" s="665">
        <v>104.7</v>
      </c>
      <c r="E135" s="1231">
        <v>1123264</v>
      </c>
      <c r="F135" s="1181">
        <v>661580</v>
      </c>
      <c r="G135" s="663">
        <v>72.2</v>
      </c>
      <c r="H135" s="1175">
        <v>1113874.58</v>
      </c>
      <c r="I135" s="1272">
        <v>0.4</v>
      </c>
      <c r="J135" s="1182">
        <v>245200</v>
      </c>
      <c r="K135" s="1291">
        <v>0.94299999999999995</v>
      </c>
      <c r="L135" s="1235">
        <v>383865.42091002734</v>
      </c>
      <c r="M135" s="644"/>
      <c r="N135" s="1996"/>
      <c r="O135" s="1997"/>
      <c r="P135" s="1997"/>
      <c r="Q135" s="1997"/>
      <c r="R135" s="664">
        <v>100.7</v>
      </c>
      <c r="S135" s="1998">
        <v>106.3</v>
      </c>
      <c r="T135" s="1998">
        <v>77.7</v>
      </c>
      <c r="U135" s="1393">
        <v>146.1</v>
      </c>
      <c r="V135" s="1704">
        <f t="shared" si="1"/>
        <v>0.94299999999999995</v>
      </c>
      <c r="W135" s="637">
        <v>85.1</v>
      </c>
      <c r="X135" s="638">
        <v>88.060925880177052</v>
      </c>
      <c r="Y135" s="639">
        <v>80.099999999999994</v>
      </c>
      <c r="AF135" s="605">
        <v>57.1</v>
      </c>
      <c r="AI135" s="1288"/>
    </row>
    <row r="136" spans="1:35" ht="13.5" customHeight="1">
      <c r="A136" s="614"/>
      <c r="B136" s="561"/>
      <c r="C136" s="530" t="s">
        <v>372</v>
      </c>
      <c r="D136" s="665">
        <v>107.2</v>
      </c>
      <c r="E136" s="1231">
        <v>1142691</v>
      </c>
      <c r="F136" s="1181">
        <v>741840</v>
      </c>
      <c r="G136" s="663">
        <v>75</v>
      </c>
      <c r="H136" s="1175">
        <v>1091771.0819999999</v>
      </c>
      <c r="I136" s="1272">
        <v>0.4</v>
      </c>
      <c r="J136" s="1182">
        <v>381863</v>
      </c>
      <c r="K136" s="1291">
        <v>0.98399999999999999</v>
      </c>
      <c r="L136" s="1235">
        <v>417424.78882098239</v>
      </c>
      <c r="M136" s="644"/>
      <c r="N136" s="1996"/>
      <c r="O136" s="1997"/>
      <c r="P136" s="1997"/>
      <c r="Q136" s="1997"/>
      <c r="R136" s="664">
        <v>105.3</v>
      </c>
      <c r="S136" s="1998">
        <v>105.5</v>
      </c>
      <c r="T136" s="1998">
        <v>77.400000000000006</v>
      </c>
      <c r="U136" s="1393">
        <v>145.9</v>
      </c>
      <c r="V136" s="1704">
        <f t="shared" si="1"/>
        <v>0.98399999999999999</v>
      </c>
      <c r="W136" s="637">
        <v>84.9</v>
      </c>
      <c r="X136" s="638">
        <v>87.885854456956025</v>
      </c>
      <c r="Y136" s="639">
        <v>83.7</v>
      </c>
      <c r="AF136" s="605">
        <v>59.3</v>
      </c>
      <c r="AI136" s="1288"/>
    </row>
    <row r="137" spans="1:35" ht="13.5" customHeight="1">
      <c r="A137" s="614"/>
      <c r="B137" s="561"/>
      <c r="C137" s="530" t="s">
        <v>373</v>
      </c>
      <c r="D137" s="665">
        <v>103.8</v>
      </c>
      <c r="E137" s="1231">
        <v>1109794</v>
      </c>
      <c r="F137" s="1181">
        <v>675437</v>
      </c>
      <c r="G137" s="663">
        <v>71.400000000000006</v>
      </c>
      <c r="H137" s="1175">
        <v>1002563.1679999999</v>
      </c>
      <c r="I137" s="1272">
        <v>0.4</v>
      </c>
      <c r="J137" s="1182">
        <v>210696</v>
      </c>
      <c r="K137" s="1291">
        <v>0.88200000000000001</v>
      </c>
      <c r="L137" s="1235">
        <v>415247.74672348291</v>
      </c>
      <c r="M137" s="644"/>
      <c r="N137" s="1996"/>
      <c r="O137" s="1997"/>
      <c r="P137" s="1997"/>
      <c r="Q137" s="1997"/>
      <c r="R137" s="664">
        <v>93.1</v>
      </c>
      <c r="S137" s="1998">
        <v>105.1</v>
      </c>
      <c r="T137" s="1998">
        <v>76.7</v>
      </c>
      <c r="U137" s="1393">
        <v>144.69999999999999</v>
      </c>
      <c r="V137" s="1704">
        <f t="shared" si="1"/>
        <v>0.88200000000000001</v>
      </c>
      <c r="W137" s="637">
        <v>85.2</v>
      </c>
      <c r="X137" s="638">
        <v>88.148461591787566</v>
      </c>
      <c r="Y137" s="639">
        <v>74</v>
      </c>
      <c r="AF137" s="605">
        <v>56.5</v>
      </c>
      <c r="AI137" s="1288"/>
    </row>
    <row r="138" spans="1:35" ht="13.5" customHeight="1">
      <c r="A138" s="614"/>
      <c r="B138" s="561"/>
      <c r="C138" s="530" t="s">
        <v>374</v>
      </c>
      <c r="D138" s="665">
        <v>108.1</v>
      </c>
      <c r="E138" s="1231">
        <v>1104089</v>
      </c>
      <c r="F138" s="1181">
        <v>598143</v>
      </c>
      <c r="G138" s="663">
        <v>73.2</v>
      </c>
      <c r="H138" s="1175">
        <v>1056089.0559999999</v>
      </c>
      <c r="I138" s="1272">
        <v>0.4</v>
      </c>
      <c r="J138" s="1182">
        <v>218534</v>
      </c>
      <c r="K138" s="1291">
        <v>1.02</v>
      </c>
      <c r="L138" s="1235">
        <v>428385.56948114629</v>
      </c>
      <c r="M138" s="644"/>
      <c r="N138" s="1996"/>
      <c r="O138" s="1997"/>
      <c r="P138" s="1997"/>
      <c r="Q138" s="1997"/>
      <c r="R138" s="664">
        <v>109.3</v>
      </c>
      <c r="S138" s="1998">
        <v>104.2</v>
      </c>
      <c r="T138" s="1998">
        <v>77.400000000000006</v>
      </c>
      <c r="U138" s="1393">
        <v>144.19999999999999</v>
      </c>
      <c r="V138" s="1704">
        <f t="shared" si="1"/>
        <v>1.02</v>
      </c>
      <c r="W138" s="637">
        <v>85.4</v>
      </c>
      <c r="X138" s="638">
        <v>88.323533015008607</v>
      </c>
      <c r="Y138" s="639">
        <v>86.9</v>
      </c>
      <c r="AF138" s="605">
        <v>57.9</v>
      </c>
      <c r="AI138" s="1288"/>
    </row>
    <row r="139" spans="1:35" ht="13.5" customHeight="1">
      <c r="A139" s="614"/>
      <c r="B139" s="561"/>
      <c r="C139" s="530" t="s">
        <v>116</v>
      </c>
      <c r="D139" s="665">
        <v>104.8</v>
      </c>
      <c r="E139" s="1231">
        <v>1085591</v>
      </c>
      <c r="F139" s="1181">
        <v>675199</v>
      </c>
      <c r="G139" s="663">
        <v>72</v>
      </c>
      <c r="H139" s="1175">
        <v>1068261.8999999999</v>
      </c>
      <c r="I139" s="1272">
        <v>0.4</v>
      </c>
      <c r="J139" s="1182">
        <v>269171</v>
      </c>
      <c r="K139" s="1291">
        <v>0.97799999999999998</v>
      </c>
      <c r="L139" s="1235">
        <v>426360.70293682435</v>
      </c>
      <c r="M139" s="644"/>
      <c r="N139" s="1996"/>
      <c r="O139" s="1997"/>
      <c r="P139" s="1997"/>
      <c r="Q139" s="1997"/>
      <c r="R139" s="664">
        <v>106.4</v>
      </c>
      <c r="S139" s="1998">
        <v>103.3</v>
      </c>
      <c r="T139" s="1998">
        <v>77.900000000000006</v>
      </c>
      <c r="U139" s="1393">
        <v>144.19999999999999</v>
      </c>
      <c r="V139" s="1704">
        <f t="shared" si="1"/>
        <v>0.97799999999999998</v>
      </c>
      <c r="W139" s="637">
        <v>85.4</v>
      </c>
      <c r="X139" s="638">
        <v>88.411068726619135</v>
      </c>
      <c r="Y139" s="639">
        <v>84.6</v>
      </c>
      <c r="AF139" s="605">
        <v>56.9</v>
      </c>
      <c r="AI139" s="1288"/>
    </row>
    <row r="140" spans="1:35" ht="13.5" customHeight="1">
      <c r="A140" s="614"/>
      <c r="B140" s="561"/>
      <c r="C140" s="530" t="s">
        <v>117</v>
      </c>
      <c r="D140" s="665">
        <v>100.4</v>
      </c>
      <c r="E140" s="1231">
        <v>1061931</v>
      </c>
      <c r="F140" s="1181">
        <v>809199</v>
      </c>
      <c r="G140" s="663">
        <v>64</v>
      </c>
      <c r="H140" s="1175">
        <v>1064570.0900000001</v>
      </c>
      <c r="I140" s="1272">
        <v>0.39</v>
      </c>
      <c r="J140" s="1182">
        <v>283954</v>
      </c>
      <c r="K140" s="1291">
        <v>0.92900000000000005</v>
      </c>
      <c r="L140" s="1235">
        <v>383076.59253233136</v>
      </c>
      <c r="M140" s="644"/>
      <c r="N140" s="1996"/>
      <c r="O140" s="1997"/>
      <c r="P140" s="1997"/>
      <c r="Q140" s="1997"/>
      <c r="R140" s="664">
        <v>101.1</v>
      </c>
      <c r="S140" s="1998">
        <v>103.1</v>
      </c>
      <c r="T140" s="1998">
        <v>78</v>
      </c>
      <c r="U140" s="1393">
        <v>143.9</v>
      </c>
      <c r="V140" s="1704">
        <f t="shared" si="1"/>
        <v>0.92900000000000005</v>
      </c>
      <c r="W140" s="637">
        <v>84.9</v>
      </c>
      <c r="X140" s="638">
        <v>87.885854456956025</v>
      </c>
      <c r="Y140" s="639">
        <v>80.400000000000006</v>
      </c>
      <c r="AF140" s="605">
        <v>50.6</v>
      </c>
      <c r="AI140" s="1288"/>
    </row>
    <row r="141" spans="1:35" ht="13.5" customHeight="1">
      <c r="A141" s="626"/>
      <c r="B141" s="642"/>
      <c r="C141" s="533" t="s">
        <v>118</v>
      </c>
      <c r="D141" s="1256">
        <v>106.8</v>
      </c>
      <c r="E141" s="1232">
        <v>1061511</v>
      </c>
      <c r="F141" s="1183">
        <v>576319</v>
      </c>
      <c r="G141" s="668">
        <v>72.2</v>
      </c>
      <c r="H141" s="1177">
        <v>1051255.568</v>
      </c>
      <c r="I141" s="1273">
        <v>0.4</v>
      </c>
      <c r="J141" s="1184">
        <v>513803</v>
      </c>
      <c r="K141" s="1292">
        <v>1.0209999999999999</v>
      </c>
      <c r="L141" s="1236">
        <v>482491.7426946073</v>
      </c>
      <c r="M141" s="644"/>
      <c r="N141" s="1996"/>
      <c r="O141" s="1997"/>
      <c r="P141" s="1997"/>
      <c r="Q141" s="1997"/>
      <c r="R141" s="669">
        <v>110.6</v>
      </c>
      <c r="S141" s="1998">
        <v>103</v>
      </c>
      <c r="T141" s="1998">
        <v>78</v>
      </c>
      <c r="U141" s="1394">
        <v>143</v>
      </c>
      <c r="V141" s="1705">
        <f t="shared" si="1"/>
        <v>1.0209999999999999</v>
      </c>
      <c r="W141" s="637">
        <v>84.8</v>
      </c>
      <c r="X141" s="638">
        <v>87.710783033735012</v>
      </c>
      <c r="Y141" s="639">
        <v>87.9</v>
      </c>
      <c r="AF141" s="605">
        <v>57.1</v>
      </c>
      <c r="AI141" s="1288"/>
    </row>
    <row r="142" spans="1:35" ht="13.5" customHeight="1">
      <c r="A142" s="614">
        <v>1987</v>
      </c>
      <c r="B142" s="561" t="s">
        <v>385</v>
      </c>
      <c r="C142" s="529" t="s">
        <v>366</v>
      </c>
      <c r="D142" s="665">
        <v>103.9</v>
      </c>
      <c r="E142" s="1231">
        <v>1051421</v>
      </c>
      <c r="F142" s="1181">
        <v>599631</v>
      </c>
      <c r="G142" s="663">
        <v>68.3</v>
      </c>
      <c r="H142" s="1175">
        <v>954331.88500000001</v>
      </c>
      <c r="I142" s="1272">
        <v>0.39</v>
      </c>
      <c r="J142" s="1182">
        <v>236417</v>
      </c>
      <c r="K142" s="1291">
        <v>0.95399999999999996</v>
      </c>
      <c r="L142" s="1235">
        <v>254074.5106096587</v>
      </c>
      <c r="M142" s="644"/>
      <c r="N142" s="1996"/>
      <c r="O142" s="1997"/>
      <c r="P142" s="1997"/>
      <c r="Q142" s="1997"/>
      <c r="R142" s="664">
        <v>99.1</v>
      </c>
      <c r="S142" s="1998">
        <v>102.6</v>
      </c>
      <c r="T142" s="1998">
        <v>75.5</v>
      </c>
      <c r="U142" s="1393">
        <v>141.1</v>
      </c>
      <c r="V142" s="1704">
        <f t="shared" si="1"/>
        <v>0.95399999999999996</v>
      </c>
      <c r="W142" s="637">
        <v>84.3</v>
      </c>
      <c r="X142" s="638">
        <v>87.185568764071931</v>
      </c>
      <c r="Y142" s="639">
        <v>78.8</v>
      </c>
      <c r="AF142" s="605">
        <v>54</v>
      </c>
      <c r="AI142" s="1288"/>
    </row>
    <row r="143" spans="1:35" ht="13.5" customHeight="1">
      <c r="A143" s="614"/>
      <c r="B143" s="561"/>
      <c r="C143" s="530" t="s">
        <v>367</v>
      </c>
      <c r="D143" s="665">
        <v>108</v>
      </c>
      <c r="E143" s="1231">
        <v>1038158</v>
      </c>
      <c r="F143" s="1181">
        <v>837712</v>
      </c>
      <c r="G143" s="663">
        <v>76.900000000000006</v>
      </c>
      <c r="H143" s="1175">
        <v>1035513.9079999999</v>
      </c>
      <c r="I143" s="1272">
        <v>0.4</v>
      </c>
      <c r="J143" s="1182">
        <v>213618</v>
      </c>
      <c r="K143" s="1291">
        <v>1.0229999999999999</v>
      </c>
      <c r="L143" s="1235">
        <v>344661.79303903499</v>
      </c>
      <c r="M143" s="644"/>
      <c r="N143" s="1996"/>
      <c r="O143" s="1997"/>
      <c r="P143" s="1997"/>
      <c r="Q143" s="1997"/>
      <c r="R143" s="664">
        <v>108.7</v>
      </c>
      <c r="S143" s="1998">
        <v>102.4</v>
      </c>
      <c r="T143" s="1998">
        <v>77.7</v>
      </c>
      <c r="U143" s="1393">
        <v>140.1</v>
      </c>
      <c r="V143" s="1704">
        <f t="shared" si="1"/>
        <v>1.0229999999999999</v>
      </c>
      <c r="W143" s="637">
        <v>84.2</v>
      </c>
      <c r="X143" s="638">
        <v>87.098033052461432</v>
      </c>
      <c r="Y143" s="639">
        <v>86.4</v>
      </c>
      <c r="AF143" s="605">
        <v>60.8</v>
      </c>
      <c r="AI143" s="1288"/>
    </row>
    <row r="144" spans="1:35" ht="13.5" customHeight="1">
      <c r="A144" s="614"/>
      <c r="B144" s="561"/>
      <c r="C144" s="530" t="s">
        <v>368</v>
      </c>
      <c r="D144" s="665">
        <v>107.1</v>
      </c>
      <c r="E144" s="1231">
        <v>1106155</v>
      </c>
      <c r="F144" s="1181">
        <v>703109</v>
      </c>
      <c r="G144" s="663">
        <v>75.099999999999994</v>
      </c>
      <c r="H144" s="1175">
        <v>1020999.74</v>
      </c>
      <c r="I144" s="1272">
        <v>0.41</v>
      </c>
      <c r="J144" s="1182">
        <v>279736</v>
      </c>
      <c r="K144" s="1291">
        <v>1.171</v>
      </c>
      <c r="L144" s="1235">
        <v>393487.14282929956</v>
      </c>
      <c r="M144" s="644"/>
      <c r="N144" s="1996"/>
      <c r="O144" s="1997"/>
      <c r="P144" s="1997"/>
      <c r="Q144" s="1997"/>
      <c r="R144" s="664">
        <v>123.4</v>
      </c>
      <c r="S144" s="1998">
        <v>102.6</v>
      </c>
      <c r="T144" s="1998">
        <v>77.400000000000006</v>
      </c>
      <c r="U144" s="1393">
        <v>139.69999999999999</v>
      </c>
      <c r="V144" s="1704">
        <f t="shared" si="1"/>
        <v>1.171</v>
      </c>
      <c r="W144" s="637">
        <v>84.6</v>
      </c>
      <c r="X144" s="638">
        <v>87.535711610513971</v>
      </c>
      <c r="Y144" s="639">
        <v>98.1</v>
      </c>
      <c r="AF144" s="605">
        <v>59.4</v>
      </c>
      <c r="AI144" s="1288"/>
    </row>
    <row r="145" spans="1:35" ht="13.5" customHeight="1">
      <c r="A145" s="614"/>
      <c r="B145" s="561"/>
      <c r="C145" s="530" t="s">
        <v>369</v>
      </c>
      <c r="D145" s="665">
        <v>105.8</v>
      </c>
      <c r="E145" s="1231">
        <v>1056446</v>
      </c>
      <c r="F145" s="1181">
        <v>802535</v>
      </c>
      <c r="G145" s="663">
        <v>73.5</v>
      </c>
      <c r="H145" s="1175">
        <v>1062383.8</v>
      </c>
      <c r="I145" s="1272">
        <v>0.4</v>
      </c>
      <c r="J145" s="1182">
        <v>276825</v>
      </c>
      <c r="K145" s="1291">
        <v>0.96399999999999997</v>
      </c>
      <c r="L145" s="1235">
        <v>370812.52131104289</v>
      </c>
      <c r="M145" s="644"/>
      <c r="N145" s="1996"/>
      <c r="O145" s="1997"/>
      <c r="P145" s="1997"/>
      <c r="Q145" s="1997"/>
      <c r="R145" s="664">
        <v>104.9</v>
      </c>
      <c r="S145" s="1998">
        <v>102.2</v>
      </c>
      <c r="T145" s="1998">
        <v>78.400000000000006</v>
      </c>
      <c r="U145" s="1393">
        <v>141.9</v>
      </c>
      <c r="V145" s="1704">
        <f t="shared" si="1"/>
        <v>0.96399999999999997</v>
      </c>
      <c r="W145" s="637">
        <v>85.4</v>
      </c>
      <c r="X145" s="638">
        <v>88.411068726619135</v>
      </c>
      <c r="Y145" s="639">
        <v>83.4</v>
      </c>
      <c r="AF145" s="605">
        <v>58.1</v>
      </c>
      <c r="AI145" s="1288"/>
    </row>
    <row r="146" spans="1:35" ht="13.5" customHeight="1">
      <c r="A146" s="614"/>
      <c r="B146" s="561"/>
      <c r="C146" s="530" t="s">
        <v>370</v>
      </c>
      <c r="D146" s="665">
        <v>110.1</v>
      </c>
      <c r="E146" s="1231">
        <v>1087117</v>
      </c>
      <c r="F146" s="1181">
        <v>726712</v>
      </c>
      <c r="G146" s="663">
        <v>81.8</v>
      </c>
      <c r="H146" s="1175">
        <v>1021439.0519999999</v>
      </c>
      <c r="I146" s="1272">
        <v>0.4</v>
      </c>
      <c r="J146" s="1182">
        <v>266043</v>
      </c>
      <c r="K146" s="1291">
        <v>0.98399999999999999</v>
      </c>
      <c r="L146" s="1235">
        <v>328602.79542830313</v>
      </c>
      <c r="M146" s="644"/>
      <c r="N146" s="1996"/>
      <c r="O146" s="1997"/>
      <c r="P146" s="1997"/>
      <c r="Q146" s="1997"/>
      <c r="R146" s="664">
        <v>104.5</v>
      </c>
      <c r="S146" s="1998">
        <v>102.1</v>
      </c>
      <c r="T146" s="1998">
        <v>77.099999999999994</v>
      </c>
      <c r="U146" s="1393">
        <v>140.69999999999999</v>
      </c>
      <c r="V146" s="1704">
        <f t="shared" si="1"/>
        <v>0.98399999999999999</v>
      </c>
      <c r="W146" s="637">
        <v>85.5</v>
      </c>
      <c r="X146" s="638">
        <v>88.586140149840134</v>
      </c>
      <c r="Y146" s="639">
        <v>83.1</v>
      </c>
      <c r="AF146" s="605">
        <v>64.7</v>
      </c>
      <c r="AI146" s="1288"/>
    </row>
    <row r="147" spans="1:35" ht="13.5" customHeight="1">
      <c r="A147" s="614"/>
      <c r="B147" s="561"/>
      <c r="C147" s="530" t="s">
        <v>371</v>
      </c>
      <c r="D147" s="665">
        <v>110.7</v>
      </c>
      <c r="E147" s="1231">
        <v>1092699</v>
      </c>
      <c r="F147" s="1181">
        <v>1060004</v>
      </c>
      <c r="G147" s="663">
        <v>78.7</v>
      </c>
      <c r="H147" s="1175">
        <v>1098373.8599999999</v>
      </c>
      <c r="I147" s="1272">
        <v>0.4</v>
      </c>
      <c r="J147" s="1182">
        <v>253549</v>
      </c>
      <c r="K147" s="1291">
        <v>0.98699999999999999</v>
      </c>
      <c r="L147" s="1235">
        <v>368173.42055369623</v>
      </c>
      <c r="M147" s="644"/>
      <c r="N147" s="1996"/>
      <c r="O147" s="1997"/>
      <c r="P147" s="1997"/>
      <c r="Q147" s="1997"/>
      <c r="R147" s="664">
        <v>106.8</v>
      </c>
      <c r="S147" s="1998">
        <v>102.1</v>
      </c>
      <c r="T147" s="1998">
        <v>78.599999999999994</v>
      </c>
      <c r="U147" s="1393">
        <v>140.6</v>
      </c>
      <c r="V147" s="1704">
        <f t="shared" si="1"/>
        <v>0.98699999999999999</v>
      </c>
      <c r="W147" s="637">
        <v>85.6</v>
      </c>
      <c r="X147" s="638">
        <v>88.586140149840134</v>
      </c>
      <c r="Y147" s="639">
        <v>84.9</v>
      </c>
      <c r="AF147" s="605">
        <v>62.2</v>
      </c>
      <c r="AI147" s="1288"/>
    </row>
    <row r="148" spans="1:35" ht="13.5" customHeight="1">
      <c r="A148" s="614"/>
      <c r="B148" s="561"/>
      <c r="C148" s="530" t="s">
        <v>372</v>
      </c>
      <c r="D148" s="665">
        <v>113.3</v>
      </c>
      <c r="E148" s="1231">
        <v>1157211</v>
      </c>
      <c r="F148" s="1181">
        <v>801298</v>
      </c>
      <c r="G148" s="663">
        <v>81.8</v>
      </c>
      <c r="H148" s="1175">
        <v>1080088.45</v>
      </c>
      <c r="I148" s="1272">
        <v>0.42</v>
      </c>
      <c r="J148" s="1182">
        <v>401337</v>
      </c>
      <c r="K148" s="1291">
        <v>1.0449999999999999</v>
      </c>
      <c r="L148" s="1235">
        <v>400360.91805244144</v>
      </c>
      <c r="M148" s="644"/>
      <c r="N148" s="1996"/>
      <c r="O148" s="1997"/>
      <c r="P148" s="1997"/>
      <c r="Q148" s="1997"/>
      <c r="R148" s="664">
        <v>111.8</v>
      </c>
      <c r="S148" s="1998">
        <v>102.4</v>
      </c>
      <c r="T148" s="1998">
        <v>78.400000000000006</v>
      </c>
      <c r="U148" s="1393">
        <v>139.69999999999999</v>
      </c>
      <c r="V148" s="1704">
        <f t="shared" si="1"/>
        <v>1.0449999999999999</v>
      </c>
      <c r="W148" s="637">
        <v>84.8</v>
      </c>
      <c r="X148" s="638">
        <v>87.710783033735012</v>
      </c>
      <c r="Y148" s="639">
        <v>88.9</v>
      </c>
      <c r="AF148" s="605">
        <v>64.7</v>
      </c>
      <c r="AI148" s="1288"/>
    </row>
    <row r="149" spans="1:35" ht="13.5" customHeight="1">
      <c r="A149" s="614"/>
      <c r="B149" s="561"/>
      <c r="C149" s="530" t="s">
        <v>373</v>
      </c>
      <c r="D149" s="665">
        <v>110.2</v>
      </c>
      <c r="E149" s="1231">
        <v>1122123</v>
      </c>
      <c r="F149" s="1181">
        <v>732266</v>
      </c>
      <c r="G149" s="663">
        <v>77.400000000000006</v>
      </c>
      <c r="H149" s="1175">
        <v>984900.89600000007</v>
      </c>
      <c r="I149" s="1272">
        <v>0.45</v>
      </c>
      <c r="J149" s="1182">
        <v>224977</v>
      </c>
      <c r="K149" s="1291">
        <v>0.94</v>
      </c>
      <c r="L149" s="1235">
        <v>398272.87106496963</v>
      </c>
      <c r="M149" s="644"/>
      <c r="N149" s="1996"/>
      <c r="O149" s="1997"/>
      <c r="P149" s="1997"/>
      <c r="Q149" s="1997"/>
      <c r="R149" s="664">
        <v>98.7</v>
      </c>
      <c r="S149" s="1998">
        <v>102.9</v>
      </c>
      <c r="T149" s="1998">
        <v>77.900000000000006</v>
      </c>
      <c r="U149" s="1393">
        <v>138.69999999999999</v>
      </c>
      <c r="V149" s="1704">
        <f t="shared" si="1"/>
        <v>0.94</v>
      </c>
      <c r="W149" s="637">
        <v>85.3</v>
      </c>
      <c r="X149" s="638">
        <v>88.323533015008607</v>
      </c>
      <c r="Y149" s="639">
        <v>78.5</v>
      </c>
      <c r="AF149" s="605">
        <v>61.2</v>
      </c>
      <c r="AI149" s="1288"/>
    </row>
    <row r="150" spans="1:35" ht="13.5" customHeight="1">
      <c r="A150" s="614"/>
      <c r="B150" s="561"/>
      <c r="C150" s="530" t="s">
        <v>374</v>
      </c>
      <c r="D150" s="665">
        <v>114.3</v>
      </c>
      <c r="E150" s="1231">
        <v>1119538</v>
      </c>
      <c r="F150" s="1181">
        <v>867487</v>
      </c>
      <c r="G150" s="663">
        <v>81.8</v>
      </c>
      <c r="H150" s="1175">
        <v>1037143.5480000001</v>
      </c>
      <c r="I150" s="1272">
        <v>0.49</v>
      </c>
      <c r="J150" s="1182">
        <v>237225</v>
      </c>
      <c r="K150" s="1291">
        <v>1.091</v>
      </c>
      <c r="L150" s="1235">
        <v>410873.63393610838</v>
      </c>
      <c r="M150" s="644"/>
      <c r="N150" s="1996"/>
      <c r="O150" s="1997"/>
      <c r="P150" s="1997"/>
      <c r="Q150" s="1997"/>
      <c r="R150" s="664">
        <v>115.6</v>
      </c>
      <c r="S150" s="1998">
        <v>103.2</v>
      </c>
      <c r="T150" s="1998">
        <v>78.7</v>
      </c>
      <c r="U150" s="1393">
        <v>139</v>
      </c>
      <c r="V150" s="1704">
        <f t="shared" si="1"/>
        <v>1.091</v>
      </c>
      <c r="W150" s="637">
        <v>86</v>
      </c>
      <c r="X150" s="638">
        <v>89.023818707892715</v>
      </c>
      <c r="Y150" s="639">
        <v>91.9</v>
      </c>
      <c r="AF150" s="605">
        <v>64.7</v>
      </c>
      <c r="AI150" s="1288"/>
    </row>
    <row r="151" spans="1:35" ht="13.5" customHeight="1">
      <c r="A151" s="614"/>
      <c r="B151" s="561"/>
      <c r="C151" s="530" t="s">
        <v>116</v>
      </c>
      <c r="D151" s="665">
        <v>114.9</v>
      </c>
      <c r="E151" s="1231">
        <v>1158680</v>
      </c>
      <c r="F151" s="1181">
        <v>925544</v>
      </c>
      <c r="G151" s="663">
        <v>81.7</v>
      </c>
      <c r="H151" s="1175">
        <v>1068760.0399999998</v>
      </c>
      <c r="I151" s="1272">
        <v>0.52</v>
      </c>
      <c r="J151" s="1182">
        <v>296704</v>
      </c>
      <c r="K151" s="1291">
        <v>1.081</v>
      </c>
      <c r="L151" s="1235">
        <v>408931.54173092777</v>
      </c>
      <c r="M151" s="644"/>
      <c r="N151" s="1996"/>
      <c r="O151" s="1997"/>
      <c r="P151" s="1997"/>
      <c r="Q151" s="1997"/>
      <c r="R151" s="664">
        <v>116.2</v>
      </c>
      <c r="S151" s="1998">
        <v>103.2</v>
      </c>
      <c r="T151" s="1998">
        <v>79.599999999999994</v>
      </c>
      <c r="U151" s="1393">
        <v>139.30000000000001</v>
      </c>
      <c r="V151" s="1704">
        <f t="shared" si="1"/>
        <v>1.081</v>
      </c>
      <c r="W151" s="637">
        <v>85.8</v>
      </c>
      <c r="X151" s="638">
        <v>88.848747284671674</v>
      </c>
      <c r="Y151" s="639">
        <v>92.4</v>
      </c>
      <c r="AF151" s="605">
        <v>64.599999999999994</v>
      </c>
      <c r="AI151" s="1288"/>
    </row>
    <row r="152" spans="1:35" ht="13.5" customHeight="1">
      <c r="A152" s="614"/>
      <c r="B152" s="561"/>
      <c r="C152" s="530" t="s">
        <v>117</v>
      </c>
      <c r="D152" s="665">
        <v>118.3</v>
      </c>
      <c r="E152" s="1231">
        <v>1135881</v>
      </c>
      <c r="F152" s="1181">
        <v>937047</v>
      </c>
      <c r="G152" s="663">
        <v>84.9</v>
      </c>
      <c r="H152" s="1175">
        <v>1056163.227</v>
      </c>
      <c r="I152" s="1272">
        <v>0.54</v>
      </c>
      <c r="J152" s="1182">
        <v>305511</v>
      </c>
      <c r="K152" s="1291">
        <v>1.105</v>
      </c>
      <c r="L152" s="1235">
        <v>367416.83862100315</v>
      </c>
      <c r="M152" s="644"/>
      <c r="N152" s="1996"/>
      <c r="O152" s="1997"/>
      <c r="P152" s="1997"/>
      <c r="Q152" s="1997"/>
      <c r="R152" s="664">
        <v>119.4</v>
      </c>
      <c r="S152" s="1998">
        <v>103.2</v>
      </c>
      <c r="T152" s="1998">
        <v>80</v>
      </c>
      <c r="U152" s="1393">
        <v>139.4</v>
      </c>
      <c r="V152" s="1704">
        <f t="shared" si="1"/>
        <v>1.105</v>
      </c>
      <c r="W152" s="637">
        <v>85.6</v>
      </c>
      <c r="X152" s="638">
        <v>88.586140149840134</v>
      </c>
      <c r="Y152" s="639">
        <v>94.9</v>
      </c>
      <c r="AF152" s="605">
        <v>67.099999999999994</v>
      </c>
      <c r="AI152" s="1288"/>
    </row>
    <row r="153" spans="1:35" ht="13.5" customHeight="1">
      <c r="A153" s="614"/>
      <c r="B153" s="561"/>
      <c r="C153" s="533" t="s">
        <v>118</v>
      </c>
      <c r="D153" s="665">
        <v>118.9</v>
      </c>
      <c r="E153" s="1231">
        <v>1161014</v>
      </c>
      <c r="F153" s="1181">
        <v>791124</v>
      </c>
      <c r="G153" s="663">
        <v>87.5</v>
      </c>
      <c r="H153" s="1175">
        <v>1041985.8959999999</v>
      </c>
      <c r="I153" s="1272">
        <v>0.56000000000000005</v>
      </c>
      <c r="J153" s="1182">
        <v>542275</v>
      </c>
      <c r="K153" s="1291">
        <v>1.1379999999999999</v>
      </c>
      <c r="L153" s="1235">
        <v>462768.0057131896</v>
      </c>
      <c r="M153" s="644"/>
      <c r="N153" s="1996"/>
      <c r="O153" s="1997"/>
      <c r="P153" s="1997"/>
      <c r="Q153" s="1997"/>
      <c r="R153" s="669">
        <v>123.4</v>
      </c>
      <c r="S153" s="1546">
        <v>103.2</v>
      </c>
      <c r="T153" s="1546">
        <v>80.5</v>
      </c>
      <c r="U153" s="1394">
        <v>139</v>
      </c>
      <c r="V153" s="1705">
        <f t="shared" si="1"/>
        <v>1.1379999999999999</v>
      </c>
      <c r="W153" s="637">
        <v>85.3</v>
      </c>
      <c r="X153" s="638">
        <v>88.323533015008607</v>
      </c>
      <c r="Y153" s="639">
        <v>98.1</v>
      </c>
      <c r="AF153" s="605">
        <v>69.2</v>
      </c>
      <c r="AI153" s="1288"/>
    </row>
    <row r="154" spans="1:35" ht="13.5" customHeight="1">
      <c r="A154" s="611">
        <v>1988</v>
      </c>
      <c r="B154" s="560" t="s">
        <v>386</v>
      </c>
      <c r="C154" s="529" t="s">
        <v>366</v>
      </c>
      <c r="D154" s="1255">
        <v>119.4</v>
      </c>
      <c r="E154" s="1230">
        <v>1122482</v>
      </c>
      <c r="F154" s="1179">
        <v>706683</v>
      </c>
      <c r="G154" s="666">
        <v>87.8</v>
      </c>
      <c r="H154" s="1173">
        <v>959381.92500000005</v>
      </c>
      <c r="I154" s="1271">
        <v>0.57999999999999996</v>
      </c>
      <c r="J154" s="1180">
        <v>260984</v>
      </c>
      <c r="K154" s="1290">
        <v>1.071</v>
      </c>
      <c r="L154" s="1234">
        <v>255894</v>
      </c>
      <c r="M154" s="644"/>
      <c r="N154" s="1996"/>
      <c r="O154" s="1997"/>
      <c r="P154" s="1997"/>
      <c r="Q154" s="1997"/>
      <c r="R154" s="664">
        <v>113.3</v>
      </c>
      <c r="S154" s="1998">
        <v>102.9</v>
      </c>
      <c r="T154" s="1998">
        <v>78.599999999999994</v>
      </c>
      <c r="U154" s="1393">
        <v>138.5</v>
      </c>
      <c r="V154" s="1704">
        <f t="shared" si="1"/>
        <v>1.071</v>
      </c>
      <c r="W154" s="637">
        <v>84.9</v>
      </c>
      <c r="X154" s="638">
        <v>87.885854456956025</v>
      </c>
      <c r="Y154" s="639">
        <v>90.1</v>
      </c>
      <c r="AF154" s="605">
        <v>69.400000000000006</v>
      </c>
      <c r="AI154" s="1288"/>
    </row>
    <row r="155" spans="1:35" ht="13.5" customHeight="1">
      <c r="A155" s="614"/>
      <c r="B155" s="561"/>
      <c r="C155" s="530" t="s">
        <v>367</v>
      </c>
      <c r="D155" s="665">
        <v>128.9</v>
      </c>
      <c r="E155" s="1231">
        <v>1108450</v>
      </c>
      <c r="F155" s="1181">
        <v>835542</v>
      </c>
      <c r="G155" s="663">
        <v>98.1</v>
      </c>
      <c r="H155" s="1175">
        <v>1037195.46</v>
      </c>
      <c r="I155" s="1272">
        <v>0.61</v>
      </c>
      <c r="J155" s="1182">
        <v>226644</v>
      </c>
      <c r="K155" s="1291">
        <v>1.173</v>
      </c>
      <c r="L155" s="1235">
        <v>347130</v>
      </c>
      <c r="M155" s="644"/>
      <c r="N155" s="1996"/>
      <c r="O155" s="1997"/>
      <c r="P155" s="1997"/>
      <c r="Q155" s="1997"/>
      <c r="R155" s="664">
        <v>127.5</v>
      </c>
      <c r="S155" s="1998">
        <v>102.6</v>
      </c>
      <c r="T155" s="1998">
        <v>80.8</v>
      </c>
      <c r="U155" s="1393">
        <v>138</v>
      </c>
      <c r="V155" s="1704">
        <f t="shared" si="1"/>
        <v>1.173</v>
      </c>
      <c r="W155" s="637">
        <v>84.9</v>
      </c>
      <c r="X155" s="638">
        <v>87.798318745345526</v>
      </c>
      <c r="Y155" s="639">
        <v>101.4</v>
      </c>
      <c r="AF155" s="605">
        <v>77.599999999999994</v>
      </c>
      <c r="AI155" s="1288"/>
    </row>
    <row r="156" spans="1:35" ht="13.5" customHeight="1">
      <c r="A156" s="614"/>
      <c r="B156" s="561"/>
      <c r="C156" s="530" t="s">
        <v>368</v>
      </c>
      <c r="D156" s="665">
        <v>121.4</v>
      </c>
      <c r="E156" s="1231">
        <v>1179835</v>
      </c>
      <c r="F156" s="1181">
        <v>910267</v>
      </c>
      <c r="G156" s="663">
        <v>90.3</v>
      </c>
      <c r="H156" s="1175">
        <v>1029952.8570000001</v>
      </c>
      <c r="I156" s="1272">
        <v>0.65</v>
      </c>
      <c r="J156" s="1182">
        <v>297283</v>
      </c>
      <c r="K156" s="1291">
        <v>1.2869999999999999</v>
      </c>
      <c r="L156" s="1235">
        <v>396305</v>
      </c>
      <c r="M156" s="644"/>
      <c r="N156" s="1996"/>
      <c r="O156" s="1997"/>
      <c r="P156" s="1997"/>
      <c r="Q156" s="1997"/>
      <c r="R156" s="664">
        <v>140.1</v>
      </c>
      <c r="S156" s="1998">
        <v>102.6</v>
      </c>
      <c r="T156" s="1998">
        <v>80.5</v>
      </c>
      <c r="U156" s="1393">
        <v>138.69999999999999</v>
      </c>
      <c r="V156" s="1704">
        <f t="shared" si="1"/>
        <v>1.2869999999999999</v>
      </c>
      <c r="W156" s="637">
        <v>85.3</v>
      </c>
      <c r="X156" s="638">
        <v>88.235997303398094</v>
      </c>
      <c r="Y156" s="639">
        <v>111.4</v>
      </c>
      <c r="AF156" s="605">
        <v>71.400000000000006</v>
      </c>
      <c r="AI156" s="1288"/>
    </row>
    <row r="157" spans="1:35" ht="13.5" customHeight="1">
      <c r="A157" s="614"/>
      <c r="B157" s="561"/>
      <c r="C157" s="530" t="s">
        <v>369</v>
      </c>
      <c r="D157" s="665">
        <v>123.3</v>
      </c>
      <c r="E157" s="1231">
        <v>1131155</v>
      </c>
      <c r="F157" s="1181">
        <v>885273</v>
      </c>
      <c r="G157" s="663">
        <v>92.6</v>
      </c>
      <c r="H157" s="1175">
        <v>1078221.1000000001</v>
      </c>
      <c r="I157" s="1272">
        <v>0.68</v>
      </c>
      <c r="J157" s="1182">
        <v>296439</v>
      </c>
      <c r="K157" s="1291">
        <v>1.0860000000000001</v>
      </c>
      <c r="L157" s="1235">
        <v>373468</v>
      </c>
      <c r="M157" s="644"/>
      <c r="N157" s="1996"/>
      <c r="O157" s="1997"/>
      <c r="P157" s="1997"/>
      <c r="Q157" s="1997"/>
      <c r="R157" s="664">
        <v>121.6</v>
      </c>
      <c r="S157" s="1998">
        <v>102.1</v>
      </c>
      <c r="T157" s="1998">
        <v>81.3</v>
      </c>
      <c r="U157" s="1393">
        <v>140.6</v>
      </c>
      <c r="V157" s="1704">
        <f t="shared" si="1"/>
        <v>1.0860000000000001</v>
      </c>
      <c r="W157" s="637">
        <v>85.7</v>
      </c>
      <c r="X157" s="638">
        <v>88.673675861450647</v>
      </c>
      <c r="Y157" s="639">
        <v>96.7</v>
      </c>
      <c r="AF157" s="605">
        <v>73.2</v>
      </c>
      <c r="AI157" s="1288"/>
    </row>
    <row r="158" spans="1:35" ht="13.5" customHeight="1">
      <c r="A158" s="614"/>
      <c r="B158" s="561"/>
      <c r="C158" s="530" t="s">
        <v>370</v>
      </c>
      <c r="D158" s="665">
        <v>119.2</v>
      </c>
      <c r="E158" s="1231">
        <v>1164814</v>
      </c>
      <c r="F158" s="1181">
        <v>769936</v>
      </c>
      <c r="G158" s="663">
        <v>87.5</v>
      </c>
      <c r="H158" s="1175">
        <v>982555.06200000003</v>
      </c>
      <c r="I158" s="1272">
        <v>0.71</v>
      </c>
      <c r="J158" s="1182">
        <v>283957</v>
      </c>
      <c r="K158" s="1291">
        <v>0.998</v>
      </c>
      <c r="L158" s="1235">
        <v>330956</v>
      </c>
      <c r="M158" s="644"/>
      <c r="N158" s="1996"/>
      <c r="O158" s="1997"/>
      <c r="P158" s="1997"/>
      <c r="Q158" s="1997"/>
      <c r="R158" s="664">
        <v>110.1</v>
      </c>
      <c r="S158" s="1998">
        <v>102.1</v>
      </c>
      <c r="T158" s="1998">
        <v>80.8</v>
      </c>
      <c r="U158" s="1393">
        <v>139.4</v>
      </c>
      <c r="V158" s="1704">
        <f t="shared" si="1"/>
        <v>0.998</v>
      </c>
      <c r="W158" s="637">
        <v>85.8</v>
      </c>
      <c r="X158" s="638">
        <v>88.761211573061161</v>
      </c>
      <c r="Y158" s="639">
        <v>87.5</v>
      </c>
      <c r="AF158" s="605">
        <v>69.2</v>
      </c>
      <c r="AI158" s="1288"/>
    </row>
    <row r="159" spans="1:35" ht="13.5" customHeight="1">
      <c r="A159" s="614"/>
      <c r="B159" s="561"/>
      <c r="C159" s="530" t="s">
        <v>371</v>
      </c>
      <c r="D159" s="665">
        <v>119.7</v>
      </c>
      <c r="E159" s="1231">
        <v>1193188</v>
      </c>
      <c r="F159" s="1181">
        <v>963020</v>
      </c>
      <c r="G159" s="663">
        <v>88.5</v>
      </c>
      <c r="H159" s="1175">
        <v>1083635.4679999999</v>
      </c>
      <c r="I159" s="1272">
        <v>0.73</v>
      </c>
      <c r="J159" s="1182">
        <v>270748</v>
      </c>
      <c r="K159" s="1291">
        <v>1.0369999999999999</v>
      </c>
      <c r="L159" s="1235">
        <v>370810</v>
      </c>
      <c r="M159" s="644"/>
      <c r="N159" s="1996"/>
      <c r="O159" s="1997"/>
      <c r="P159" s="1997"/>
      <c r="Q159" s="1997"/>
      <c r="R159" s="664">
        <v>116.8</v>
      </c>
      <c r="S159" s="1998">
        <v>102.2</v>
      </c>
      <c r="T159" s="1998">
        <v>82.6</v>
      </c>
      <c r="U159" s="1393">
        <v>139.30000000000001</v>
      </c>
      <c r="V159" s="1704">
        <f t="shared" si="1"/>
        <v>1.0369999999999999</v>
      </c>
      <c r="W159" s="637">
        <v>85.7</v>
      </c>
      <c r="X159" s="638">
        <v>88.761211573061161</v>
      </c>
      <c r="Y159" s="639">
        <v>92.9</v>
      </c>
      <c r="AF159" s="605">
        <v>70</v>
      </c>
      <c r="AI159" s="1288"/>
    </row>
    <row r="160" spans="1:35" ht="13.5" customHeight="1">
      <c r="A160" s="614"/>
      <c r="B160" s="561"/>
      <c r="C160" s="530" t="s">
        <v>372</v>
      </c>
      <c r="D160" s="665">
        <v>117.4</v>
      </c>
      <c r="E160" s="1231">
        <v>1250040</v>
      </c>
      <c r="F160" s="1181">
        <v>942903</v>
      </c>
      <c r="G160" s="663">
        <v>84.9</v>
      </c>
      <c r="H160" s="1175">
        <v>1067808.544</v>
      </c>
      <c r="I160" s="1272">
        <v>0.76</v>
      </c>
      <c r="J160" s="1182">
        <v>432815</v>
      </c>
      <c r="K160" s="1291">
        <v>1.02</v>
      </c>
      <c r="L160" s="1235">
        <v>403228</v>
      </c>
      <c r="M160" s="644"/>
      <c r="N160" s="1996"/>
      <c r="O160" s="1997"/>
      <c r="P160" s="1997"/>
      <c r="Q160" s="1997"/>
      <c r="R160" s="664">
        <v>114.6</v>
      </c>
      <c r="S160" s="1998">
        <v>102.2</v>
      </c>
      <c r="T160" s="1998">
        <v>82.7</v>
      </c>
      <c r="U160" s="1393">
        <v>138.80000000000001</v>
      </c>
      <c r="V160" s="1704">
        <f t="shared" si="1"/>
        <v>1.02</v>
      </c>
      <c r="W160" s="637">
        <v>85.6</v>
      </c>
      <c r="X160" s="638">
        <v>88.586140149840134</v>
      </c>
      <c r="Y160" s="639">
        <v>91.1</v>
      </c>
      <c r="AF160" s="605">
        <v>67.099999999999994</v>
      </c>
      <c r="AI160" s="1288"/>
    </row>
    <row r="161" spans="1:35" ht="13.5" customHeight="1">
      <c r="A161" s="614"/>
      <c r="B161" s="561"/>
      <c r="C161" s="530" t="s">
        <v>373</v>
      </c>
      <c r="D161" s="665">
        <v>119.7</v>
      </c>
      <c r="E161" s="1231">
        <v>1192667</v>
      </c>
      <c r="F161" s="1181">
        <v>965511</v>
      </c>
      <c r="G161" s="663">
        <v>86</v>
      </c>
      <c r="H161" s="1175">
        <v>999843.03600000008</v>
      </c>
      <c r="I161" s="1272">
        <v>0.78</v>
      </c>
      <c r="J161" s="1182">
        <v>236100</v>
      </c>
      <c r="K161" s="1291">
        <v>1.0029999999999999</v>
      </c>
      <c r="L161" s="1235">
        <v>401125</v>
      </c>
      <c r="M161" s="644"/>
      <c r="N161" s="1996"/>
      <c r="O161" s="1997"/>
      <c r="P161" s="1997"/>
      <c r="Q161" s="1997"/>
      <c r="R161" s="664">
        <v>110.4</v>
      </c>
      <c r="S161" s="1998">
        <v>102.2</v>
      </c>
      <c r="T161" s="1998">
        <v>81.5</v>
      </c>
      <c r="U161" s="1393">
        <v>138</v>
      </c>
      <c r="V161" s="1704">
        <f t="shared" si="1"/>
        <v>1.0029999999999999</v>
      </c>
      <c r="W161" s="637">
        <v>85.9</v>
      </c>
      <c r="X161" s="638">
        <v>88.936282996282188</v>
      </c>
      <c r="Y161" s="639">
        <v>87.8</v>
      </c>
      <c r="AF161" s="605">
        <v>68</v>
      </c>
      <c r="AI161" s="1288"/>
    </row>
    <row r="162" spans="1:35" ht="13.5" customHeight="1">
      <c r="A162" s="614"/>
      <c r="B162" s="561"/>
      <c r="C162" s="530" t="s">
        <v>374</v>
      </c>
      <c r="D162" s="665">
        <v>120.4</v>
      </c>
      <c r="E162" s="1231">
        <v>1233269</v>
      </c>
      <c r="F162" s="1181">
        <v>1170974</v>
      </c>
      <c r="G162" s="663">
        <v>85.6</v>
      </c>
      <c r="H162" s="1175">
        <v>1037319.372</v>
      </c>
      <c r="I162" s="1272">
        <v>0.8</v>
      </c>
      <c r="J162" s="1182">
        <v>248478</v>
      </c>
      <c r="K162" s="1291">
        <v>1.127</v>
      </c>
      <c r="L162" s="1235">
        <v>413816</v>
      </c>
      <c r="M162" s="644"/>
      <c r="N162" s="1996"/>
      <c r="O162" s="1997"/>
      <c r="P162" s="1997"/>
      <c r="Q162" s="1997"/>
      <c r="R162" s="664">
        <v>125.4</v>
      </c>
      <c r="S162" s="1998">
        <v>102.4</v>
      </c>
      <c r="T162" s="1998">
        <v>82.6</v>
      </c>
      <c r="U162" s="1393">
        <v>137.9</v>
      </c>
      <c r="V162" s="1704">
        <f t="shared" si="1"/>
        <v>1.127</v>
      </c>
      <c r="W162" s="637">
        <v>86.5</v>
      </c>
      <c r="X162" s="638">
        <v>89.549032977555811</v>
      </c>
      <c r="Y162" s="639">
        <v>99.7</v>
      </c>
      <c r="AF162" s="605">
        <v>67.7</v>
      </c>
      <c r="AI162" s="1288"/>
    </row>
    <row r="163" spans="1:35" ht="13.5" customHeight="1">
      <c r="A163" s="614"/>
      <c r="B163" s="561"/>
      <c r="C163" s="530" t="s">
        <v>116</v>
      </c>
      <c r="D163" s="665">
        <v>120.8</v>
      </c>
      <c r="E163" s="1231">
        <v>1229010</v>
      </c>
      <c r="F163" s="1181">
        <v>918868</v>
      </c>
      <c r="G163" s="663">
        <v>88.9</v>
      </c>
      <c r="H163" s="1175">
        <v>1032179.1</v>
      </c>
      <c r="I163" s="1272">
        <v>0.79</v>
      </c>
      <c r="J163" s="1182">
        <v>313876</v>
      </c>
      <c r="K163" s="1291">
        <v>1.0669999999999999</v>
      </c>
      <c r="L163" s="1235">
        <v>411860</v>
      </c>
      <c r="M163" s="644"/>
      <c r="N163" s="1996"/>
      <c r="O163" s="1997"/>
      <c r="P163" s="1997"/>
      <c r="Q163" s="1997"/>
      <c r="R163" s="664">
        <v>119.7</v>
      </c>
      <c r="S163" s="1998">
        <v>102.4</v>
      </c>
      <c r="T163" s="1998">
        <v>83.3</v>
      </c>
      <c r="U163" s="1393">
        <v>137.9</v>
      </c>
      <c r="V163" s="1704">
        <f t="shared" si="1"/>
        <v>1.0669999999999999</v>
      </c>
      <c r="W163" s="637">
        <v>86.7</v>
      </c>
      <c r="X163" s="638">
        <v>89.724104400776824</v>
      </c>
      <c r="Y163" s="639">
        <v>95.2</v>
      </c>
      <c r="AF163" s="605">
        <v>70.3</v>
      </c>
      <c r="AI163" s="1288"/>
    </row>
    <row r="164" spans="1:35" ht="13.5" customHeight="1">
      <c r="A164" s="614"/>
      <c r="B164" s="561"/>
      <c r="C164" s="530" t="s">
        <v>117</v>
      </c>
      <c r="D164" s="665">
        <v>124</v>
      </c>
      <c r="E164" s="1231">
        <v>1198892</v>
      </c>
      <c r="F164" s="1181">
        <v>912304</v>
      </c>
      <c r="G164" s="663">
        <v>92.9</v>
      </c>
      <c r="H164" s="1175">
        <v>1053987.55</v>
      </c>
      <c r="I164" s="1272">
        <v>0.83</v>
      </c>
      <c r="J164" s="1182">
        <v>315513</v>
      </c>
      <c r="K164" s="1291">
        <v>1.107</v>
      </c>
      <c r="L164" s="1235">
        <v>370048</v>
      </c>
      <c r="M164" s="644"/>
      <c r="N164" s="1996"/>
      <c r="O164" s="1997"/>
      <c r="P164" s="1997"/>
      <c r="Q164" s="1997"/>
      <c r="R164" s="664">
        <v>125.1</v>
      </c>
      <c r="S164" s="1998">
        <v>102.2</v>
      </c>
      <c r="T164" s="1998">
        <v>83.7</v>
      </c>
      <c r="U164" s="1393">
        <v>138</v>
      </c>
      <c r="V164" s="1704">
        <f t="shared" si="1"/>
        <v>1.107</v>
      </c>
      <c r="W164" s="637">
        <v>86.3</v>
      </c>
      <c r="X164" s="638">
        <v>89.28642584272427</v>
      </c>
      <c r="Y164" s="639">
        <v>99.5</v>
      </c>
      <c r="AF164" s="605">
        <v>73.5</v>
      </c>
      <c r="AI164" s="1288"/>
    </row>
    <row r="165" spans="1:35" ht="13.5" customHeight="1">
      <c r="A165" s="626"/>
      <c r="B165" s="642"/>
      <c r="C165" s="533" t="s">
        <v>118</v>
      </c>
      <c r="D165" s="1256">
        <v>124.2</v>
      </c>
      <c r="E165" s="1232">
        <v>1228188</v>
      </c>
      <c r="F165" s="1183">
        <v>940148</v>
      </c>
      <c r="G165" s="668">
        <v>92.2</v>
      </c>
      <c r="H165" s="1177">
        <v>1045235.08</v>
      </c>
      <c r="I165" s="1273">
        <v>0.84</v>
      </c>
      <c r="J165" s="1184">
        <v>568292</v>
      </c>
      <c r="K165" s="1292">
        <v>1.155</v>
      </c>
      <c r="L165" s="1236">
        <v>466082</v>
      </c>
      <c r="M165" s="644"/>
      <c r="N165" s="1996"/>
      <c r="O165" s="1997"/>
      <c r="P165" s="1997"/>
      <c r="Q165" s="1997"/>
      <c r="R165" s="669">
        <v>130.80000000000001</v>
      </c>
      <c r="S165" s="1546">
        <v>102.2</v>
      </c>
      <c r="T165" s="1546">
        <v>83.9</v>
      </c>
      <c r="U165" s="1394">
        <v>137.9</v>
      </c>
      <c r="V165" s="1705">
        <f t="shared" si="1"/>
        <v>1.155</v>
      </c>
      <c r="W165" s="637">
        <v>86</v>
      </c>
      <c r="X165" s="638">
        <v>89.023818707892715</v>
      </c>
      <c r="Y165" s="639">
        <v>104</v>
      </c>
      <c r="AF165" s="605">
        <v>72.900000000000006</v>
      </c>
      <c r="AI165" s="1288"/>
    </row>
    <row r="166" spans="1:35" ht="13.5" customHeight="1">
      <c r="A166" s="614">
        <v>1989</v>
      </c>
      <c r="B166" s="561" t="s">
        <v>387</v>
      </c>
      <c r="C166" s="529" t="s">
        <v>366</v>
      </c>
      <c r="D166" s="679">
        <v>123.8</v>
      </c>
      <c r="E166" s="551">
        <v>1158159</v>
      </c>
      <c r="F166" s="645">
        <v>699351</v>
      </c>
      <c r="G166" s="646">
        <v>91.2</v>
      </c>
      <c r="H166" s="565">
        <v>934609.81599999999</v>
      </c>
      <c r="I166" s="1274">
        <v>0.86</v>
      </c>
      <c r="J166" s="647"/>
      <c r="K166" s="1293">
        <v>1.079</v>
      </c>
      <c r="L166" s="1237">
        <v>309124</v>
      </c>
      <c r="M166" s="644"/>
      <c r="N166" s="1996"/>
      <c r="O166" s="1997"/>
      <c r="P166" s="1997"/>
      <c r="Q166" s="1997"/>
      <c r="R166" s="664">
        <v>117.6</v>
      </c>
      <c r="S166" s="1998">
        <v>102.2</v>
      </c>
      <c r="T166" s="1998">
        <v>81.2</v>
      </c>
      <c r="U166" s="1393">
        <v>137.19999999999999</v>
      </c>
      <c r="V166" s="1704">
        <f t="shared" si="1"/>
        <v>1.079</v>
      </c>
      <c r="W166" s="637">
        <v>85.6</v>
      </c>
      <c r="X166" s="638">
        <v>88.586140149840134</v>
      </c>
      <c r="Y166" s="639">
        <v>93.5</v>
      </c>
      <c r="AF166" s="605">
        <v>72.099999999999994</v>
      </c>
      <c r="AI166" s="1288"/>
    </row>
    <row r="167" spans="1:35" ht="13.5" customHeight="1">
      <c r="A167" s="614"/>
      <c r="B167" s="561"/>
      <c r="C167" s="530" t="s">
        <v>367</v>
      </c>
      <c r="D167" s="679">
        <v>123</v>
      </c>
      <c r="E167" s="551">
        <v>1156186</v>
      </c>
      <c r="F167" s="645">
        <v>882043</v>
      </c>
      <c r="G167" s="646">
        <v>90.3</v>
      </c>
      <c r="H167" s="565">
        <v>1011640.44</v>
      </c>
      <c r="I167" s="1274">
        <v>0.88</v>
      </c>
      <c r="J167" s="647"/>
      <c r="K167" s="1293">
        <v>1.081</v>
      </c>
      <c r="L167" s="1237">
        <v>377830</v>
      </c>
      <c r="M167" s="644"/>
      <c r="N167" s="1996"/>
      <c r="O167" s="1997"/>
      <c r="P167" s="1997"/>
      <c r="Q167" s="1997"/>
      <c r="R167" s="664">
        <v>121.3</v>
      </c>
      <c r="S167" s="1998">
        <v>102.4</v>
      </c>
      <c r="T167" s="1998">
        <v>83.9</v>
      </c>
      <c r="U167" s="1393">
        <v>136.9</v>
      </c>
      <c r="V167" s="1704">
        <f t="shared" si="1"/>
        <v>1.081</v>
      </c>
      <c r="W167" s="637">
        <v>85.5</v>
      </c>
      <c r="X167" s="638">
        <v>88.498604438229634</v>
      </c>
      <c r="Y167" s="639">
        <v>96.4</v>
      </c>
      <c r="AF167" s="605">
        <v>71.400000000000006</v>
      </c>
      <c r="AI167" s="1288"/>
    </row>
    <row r="168" spans="1:35" ht="13.5" customHeight="1">
      <c r="A168" s="614"/>
      <c r="B168" s="561"/>
      <c r="C168" s="530" t="s">
        <v>368</v>
      </c>
      <c r="D168" s="679">
        <v>123.3</v>
      </c>
      <c r="E168" s="551">
        <v>1294774</v>
      </c>
      <c r="F168" s="645">
        <v>1215048</v>
      </c>
      <c r="G168" s="646">
        <v>89.8</v>
      </c>
      <c r="H168" s="565">
        <v>1011926.3939999999</v>
      </c>
      <c r="I168" s="1274">
        <v>0.88</v>
      </c>
      <c r="J168" s="647"/>
      <c r="K168" s="1293">
        <v>1.2709999999999999</v>
      </c>
      <c r="L168" s="1237">
        <v>466656</v>
      </c>
      <c r="M168" s="644"/>
      <c r="N168" s="1996"/>
      <c r="O168" s="1997"/>
      <c r="P168" s="1997"/>
      <c r="Q168" s="1997"/>
      <c r="R168" s="664">
        <v>142</v>
      </c>
      <c r="S168" s="1998">
        <v>102.6</v>
      </c>
      <c r="T168" s="1998">
        <v>83.6</v>
      </c>
      <c r="U168" s="1393">
        <v>137.1</v>
      </c>
      <c r="V168" s="1704">
        <f t="shared" ref="V168:V231" si="2">ROUND(R168*S168/T168/U168,3)</f>
        <v>1.2709999999999999</v>
      </c>
      <c r="W168" s="637">
        <v>86</v>
      </c>
      <c r="X168" s="638">
        <v>89.023818707892715</v>
      </c>
      <c r="Y168" s="639">
        <v>112.9</v>
      </c>
      <c r="AF168" s="605">
        <v>71</v>
      </c>
      <c r="AI168" s="1288"/>
    </row>
    <row r="169" spans="1:35" ht="13.5" customHeight="1">
      <c r="A169" s="614"/>
      <c r="B169" s="561"/>
      <c r="C169" s="530" t="s">
        <v>369</v>
      </c>
      <c r="D169" s="679">
        <v>123.6</v>
      </c>
      <c r="E169" s="551">
        <v>1208372</v>
      </c>
      <c r="F169" s="645">
        <v>948011</v>
      </c>
      <c r="G169" s="646">
        <v>90.7</v>
      </c>
      <c r="H169" s="565">
        <v>1096626.591</v>
      </c>
      <c r="I169" s="1274">
        <v>0.93</v>
      </c>
      <c r="J169" s="647"/>
      <c r="K169" s="1293">
        <v>1.0649999999999999</v>
      </c>
      <c r="L169" s="1237">
        <v>404153</v>
      </c>
      <c r="M169" s="644"/>
      <c r="N169" s="1996"/>
      <c r="O169" s="1997"/>
      <c r="P169" s="1997"/>
      <c r="Q169" s="1997"/>
      <c r="R169" s="664">
        <v>121.9</v>
      </c>
      <c r="S169" s="1998">
        <v>104.6</v>
      </c>
      <c r="T169" s="1998">
        <v>85.3</v>
      </c>
      <c r="U169" s="1393">
        <v>140.4</v>
      </c>
      <c r="V169" s="1704">
        <f t="shared" si="2"/>
        <v>1.0649999999999999</v>
      </c>
      <c r="W169" s="637">
        <v>87.5</v>
      </c>
      <c r="X169" s="638">
        <v>90.599461516881973</v>
      </c>
      <c r="Y169" s="639">
        <v>96.9</v>
      </c>
      <c r="AF169" s="605">
        <v>71.7</v>
      </c>
      <c r="AI169" s="1288"/>
    </row>
    <row r="170" spans="1:35" ht="13.5" customHeight="1">
      <c r="A170" s="614"/>
      <c r="B170" s="561"/>
      <c r="C170" s="530" t="s">
        <v>370</v>
      </c>
      <c r="D170" s="679">
        <v>123.3</v>
      </c>
      <c r="E170" s="551">
        <v>1233678</v>
      </c>
      <c r="F170" s="645">
        <v>840734</v>
      </c>
      <c r="G170" s="646">
        <v>88.8</v>
      </c>
      <c r="H170" s="565">
        <v>1005936.632</v>
      </c>
      <c r="I170" s="1274">
        <v>0.95</v>
      </c>
      <c r="J170" s="647"/>
      <c r="K170" s="1293">
        <v>1.0069999999999999</v>
      </c>
      <c r="L170" s="1237">
        <v>409947</v>
      </c>
      <c r="M170" s="644"/>
      <c r="N170" s="1996"/>
      <c r="O170" s="1997"/>
      <c r="P170" s="1997"/>
      <c r="Q170" s="1997"/>
      <c r="R170" s="664">
        <v>114.2</v>
      </c>
      <c r="S170" s="1998">
        <v>105</v>
      </c>
      <c r="T170" s="1998">
        <v>84.8</v>
      </c>
      <c r="U170" s="1393">
        <v>140.4</v>
      </c>
      <c r="V170" s="1704">
        <f t="shared" si="2"/>
        <v>1.0069999999999999</v>
      </c>
      <c r="W170" s="637">
        <v>87.8</v>
      </c>
      <c r="X170" s="638">
        <v>90.949604363324013</v>
      </c>
      <c r="Y170" s="639">
        <v>90.8</v>
      </c>
      <c r="AF170" s="605">
        <v>70.2</v>
      </c>
      <c r="AI170" s="1288"/>
    </row>
    <row r="171" spans="1:35" ht="13.5" customHeight="1">
      <c r="A171" s="614"/>
      <c r="B171" s="561"/>
      <c r="C171" s="530" t="s">
        <v>371</v>
      </c>
      <c r="D171" s="679">
        <v>124</v>
      </c>
      <c r="E171" s="551">
        <v>1258101</v>
      </c>
      <c r="F171" s="645">
        <v>1080288</v>
      </c>
      <c r="G171" s="646">
        <v>89.4</v>
      </c>
      <c r="H171" s="565">
        <v>1104903.9680000001</v>
      </c>
      <c r="I171" s="1274">
        <v>0.95</v>
      </c>
      <c r="J171" s="647"/>
      <c r="K171" s="1293">
        <v>1.056</v>
      </c>
      <c r="L171" s="1237">
        <v>433849</v>
      </c>
      <c r="M171" s="644"/>
      <c r="N171" s="1996"/>
      <c r="O171" s="1997"/>
      <c r="P171" s="1997"/>
      <c r="Q171" s="1997"/>
      <c r="R171" s="664">
        <v>121.3</v>
      </c>
      <c r="S171" s="1998">
        <v>105.1</v>
      </c>
      <c r="T171" s="1998">
        <v>86.2</v>
      </c>
      <c r="U171" s="1393">
        <v>140</v>
      </c>
      <c r="V171" s="1704">
        <f t="shared" si="2"/>
        <v>1.056</v>
      </c>
      <c r="W171" s="637">
        <v>87.9</v>
      </c>
      <c r="X171" s="638">
        <v>90.949604363324013</v>
      </c>
      <c r="Y171" s="639">
        <v>96.4</v>
      </c>
      <c r="AF171" s="605">
        <v>70.7</v>
      </c>
      <c r="AI171" s="1288"/>
    </row>
    <row r="172" spans="1:35" ht="13.5" customHeight="1">
      <c r="A172" s="614"/>
      <c r="B172" s="561"/>
      <c r="C172" s="530" t="s">
        <v>372</v>
      </c>
      <c r="D172" s="679">
        <v>122.1</v>
      </c>
      <c r="E172" s="551">
        <v>1308389</v>
      </c>
      <c r="F172" s="645">
        <v>1064553</v>
      </c>
      <c r="G172" s="646">
        <v>88.6</v>
      </c>
      <c r="H172" s="565">
        <v>1086569.2219999998</v>
      </c>
      <c r="I172" s="1274">
        <v>0.97</v>
      </c>
      <c r="J172" s="647"/>
      <c r="K172" s="1293">
        <v>1.048</v>
      </c>
      <c r="L172" s="1237">
        <v>444963</v>
      </c>
      <c r="M172" s="644"/>
      <c r="N172" s="1996"/>
      <c r="O172" s="1997"/>
      <c r="P172" s="1997"/>
      <c r="Q172" s="1997"/>
      <c r="R172" s="664">
        <v>119.5</v>
      </c>
      <c r="S172" s="1998">
        <v>105.3</v>
      </c>
      <c r="T172" s="1998">
        <v>85.8</v>
      </c>
      <c r="U172" s="1393">
        <v>140</v>
      </c>
      <c r="V172" s="1704">
        <f t="shared" si="2"/>
        <v>1.048</v>
      </c>
      <c r="W172" s="637">
        <v>87.9</v>
      </c>
      <c r="X172" s="638">
        <v>90.949604363324013</v>
      </c>
      <c r="Y172" s="639">
        <v>95</v>
      </c>
      <c r="AF172" s="605">
        <v>70.099999999999994</v>
      </c>
      <c r="AI172" s="1288"/>
    </row>
    <row r="173" spans="1:35" ht="13.5" customHeight="1">
      <c r="A173" s="614"/>
      <c r="B173" s="561"/>
      <c r="C173" s="530" t="s">
        <v>373</v>
      </c>
      <c r="D173" s="679">
        <v>123.6</v>
      </c>
      <c r="E173" s="551">
        <v>1248039</v>
      </c>
      <c r="F173" s="645">
        <v>972369</v>
      </c>
      <c r="G173" s="646">
        <v>91.6</v>
      </c>
      <c r="H173" s="565">
        <v>1010281.062</v>
      </c>
      <c r="I173" s="1274">
        <v>0.97</v>
      </c>
      <c r="J173" s="647"/>
      <c r="K173" s="1293">
        <v>1.0249999999999999</v>
      </c>
      <c r="L173" s="1237">
        <v>427029</v>
      </c>
      <c r="M173" s="644"/>
      <c r="N173" s="1996"/>
      <c r="O173" s="1997"/>
      <c r="P173" s="1997"/>
      <c r="Q173" s="1997"/>
      <c r="R173" s="664">
        <v>114.2</v>
      </c>
      <c r="S173" s="1998">
        <v>105.4</v>
      </c>
      <c r="T173" s="1998">
        <v>84.4</v>
      </c>
      <c r="U173" s="1393">
        <v>139.19999999999999</v>
      </c>
      <c r="V173" s="1704">
        <f t="shared" si="2"/>
        <v>1.0249999999999999</v>
      </c>
      <c r="W173" s="637">
        <v>87.9</v>
      </c>
      <c r="X173" s="638">
        <v>90.949604363324013</v>
      </c>
      <c r="Y173" s="639">
        <v>90.8</v>
      </c>
      <c r="AF173" s="605">
        <v>72.400000000000006</v>
      </c>
      <c r="AI173" s="1288"/>
    </row>
    <row r="174" spans="1:35" ht="13.5" customHeight="1">
      <c r="A174" s="614"/>
      <c r="B174" s="561"/>
      <c r="C174" s="530" t="s">
        <v>374</v>
      </c>
      <c r="D174" s="679">
        <v>125.7</v>
      </c>
      <c r="E174" s="551">
        <v>1269912</v>
      </c>
      <c r="F174" s="645">
        <v>926079</v>
      </c>
      <c r="G174" s="646">
        <v>95.6</v>
      </c>
      <c r="H174" s="565">
        <v>1057357.277</v>
      </c>
      <c r="I174" s="1274">
        <v>0.97</v>
      </c>
      <c r="J174" s="647"/>
      <c r="K174" s="1293">
        <v>1.1639999999999999</v>
      </c>
      <c r="L174" s="1237">
        <v>463321</v>
      </c>
      <c r="M174" s="644"/>
      <c r="N174" s="1996"/>
      <c r="O174" s="1997"/>
      <c r="P174" s="1997"/>
      <c r="Q174" s="1997"/>
      <c r="R174" s="664">
        <v>131.1</v>
      </c>
      <c r="S174" s="1998">
        <v>105.5</v>
      </c>
      <c r="T174" s="1998">
        <v>85.5</v>
      </c>
      <c r="U174" s="1393">
        <v>139</v>
      </c>
      <c r="V174" s="1704">
        <f t="shared" si="2"/>
        <v>1.1639999999999999</v>
      </c>
      <c r="W174" s="637">
        <v>88.9</v>
      </c>
      <c r="X174" s="638">
        <v>92.00003290265019</v>
      </c>
      <c r="Y174" s="639">
        <v>104.2</v>
      </c>
      <c r="AF174" s="605">
        <v>75.599999999999994</v>
      </c>
      <c r="AI174" s="1288"/>
    </row>
    <row r="175" spans="1:35" ht="13.5" customHeight="1">
      <c r="A175" s="614"/>
      <c r="B175" s="561"/>
      <c r="C175" s="530" t="s">
        <v>116</v>
      </c>
      <c r="D175" s="679">
        <v>122.1</v>
      </c>
      <c r="E175" s="551">
        <v>1262542</v>
      </c>
      <c r="F175" s="645">
        <v>895206</v>
      </c>
      <c r="G175" s="646">
        <v>88.4</v>
      </c>
      <c r="H175" s="565">
        <v>1050754.7749999999</v>
      </c>
      <c r="I175" s="1274">
        <v>1</v>
      </c>
      <c r="J175" s="647"/>
      <c r="K175" s="1293">
        <v>1.069</v>
      </c>
      <c r="L175" s="1237">
        <v>464145</v>
      </c>
      <c r="M175" s="644"/>
      <c r="N175" s="1996"/>
      <c r="O175" s="1997"/>
      <c r="P175" s="1997"/>
      <c r="Q175" s="1997"/>
      <c r="R175" s="664">
        <v>121.1</v>
      </c>
      <c r="S175" s="1998">
        <v>105.3</v>
      </c>
      <c r="T175" s="1998">
        <v>85.7</v>
      </c>
      <c r="U175" s="1393">
        <v>139.19999999999999</v>
      </c>
      <c r="V175" s="1704">
        <f t="shared" si="2"/>
        <v>1.069</v>
      </c>
      <c r="W175" s="637">
        <v>89.7</v>
      </c>
      <c r="X175" s="638">
        <v>92.875390018755326</v>
      </c>
      <c r="Y175" s="639">
        <v>96.3</v>
      </c>
      <c r="AF175" s="605">
        <v>69.900000000000006</v>
      </c>
      <c r="AI175" s="1288"/>
    </row>
    <row r="176" spans="1:35" ht="13.5" customHeight="1">
      <c r="A176" s="614"/>
      <c r="B176" s="561"/>
      <c r="C176" s="530" t="s">
        <v>117</v>
      </c>
      <c r="D176" s="679">
        <v>123.6</v>
      </c>
      <c r="E176" s="551">
        <v>1264187</v>
      </c>
      <c r="F176" s="645">
        <v>944106</v>
      </c>
      <c r="G176" s="646">
        <v>90.9</v>
      </c>
      <c r="H176" s="565">
        <v>1071293.3999999999</v>
      </c>
      <c r="I176" s="1274">
        <v>1.01</v>
      </c>
      <c r="J176" s="647"/>
      <c r="K176" s="1293">
        <v>1.089</v>
      </c>
      <c r="L176" s="1237">
        <v>423899</v>
      </c>
      <c r="M176" s="644"/>
      <c r="N176" s="1996"/>
      <c r="O176" s="1997"/>
      <c r="P176" s="1997"/>
      <c r="Q176" s="1997"/>
      <c r="R176" s="664">
        <v>124.6</v>
      </c>
      <c r="S176" s="1998">
        <v>105.2</v>
      </c>
      <c r="T176" s="1998">
        <v>86.4</v>
      </c>
      <c r="U176" s="1393">
        <v>139.30000000000001</v>
      </c>
      <c r="V176" s="1704">
        <f t="shared" si="2"/>
        <v>1.089</v>
      </c>
      <c r="W176" s="637">
        <v>88.3</v>
      </c>
      <c r="X176" s="638">
        <v>91.474818632987109</v>
      </c>
      <c r="Y176" s="639">
        <v>99.1</v>
      </c>
      <c r="AF176" s="605">
        <v>71.900000000000006</v>
      </c>
      <c r="AI176" s="1288"/>
    </row>
    <row r="177" spans="1:35" ht="13.5" customHeight="1">
      <c r="A177" s="614"/>
      <c r="B177" s="561"/>
      <c r="C177" s="533" t="s">
        <v>118</v>
      </c>
      <c r="D177" s="679">
        <v>125</v>
      </c>
      <c r="E177" s="551">
        <v>1273417</v>
      </c>
      <c r="F177" s="645">
        <v>921849</v>
      </c>
      <c r="G177" s="646">
        <v>91.9</v>
      </c>
      <c r="H177" s="565">
        <v>1062792.7240000002</v>
      </c>
      <c r="I177" s="1274">
        <v>1.04</v>
      </c>
      <c r="J177" s="647"/>
      <c r="K177" s="1293">
        <v>1.1479999999999999</v>
      </c>
      <c r="L177" s="1237">
        <v>505681</v>
      </c>
      <c r="M177" s="644"/>
      <c r="N177" s="1996"/>
      <c r="O177" s="1997"/>
      <c r="P177" s="1997"/>
      <c r="Q177" s="1997"/>
      <c r="R177" s="669">
        <v>131.1</v>
      </c>
      <c r="S177" s="1546">
        <v>105.2</v>
      </c>
      <c r="T177" s="1546">
        <v>86.4</v>
      </c>
      <c r="U177" s="1394">
        <v>139.1</v>
      </c>
      <c r="V177" s="1705">
        <f t="shared" si="2"/>
        <v>1.1479999999999999</v>
      </c>
      <c r="W177" s="637">
        <v>88.2</v>
      </c>
      <c r="X177" s="638">
        <v>91.299747209766068</v>
      </c>
      <c r="Y177" s="639">
        <v>104.2</v>
      </c>
      <c r="AF177" s="605">
        <v>72.7</v>
      </c>
      <c r="AI177" s="1288"/>
    </row>
    <row r="178" spans="1:35" ht="13.5" customHeight="1">
      <c r="A178" s="611">
        <v>1990</v>
      </c>
      <c r="B178" s="560" t="s">
        <v>106</v>
      </c>
      <c r="C178" s="529" t="s">
        <v>366</v>
      </c>
      <c r="D178" s="677">
        <v>122</v>
      </c>
      <c r="E178" s="549">
        <v>1224087</v>
      </c>
      <c r="F178" s="648">
        <v>825943</v>
      </c>
      <c r="G178" s="649">
        <v>88.4</v>
      </c>
      <c r="H178" s="572">
        <v>938657.16</v>
      </c>
      <c r="I178" s="1275">
        <v>1.04</v>
      </c>
      <c r="J178" s="650"/>
      <c r="K178" s="1294">
        <v>1.0589999999999999</v>
      </c>
      <c r="L178" s="1238">
        <v>332904</v>
      </c>
      <c r="M178" s="644"/>
      <c r="N178" s="1996"/>
      <c r="O178" s="1997"/>
      <c r="P178" s="1997"/>
      <c r="Q178" s="1997"/>
      <c r="R178" s="664">
        <v>115.6</v>
      </c>
      <c r="S178" s="1998">
        <v>105.7</v>
      </c>
      <c r="T178" s="1998">
        <v>83.4</v>
      </c>
      <c r="U178" s="1393">
        <v>138.30000000000001</v>
      </c>
      <c r="V178" s="1704">
        <f t="shared" si="2"/>
        <v>1.0589999999999999</v>
      </c>
      <c r="W178" s="637">
        <v>88.8</v>
      </c>
      <c r="X178" s="638">
        <v>91.969482939298132</v>
      </c>
      <c r="Y178" s="639">
        <v>91.9</v>
      </c>
      <c r="AF178" s="605">
        <v>69.900000000000006</v>
      </c>
      <c r="AI178" s="1288"/>
    </row>
    <row r="179" spans="1:35" ht="13.5" customHeight="1">
      <c r="A179" s="614"/>
      <c r="B179" s="561"/>
      <c r="C179" s="530" t="s">
        <v>367</v>
      </c>
      <c r="D179" s="679">
        <v>122.8</v>
      </c>
      <c r="E179" s="551">
        <v>1195472</v>
      </c>
      <c r="F179" s="645">
        <v>1013622</v>
      </c>
      <c r="G179" s="646">
        <v>89.9</v>
      </c>
      <c r="H179" s="565">
        <v>1022461.84</v>
      </c>
      <c r="I179" s="1274">
        <v>1.06</v>
      </c>
      <c r="J179" s="647"/>
      <c r="K179" s="1293">
        <v>1.081</v>
      </c>
      <c r="L179" s="1237">
        <v>435231</v>
      </c>
      <c r="M179" s="644"/>
      <c r="N179" s="1996"/>
      <c r="O179" s="1997"/>
      <c r="P179" s="1997"/>
      <c r="Q179" s="1997"/>
      <c r="R179" s="664">
        <v>121</v>
      </c>
      <c r="S179" s="1998">
        <v>105.6</v>
      </c>
      <c r="T179" s="1998">
        <v>85.5</v>
      </c>
      <c r="U179" s="1393">
        <v>138.30000000000001</v>
      </c>
      <c r="V179" s="1704">
        <f t="shared" si="2"/>
        <v>1.081</v>
      </c>
      <c r="W179" s="637">
        <v>89</v>
      </c>
      <c r="X179" s="638">
        <v>92.156984433567843</v>
      </c>
      <c r="Y179" s="639">
        <v>96.2</v>
      </c>
      <c r="AF179" s="605">
        <v>71.099999999999994</v>
      </c>
      <c r="AI179" s="1288"/>
    </row>
    <row r="180" spans="1:35" ht="13.5" customHeight="1">
      <c r="A180" s="614"/>
      <c r="B180" s="561"/>
      <c r="C180" s="530" t="s">
        <v>368</v>
      </c>
      <c r="D180" s="679">
        <v>125.4</v>
      </c>
      <c r="E180" s="551">
        <v>1302850</v>
      </c>
      <c r="F180" s="645">
        <v>1217614</v>
      </c>
      <c r="G180" s="646">
        <v>91.3</v>
      </c>
      <c r="H180" s="565">
        <v>1011610.7930000001</v>
      </c>
      <c r="I180" s="1274">
        <v>1.07</v>
      </c>
      <c r="J180" s="647"/>
      <c r="K180" s="1293">
        <v>1.29</v>
      </c>
      <c r="L180" s="1237">
        <v>521796</v>
      </c>
      <c r="M180" s="644"/>
      <c r="N180" s="1996"/>
      <c r="O180" s="1997"/>
      <c r="P180" s="1997"/>
      <c r="Q180" s="1997"/>
      <c r="R180" s="664">
        <v>144.30000000000001</v>
      </c>
      <c r="S180" s="1998">
        <v>105.7</v>
      </c>
      <c r="T180" s="1998">
        <v>85.5</v>
      </c>
      <c r="U180" s="1393">
        <v>138.30000000000001</v>
      </c>
      <c r="V180" s="1704">
        <f t="shared" si="2"/>
        <v>1.29</v>
      </c>
      <c r="W180" s="637">
        <v>89.4</v>
      </c>
      <c r="X180" s="638">
        <v>92.531987422107278</v>
      </c>
      <c r="Y180" s="639">
        <v>114.7</v>
      </c>
      <c r="AF180" s="605">
        <v>72.2</v>
      </c>
      <c r="AI180" s="1288"/>
    </row>
    <row r="181" spans="1:35" ht="13.5" customHeight="1">
      <c r="A181" s="614"/>
      <c r="B181" s="651" t="s">
        <v>123</v>
      </c>
      <c r="C181" s="530" t="s">
        <v>369</v>
      </c>
      <c r="D181" s="679">
        <v>124.7</v>
      </c>
      <c r="E181" s="551">
        <v>1245128</v>
      </c>
      <c r="F181" s="645">
        <v>879371</v>
      </c>
      <c r="G181" s="646">
        <v>91.3</v>
      </c>
      <c r="H181" s="565">
        <v>1072600.0900000001</v>
      </c>
      <c r="I181" s="1274">
        <v>1.08</v>
      </c>
      <c r="J181" s="647"/>
      <c r="K181" s="1293">
        <v>1.0409999999999999</v>
      </c>
      <c r="L181" s="1237">
        <v>487078</v>
      </c>
      <c r="M181" s="644"/>
      <c r="N181" s="1996"/>
      <c r="O181" s="1997"/>
      <c r="P181" s="1997"/>
      <c r="Q181" s="1997"/>
      <c r="R181" s="664">
        <v>122.5</v>
      </c>
      <c r="S181" s="1998">
        <v>105.7</v>
      </c>
      <c r="T181" s="1998">
        <v>87.8</v>
      </c>
      <c r="U181" s="1393">
        <v>141.6</v>
      </c>
      <c r="V181" s="1704">
        <f t="shared" si="2"/>
        <v>1.0409999999999999</v>
      </c>
      <c r="W181" s="637">
        <v>90.3</v>
      </c>
      <c r="X181" s="638">
        <v>93.469494893455874</v>
      </c>
      <c r="Y181" s="639">
        <v>97.4</v>
      </c>
      <c r="AF181" s="605">
        <v>72.2</v>
      </c>
      <c r="AI181" s="1288"/>
    </row>
    <row r="182" spans="1:35" ht="13.5" customHeight="1">
      <c r="A182" s="614"/>
      <c r="B182" s="561"/>
      <c r="C182" s="530" t="s">
        <v>370</v>
      </c>
      <c r="D182" s="679">
        <v>130.30000000000001</v>
      </c>
      <c r="E182" s="551">
        <v>1280462</v>
      </c>
      <c r="F182" s="645">
        <v>1169695</v>
      </c>
      <c r="G182" s="646">
        <v>101</v>
      </c>
      <c r="H182" s="565">
        <v>987209.66399999987</v>
      </c>
      <c r="I182" s="1274">
        <v>1.07</v>
      </c>
      <c r="J182" s="647"/>
      <c r="K182" s="1293">
        <v>1.034</v>
      </c>
      <c r="L182" s="1237">
        <v>482268</v>
      </c>
      <c r="M182" s="644"/>
      <c r="N182" s="1996"/>
      <c r="O182" s="1997"/>
      <c r="P182" s="1997"/>
      <c r="Q182" s="1997"/>
      <c r="R182" s="664">
        <v>120.9</v>
      </c>
      <c r="S182" s="1998">
        <v>105.6</v>
      </c>
      <c r="T182" s="1998">
        <v>87.4</v>
      </c>
      <c r="U182" s="1393">
        <v>141.30000000000001</v>
      </c>
      <c r="V182" s="1704">
        <f t="shared" si="2"/>
        <v>1.034</v>
      </c>
      <c r="W182" s="637">
        <v>90.6</v>
      </c>
      <c r="X182" s="638">
        <v>93.844497881995323</v>
      </c>
      <c r="Y182" s="639">
        <v>96.1</v>
      </c>
      <c r="AF182" s="605">
        <v>79.900000000000006</v>
      </c>
      <c r="AI182" s="1288"/>
    </row>
    <row r="183" spans="1:35" ht="13.5" customHeight="1">
      <c r="A183" s="614"/>
      <c r="B183" s="651"/>
      <c r="C183" s="530" t="s">
        <v>371</v>
      </c>
      <c r="D183" s="679">
        <v>125</v>
      </c>
      <c r="E183" s="551">
        <v>1312561</v>
      </c>
      <c r="F183" s="645">
        <v>1165383</v>
      </c>
      <c r="G183" s="646">
        <v>91.8</v>
      </c>
      <c r="H183" s="565">
        <v>1092574.6000000001</v>
      </c>
      <c r="I183" s="1274">
        <v>1.1000000000000001</v>
      </c>
      <c r="J183" s="647"/>
      <c r="K183" s="1293">
        <v>1.028</v>
      </c>
      <c r="L183" s="1237">
        <v>492797</v>
      </c>
      <c r="M183" s="644"/>
      <c r="N183" s="1996"/>
      <c r="O183" s="1997"/>
      <c r="P183" s="1997"/>
      <c r="Q183" s="1997"/>
      <c r="R183" s="664">
        <v>122.8</v>
      </c>
      <c r="S183" s="1998">
        <v>105.7</v>
      </c>
      <c r="T183" s="1998">
        <v>89.3</v>
      </c>
      <c r="U183" s="1393">
        <v>141.4</v>
      </c>
      <c r="V183" s="1704">
        <f t="shared" si="2"/>
        <v>1.028</v>
      </c>
      <c r="W183" s="637">
        <v>90</v>
      </c>
      <c r="X183" s="638">
        <v>93.188242652051315</v>
      </c>
      <c r="Y183" s="639">
        <v>97.6</v>
      </c>
      <c r="AF183" s="605">
        <v>72.599999999999994</v>
      </c>
      <c r="AI183" s="1288"/>
    </row>
    <row r="184" spans="1:35" ht="13.5" customHeight="1">
      <c r="A184" s="614"/>
      <c r="B184" s="561"/>
      <c r="C184" s="530" t="s">
        <v>372</v>
      </c>
      <c r="D184" s="679">
        <v>128.4</v>
      </c>
      <c r="E184" s="551">
        <v>1361352</v>
      </c>
      <c r="F184" s="645">
        <v>922555</v>
      </c>
      <c r="G184" s="646">
        <v>98.4</v>
      </c>
      <c r="H184" s="565">
        <v>1065328.872</v>
      </c>
      <c r="I184" s="1274">
        <v>1.1100000000000001</v>
      </c>
      <c r="J184" s="647"/>
      <c r="K184" s="1293">
        <v>1.0720000000000001</v>
      </c>
      <c r="L184" s="1237">
        <v>502163</v>
      </c>
      <c r="M184" s="644"/>
      <c r="N184" s="1996"/>
      <c r="O184" s="1997"/>
      <c r="P184" s="1997"/>
      <c r="Q184" s="1997"/>
      <c r="R184" s="664">
        <v>126.2</v>
      </c>
      <c r="S184" s="1998">
        <v>105.8</v>
      </c>
      <c r="T184" s="1998">
        <v>88.4</v>
      </c>
      <c r="U184" s="1393">
        <v>140.9</v>
      </c>
      <c r="V184" s="1704">
        <f t="shared" si="2"/>
        <v>1.0720000000000001</v>
      </c>
      <c r="W184" s="637">
        <v>90.2</v>
      </c>
      <c r="X184" s="638">
        <v>93.375744146321026</v>
      </c>
      <c r="Y184" s="639">
        <v>100.3</v>
      </c>
      <c r="AF184" s="605">
        <v>77.8</v>
      </c>
      <c r="AI184" s="1288"/>
    </row>
    <row r="185" spans="1:35" ht="13.5" customHeight="1">
      <c r="A185" s="614"/>
      <c r="B185" s="561"/>
      <c r="C185" s="530" t="s">
        <v>373</v>
      </c>
      <c r="D185" s="679">
        <v>128.9</v>
      </c>
      <c r="E185" s="551">
        <v>1329424</v>
      </c>
      <c r="F185" s="645">
        <v>1122275</v>
      </c>
      <c r="G185" s="646">
        <v>95.2</v>
      </c>
      <c r="H185" s="565">
        <v>989111.12</v>
      </c>
      <c r="I185" s="1274">
        <v>1.1399999999999999</v>
      </c>
      <c r="J185" s="647"/>
      <c r="K185" s="1293">
        <v>1.032</v>
      </c>
      <c r="L185" s="1237">
        <v>468166</v>
      </c>
      <c r="M185" s="644"/>
      <c r="N185" s="1996"/>
      <c r="O185" s="1997"/>
      <c r="P185" s="1997"/>
      <c r="Q185" s="1997"/>
      <c r="R185" s="664">
        <v>118.7</v>
      </c>
      <c r="S185" s="1998">
        <v>106</v>
      </c>
      <c r="T185" s="1998">
        <v>87</v>
      </c>
      <c r="U185" s="1393">
        <v>140.19999999999999</v>
      </c>
      <c r="V185" s="1704">
        <f t="shared" si="2"/>
        <v>1.032</v>
      </c>
      <c r="W185" s="637">
        <v>90.6</v>
      </c>
      <c r="X185" s="638">
        <v>93.750747134860475</v>
      </c>
      <c r="Y185" s="639">
        <v>94.4</v>
      </c>
      <c r="AF185" s="605">
        <v>75.3</v>
      </c>
      <c r="AI185" s="1288"/>
    </row>
    <row r="186" spans="1:35" ht="13.5" customHeight="1">
      <c r="A186" s="614"/>
      <c r="B186" s="561"/>
      <c r="C186" s="530" t="s">
        <v>374</v>
      </c>
      <c r="D186" s="679">
        <v>120.3</v>
      </c>
      <c r="E186" s="551">
        <v>1336681</v>
      </c>
      <c r="F186" s="645">
        <v>959160</v>
      </c>
      <c r="G186" s="646">
        <v>86</v>
      </c>
      <c r="H186" s="565">
        <v>1031189.177</v>
      </c>
      <c r="I186" s="1274">
        <v>1.1100000000000001</v>
      </c>
      <c r="J186" s="647"/>
      <c r="K186" s="1293">
        <v>1.073</v>
      </c>
      <c r="L186" s="1237">
        <v>483437</v>
      </c>
      <c r="M186" s="644"/>
      <c r="N186" s="1996"/>
      <c r="O186" s="1997"/>
      <c r="P186" s="1997"/>
      <c r="Q186" s="1997"/>
      <c r="R186" s="664">
        <v>125.4</v>
      </c>
      <c r="S186" s="1998">
        <v>106.4</v>
      </c>
      <c r="T186" s="1998">
        <v>88.7</v>
      </c>
      <c r="U186" s="1393">
        <v>140.19999999999999</v>
      </c>
      <c r="V186" s="1704">
        <f t="shared" si="2"/>
        <v>1.073</v>
      </c>
      <c r="W186" s="637">
        <v>91.2</v>
      </c>
      <c r="X186" s="638">
        <v>94.407002364804498</v>
      </c>
      <c r="Y186" s="639">
        <v>99.7</v>
      </c>
      <c r="AF186" s="605">
        <v>68</v>
      </c>
      <c r="AI186" s="1288"/>
    </row>
    <row r="187" spans="1:35" ht="13.5" customHeight="1">
      <c r="A187" s="614"/>
      <c r="B187" s="561"/>
      <c r="C187" s="530" t="s">
        <v>116</v>
      </c>
      <c r="D187" s="679">
        <v>128.6</v>
      </c>
      <c r="E187" s="551">
        <v>1342395</v>
      </c>
      <c r="F187" s="645">
        <v>961955</v>
      </c>
      <c r="G187" s="646">
        <v>95.6</v>
      </c>
      <c r="H187" s="565">
        <v>1042676.5560000001</v>
      </c>
      <c r="I187" s="1274">
        <v>1.1000000000000001</v>
      </c>
      <c r="J187" s="647"/>
      <c r="K187" s="1293">
        <v>1.1000000000000001</v>
      </c>
      <c r="L187" s="1237">
        <v>518423</v>
      </c>
      <c r="M187" s="644"/>
      <c r="N187" s="1996"/>
      <c r="O187" s="1997"/>
      <c r="P187" s="1997"/>
      <c r="Q187" s="1997"/>
      <c r="R187" s="664">
        <v>128</v>
      </c>
      <c r="S187" s="1998">
        <v>106.9</v>
      </c>
      <c r="T187" s="1998">
        <v>88.7</v>
      </c>
      <c r="U187" s="1393">
        <v>140.19999999999999</v>
      </c>
      <c r="V187" s="1704">
        <f t="shared" si="2"/>
        <v>1.1000000000000001</v>
      </c>
      <c r="W187" s="637">
        <v>92.7</v>
      </c>
      <c r="X187" s="638">
        <v>95.907014318962254</v>
      </c>
      <c r="Y187" s="639">
        <v>101.8</v>
      </c>
      <c r="AF187" s="605">
        <v>75.599999999999994</v>
      </c>
      <c r="AI187" s="1288"/>
    </row>
    <row r="188" spans="1:35" ht="13.5" customHeight="1">
      <c r="A188" s="614"/>
      <c r="B188" s="561"/>
      <c r="C188" s="530" t="s">
        <v>117</v>
      </c>
      <c r="D188" s="679">
        <v>127.8</v>
      </c>
      <c r="E188" s="551">
        <v>1288644</v>
      </c>
      <c r="F188" s="645">
        <v>800496</v>
      </c>
      <c r="G188" s="646">
        <v>95.6</v>
      </c>
      <c r="H188" s="565">
        <v>1053065.1599999999</v>
      </c>
      <c r="I188" s="1274">
        <v>1.1000000000000001</v>
      </c>
      <c r="J188" s="647"/>
      <c r="K188" s="1293">
        <v>1.0980000000000001</v>
      </c>
      <c r="L188" s="1237">
        <v>459471</v>
      </c>
      <c r="M188" s="644"/>
      <c r="N188" s="1996"/>
      <c r="O188" s="1997"/>
      <c r="P188" s="1997"/>
      <c r="Q188" s="1997"/>
      <c r="R188" s="664">
        <v>128.30000000000001</v>
      </c>
      <c r="S188" s="1998">
        <v>107.3</v>
      </c>
      <c r="T188" s="1998">
        <v>89.4</v>
      </c>
      <c r="U188" s="1393">
        <v>140.19999999999999</v>
      </c>
      <c r="V188" s="1704">
        <f t="shared" si="2"/>
        <v>1.0980000000000001</v>
      </c>
      <c r="W188" s="637">
        <v>92.1</v>
      </c>
      <c r="X188" s="638">
        <v>95.344509836153094</v>
      </c>
      <c r="Y188" s="639">
        <v>102</v>
      </c>
      <c r="AF188" s="605">
        <v>75.599999999999994</v>
      </c>
      <c r="AI188" s="1288"/>
    </row>
    <row r="189" spans="1:35" ht="13.5" customHeight="1">
      <c r="A189" s="626"/>
      <c r="B189" s="642"/>
      <c r="C189" s="533" t="s">
        <v>118</v>
      </c>
      <c r="D189" s="681">
        <v>126.4</v>
      </c>
      <c r="E189" s="557">
        <v>1274325</v>
      </c>
      <c r="F189" s="652">
        <v>993901</v>
      </c>
      <c r="G189" s="653">
        <v>94.5</v>
      </c>
      <c r="H189" s="569">
        <v>1032494.58</v>
      </c>
      <c r="I189" s="1276">
        <v>1.1200000000000001</v>
      </c>
      <c r="J189" s="654"/>
      <c r="K189" s="1295">
        <v>1.1259999999999999</v>
      </c>
      <c r="L189" s="1239">
        <v>522979</v>
      </c>
      <c r="M189" s="644"/>
      <c r="N189" s="1996"/>
      <c r="O189" s="1997"/>
      <c r="P189" s="1997"/>
      <c r="Q189" s="1997"/>
      <c r="R189" s="669">
        <v>132.1</v>
      </c>
      <c r="S189" s="1546">
        <v>107.4</v>
      </c>
      <c r="T189" s="1546">
        <v>89.9</v>
      </c>
      <c r="U189" s="1394">
        <v>140.19999999999999</v>
      </c>
      <c r="V189" s="1705">
        <f t="shared" si="2"/>
        <v>1.1259999999999999</v>
      </c>
      <c r="W189" s="637">
        <v>91.8</v>
      </c>
      <c r="X189" s="638">
        <v>94.969506847613644</v>
      </c>
      <c r="Y189" s="639">
        <v>105</v>
      </c>
      <c r="AF189" s="605">
        <v>74.7</v>
      </c>
      <c r="AI189" s="1288"/>
    </row>
    <row r="190" spans="1:35" ht="13.5" customHeight="1">
      <c r="A190" s="614">
        <v>1991</v>
      </c>
      <c r="B190" s="561" t="s">
        <v>119</v>
      </c>
      <c r="C190" s="529" t="s">
        <v>366</v>
      </c>
      <c r="D190" s="679">
        <v>128.80000000000001</v>
      </c>
      <c r="E190" s="551">
        <v>1236471</v>
      </c>
      <c r="F190" s="645">
        <v>704854</v>
      </c>
      <c r="G190" s="646">
        <v>96.7</v>
      </c>
      <c r="H190" s="565">
        <v>910355.69</v>
      </c>
      <c r="I190" s="1274">
        <v>1.1100000000000001</v>
      </c>
      <c r="J190" s="647">
        <v>11.6</v>
      </c>
      <c r="K190" s="1293">
        <v>1.091</v>
      </c>
      <c r="L190" s="1237">
        <v>363612</v>
      </c>
      <c r="M190" s="644"/>
      <c r="N190" s="1996"/>
      <c r="O190" s="1997"/>
      <c r="P190" s="1997"/>
      <c r="Q190" s="1997"/>
      <c r="R190" s="664">
        <v>121.9</v>
      </c>
      <c r="S190" s="1998">
        <v>107.6</v>
      </c>
      <c r="T190" s="1998">
        <v>86.3</v>
      </c>
      <c r="U190" s="1393">
        <v>139.30000000000001</v>
      </c>
      <c r="V190" s="1704">
        <f t="shared" si="2"/>
        <v>1.091</v>
      </c>
      <c r="W190" s="637">
        <v>92.4</v>
      </c>
      <c r="X190" s="638">
        <v>95.625762077557667</v>
      </c>
      <c r="Y190" s="639">
        <v>96.9</v>
      </c>
      <c r="AF190" s="605">
        <v>76.5</v>
      </c>
      <c r="AI190" s="1288"/>
    </row>
    <row r="191" spans="1:35" ht="13.5" customHeight="1">
      <c r="A191" s="614"/>
      <c r="B191" s="561"/>
      <c r="C191" s="530" t="s">
        <v>367</v>
      </c>
      <c r="D191" s="679">
        <v>130.30000000000001</v>
      </c>
      <c r="E191" s="551">
        <v>1223172</v>
      </c>
      <c r="F191" s="645">
        <v>862404</v>
      </c>
      <c r="G191" s="646">
        <v>98.5</v>
      </c>
      <c r="H191" s="565">
        <v>1024756.177</v>
      </c>
      <c r="I191" s="1274">
        <v>1.1200000000000001</v>
      </c>
      <c r="J191" s="647">
        <v>8.3000000000000007</v>
      </c>
      <c r="K191" s="1293">
        <v>1.1180000000000001</v>
      </c>
      <c r="L191" s="1237">
        <v>415328</v>
      </c>
      <c r="M191" s="644"/>
      <c r="N191" s="1996"/>
      <c r="O191" s="1997"/>
      <c r="P191" s="1997"/>
      <c r="Q191" s="1997"/>
      <c r="R191" s="664">
        <v>128</v>
      </c>
      <c r="S191" s="1998">
        <v>107.6</v>
      </c>
      <c r="T191" s="1998">
        <v>88.4</v>
      </c>
      <c r="U191" s="1393">
        <v>139.30000000000001</v>
      </c>
      <c r="V191" s="1704">
        <f t="shared" si="2"/>
        <v>1.1180000000000001</v>
      </c>
      <c r="W191" s="637">
        <v>92.1</v>
      </c>
      <c r="X191" s="638">
        <v>95.250759089018217</v>
      </c>
      <c r="Y191" s="639">
        <v>101.8</v>
      </c>
      <c r="AF191" s="605">
        <v>77.900000000000006</v>
      </c>
      <c r="AI191" s="1288"/>
    </row>
    <row r="192" spans="1:35" ht="13.5" customHeight="1">
      <c r="A192" s="614"/>
      <c r="B192" s="561"/>
      <c r="C192" s="530" t="s">
        <v>368</v>
      </c>
      <c r="D192" s="679">
        <v>128</v>
      </c>
      <c r="E192" s="551">
        <v>1348355</v>
      </c>
      <c r="F192" s="645">
        <v>846717</v>
      </c>
      <c r="G192" s="646">
        <v>96.2</v>
      </c>
      <c r="H192" s="565">
        <v>1001812.9</v>
      </c>
      <c r="I192" s="1274">
        <v>1.1200000000000001</v>
      </c>
      <c r="J192" s="647">
        <v>9.6999999999999993</v>
      </c>
      <c r="K192" s="1293">
        <v>1.2889999999999999</v>
      </c>
      <c r="L192" s="1237">
        <v>518646</v>
      </c>
      <c r="M192" s="644"/>
      <c r="N192" s="1996"/>
      <c r="O192" s="1997"/>
      <c r="P192" s="1997"/>
      <c r="Q192" s="1997"/>
      <c r="R192" s="664">
        <v>147.5</v>
      </c>
      <c r="S192" s="1998">
        <v>107.6</v>
      </c>
      <c r="T192" s="1998">
        <v>88</v>
      </c>
      <c r="U192" s="1393">
        <v>139.9</v>
      </c>
      <c r="V192" s="1704">
        <f t="shared" si="2"/>
        <v>1.2889999999999999</v>
      </c>
      <c r="W192" s="637">
        <v>92.5</v>
      </c>
      <c r="X192" s="638">
        <v>95.719512824692544</v>
      </c>
      <c r="Y192" s="639">
        <v>117.3</v>
      </c>
      <c r="AF192" s="605">
        <v>76.099999999999994</v>
      </c>
      <c r="AI192" s="1288"/>
    </row>
    <row r="193" spans="1:35" ht="13.5" customHeight="1">
      <c r="A193" s="614"/>
      <c r="B193" s="561"/>
      <c r="C193" s="530" t="s">
        <v>369</v>
      </c>
      <c r="D193" s="679">
        <v>129.1</v>
      </c>
      <c r="E193" s="551">
        <v>1298037</v>
      </c>
      <c r="F193" s="645">
        <v>1073074</v>
      </c>
      <c r="G193" s="646">
        <v>97.7</v>
      </c>
      <c r="H193" s="565">
        <v>1086957.496</v>
      </c>
      <c r="I193" s="1274">
        <v>1.1100000000000001</v>
      </c>
      <c r="J193" s="647">
        <v>6.1</v>
      </c>
      <c r="K193" s="1293">
        <v>1.04</v>
      </c>
      <c r="L193" s="1237">
        <v>451926</v>
      </c>
      <c r="M193" s="644"/>
      <c r="N193" s="1996"/>
      <c r="O193" s="1997"/>
      <c r="P193" s="1997"/>
      <c r="Q193" s="1997"/>
      <c r="R193" s="664">
        <v>126.7</v>
      </c>
      <c r="S193" s="1998">
        <v>107.5</v>
      </c>
      <c r="T193" s="1998">
        <v>90.5</v>
      </c>
      <c r="U193" s="1393">
        <v>144.69999999999999</v>
      </c>
      <c r="V193" s="1704">
        <f t="shared" si="2"/>
        <v>1.04</v>
      </c>
      <c r="W193" s="637">
        <v>93.1</v>
      </c>
      <c r="X193" s="638">
        <v>96.375768054636552</v>
      </c>
      <c r="Y193" s="639">
        <v>100.7</v>
      </c>
      <c r="AF193" s="605">
        <v>77.3</v>
      </c>
      <c r="AI193" s="1288"/>
    </row>
    <row r="194" spans="1:35" ht="13.5" customHeight="1">
      <c r="A194" s="614"/>
      <c r="B194" s="561"/>
      <c r="C194" s="530" t="s">
        <v>370</v>
      </c>
      <c r="D194" s="679">
        <v>129.4</v>
      </c>
      <c r="E194" s="551">
        <v>1344824</v>
      </c>
      <c r="F194" s="645">
        <v>758825</v>
      </c>
      <c r="G194" s="646">
        <v>98.3</v>
      </c>
      <c r="H194" s="565">
        <v>1016899.339</v>
      </c>
      <c r="I194" s="1274">
        <v>1.1000000000000001</v>
      </c>
      <c r="J194" s="647">
        <v>5.0999999999999996</v>
      </c>
      <c r="K194" s="1293">
        <v>0.99399999999999999</v>
      </c>
      <c r="L194" s="1237">
        <v>479260</v>
      </c>
      <c r="M194" s="644"/>
      <c r="N194" s="1996"/>
      <c r="O194" s="1997"/>
      <c r="P194" s="1997"/>
      <c r="Q194" s="1997"/>
      <c r="R194" s="664">
        <v>120.1</v>
      </c>
      <c r="S194" s="1998">
        <v>107.5</v>
      </c>
      <c r="T194" s="1998">
        <v>89.8</v>
      </c>
      <c r="U194" s="1393">
        <v>144.6</v>
      </c>
      <c r="V194" s="1704">
        <f t="shared" si="2"/>
        <v>0.99399999999999999</v>
      </c>
      <c r="W194" s="637">
        <v>93.4</v>
      </c>
      <c r="X194" s="638">
        <v>96.657020296041139</v>
      </c>
      <c r="Y194" s="639">
        <v>95.5</v>
      </c>
      <c r="AF194" s="605">
        <v>77.7</v>
      </c>
      <c r="AI194" s="1288"/>
    </row>
    <row r="195" spans="1:35" ht="13.5" customHeight="1">
      <c r="A195" s="614"/>
      <c r="B195" s="561"/>
      <c r="C195" s="530" t="s">
        <v>371</v>
      </c>
      <c r="D195" s="679">
        <v>128.80000000000001</v>
      </c>
      <c r="E195" s="551">
        <v>1351817</v>
      </c>
      <c r="F195" s="645">
        <v>940266</v>
      </c>
      <c r="G195" s="646">
        <v>98.8</v>
      </c>
      <c r="H195" s="565">
        <v>1089486.2250000001</v>
      </c>
      <c r="I195" s="1274">
        <v>1.1100000000000001</v>
      </c>
      <c r="J195" s="647">
        <v>8.9</v>
      </c>
      <c r="K195" s="1293">
        <v>1.0349999999999999</v>
      </c>
      <c r="L195" s="1237">
        <v>474291</v>
      </c>
      <c r="M195" s="644"/>
      <c r="N195" s="1996"/>
      <c r="O195" s="1997"/>
      <c r="P195" s="1997"/>
      <c r="Q195" s="1997"/>
      <c r="R195" s="664">
        <v>126.7</v>
      </c>
      <c r="S195" s="1998">
        <v>107.5</v>
      </c>
      <c r="T195" s="1998">
        <v>91.2</v>
      </c>
      <c r="U195" s="1393">
        <v>144.30000000000001</v>
      </c>
      <c r="V195" s="1704">
        <f t="shared" si="2"/>
        <v>1.0349999999999999</v>
      </c>
      <c r="W195" s="637">
        <v>93.2</v>
      </c>
      <c r="X195" s="638">
        <v>96.469518801771414</v>
      </c>
      <c r="Y195" s="639">
        <v>100.7</v>
      </c>
      <c r="AF195" s="605">
        <v>78.099999999999994</v>
      </c>
      <c r="AI195" s="1288"/>
    </row>
    <row r="196" spans="1:35" ht="13.5" customHeight="1">
      <c r="A196" s="614"/>
      <c r="B196" s="561"/>
      <c r="C196" s="530" t="s">
        <v>372</v>
      </c>
      <c r="D196" s="679">
        <v>127.4</v>
      </c>
      <c r="E196" s="551">
        <v>1399485</v>
      </c>
      <c r="F196" s="645">
        <v>1003927</v>
      </c>
      <c r="G196" s="646">
        <v>96.1</v>
      </c>
      <c r="H196" s="565">
        <v>1077558.7620000001</v>
      </c>
      <c r="I196" s="1274">
        <v>1.0900000000000001</v>
      </c>
      <c r="J196" s="647">
        <v>-0.4</v>
      </c>
      <c r="K196" s="1293">
        <v>1.0309999999999999</v>
      </c>
      <c r="L196" s="1237">
        <v>520951</v>
      </c>
      <c r="M196" s="644"/>
      <c r="N196" s="1996"/>
      <c r="O196" s="1997"/>
      <c r="P196" s="1997"/>
      <c r="Q196" s="1997"/>
      <c r="R196" s="664">
        <v>125.5</v>
      </c>
      <c r="S196" s="1998">
        <v>107.3</v>
      </c>
      <c r="T196" s="1998">
        <v>90.8</v>
      </c>
      <c r="U196" s="1393">
        <v>143.80000000000001</v>
      </c>
      <c r="V196" s="1704">
        <f t="shared" si="2"/>
        <v>1.0309999999999999</v>
      </c>
      <c r="W196" s="637">
        <v>93.4</v>
      </c>
      <c r="X196" s="638">
        <v>96.657020296041139</v>
      </c>
      <c r="Y196" s="639">
        <v>99.8</v>
      </c>
      <c r="AF196" s="605">
        <v>76</v>
      </c>
      <c r="AI196" s="1288"/>
    </row>
    <row r="197" spans="1:35" ht="13.5" customHeight="1">
      <c r="A197" s="614"/>
      <c r="B197" s="561"/>
      <c r="C197" s="530" t="s">
        <v>373</v>
      </c>
      <c r="D197" s="679">
        <v>125.7</v>
      </c>
      <c r="E197" s="551">
        <v>1307581</v>
      </c>
      <c r="F197" s="645">
        <v>817105</v>
      </c>
      <c r="G197" s="646">
        <v>94.5</v>
      </c>
      <c r="H197" s="565">
        <v>968707.02</v>
      </c>
      <c r="I197" s="1274">
        <v>1.05</v>
      </c>
      <c r="J197" s="647">
        <v>3.5</v>
      </c>
      <c r="K197" s="1293">
        <v>0.97</v>
      </c>
      <c r="L197" s="1237">
        <v>468428</v>
      </c>
      <c r="M197" s="644"/>
      <c r="N197" s="1996"/>
      <c r="O197" s="1997"/>
      <c r="P197" s="1997"/>
      <c r="Q197" s="1997"/>
      <c r="R197" s="664">
        <v>115.6</v>
      </c>
      <c r="S197" s="1998">
        <v>107.3</v>
      </c>
      <c r="T197" s="1998">
        <v>89.6</v>
      </c>
      <c r="U197" s="1393">
        <v>142.69999999999999</v>
      </c>
      <c r="V197" s="1704">
        <f t="shared" si="2"/>
        <v>0.97</v>
      </c>
      <c r="W197" s="637">
        <v>93.5</v>
      </c>
      <c r="X197" s="638">
        <v>96.750771043175988</v>
      </c>
      <c r="Y197" s="639">
        <v>91.9</v>
      </c>
      <c r="AF197" s="605">
        <v>74.7</v>
      </c>
      <c r="AI197" s="1288"/>
    </row>
    <row r="198" spans="1:35" ht="13.5" customHeight="1">
      <c r="A198" s="614"/>
      <c r="B198" s="561"/>
      <c r="C198" s="530" t="s">
        <v>374</v>
      </c>
      <c r="D198" s="679">
        <v>123.5</v>
      </c>
      <c r="E198" s="551">
        <v>1320450</v>
      </c>
      <c r="F198" s="645">
        <v>979737</v>
      </c>
      <c r="G198" s="646">
        <v>91.3</v>
      </c>
      <c r="H198" s="565">
        <v>1023649.2280000001</v>
      </c>
      <c r="I198" s="1274">
        <v>1</v>
      </c>
      <c r="J198" s="647">
        <v>-0.2</v>
      </c>
      <c r="K198" s="1293">
        <v>1.0720000000000001</v>
      </c>
      <c r="L198" s="1237">
        <v>517580</v>
      </c>
      <c r="M198" s="644"/>
      <c r="N198" s="1996"/>
      <c r="O198" s="1997"/>
      <c r="P198" s="1997"/>
      <c r="Q198" s="1997"/>
      <c r="R198" s="664">
        <v>129</v>
      </c>
      <c r="S198" s="1998">
        <v>107.2</v>
      </c>
      <c r="T198" s="1998">
        <v>90.4</v>
      </c>
      <c r="U198" s="1393">
        <v>142.69999999999999</v>
      </c>
      <c r="V198" s="1704">
        <f t="shared" si="2"/>
        <v>1.0720000000000001</v>
      </c>
      <c r="W198" s="637">
        <v>93.8</v>
      </c>
      <c r="X198" s="638">
        <v>97.032023284580589</v>
      </c>
      <c r="Y198" s="639">
        <v>102.6</v>
      </c>
      <c r="AF198" s="605">
        <v>72.2</v>
      </c>
      <c r="AI198" s="1288"/>
    </row>
    <row r="199" spans="1:35" ht="13.5" customHeight="1">
      <c r="A199" s="614"/>
      <c r="B199" s="561"/>
      <c r="C199" s="530" t="s">
        <v>116</v>
      </c>
      <c r="D199" s="679">
        <v>123.1</v>
      </c>
      <c r="E199" s="551">
        <v>1320721</v>
      </c>
      <c r="F199" s="645">
        <v>844386</v>
      </c>
      <c r="G199" s="646">
        <v>89.7</v>
      </c>
      <c r="H199" s="565">
        <v>1041446.925</v>
      </c>
      <c r="I199" s="1274">
        <v>0.99</v>
      </c>
      <c r="J199" s="647">
        <v>0.7</v>
      </c>
      <c r="K199" s="1293">
        <v>1.018</v>
      </c>
      <c r="L199" s="1237">
        <v>536205</v>
      </c>
      <c r="M199" s="644"/>
      <c r="N199" s="1996"/>
      <c r="O199" s="1997"/>
      <c r="P199" s="1997"/>
      <c r="Q199" s="1997"/>
      <c r="R199" s="664">
        <v>123</v>
      </c>
      <c r="S199" s="1998">
        <v>107.2</v>
      </c>
      <c r="T199" s="1998">
        <v>90.8</v>
      </c>
      <c r="U199" s="1393">
        <v>142.69999999999999</v>
      </c>
      <c r="V199" s="1704">
        <f t="shared" si="2"/>
        <v>1.018</v>
      </c>
      <c r="W199" s="637">
        <v>94.6</v>
      </c>
      <c r="X199" s="638">
        <v>97.969530755929185</v>
      </c>
      <c r="Y199" s="639">
        <v>97.8</v>
      </c>
      <c r="AF199" s="605">
        <v>70.900000000000006</v>
      </c>
      <c r="AI199" s="1288"/>
    </row>
    <row r="200" spans="1:35" ht="13.5" customHeight="1">
      <c r="A200" s="614"/>
      <c r="B200" s="561"/>
      <c r="C200" s="530" t="s">
        <v>117</v>
      </c>
      <c r="D200" s="679">
        <v>122.3</v>
      </c>
      <c r="E200" s="551">
        <v>1272625</v>
      </c>
      <c r="F200" s="645">
        <v>783312</v>
      </c>
      <c r="G200" s="646">
        <v>88.8</v>
      </c>
      <c r="H200" s="565">
        <v>1064726.2560000001</v>
      </c>
      <c r="I200" s="1274">
        <v>0.99</v>
      </c>
      <c r="J200" s="647">
        <v>1.5</v>
      </c>
      <c r="K200" s="1293">
        <v>1.004</v>
      </c>
      <c r="L200" s="1237">
        <v>483952</v>
      </c>
      <c r="M200" s="644"/>
      <c r="N200" s="1996"/>
      <c r="O200" s="1997"/>
      <c r="P200" s="1997"/>
      <c r="Q200" s="1997"/>
      <c r="R200" s="664">
        <v>122.6</v>
      </c>
      <c r="S200" s="1998">
        <v>107</v>
      </c>
      <c r="T200" s="1998">
        <v>91.2</v>
      </c>
      <c r="U200" s="1393">
        <v>143.19999999999999</v>
      </c>
      <c r="V200" s="1704">
        <f t="shared" si="2"/>
        <v>1.004</v>
      </c>
      <c r="W200" s="637">
        <v>95</v>
      </c>
      <c r="X200" s="638">
        <v>98.250782997333772</v>
      </c>
      <c r="Y200" s="639">
        <v>97.5</v>
      </c>
      <c r="AF200" s="605">
        <v>70.2</v>
      </c>
      <c r="AI200" s="1288"/>
    </row>
    <row r="201" spans="1:35" ht="13.5" customHeight="1">
      <c r="A201" s="614"/>
      <c r="B201" s="561"/>
      <c r="C201" s="533" t="s">
        <v>118</v>
      </c>
      <c r="D201" s="679">
        <v>120.9</v>
      </c>
      <c r="E201" s="551">
        <v>1266958</v>
      </c>
      <c r="F201" s="645">
        <v>783985</v>
      </c>
      <c r="G201" s="646">
        <v>87.4</v>
      </c>
      <c r="H201" s="565">
        <v>1016144.798</v>
      </c>
      <c r="I201" s="1274">
        <v>0.98</v>
      </c>
      <c r="J201" s="647">
        <v>-0.1</v>
      </c>
      <c r="K201" s="1293">
        <v>1.034</v>
      </c>
      <c r="L201" s="1237">
        <v>559792</v>
      </c>
      <c r="M201" s="644"/>
      <c r="N201" s="1996"/>
      <c r="O201" s="1997"/>
      <c r="P201" s="1997"/>
      <c r="Q201" s="1997"/>
      <c r="R201" s="669">
        <v>125.8</v>
      </c>
      <c r="S201" s="1546">
        <v>107</v>
      </c>
      <c r="T201" s="1546">
        <v>91.2</v>
      </c>
      <c r="U201" s="1394">
        <v>142.80000000000001</v>
      </c>
      <c r="V201" s="1705">
        <f t="shared" si="2"/>
        <v>1.034</v>
      </c>
      <c r="W201" s="637">
        <v>94.4</v>
      </c>
      <c r="X201" s="638">
        <v>97.688278514524598</v>
      </c>
      <c r="Y201" s="639">
        <v>100</v>
      </c>
      <c r="AF201" s="605">
        <v>69.099999999999994</v>
      </c>
      <c r="AI201" s="1288"/>
    </row>
    <row r="202" spans="1:35" ht="13.5" customHeight="1">
      <c r="A202" s="611">
        <v>1992</v>
      </c>
      <c r="B202" s="560" t="s">
        <v>121</v>
      </c>
      <c r="C202" s="529" t="s">
        <v>366</v>
      </c>
      <c r="D202" s="677">
        <v>120.1</v>
      </c>
      <c r="E202" s="549">
        <v>1208262</v>
      </c>
      <c r="F202" s="648">
        <v>837177</v>
      </c>
      <c r="G202" s="649">
        <v>86.2</v>
      </c>
      <c r="H202" s="572">
        <v>905253.61800000002</v>
      </c>
      <c r="I202" s="1275">
        <v>0.95</v>
      </c>
      <c r="J202" s="650">
        <v>-0.7</v>
      </c>
      <c r="K202" s="1294">
        <v>0.96099999999999997</v>
      </c>
      <c r="L202" s="1238">
        <v>379123</v>
      </c>
      <c r="M202" s="644"/>
      <c r="N202" s="1996"/>
      <c r="O202" s="1997"/>
      <c r="P202" s="1997"/>
      <c r="Q202" s="1997"/>
      <c r="R202" s="664">
        <v>113.7</v>
      </c>
      <c r="S202" s="1998">
        <v>106.8</v>
      </c>
      <c r="T202" s="1998">
        <v>89.1</v>
      </c>
      <c r="U202" s="1393">
        <v>141.80000000000001</v>
      </c>
      <c r="V202" s="1704">
        <f t="shared" si="2"/>
        <v>0.96099999999999997</v>
      </c>
      <c r="W202" s="637">
        <v>94.1</v>
      </c>
      <c r="X202" s="638">
        <v>97.407026273120039</v>
      </c>
      <c r="Y202" s="639">
        <v>90.4</v>
      </c>
      <c r="AF202" s="605">
        <v>68.2</v>
      </c>
      <c r="AI202" s="1288"/>
    </row>
    <row r="203" spans="1:35" ht="13.5" customHeight="1">
      <c r="A203" s="614"/>
      <c r="B203" s="561"/>
      <c r="C203" s="530" t="s">
        <v>367</v>
      </c>
      <c r="D203" s="679">
        <v>119.1</v>
      </c>
      <c r="E203" s="551">
        <v>1216932</v>
      </c>
      <c r="F203" s="645">
        <v>945276</v>
      </c>
      <c r="G203" s="646">
        <v>84</v>
      </c>
      <c r="H203" s="565">
        <v>1000685.28</v>
      </c>
      <c r="I203" s="1274">
        <v>0.91</v>
      </c>
      <c r="J203" s="647">
        <v>1.8</v>
      </c>
      <c r="K203" s="1293">
        <v>0.97499999999999998</v>
      </c>
      <c r="L203" s="1237">
        <v>470216</v>
      </c>
      <c r="M203" s="644"/>
      <c r="N203" s="1996"/>
      <c r="O203" s="1997"/>
      <c r="P203" s="1997"/>
      <c r="Q203" s="1997"/>
      <c r="R203" s="664">
        <v>117</v>
      </c>
      <c r="S203" s="1998">
        <v>106.7</v>
      </c>
      <c r="T203" s="1998">
        <v>90.7</v>
      </c>
      <c r="U203" s="1393">
        <v>141.1</v>
      </c>
      <c r="V203" s="1704">
        <f t="shared" si="2"/>
        <v>0.97499999999999998</v>
      </c>
      <c r="W203" s="637">
        <v>94.2</v>
      </c>
      <c r="X203" s="638">
        <v>97.500777020254887</v>
      </c>
      <c r="Y203" s="639">
        <v>93</v>
      </c>
      <c r="AF203" s="605">
        <v>66.400000000000006</v>
      </c>
      <c r="AI203" s="1288"/>
    </row>
    <row r="204" spans="1:35" ht="13.5" customHeight="1">
      <c r="A204" s="614"/>
      <c r="B204" s="561"/>
      <c r="C204" s="530" t="s">
        <v>368</v>
      </c>
      <c r="D204" s="679">
        <v>119.6</v>
      </c>
      <c r="E204" s="551">
        <v>1263608</v>
      </c>
      <c r="F204" s="645">
        <v>901025</v>
      </c>
      <c r="G204" s="646">
        <v>91.3</v>
      </c>
      <c r="H204" s="565">
        <v>986810.03100000008</v>
      </c>
      <c r="I204" s="1274">
        <v>0.86</v>
      </c>
      <c r="J204" s="647">
        <v>-2.4</v>
      </c>
      <c r="K204" s="1293">
        <v>1.147</v>
      </c>
      <c r="L204" s="1237">
        <v>559212</v>
      </c>
      <c r="M204" s="644"/>
      <c r="N204" s="1996"/>
      <c r="O204" s="1997"/>
      <c r="P204" s="1997"/>
      <c r="Q204" s="1997"/>
      <c r="R204" s="664">
        <v>137.69999999999999</v>
      </c>
      <c r="S204" s="1998">
        <v>106.7</v>
      </c>
      <c r="T204" s="1998">
        <v>91.2</v>
      </c>
      <c r="U204" s="1393">
        <v>140.4</v>
      </c>
      <c r="V204" s="1704">
        <f t="shared" si="2"/>
        <v>1.147</v>
      </c>
      <c r="W204" s="637">
        <v>94.5</v>
      </c>
      <c r="X204" s="638">
        <v>97.875780008794322</v>
      </c>
      <c r="Y204" s="639">
        <v>109.5</v>
      </c>
      <c r="AF204" s="605">
        <v>72.2</v>
      </c>
      <c r="AI204" s="1288"/>
    </row>
    <row r="205" spans="1:35" ht="13.5" customHeight="1">
      <c r="A205" s="614"/>
      <c r="B205" s="561"/>
      <c r="C205" s="530" t="s">
        <v>369</v>
      </c>
      <c r="D205" s="679">
        <v>117.3</v>
      </c>
      <c r="E205" s="551">
        <v>1248569</v>
      </c>
      <c r="F205" s="645">
        <v>1002642</v>
      </c>
      <c r="G205" s="646">
        <v>80.400000000000006</v>
      </c>
      <c r="H205" s="565">
        <v>1056574.608</v>
      </c>
      <c r="I205" s="1274">
        <v>0.84</v>
      </c>
      <c r="J205" s="647">
        <v>-1.1000000000000001</v>
      </c>
      <c r="K205" s="1293">
        <v>0.91200000000000003</v>
      </c>
      <c r="L205" s="1237">
        <v>529348</v>
      </c>
      <c r="M205" s="644"/>
      <c r="N205" s="1996"/>
      <c r="O205" s="1997"/>
      <c r="P205" s="1997"/>
      <c r="Q205" s="1997"/>
      <c r="R205" s="664">
        <v>114.7</v>
      </c>
      <c r="S205" s="1998">
        <v>106.5</v>
      </c>
      <c r="T205" s="1998">
        <v>92.6</v>
      </c>
      <c r="U205" s="1393">
        <v>144.6</v>
      </c>
      <c r="V205" s="1704">
        <f t="shared" si="2"/>
        <v>0.91200000000000003</v>
      </c>
      <c r="W205" s="637">
        <v>95.9</v>
      </c>
      <c r="X205" s="638">
        <v>99.188290468682382</v>
      </c>
      <c r="Y205" s="639">
        <v>91.2</v>
      </c>
      <c r="AF205" s="605">
        <v>63.6</v>
      </c>
      <c r="AI205" s="1288"/>
    </row>
    <row r="206" spans="1:35" ht="13.5" customHeight="1">
      <c r="A206" s="614"/>
      <c r="B206" s="561"/>
      <c r="C206" s="530" t="s">
        <v>370</v>
      </c>
      <c r="D206" s="679">
        <v>115.5</v>
      </c>
      <c r="E206" s="551">
        <v>1246670</v>
      </c>
      <c r="F206" s="645">
        <v>828217</v>
      </c>
      <c r="G206" s="646">
        <v>80.900000000000006</v>
      </c>
      <c r="H206" s="565">
        <v>977905.15199999989</v>
      </c>
      <c r="I206" s="1274">
        <v>0.8</v>
      </c>
      <c r="J206" s="647">
        <v>1</v>
      </c>
      <c r="K206" s="1293">
        <v>0.86199999999999999</v>
      </c>
      <c r="L206" s="1237">
        <v>459888</v>
      </c>
      <c r="M206" s="644"/>
      <c r="N206" s="1996"/>
      <c r="O206" s="1997"/>
      <c r="P206" s="1997"/>
      <c r="Q206" s="1997"/>
      <c r="R206" s="664">
        <v>107.2</v>
      </c>
      <c r="S206" s="1998">
        <v>106.5</v>
      </c>
      <c r="T206" s="1998">
        <v>91.5</v>
      </c>
      <c r="U206" s="1393">
        <v>144.69999999999999</v>
      </c>
      <c r="V206" s="1704">
        <f t="shared" si="2"/>
        <v>0.86199999999999999</v>
      </c>
      <c r="W206" s="637">
        <v>95.6</v>
      </c>
      <c r="X206" s="638">
        <v>99.000788974412657</v>
      </c>
      <c r="Y206" s="639">
        <v>85.2</v>
      </c>
      <c r="AF206" s="605">
        <v>64</v>
      </c>
      <c r="AI206" s="1288"/>
    </row>
    <row r="207" spans="1:35" ht="13.5" customHeight="1">
      <c r="A207" s="614"/>
      <c r="B207" s="561"/>
      <c r="C207" s="530" t="s">
        <v>371</v>
      </c>
      <c r="D207" s="679">
        <v>117.2</v>
      </c>
      <c r="E207" s="551">
        <v>1292054</v>
      </c>
      <c r="F207" s="645">
        <v>874922</v>
      </c>
      <c r="G207" s="646">
        <v>83.8</v>
      </c>
      <c r="H207" s="565">
        <v>1053654.696</v>
      </c>
      <c r="I207" s="1274">
        <v>0.79</v>
      </c>
      <c r="J207" s="647">
        <v>-5.7</v>
      </c>
      <c r="K207" s="1293">
        <v>0.91700000000000004</v>
      </c>
      <c r="L207" s="1237">
        <v>498266</v>
      </c>
      <c r="M207" s="644"/>
      <c r="N207" s="1996"/>
      <c r="O207" s="1997"/>
      <c r="P207" s="1997"/>
      <c r="Q207" s="1997"/>
      <c r="R207" s="664">
        <v>115.6</v>
      </c>
      <c r="S207" s="1998">
        <v>106.4</v>
      </c>
      <c r="T207" s="1998">
        <v>93</v>
      </c>
      <c r="U207" s="1393">
        <v>144.30000000000001</v>
      </c>
      <c r="V207" s="1704">
        <f t="shared" si="2"/>
        <v>0.91700000000000004</v>
      </c>
      <c r="W207" s="637">
        <v>95.5</v>
      </c>
      <c r="X207" s="638">
        <v>98.907038227277809</v>
      </c>
      <c r="Y207" s="639">
        <v>91.9</v>
      </c>
      <c r="AF207" s="605">
        <v>66.3</v>
      </c>
      <c r="AI207" s="1288"/>
    </row>
    <row r="208" spans="1:35" ht="13.5" customHeight="1">
      <c r="A208" s="614"/>
      <c r="B208" s="561"/>
      <c r="C208" s="530" t="s">
        <v>372</v>
      </c>
      <c r="D208" s="679">
        <v>115.6</v>
      </c>
      <c r="E208" s="551">
        <v>1361199</v>
      </c>
      <c r="F208" s="645">
        <v>930878</v>
      </c>
      <c r="G208" s="646">
        <v>80.2</v>
      </c>
      <c r="H208" s="565">
        <v>1045259.5870000001</v>
      </c>
      <c r="I208" s="1274">
        <v>0.75</v>
      </c>
      <c r="J208" s="647">
        <v>1.1000000000000001</v>
      </c>
      <c r="K208" s="1293">
        <v>0.91200000000000003</v>
      </c>
      <c r="L208" s="1237">
        <v>515178</v>
      </c>
      <c r="M208" s="644"/>
      <c r="N208" s="1996"/>
      <c r="O208" s="1997"/>
      <c r="P208" s="1997"/>
      <c r="Q208" s="1997"/>
      <c r="R208" s="664">
        <v>114.3</v>
      </c>
      <c r="S208" s="1998">
        <v>106.4</v>
      </c>
      <c r="T208" s="1998">
        <v>92.7</v>
      </c>
      <c r="U208" s="1393">
        <v>143.80000000000001</v>
      </c>
      <c r="V208" s="1704">
        <f t="shared" si="2"/>
        <v>0.91200000000000003</v>
      </c>
      <c r="W208" s="637">
        <v>94.8</v>
      </c>
      <c r="X208" s="638">
        <v>98.157032250198895</v>
      </c>
      <c r="Y208" s="639">
        <v>90.9</v>
      </c>
      <c r="AF208" s="605">
        <v>63.4</v>
      </c>
      <c r="AI208" s="1288"/>
    </row>
    <row r="209" spans="1:35" ht="13.5" customHeight="1">
      <c r="A209" s="614"/>
      <c r="B209" s="561"/>
      <c r="C209" s="530" t="s">
        <v>373</v>
      </c>
      <c r="D209" s="679">
        <v>112.4</v>
      </c>
      <c r="E209" s="551">
        <v>1273631</v>
      </c>
      <c r="F209" s="645">
        <v>826230</v>
      </c>
      <c r="G209" s="646">
        <v>78.900000000000006</v>
      </c>
      <c r="H209" s="565">
        <v>930582.74400000006</v>
      </c>
      <c r="I209" s="1274">
        <v>0.74</v>
      </c>
      <c r="J209" s="647">
        <v>1.2</v>
      </c>
      <c r="K209" s="1293">
        <v>0.84399999999999997</v>
      </c>
      <c r="L209" s="1237">
        <v>452420</v>
      </c>
      <c r="M209" s="644"/>
      <c r="N209" s="1996"/>
      <c r="O209" s="1997"/>
      <c r="P209" s="1997"/>
      <c r="Q209" s="1997"/>
      <c r="R209" s="664">
        <v>103.3</v>
      </c>
      <c r="S209" s="1998">
        <v>106.3</v>
      </c>
      <c r="T209" s="1998">
        <v>91.4</v>
      </c>
      <c r="U209" s="1393">
        <v>142.4</v>
      </c>
      <c r="V209" s="1704">
        <f t="shared" si="2"/>
        <v>0.84399999999999997</v>
      </c>
      <c r="W209" s="637">
        <v>95.3</v>
      </c>
      <c r="X209" s="638">
        <v>98.625785985873193</v>
      </c>
      <c r="Y209" s="639">
        <v>82.1</v>
      </c>
      <c r="AF209" s="605">
        <v>62.4</v>
      </c>
      <c r="AI209" s="1288"/>
    </row>
    <row r="210" spans="1:35" ht="13.5" customHeight="1">
      <c r="A210" s="614"/>
      <c r="B210" s="561"/>
      <c r="C210" s="530" t="s">
        <v>374</v>
      </c>
      <c r="D210" s="679">
        <v>118.4</v>
      </c>
      <c r="E210" s="551">
        <v>1311213</v>
      </c>
      <c r="F210" s="645">
        <v>995207</v>
      </c>
      <c r="G210" s="646">
        <v>86</v>
      </c>
      <c r="H210" s="565">
        <v>978208.4</v>
      </c>
      <c r="I210" s="1274">
        <v>0.72</v>
      </c>
      <c r="J210" s="647">
        <v>-1.4</v>
      </c>
      <c r="K210" s="1293">
        <v>1.0029999999999999</v>
      </c>
      <c r="L210" s="1237">
        <v>570757</v>
      </c>
      <c r="M210" s="644"/>
      <c r="N210" s="1996"/>
      <c r="O210" s="1997"/>
      <c r="P210" s="1997"/>
      <c r="Q210" s="1997"/>
      <c r="R210" s="664">
        <v>123.6</v>
      </c>
      <c r="S210" s="1998">
        <v>106.2</v>
      </c>
      <c r="T210" s="1998">
        <v>92.2</v>
      </c>
      <c r="U210" s="1393">
        <v>141.9</v>
      </c>
      <c r="V210" s="1704">
        <f t="shared" si="2"/>
        <v>1.0029999999999999</v>
      </c>
      <c r="W210" s="637">
        <v>95.6</v>
      </c>
      <c r="X210" s="638">
        <v>99.000788974412657</v>
      </c>
      <c r="Y210" s="639">
        <v>98.3</v>
      </c>
      <c r="AF210" s="605">
        <v>68</v>
      </c>
      <c r="AI210" s="1288"/>
    </row>
    <row r="211" spans="1:35" ht="13.5" customHeight="1">
      <c r="A211" s="614"/>
      <c r="B211" s="561"/>
      <c r="C211" s="530" t="s">
        <v>116</v>
      </c>
      <c r="D211" s="679">
        <v>115.8</v>
      </c>
      <c r="E211" s="551">
        <v>1317647</v>
      </c>
      <c r="F211" s="645">
        <v>755607</v>
      </c>
      <c r="G211" s="646">
        <v>81.599999999999994</v>
      </c>
      <c r="H211" s="565">
        <v>1014210.84</v>
      </c>
      <c r="I211" s="1274">
        <v>0.7</v>
      </c>
      <c r="J211" s="647">
        <v>1.8</v>
      </c>
      <c r="K211" s="1293">
        <v>0.93500000000000005</v>
      </c>
      <c r="L211" s="1237">
        <v>504541</v>
      </c>
      <c r="M211" s="644"/>
      <c r="N211" s="1996"/>
      <c r="O211" s="1997"/>
      <c r="P211" s="1997"/>
      <c r="Q211" s="1997"/>
      <c r="R211" s="664">
        <v>116</v>
      </c>
      <c r="S211" s="1998">
        <v>106</v>
      </c>
      <c r="T211" s="1998">
        <v>92.7</v>
      </c>
      <c r="U211" s="1393">
        <v>141.80000000000001</v>
      </c>
      <c r="V211" s="1704">
        <f t="shared" si="2"/>
        <v>0.93500000000000005</v>
      </c>
      <c r="W211" s="637">
        <v>95.6</v>
      </c>
      <c r="X211" s="638">
        <v>98.907038227277809</v>
      </c>
      <c r="Y211" s="639">
        <v>92.2</v>
      </c>
      <c r="AF211" s="605">
        <v>64.5</v>
      </c>
      <c r="AI211" s="1288"/>
    </row>
    <row r="212" spans="1:35" ht="13.5" customHeight="1">
      <c r="A212" s="614"/>
      <c r="B212" s="561"/>
      <c r="C212" s="530" t="s">
        <v>117</v>
      </c>
      <c r="D212" s="679">
        <v>113.3</v>
      </c>
      <c r="E212" s="551">
        <v>1258484</v>
      </c>
      <c r="F212" s="645">
        <v>716377</v>
      </c>
      <c r="G212" s="646">
        <v>77</v>
      </c>
      <c r="H212" s="565">
        <v>988415.86800000002</v>
      </c>
      <c r="I212" s="1274">
        <v>0.67</v>
      </c>
      <c r="J212" s="647">
        <v>2.7</v>
      </c>
      <c r="K212" s="1293">
        <v>0.91600000000000004</v>
      </c>
      <c r="L212" s="1237">
        <v>441815</v>
      </c>
      <c r="M212" s="644"/>
      <c r="N212" s="1996"/>
      <c r="O212" s="1997"/>
      <c r="P212" s="1997"/>
      <c r="Q212" s="1997"/>
      <c r="R212" s="664">
        <v>113.1</v>
      </c>
      <c r="S212" s="1998">
        <v>105.8</v>
      </c>
      <c r="T212" s="1998">
        <v>92.3</v>
      </c>
      <c r="U212" s="1393">
        <v>141.6</v>
      </c>
      <c r="V212" s="1704">
        <f t="shared" si="2"/>
        <v>0.91600000000000004</v>
      </c>
      <c r="W212" s="637">
        <v>95.4</v>
      </c>
      <c r="X212" s="638">
        <v>98.813287480142918</v>
      </c>
      <c r="Y212" s="639">
        <v>89.9</v>
      </c>
      <c r="AF212" s="605">
        <v>60.9</v>
      </c>
      <c r="AI212" s="1288"/>
    </row>
    <row r="213" spans="1:35" ht="13.5" customHeight="1">
      <c r="A213" s="626"/>
      <c r="B213" s="642"/>
      <c r="C213" s="533" t="s">
        <v>118</v>
      </c>
      <c r="D213" s="681">
        <v>114.1</v>
      </c>
      <c r="E213" s="557">
        <v>1283671</v>
      </c>
      <c r="F213" s="652">
        <v>793269</v>
      </c>
      <c r="G213" s="653">
        <v>79.3</v>
      </c>
      <c r="H213" s="569">
        <v>962782.03799999994</v>
      </c>
      <c r="I213" s="1276">
        <v>0.64</v>
      </c>
      <c r="J213" s="654">
        <v>-0.6</v>
      </c>
      <c r="K213" s="1295">
        <v>0.95699999999999996</v>
      </c>
      <c r="L213" s="1239">
        <v>531284</v>
      </c>
      <c r="M213" s="644"/>
      <c r="N213" s="1996"/>
      <c r="O213" s="1997"/>
      <c r="P213" s="1997"/>
      <c r="Q213" s="1997"/>
      <c r="R213" s="669">
        <v>118.5</v>
      </c>
      <c r="S213" s="1546">
        <v>105.7</v>
      </c>
      <c r="T213" s="1546">
        <v>92.8</v>
      </c>
      <c r="U213" s="1394">
        <v>141.1</v>
      </c>
      <c r="V213" s="1705">
        <f t="shared" si="2"/>
        <v>0.95699999999999996</v>
      </c>
      <c r="W213" s="637">
        <v>95.4</v>
      </c>
      <c r="X213" s="638">
        <v>98.719536733008042</v>
      </c>
      <c r="Y213" s="639">
        <v>94.2</v>
      </c>
      <c r="AF213" s="605">
        <v>62.7</v>
      </c>
      <c r="AI213" s="1288"/>
    </row>
    <row r="214" spans="1:35" ht="13.5" customHeight="1">
      <c r="A214" s="614">
        <v>1993</v>
      </c>
      <c r="B214" s="561" t="s">
        <v>122</v>
      </c>
      <c r="C214" s="529" t="s">
        <v>366</v>
      </c>
      <c r="D214" s="679">
        <v>113.4</v>
      </c>
      <c r="E214" s="551">
        <v>1221589</v>
      </c>
      <c r="F214" s="645">
        <v>779296</v>
      </c>
      <c r="G214" s="646">
        <v>79.7</v>
      </c>
      <c r="H214" s="565">
        <v>871710.08399999992</v>
      </c>
      <c r="I214" s="1274">
        <v>0.62</v>
      </c>
      <c r="J214" s="647">
        <v>2.7</v>
      </c>
      <c r="K214" s="1293">
        <v>0.86599999999999999</v>
      </c>
      <c r="L214" s="1237">
        <v>351971</v>
      </c>
      <c r="M214" s="644"/>
      <c r="N214" s="1996"/>
      <c r="O214" s="1997"/>
      <c r="P214" s="1997"/>
      <c r="Q214" s="1997"/>
      <c r="R214" s="664">
        <v>103.6</v>
      </c>
      <c r="S214" s="1998">
        <v>105.6</v>
      </c>
      <c r="T214" s="1998">
        <v>90.7</v>
      </c>
      <c r="U214" s="1393">
        <v>139.30000000000001</v>
      </c>
      <c r="V214" s="1704">
        <f t="shared" si="2"/>
        <v>0.86599999999999999</v>
      </c>
      <c r="W214" s="637">
        <v>95.3</v>
      </c>
      <c r="X214" s="638">
        <v>98.625785985873193</v>
      </c>
      <c r="Y214" s="639">
        <v>82.4</v>
      </c>
      <c r="AF214" s="605">
        <v>63</v>
      </c>
      <c r="AI214" s="1288"/>
    </row>
    <row r="215" spans="1:35" ht="13.5" customHeight="1">
      <c r="A215" s="614"/>
      <c r="B215" s="561"/>
      <c r="C215" s="530" t="s">
        <v>367</v>
      </c>
      <c r="D215" s="679">
        <v>113.9</v>
      </c>
      <c r="E215" s="551">
        <v>1212893</v>
      </c>
      <c r="F215" s="645">
        <v>705581</v>
      </c>
      <c r="G215" s="646">
        <v>77.599999999999994</v>
      </c>
      <c r="H215" s="565">
        <v>1001527.875</v>
      </c>
      <c r="I215" s="1274">
        <v>0.61</v>
      </c>
      <c r="J215" s="647">
        <v>-1.1000000000000001</v>
      </c>
      <c r="K215" s="1293">
        <v>0.91100000000000003</v>
      </c>
      <c r="L215" s="1237">
        <v>438273</v>
      </c>
      <c r="M215" s="644"/>
      <c r="N215" s="1996"/>
      <c r="O215" s="1997"/>
      <c r="P215" s="1997"/>
      <c r="Q215" s="1997"/>
      <c r="R215" s="664">
        <v>109.9</v>
      </c>
      <c r="S215" s="1998">
        <v>105.6</v>
      </c>
      <c r="T215" s="1998">
        <v>91.9</v>
      </c>
      <c r="U215" s="1393">
        <v>138.6</v>
      </c>
      <c r="V215" s="1704">
        <f t="shared" si="2"/>
        <v>0.91100000000000003</v>
      </c>
      <c r="W215" s="637">
        <v>95.6</v>
      </c>
      <c r="X215" s="638">
        <v>98.907038227277809</v>
      </c>
      <c r="Y215" s="639">
        <v>87.4</v>
      </c>
      <c r="AF215" s="605">
        <v>61.4</v>
      </c>
      <c r="AI215" s="1288"/>
    </row>
    <row r="216" spans="1:35" ht="13.5" customHeight="1">
      <c r="A216" s="614"/>
      <c r="B216" s="561"/>
      <c r="C216" s="530" t="s">
        <v>368</v>
      </c>
      <c r="D216" s="679">
        <v>112.1</v>
      </c>
      <c r="E216" s="551">
        <v>1324263</v>
      </c>
      <c r="F216" s="645">
        <v>704166</v>
      </c>
      <c r="G216" s="646">
        <v>66.3</v>
      </c>
      <c r="H216" s="565">
        <v>1023981.9060000001</v>
      </c>
      <c r="I216" s="1274">
        <v>0.6</v>
      </c>
      <c r="J216" s="647">
        <v>-3.5</v>
      </c>
      <c r="K216" s="1293">
        <v>1.109</v>
      </c>
      <c r="L216" s="1237">
        <v>550069</v>
      </c>
      <c r="M216" s="644"/>
      <c r="N216" s="1996"/>
      <c r="O216" s="1997"/>
      <c r="P216" s="1997"/>
      <c r="Q216" s="1997"/>
      <c r="R216" s="664">
        <v>134.1</v>
      </c>
      <c r="S216" s="1998">
        <v>105.3</v>
      </c>
      <c r="T216" s="1998">
        <v>92.3</v>
      </c>
      <c r="U216" s="1393">
        <v>137.9</v>
      </c>
      <c r="V216" s="1704">
        <f t="shared" si="2"/>
        <v>1.109</v>
      </c>
      <c r="W216" s="637">
        <v>95.8</v>
      </c>
      <c r="X216" s="638">
        <v>99.188290468682382</v>
      </c>
      <c r="Y216" s="639">
        <v>106.6</v>
      </c>
      <c r="AF216" s="605">
        <v>52.4</v>
      </c>
      <c r="AI216" s="1288"/>
    </row>
    <row r="217" spans="1:35" ht="13.5" customHeight="1">
      <c r="A217" s="614"/>
      <c r="B217" s="561"/>
      <c r="C217" s="530" t="s">
        <v>369</v>
      </c>
      <c r="D217" s="679">
        <v>113.3</v>
      </c>
      <c r="E217" s="551">
        <v>1237009</v>
      </c>
      <c r="F217" s="645">
        <v>963508</v>
      </c>
      <c r="G217" s="646">
        <v>81.7</v>
      </c>
      <c r="H217" s="565">
        <v>1093057.5959999999</v>
      </c>
      <c r="I217" s="1274">
        <v>0.59</v>
      </c>
      <c r="J217" s="647">
        <v>2.7</v>
      </c>
      <c r="K217" s="1293">
        <v>0.88800000000000001</v>
      </c>
      <c r="L217" s="1237">
        <v>484066</v>
      </c>
      <c r="M217" s="644"/>
      <c r="N217" s="1996"/>
      <c r="O217" s="1997"/>
      <c r="P217" s="1997"/>
      <c r="Q217" s="1997"/>
      <c r="R217" s="664">
        <v>111.9</v>
      </c>
      <c r="S217" s="1998">
        <v>105.1</v>
      </c>
      <c r="T217" s="1998">
        <v>93.9</v>
      </c>
      <c r="U217" s="1393">
        <v>141.1</v>
      </c>
      <c r="V217" s="1704">
        <f t="shared" si="2"/>
        <v>0.88800000000000001</v>
      </c>
      <c r="W217" s="637">
        <v>96.5</v>
      </c>
      <c r="X217" s="638">
        <v>99.844545698626405</v>
      </c>
      <c r="Y217" s="639">
        <v>89</v>
      </c>
      <c r="AF217" s="605">
        <v>64.599999999999994</v>
      </c>
      <c r="AI217" s="1288"/>
    </row>
    <row r="218" spans="1:35" ht="13.5" customHeight="1">
      <c r="A218" s="614"/>
      <c r="B218" s="561"/>
      <c r="C218" s="530" t="s">
        <v>370</v>
      </c>
      <c r="D218" s="679">
        <v>110.6</v>
      </c>
      <c r="E218" s="551">
        <v>1246563</v>
      </c>
      <c r="F218" s="645">
        <v>713970</v>
      </c>
      <c r="G218" s="646">
        <v>74</v>
      </c>
      <c r="H218" s="565">
        <v>986252.73800000001</v>
      </c>
      <c r="I218" s="1274">
        <v>0.56999999999999995</v>
      </c>
      <c r="J218" s="647">
        <v>2.2000000000000002</v>
      </c>
      <c r="K218" s="1293">
        <v>0.81499999999999995</v>
      </c>
      <c r="L218" s="1237">
        <v>383475</v>
      </c>
      <c r="M218" s="644"/>
      <c r="N218" s="1996"/>
      <c r="O218" s="1997"/>
      <c r="P218" s="1997"/>
      <c r="Q218" s="1997"/>
      <c r="R218" s="664">
        <v>102.4</v>
      </c>
      <c r="S218" s="1998">
        <v>104.8</v>
      </c>
      <c r="T218" s="1998">
        <v>93.5</v>
      </c>
      <c r="U218" s="1393">
        <v>140.80000000000001</v>
      </c>
      <c r="V218" s="1704">
        <f t="shared" si="2"/>
        <v>0.81499999999999995</v>
      </c>
      <c r="W218" s="637">
        <v>96.5</v>
      </c>
      <c r="X218" s="638">
        <v>99.844545698626405</v>
      </c>
      <c r="Y218" s="639">
        <v>81.400000000000006</v>
      </c>
      <c r="AF218" s="605">
        <v>58.5</v>
      </c>
      <c r="AI218" s="1288"/>
    </row>
    <row r="219" spans="1:35" ht="13.5" customHeight="1">
      <c r="A219" s="614"/>
      <c r="B219" s="561"/>
      <c r="C219" s="530" t="s">
        <v>371</v>
      </c>
      <c r="D219" s="679">
        <v>110.7</v>
      </c>
      <c r="E219" s="551">
        <v>1292082</v>
      </c>
      <c r="F219" s="645">
        <v>880241</v>
      </c>
      <c r="G219" s="646">
        <v>84.3</v>
      </c>
      <c r="H219" s="565">
        <v>1064844.166</v>
      </c>
      <c r="I219" s="1274">
        <v>0.54</v>
      </c>
      <c r="J219" s="647">
        <v>0.4</v>
      </c>
      <c r="K219" s="1293">
        <v>0.88900000000000001</v>
      </c>
      <c r="L219" s="1237">
        <v>437958</v>
      </c>
      <c r="M219" s="644"/>
      <c r="N219" s="1996"/>
      <c r="O219" s="1997"/>
      <c r="P219" s="1997"/>
      <c r="Q219" s="1997"/>
      <c r="R219" s="664">
        <v>111.3</v>
      </c>
      <c r="S219" s="1998">
        <v>104.7</v>
      </c>
      <c r="T219" s="1998">
        <v>93.1</v>
      </c>
      <c r="U219" s="1393">
        <v>140.80000000000001</v>
      </c>
      <c r="V219" s="1704">
        <f t="shared" si="2"/>
        <v>0.88900000000000001</v>
      </c>
      <c r="W219" s="637">
        <v>96.5</v>
      </c>
      <c r="X219" s="638">
        <v>99.844545698626405</v>
      </c>
      <c r="Y219" s="639">
        <v>88.5</v>
      </c>
      <c r="AF219" s="605">
        <v>66.7</v>
      </c>
      <c r="AI219" s="1288"/>
    </row>
    <row r="220" spans="1:35" ht="13.5" customHeight="1">
      <c r="A220" s="614"/>
      <c r="B220" s="561"/>
      <c r="C220" s="530" t="s">
        <v>372</v>
      </c>
      <c r="D220" s="679">
        <v>112.5</v>
      </c>
      <c r="E220" s="551">
        <v>1336069</v>
      </c>
      <c r="F220" s="645">
        <v>867119</v>
      </c>
      <c r="G220" s="646">
        <v>83.1</v>
      </c>
      <c r="H220" s="565">
        <v>1065532.92</v>
      </c>
      <c r="I220" s="1274">
        <v>0.53</v>
      </c>
      <c r="J220" s="647">
        <v>0.1</v>
      </c>
      <c r="K220" s="1293">
        <v>0.91700000000000004</v>
      </c>
      <c r="L220" s="1237">
        <v>459822</v>
      </c>
      <c r="M220" s="644"/>
      <c r="N220" s="1996"/>
      <c r="O220" s="1997"/>
      <c r="P220" s="1997"/>
      <c r="Q220" s="1997"/>
      <c r="R220" s="664">
        <v>113.1</v>
      </c>
      <c r="S220" s="1998">
        <v>104.5</v>
      </c>
      <c r="T220" s="1998">
        <v>92.1</v>
      </c>
      <c r="U220" s="1393">
        <v>140</v>
      </c>
      <c r="V220" s="1704">
        <f t="shared" si="2"/>
        <v>0.91700000000000004</v>
      </c>
      <c r="W220" s="637">
        <v>96.8</v>
      </c>
      <c r="X220" s="638">
        <v>100.21954868716583</v>
      </c>
      <c r="Y220" s="639">
        <v>89.9</v>
      </c>
      <c r="AF220" s="605">
        <v>65.7</v>
      </c>
      <c r="AI220" s="1288"/>
    </row>
    <row r="221" spans="1:35" ht="13.5" customHeight="1">
      <c r="A221" s="614"/>
      <c r="B221" s="561"/>
      <c r="C221" s="530" t="s">
        <v>373</v>
      </c>
      <c r="D221" s="679">
        <v>107.2</v>
      </c>
      <c r="E221" s="551">
        <v>1269967</v>
      </c>
      <c r="F221" s="645">
        <v>760007</v>
      </c>
      <c r="G221" s="646">
        <v>76.099999999999994</v>
      </c>
      <c r="H221" s="565">
        <v>958258.01400000008</v>
      </c>
      <c r="I221" s="1274">
        <v>0.51</v>
      </c>
      <c r="J221" s="647">
        <v>1.5</v>
      </c>
      <c r="K221" s="1293">
        <v>0.80800000000000005</v>
      </c>
      <c r="L221" s="1237">
        <v>392884</v>
      </c>
      <c r="M221" s="644"/>
      <c r="N221" s="1996"/>
      <c r="O221" s="1997"/>
      <c r="P221" s="1997"/>
      <c r="Q221" s="1997"/>
      <c r="R221" s="664">
        <v>98.1</v>
      </c>
      <c r="S221" s="1998">
        <v>104.3</v>
      </c>
      <c r="T221" s="1998">
        <v>91.1</v>
      </c>
      <c r="U221" s="1393">
        <v>139</v>
      </c>
      <c r="V221" s="1704">
        <f t="shared" si="2"/>
        <v>0.80800000000000005</v>
      </c>
      <c r="W221" s="637">
        <v>97.4</v>
      </c>
      <c r="X221" s="638">
        <v>100.782053169975</v>
      </c>
      <c r="Y221" s="639">
        <v>78</v>
      </c>
      <c r="AF221" s="605">
        <v>60.2</v>
      </c>
      <c r="AI221" s="1288"/>
    </row>
    <row r="222" spans="1:35" ht="13.5" customHeight="1">
      <c r="A222" s="614"/>
      <c r="B222" s="561"/>
      <c r="C222" s="530" t="s">
        <v>374</v>
      </c>
      <c r="D222" s="679">
        <v>106.3</v>
      </c>
      <c r="E222" s="551">
        <v>1269645</v>
      </c>
      <c r="F222" s="645">
        <v>786400</v>
      </c>
      <c r="G222" s="646">
        <v>74.599999999999994</v>
      </c>
      <c r="H222" s="565">
        <v>1024502.49</v>
      </c>
      <c r="I222" s="1274">
        <v>0.5</v>
      </c>
      <c r="J222" s="647">
        <v>2.4</v>
      </c>
      <c r="K222" s="1293">
        <v>0.91700000000000004</v>
      </c>
      <c r="L222" s="1237">
        <v>448409</v>
      </c>
      <c r="M222" s="644"/>
      <c r="N222" s="1996"/>
      <c r="O222" s="1997"/>
      <c r="P222" s="1997"/>
      <c r="Q222" s="1997"/>
      <c r="R222" s="664">
        <v>112.4</v>
      </c>
      <c r="S222" s="1998">
        <v>104.1</v>
      </c>
      <c r="T222" s="1998">
        <v>92.2</v>
      </c>
      <c r="U222" s="1393">
        <v>138.4</v>
      </c>
      <c r="V222" s="1704">
        <f t="shared" si="2"/>
        <v>0.91700000000000004</v>
      </c>
      <c r="W222" s="637">
        <v>97.4</v>
      </c>
      <c r="X222" s="638">
        <v>100.782053169975</v>
      </c>
      <c r="Y222" s="639">
        <v>89.4</v>
      </c>
      <c r="AF222" s="605">
        <v>59</v>
      </c>
      <c r="AI222" s="1288"/>
    </row>
    <row r="223" spans="1:35" ht="13.5" customHeight="1">
      <c r="A223" s="614"/>
      <c r="B223" s="561"/>
      <c r="C223" s="530" t="s">
        <v>116</v>
      </c>
      <c r="D223" s="679">
        <v>106.8</v>
      </c>
      <c r="E223" s="551">
        <v>1287262</v>
      </c>
      <c r="F223" s="645">
        <v>847742</v>
      </c>
      <c r="G223" s="646">
        <v>78</v>
      </c>
      <c r="H223" s="565">
        <v>1025342.3</v>
      </c>
      <c r="I223" s="1274">
        <v>0.49</v>
      </c>
      <c r="J223" s="647">
        <v>-0.2</v>
      </c>
      <c r="K223" s="1293">
        <v>0.85299999999999998</v>
      </c>
      <c r="L223" s="1237">
        <v>405351</v>
      </c>
      <c r="M223" s="644"/>
      <c r="N223" s="1996"/>
      <c r="O223" s="1997"/>
      <c r="P223" s="1997"/>
      <c r="Q223" s="1997"/>
      <c r="R223" s="664">
        <v>104.4</v>
      </c>
      <c r="S223" s="1998">
        <v>103.8</v>
      </c>
      <c r="T223" s="1998">
        <v>92.2</v>
      </c>
      <c r="U223" s="1393">
        <v>137.80000000000001</v>
      </c>
      <c r="V223" s="1704">
        <f t="shared" si="2"/>
        <v>0.85299999999999998</v>
      </c>
      <c r="W223" s="637">
        <v>97.1</v>
      </c>
      <c r="X223" s="638">
        <v>100.50080092857041</v>
      </c>
      <c r="Y223" s="639">
        <v>83</v>
      </c>
      <c r="AF223" s="605">
        <v>61.7</v>
      </c>
      <c r="AI223" s="1288"/>
    </row>
    <row r="224" spans="1:35" ht="13.5" customHeight="1">
      <c r="A224" s="614"/>
      <c r="B224" s="561"/>
      <c r="C224" s="530" t="s">
        <v>117</v>
      </c>
      <c r="D224" s="679">
        <v>108</v>
      </c>
      <c r="E224" s="551">
        <v>1236177</v>
      </c>
      <c r="F224" s="645">
        <v>765124</v>
      </c>
      <c r="G224" s="646">
        <v>78.099999999999994</v>
      </c>
      <c r="H224" s="565">
        <v>1027714.275</v>
      </c>
      <c r="I224" s="1274">
        <v>0.48</v>
      </c>
      <c r="J224" s="647">
        <v>-6</v>
      </c>
      <c r="K224" s="1293">
        <v>0.871</v>
      </c>
      <c r="L224" s="1237">
        <v>377600</v>
      </c>
      <c r="M224" s="644"/>
      <c r="N224" s="1996"/>
      <c r="O224" s="1997"/>
      <c r="P224" s="1997"/>
      <c r="Q224" s="1997"/>
      <c r="R224" s="664">
        <v>106.8</v>
      </c>
      <c r="S224" s="1998">
        <v>103.7</v>
      </c>
      <c r="T224" s="1998">
        <v>92.6</v>
      </c>
      <c r="U224" s="1393">
        <v>137.30000000000001</v>
      </c>
      <c r="V224" s="1704">
        <f t="shared" si="2"/>
        <v>0.871</v>
      </c>
      <c r="W224" s="637">
        <v>96.5</v>
      </c>
      <c r="X224" s="638">
        <v>99.938296445761253</v>
      </c>
      <c r="Y224" s="639">
        <v>84.9</v>
      </c>
      <c r="AF224" s="605">
        <v>61.8</v>
      </c>
      <c r="AI224" s="1288"/>
    </row>
    <row r="225" spans="1:35" ht="13.5" customHeight="1">
      <c r="A225" s="614"/>
      <c r="B225" s="561"/>
      <c r="C225" s="533" t="s">
        <v>118</v>
      </c>
      <c r="D225" s="679">
        <v>106.8</v>
      </c>
      <c r="E225" s="551">
        <v>1233943</v>
      </c>
      <c r="F225" s="645">
        <v>811185</v>
      </c>
      <c r="G225" s="646">
        <v>80.2</v>
      </c>
      <c r="H225" s="565">
        <v>1003470.72</v>
      </c>
      <c r="I225" s="1274">
        <v>0.47</v>
      </c>
      <c r="J225" s="647">
        <v>-2.6</v>
      </c>
      <c r="K225" s="1293">
        <v>0.89900000000000002</v>
      </c>
      <c r="L225" s="1237">
        <v>471042</v>
      </c>
      <c r="M225" s="644"/>
      <c r="N225" s="1996"/>
      <c r="O225" s="1997"/>
      <c r="P225" s="1997"/>
      <c r="Q225" s="1997"/>
      <c r="R225" s="669">
        <v>109.8</v>
      </c>
      <c r="S225" s="1546">
        <v>103.5</v>
      </c>
      <c r="T225" s="1546">
        <v>92.3</v>
      </c>
      <c r="U225" s="1394">
        <v>137</v>
      </c>
      <c r="V225" s="1705">
        <f t="shared" si="2"/>
        <v>0.89900000000000002</v>
      </c>
      <c r="W225" s="637">
        <v>96.6</v>
      </c>
      <c r="X225" s="638">
        <v>99.938296445761253</v>
      </c>
      <c r="Y225" s="639">
        <v>87.3</v>
      </c>
      <c r="AF225" s="605">
        <v>63.4</v>
      </c>
      <c r="AI225" s="1288"/>
    </row>
    <row r="226" spans="1:35" ht="13.5" customHeight="1">
      <c r="A226" s="611">
        <v>1994</v>
      </c>
      <c r="B226" s="560" t="s">
        <v>125</v>
      </c>
      <c r="C226" s="529" t="s">
        <v>366</v>
      </c>
      <c r="D226" s="677">
        <v>109.7</v>
      </c>
      <c r="E226" s="549">
        <v>1165966</v>
      </c>
      <c r="F226" s="648">
        <v>704383</v>
      </c>
      <c r="G226" s="649">
        <v>76.8</v>
      </c>
      <c r="H226" s="572">
        <v>919841.85</v>
      </c>
      <c r="I226" s="1275">
        <v>0.46</v>
      </c>
      <c r="J226" s="650">
        <v>-0.7</v>
      </c>
      <c r="K226" s="1294">
        <v>0.83799999999999997</v>
      </c>
      <c r="L226" s="1238">
        <v>334187</v>
      </c>
      <c r="M226" s="644"/>
      <c r="N226" s="1996"/>
      <c r="O226" s="1997"/>
      <c r="P226" s="1997"/>
      <c r="Q226" s="1997"/>
      <c r="R226" s="664">
        <v>100.2</v>
      </c>
      <c r="S226" s="1998">
        <v>103.5</v>
      </c>
      <c r="T226" s="1998">
        <v>91.3</v>
      </c>
      <c r="U226" s="1393">
        <v>135.6</v>
      </c>
      <c r="V226" s="1704">
        <f t="shared" si="2"/>
        <v>0.83799999999999997</v>
      </c>
      <c r="W226" s="637">
        <v>96.4</v>
      </c>
      <c r="X226" s="638">
        <v>99.750794951491528</v>
      </c>
      <c r="Y226" s="639">
        <v>79.7</v>
      </c>
      <c r="AF226" s="605">
        <v>60.7</v>
      </c>
      <c r="AI226" s="1288"/>
    </row>
    <row r="227" spans="1:35" ht="13.5" customHeight="1">
      <c r="A227" s="614"/>
      <c r="B227" s="561"/>
      <c r="C227" s="530" t="s">
        <v>367</v>
      </c>
      <c r="D227" s="679">
        <v>108.1</v>
      </c>
      <c r="E227" s="551">
        <v>1164714</v>
      </c>
      <c r="F227" s="645">
        <v>671335</v>
      </c>
      <c r="G227" s="646">
        <v>73.8</v>
      </c>
      <c r="H227" s="565">
        <v>977946.58200000005</v>
      </c>
      <c r="I227" s="1274">
        <v>0.45</v>
      </c>
      <c r="J227" s="647">
        <v>0.1</v>
      </c>
      <c r="K227" s="1293">
        <v>0.86199999999999999</v>
      </c>
      <c r="L227" s="1237">
        <v>384403</v>
      </c>
      <c r="M227" s="644"/>
      <c r="N227" s="1996"/>
      <c r="O227" s="1997"/>
      <c r="P227" s="1997"/>
      <c r="Q227" s="1997"/>
      <c r="R227" s="664">
        <v>104.5</v>
      </c>
      <c r="S227" s="1998">
        <v>103.3</v>
      </c>
      <c r="T227" s="1998">
        <v>92.8</v>
      </c>
      <c r="U227" s="1393">
        <v>135</v>
      </c>
      <c r="V227" s="1704">
        <f t="shared" si="2"/>
        <v>0.86199999999999999</v>
      </c>
      <c r="W227" s="637">
        <v>96.5</v>
      </c>
      <c r="X227" s="638">
        <v>99.938296445761253</v>
      </c>
      <c r="Y227" s="639">
        <v>83.1</v>
      </c>
      <c r="AF227" s="605">
        <v>58.4</v>
      </c>
      <c r="AI227" s="1288"/>
    </row>
    <row r="228" spans="1:35" ht="13.5" customHeight="1">
      <c r="A228" s="614"/>
      <c r="B228" s="561"/>
      <c r="C228" s="530" t="s">
        <v>368</v>
      </c>
      <c r="D228" s="679">
        <v>125.4</v>
      </c>
      <c r="E228" s="551">
        <v>1254859</v>
      </c>
      <c r="F228" s="645">
        <v>661341</v>
      </c>
      <c r="G228" s="646">
        <v>118.7</v>
      </c>
      <c r="H228" s="565">
        <v>982157.00699999987</v>
      </c>
      <c r="I228" s="1274">
        <v>0.44</v>
      </c>
      <c r="J228" s="647">
        <v>-0.8</v>
      </c>
      <c r="K228" s="1293">
        <v>1.2330000000000001</v>
      </c>
      <c r="L228" s="1237">
        <v>498808</v>
      </c>
      <c r="M228" s="644"/>
      <c r="N228" s="1996"/>
      <c r="O228" s="1997"/>
      <c r="P228" s="1997"/>
      <c r="Q228" s="1997"/>
      <c r="R228" s="664">
        <v>150.4</v>
      </c>
      <c r="S228" s="1998">
        <v>103.1</v>
      </c>
      <c r="T228" s="1998">
        <v>93.4</v>
      </c>
      <c r="U228" s="1393">
        <v>134.6</v>
      </c>
      <c r="V228" s="1704">
        <f t="shared" si="2"/>
        <v>1.2330000000000001</v>
      </c>
      <c r="W228" s="637">
        <v>96.9</v>
      </c>
      <c r="X228" s="638">
        <v>100.21954868716583</v>
      </c>
      <c r="Y228" s="639">
        <v>119.6</v>
      </c>
      <c r="AF228" s="605">
        <v>93.9</v>
      </c>
      <c r="AI228" s="1288"/>
    </row>
    <row r="229" spans="1:35" ht="13.5" customHeight="1">
      <c r="A229" s="614"/>
      <c r="B229" s="561"/>
      <c r="C229" s="530" t="s">
        <v>369</v>
      </c>
      <c r="D229" s="679">
        <v>108</v>
      </c>
      <c r="E229" s="551">
        <v>1199119</v>
      </c>
      <c r="F229" s="645">
        <v>803640</v>
      </c>
      <c r="G229" s="646">
        <v>76.400000000000006</v>
      </c>
      <c r="H229" s="565">
        <v>1037739.1960000001</v>
      </c>
      <c r="I229" s="1274">
        <v>0.44</v>
      </c>
      <c r="J229" s="647">
        <v>-3.7</v>
      </c>
      <c r="K229" s="1293">
        <v>0.84399999999999997</v>
      </c>
      <c r="L229" s="1237">
        <v>424294</v>
      </c>
      <c r="M229" s="644"/>
      <c r="N229" s="1996"/>
      <c r="O229" s="1997"/>
      <c r="P229" s="1997"/>
      <c r="Q229" s="1997"/>
      <c r="R229" s="664">
        <v>106.5</v>
      </c>
      <c r="S229" s="1998">
        <v>102.9</v>
      </c>
      <c r="T229" s="1998">
        <v>94.8</v>
      </c>
      <c r="U229" s="1393">
        <v>137</v>
      </c>
      <c r="V229" s="1704">
        <f t="shared" si="2"/>
        <v>0.84399999999999997</v>
      </c>
      <c r="W229" s="637">
        <v>97</v>
      </c>
      <c r="X229" s="638">
        <v>100.40705018143555</v>
      </c>
      <c r="Y229" s="639">
        <v>84.7</v>
      </c>
      <c r="AF229" s="605">
        <v>60.4</v>
      </c>
      <c r="AI229" s="1288"/>
    </row>
    <row r="230" spans="1:35" ht="13.5" customHeight="1">
      <c r="A230" s="614"/>
      <c r="B230" s="561"/>
      <c r="C230" s="530" t="s">
        <v>370</v>
      </c>
      <c r="D230" s="679">
        <v>107.6</v>
      </c>
      <c r="E230" s="551">
        <v>1237314</v>
      </c>
      <c r="F230" s="645">
        <v>839920</v>
      </c>
      <c r="G230" s="646">
        <v>71.400000000000006</v>
      </c>
      <c r="H230" s="565">
        <v>945127.79</v>
      </c>
      <c r="I230" s="1274">
        <v>0.44</v>
      </c>
      <c r="J230" s="647">
        <v>-2.4</v>
      </c>
      <c r="K230" s="1293">
        <v>0.80700000000000005</v>
      </c>
      <c r="L230" s="1237">
        <v>360668</v>
      </c>
      <c r="M230" s="644"/>
      <c r="N230" s="1996"/>
      <c r="O230" s="1997"/>
      <c r="P230" s="1997"/>
      <c r="Q230" s="1997"/>
      <c r="R230" s="664">
        <v>100.1</v>
      </c>
      <c r="S230" s="1998">
        <v>102.9</v>
      </c>
      <c r="T230" s="1998">
        <v>93.6</v>
      </c>
      <c r="U230" s="1393">
        <v>136.30000000000001</v>
      </c>
      <c r="V230" s="1704">
        <f t="shared" si="2"/>
        <v>0.80700000000000005</v>
      </c>
      <c r="W230" s="637">
        <v>97.2</v>
      </c>
      <c r="X230" s="638">
        <v>100.68830242284012</v>
      </c>
      <c r="Y230" s="639">
        <v>79.599999999999994</v>
      </c>
      <c r="AF230" s="605">
        <v>56.5</v>
      </c>
      <c r="AI230" s="1288"/>
    </row>
    <row r="231" spans="1:35" ht="13.5" customHeight="1">
      <c r="A231" s="614"/>
      <c r="B231" s="561"/>
      <c r="C231" s="530" t="s">
        <v>371</v>
      </c>
      <c r="D231" s="679">
        <v>109.8</v>
      </c>
      <c r="E231" s="551">
        <v>1293922</v>
      </c>
      <c r="F231" s="645">
        <v>860050</v>
      </c>
      <c r="G231" s="646">
        <v>77.099999999999994</v>
      </c>
      <c r="H231" s="565">
        <v>1046459.9839999999</v>
      </c>
      <c r="I231" s="1274">
        <v>0.45</v>
      </c>
      <c r="J231" s="647">
        <v>0.9</v>
      </c>
      <c r="K231" s="1293">
        <v>0.88300000000000001</v>
      </c>
      <c r="L231" s="1237">
        <v>447160</v>
      </c>
      <c r="M231" s="644"/>
      <c r="N231" s="1996"/>
      <c r="O231" s="1997"/>
      <c r="P231" s="1997"/>
      <c r="Q231" s="1997"/>
      <c r="R231" s="664">
        <v>109.9</v>
      </c>
      <c r="S231" s="1998">
        <v>102.9</v>
      </c>
      <c r="T231" s="1998">
        <v>94.4</v>
      </c>
      <c r="U231" s="1393">
        <v>135.6</v>
      </c>
      <c r="V231" s="1704">
        <f t="shared" si="2"/>
        <v>0.88300000000000001</v>
      </c>
      <c r="W231" s="637">
        <v>97</v>
      </c>
      <c r="X231" s="638">
        <v>100.40705018143555</v>
      </c>
      <c r="Y231" s="639">
        <v>87.4</v>
      </c>
      <c r="AF231" s="605">
        <v>61</v>
      </c>
      <c r="AI231" s="1288"/>
    </row>
    <row r="232" spans="1:35" ht="13.5" customHeight="1">
      <c r="A232" s="614"/>
      <c r="B232" s="561"/>
      <c r="C232" s="530" t="s">
        <v>372</v>
      </c>
      <c r="D232" s="679">
        <v>107.3</v>
      </c>
      <c r="E232" s="551">
        <v>1385932</v>
      </c>
      <c r="F232" s="645">
        <v>921041</v>
      </c>
      <c r="G232" s="646">
        <v>67.900000000000006</v>
      </c>
      <c r="H232" s="565">
        <v>1024811.553</v>
      </c>
      <c r="I232" s="1274">
        <v>0.45</v>
      </c>
      <c r="J232" s="647">
        <v>6.6</v>
      </c>
      <c r="K232" s="1293">
        <v>0.86299999999999999</v>
      </c>
      <c r="L232" s="1237">
        <v>414852</v>
      </c>
      <c r="M232" s="644"/>
      <c r="N232" s="1996"/>
      <c r="O232" s="1997"/>
      <c r="P232" s="1997"/>
      <c r="Q232" s="1997"/>
      <c r="R232" s="664">
        <v>107.7</v>
      </c>
      <c r="S232" s="1998">
        <v>102.8</v>
      </c>
      <c r="T232" s="1998">
        <v>95.1</v>
      </c>
      <c r="U232" s="1393">
        <v>134.9</v>
      </c>
      <c r="V232" s="1704">
        <f t="shared" ref="V232:V295" si="3">ROUND(R232*S232/T232/U232,3)</f>
        <v>0.86299999999999999</v>
      </c>
      <c r="W232" s="637">
        <v>96.8</v>
      </c>
      <c r="X232" s="638">
        <v>100.21954868716583</v>
      </c>
      <c r="Y232" s="639">
        <v>85.6</v>
      </c>
      <c r="AF232" s="605">
        <v>53.7</v>
      </c>
      <c r="AI232" s="1288"/>
    </row>
    <row r="233" spans="1:35" ht="13.5" customHeight="1">
      <c r="A233" s="614"/>
      <c r="B233" s="561"/>
      <c r="C233" s="530" t="s">
        <v>373</v>
      </c>
      <c r="D233" s="679">
        <v>112.6</v>
      </c>
      <c r="E233" s="551">
        <v>1338115</v>
      </c>
      <c r="F233" s="645">
        <v>914185</v>
      </c>
      <c r="G233" s="646">
        <v>83.2</v>
      </c>
      <c r="H233" s="565">
        <v>933924.36700000009</v>
      </c>
      <c r="I233" s="1274">
        <v>0.46</v>
      </c>
      <c r="J233" s="647">
        <v>6</v>
      </c>
      <c r="K233" s="1293">
        <v>0.83299999999999996</v>
      </c>
      <c r="L233" s="1237">
        <v>409043</v>
      </c>
      <c r="M233" s="644"/>
      <c r="N233" s="1996"/>
      <c r="O233" s="1997"/>
      <c r="P233" s="1997"/>
      <c r="Q233" s="1997"/>
      <c r="R233" s="664">
        <v>102.6</v>
      </c>
      <c r="S233" s="1998">
        <v>102.6</v>
      </c>
      <c r="T233" s="1998">
        <v>94</v>
      </c>
      <c r="U233" s="1393">
        <v>134.5</v>
      </c>
      <c r="V233" s="1704">
        <f t="shared" si="3"/>
        <v>0.83299999999999996</v>
      </c>
      <c r="W233" s="637">
        <v>97.3</v>
      </c>
      <c r="X233" s="638">
        <v>100.68830242284012</v>
      </c>
      <c r="Y233" s="639">
        <v>81.599999999999994</v>
      </c>
      <c r="AF233" s="605">
        <v>65.8</v>
      </c>
      <c r="AI233" s="1288"/>
    </row>
    <row r="234" spans="1:35" ht="13.5" customHeight="1">
      <c r="A234" s="614"/>
      <c r="B234" s="561"/>
      <c r="C234" s="530" t="s">
        <v>374</v>
      </c>
      <c r="D234" s="679">
        <v>110.7</v>
      </c>
      <c r="E234" s="551">
        <v>1350914</v>
      </c>
      <c r="F234" s="645">
        <v>882040</v>
      </c>
      <c r="G234" s="646">
        <v>77.5</v>
      </c>
      <c r="H234" s="565">
        <v>990016.59900000005</v>
      </c>
      <c r="I234" s="1274">
        <v>0.47</v>
      </c>
      <c r="J234" s="647">
        <v>2.5</v>
      </c>
      <c r="K234" s="1293">
        <v>0.93500000000000005</v>
      </c>
      <c r="L234" s="1237">
        <v>442642</v>
      </c>
      <c r="M234" s="644"/>
      <c r="N234" s="1996"/>
      <c r="O234" s="1997"/>
      <c r="P234" s="1997"/>
      <c r="Q234" s="1997"/>
      <c r="R234" s="664">
        <v>116.7</v>
      </c>
      <c r="S234" s="1998">
        <v>102.5</v>
      </c>
      <c r="T234" s="1998">
        <v>95.3</v>
      </c>
      <c r="U234" s="1393">
        <v>134.30000000000001</v>
      </c>
      <c r="V234" s="1704">
        <f t="shared" si="3"/>
        <v>0.93500000000000005</v>
      </c>
      <c r="W234" s="637">
        <v>97.7</v>
      </c>
      <c r="X234" s="638">
        <v>101.15705615851445</v>
      </c>
      <c r="Y234" s="639">
        <v>92.8</v>
      </c>
      <c r="AF234" s="605">
        <v>61.3</v>
      </c>
      <c r="AI234" s="1288"/>
    </row>
    <row r="235" spans="1:35" ht="13.5" customHeight="1">
      <c r="A235" s="614"/>
      <c r="B235" s="561"/>
      <c r="C235" s="530" t="s">
        <v>116</v>
      </c>
      <c r="D235" s="679">
        <v>110.7</v>
      </c>
      <c r="E235" s="551">
        <v>1349481</v>
      </c>
      <c r="F235" s="645">
        <v>739302</v>
      </c>
      <c r="G235" s="646">
        <v>76.900000000000006</v>
      </c>
      <c r="H235" s="565">
        <v>990786.48600000003</v>
      </c>
      <c r="I235" s="1274">
        <v>0.46</v>
      </c>
      <c r="J235" s="647">
        <v>2.2000000000000002</v>
      </c>
      <c r="K235" s="1293">
        <v>0.86499999999999999</v>
      </c>
      <c r="L235" s="1237">
        <v>424647</v>
      </c>
      <c r="M235" s="644"/>
      <c r="N235" s="1996"/>
      <c r="O235" s="1997"/>
      <c r="P235" s="1997"/>
      <c r="Q235" s="1997"/>
      <c r="R235" s="664">
        <v>108.4</v>
      </c>
      <c r="S235" s="1998">
        <v>102.5</v>
      </c>
      <c r="T235" s="1998">
        <v>95.9</v>
      </c>
      <c r="U235" s="1393">
        <v>134</v>
      </c>
      <c r="V235" s="1704">
        <f t="shared" si="3"/>
        <v>0.86499999999999999</v>
      </c>
      <c r="W235" s="637">
        <v>98</v>
      </c>
      <c r="X235" s="638">
        <v>101.43830839991904</v>
      </c>
      <c r="Y235" s="639">
        <v>86.2</v>
      </c>
      <c r="AF235" s="605">
        <v>60.8</v>
      </c>
      <c r="AI235" s="1288"/>
    </row>
    <row r="236" spans="1:35" ht="13.5" customHeight="1">
      <c r="A236" s="614"/>
      <c r="B236" s="561"/>
      <c r="C236" s="530" t="s">
        <v>117</v>
      </c>
      <c r="D236" s="679">
        <v>115.9</v>
      </c>
      <c r="E236" s="551">
        <v>1311125</v>
      </c>
      <c r="F236" s="645">
        <v>976983</v>
      </c>
      <c r="G236" s="646">
        <v>82.2</v>
      </c>
      <c r="H236" s="565">
        <v>999504</v>
      </c>
      <c r="I236" s="1274">
        <v>0.46</v>
      </c>
      <c r="J236" s="647">
        <v>6</v>
      </c>
      <c r="K236" s="1293">
        <v>0.91800000000000004</v>
      </c>
      <c r="L236" s="1237">
        <v>421399</v>
      </c>
      <c r="M236" s="644"/>
      <c r="N236" s="1996"/>
      <c r="O236" s="1997"/>
      <c r="P236" s="1997"/>
      <c r="Q236" s="1997"/>
      <c r="R236" s="664">
        <v>115.1</v>
      </c>
      <c r="S236" s="1998">
        <v>102.4</v>
      </c>
      <c r="T236" s="1998">
        <v>96.2</v>
      </c>
      <c r="U236" s="1393">
        <v>133.5</v>
      </c>
      <c r="V236" s="1704">
        <f t="shared" si="3"/>
        <v>0.91800000000000004</v>
      </c>
      <c r="W236" s="637">
        <v>97.9</v>
      </c>
      <c r="X236" s="638">
        <v>101.34455765278416</v>
      </c>
      <c r="Y236" s="639">
        <v>91.5</v>
      </c>
      <c r="AF236" s="605">
        <v>65</v>
      </c>
      <c r="AI236" s="1288"/>
    </row>
    <row r="237" spans="1:35" ht="13.5" customHeight="1">
      <c r="A237" s="626"/>
      <c r="B237" s="642"/>
      <c r="C237" s="533" t="s">
        <v>118</v>
      </c>
      <c r="D237" s="681">
        <v>111.1</v>
      </c>
      <c r="E237" s="557">
        <v>1296647</v>
      </c>
      <c r="F237" s="652">
        <v>897566</v>
      </c>
      <c r="G237" s="653">
        <v>77</v>
      </c>
      <c r="H237" s="569">
        <v>984538.72499999998</v>
      </c>
      <c r="I237" s="1276">
        <v>0.45</v>
      </c>
      <c r="J237" s="654">
        <v>2.1</v>
      </c>
      <c r="K237" s="1295">
        <v>0.90700000000000003</v>
      </c>
      <c r="L237" s="1239">
        <v>482057</v>
      </c>
      <c r="M237" s="644"/>
      <c r="N237" s="1996"/>
      <c r="O237" s="1997"/>
      <c r="P237" s="1997"/>
      <c r="Q237" s="1997"/>
      <c r="R237" s="669">
        <v>114.1</v>
      </c>
      <c r="S237" s="1546">
        <v>102.5</v>
      </c>
      <c r="T237" s="1546">
        <v>96.6</v>
      </c>
      <c r="U237" s="1394">
        <v>133.5</v>
      </c>
      <c r="V237" s="1705">
        <f t="shared" si="3"/>
        <v>0.90700000000000003</v>
      </c>
      <c r="W237" s="637">
        <v>97.5</v>
      </c>
      <c r="X237" s="638">
        <v>100.96955466424473</v>
      </c>
      <c r="Y237" s="639">
        <v>90.7</v>
      </c>
      <c r="AF237" s="605">
        <v>60.9</v>
      </c>
      <c r="AI237" s="1288"/>
    </row>
    <row r="238" spans="1:35" ht="13.5" customHeight="1">
      <c r="A238" s="614">
        <v>1995</v>
      </c>
      <c r="B238" s="561" t="s">
        <v>426</v>
      </c>
      <c r="C238" s="529" t="s">
        <v>366</v>
      </c>
      <c r="D238" s="679">
        <v>101.5</v>
      </c>
      <c r="E238" s="551">
        <v>1091114</v>
      </c>
      <c r="F238" s="645">
        <v>537385</v>
      </c>
      <c r="G238" s="646">
        <v>84</v>
      </c>
      <c r="H238" s="565">
        <v>867111.245</v>
      </c>
      <c r="I238" s="1274">
        <v>0.45</v>
      </c>
      <c r="J238" s="647">
        <v>-14.3</v>
      </c>
      <c r="K238" s="1293">
        <v>0.77100000000000002</v>
      </c>
      <c r="L238" s="1237">
        <v>168713</v>
      </c>
      <c r="M238" s="644"/>
      <c r="N238" s="1996"/>
      <c r="O238" s="1997"/>
      <c r="P238" s="1997"/>
      <c r="Q238" s="1997"/>
      <c r="R238" s="664">
        <v>92.8</v>
      </c>
      <c r="S238" s="1998">
        <v>102.9</v>
      </c>
      <c r="T238" s="1998">
        <v>93.5</v>
      </c>
      <c r="U238" s="1393">
        <v>132.5</v>
      </c>
      <c r="V238" s="1704">
        <f t="shared" si="3"/>
        <v>0.77100000000000002</v>
      </c>
      <c r="W238" s="637">
        <v>97.4</v>
      </c>
      <c r="X238" s="638">
        <v>100.90908543234272</v>
      </c>
      <c r="Y238" s="639">
        <v>73.8</v>
      </c>
      <c r="AF238" s="605">
        <v>66.400000000000006</v>
      </c>
      <c r="AI238" s="1288"/>
    </row>
    <row r="239" spans="1:35" ht="13.5" customHeight="1">
      <c r="A239" s="614"/>
      <c r="B239" s="561"/>
      <c r="C239" s="530" t="s">
        <v>367</v>
      </c>
      <c r="D239" s="679">
        <v>104.3</v>
      </c>
      <c r="E239" s="551">
        <v>1135373</v>
      </c>
      <c r="F239" s="645">
        <v>597686</v>
      </c>
      <c r="G239" s="646">
        <v>85</v>
      </c>
      <c r="H239" s="565">
        <v>919414.35200000007</v>
      </c>
      <c r="I239" s="1274">
        <v>0.5</v>
      </c>
      <c r="J239" s="647">
        <v>-14</v>
      </c>
      <c r="K239" s="1293">
        <v>0.83699999999999997</v>
      </c>
      <c r="L239" s="1237">
        <v>113733</v>
      </c>
      <c r="M239" s="644"/>
      <c r="N239" s="1996"/>
      <c r="O239" s="1997"/>
      <c r="P239" s="1997"/>
      <c r="Q239" s="1997"/>
      <c r="R239" s="664">
        <v>101</v>
      </c>
      <c r="S239" s="1998">
        <v>102.9</v>
      </c>
      <c r="T239" s="1998">
        <v>94.4</v>
      </c>
      <c r="U239" s="1393">
        <v>131.5</v>
      </c>
      <c r="V239" s="1704">
        <f t="shared" si="3"/>
        <v>0.83699999999999997</v>
      </c>
      <c r="W239" s="637">
        <v>95.5</v>
      </c>
      <c r="X239" s="638">
        <v>98.900944428714027</v>
      </c>
      <c r="Y239" s="639">
        <v>80.3</v>
      </c>
      <c r="AF239" s="605">
        <v>67.2</v>
      </c>
      <c r="AI239" s="1288"/>
    </row>
    <row r="240" spans="1:35" ht="13.5" customHeight="1">
      <c r="A240" s="614"/>
      <c r="B240" s="561"/>
      <c r="C240" s="530" t="s">
        <v>368</v>
      </c>
      <c r="D240" s="679">
        <v>108.5</v>
      </c>
      <c r="E240" s="551">
        <v>1291086</v>
      </c>
      <c r="F240" s="645">
        <v>755490</v>
      </c>
      <c r="G240" s="646">
        <v>86.4</v>
      </c>
      <c r="H240" s="565">
        <v>953803.76699999999</v>
      </c>
      <c r="I240" s="1274">
        <v>0.48</v>
      </c>
      <c r="J240" s="647">
        <v>-14.9</v>
      </c>
      <c r="K240" s="1293">
        <v>1.0780000000000001</v>
      </c>
      <c r="L240" s="1237">
        <v>190769</v>
      </c>
      <c r="M240" s="644"/>
      <c r="N240" s="1996"/>
      <c r="O240" s="1997"/>
      <c r="P240" s="1997"/>
      <c r="Q240" s="1997"/>
      <c r="R240" s="664">
        <v>130.69999999999999</v>
      </c>
      <c r="S240" s="1998">
        <v>102.6</v>
      </c>
      <c r="T240" s="1998">
        <v>94.8</v>
      </c>
      <c r="U240" s="1393">
        <v>131.19999999999999</v>
      </c>
      <c r="V240" s="1704">
        <f t="shared" si="3"/>
        <v>1.0780000000000001</v>
      </c>
      <c r="W240" s="637">
        <v>95.5</v>
      </c>
      <c r="X240" s="638">
        <v>98.900944428714027</v>
      </c>
      <c r="Y240" s="639">
        <v>103.9</v>
      </c>
      <c r="AF240" s="605">
        <v>68.3</v>
      </c>
      <c r="AI240" s="1288"/>
    </row>
    <row r="241" spans="1:35" ht="13.5" customHeight="1">
      <c r="A241" s="614"/>
      <c r="B241" s="561"/>
      <c r="C241" s="530" t="s">
        <v>369</v>
      </c>
      <c r="D241" s="679">
        <v>110.7</v>
      </c>
      <c r="E241" s="551">
        <v>1270902</v>
      </c>
      <c r="F241" s="645">
        <v>919975</v>
      </c>
      <c r="G241" s="646">
        <v>88.6</v>
      </c>
      <c r="H241" s="565">
        <v>1004283.0639999999</v>
      </c>
      <c r="I241" s="1274">
        <v>0.49</v>
      </c>
      <c r="J241" s="647">
        <v>-4.5999999999999996</v>
      </c>
      <c r="K241" s="1293">
        <v>0.86099999999999999</v>
      </c>
      <c r="L241" s="1237">
        <v>186047</v>
      </c>
      <c r="M241" s="644"/>
      <c r="N241" s="1996"/>
      <c r="O241" s="1997"/>
      <c r="P241" s="1997"/>
      <c r="Q241" s="1997"/>
      <c r="R241" s="664">
        <v>109.2</v>
      </c>
      <c r="S241" s="1998">
        <v>102.5</v>
      </c>
      <c r="T241" s="1998">
        <v>96.9</v>
      </c>
      <c r="U241" s="1393">
        <v>134.1</v>
      </c>
      <c r="V241" s="1704">
        <f t="shared" si="3"/>
        <v>0.86099999999999999</v>
      </c>
      <c r="W241" s="637">
        <v>96.7</v>
      </c>
      <c r="X241" s="638">
        <v>100.10582903089124</v>
      </c>
      <c r="Y241" s="639">
        <v>86.8</v>
      </c>
      <c r="AF241" s="605">
        <v>70.099999999999994</v>
      </c>
      <c r="AI241" s="1288"/>
    </row>
    <row r="242" spans="1:35" ht="13.5" customHeight="1">
      <c r="A242" s="614"/>
      <c r="B242" s="561"/>
      <c r="C242" s="530" t="s">
        <v>370</v>
      </c>
      <c r="D242" s="679">
        <v>117.4</v>
      </c>
      <c r="E242" s="551">
        <v>1300066</v>
      </c>
      <c r="F242" s="645">
        <v>942332</v>
      </c>
      <c r="G242" s="646">
        <v>98</v>
      </c>
      <c r="H242" s="565">
        <v>925559.06</v>
      </c>
      <c r="I242" s="1274">
        <v>0.47</v>
      </c>
      <c r="J242" s="647">
        <v>-4.9000000000000004</v>
      </c>
      <c r="K242" s="1293">
        <v>0.88300000000000001</v>
      </c>
      <c r="L242" s="1237">
        <v>210247</v>
      </c>
      <c r="M242" s="644"/>
      <c r="N242" s="1996"/>
      <c r="O242" s="1997"/>
      <c r="P242" s="1997"/>
      <c r="Q242" s="1997"/>
      <c r="R242" s="664">
        <v>109.9</v>
      </c>
      <c r="S242" s="1998">
        <v>102.2</v>
      </c>
      <c r="T242" s="1998">
        <v>95.4</v>
      </c>
      <c r="U242" s="1393">
        <v>133.4</v>
      </c>
      <c r="V242" s="1704">
        <f t="shared" si="3"/>
        <v>0.88300000000000001</v>
      </c>
      <c r="W242" s="637">
        <v>97.4</v>
      </c>
      <c r="X242" s="638">
        <v>100.8086783821613</v>
      </c>
      <c r="Y242" s="639">
        <v>87.4</v>
      </c>
      <c r="AF242" s="605">
        <v>77.5</v>
      </c>
      <c r="AI242" s="1288"/>
    </row>
    <row r="243" spans="1:35" ht="13.5" customHeight="1">
      <c r="A243" s="614"/>
      <c r="B243" s="561"/>
      <c r="C243" s="530" t="s">
        <v>371</v>
      </c>
      <c r="D243" s="679">
        <v>113.4</v>
      </c>
      <c r="E243" s="551">
        <v>1331527</v>
      </c>
      <c r="F243" s="645">
        <v>1145975</v>
      </c>
      <c r="G243" s="646">
        <v>92.7</v>
      </c>
      <c r="H243" s="565">
        <v>1019792.6850000001</v>
      </c>
      <c r="I243" s="1274">
        <v>0.46</v>
      </c>
      <c r="J243" s="647">
        <v>-6</v>
      </c>
      <c r="K243" s="1293">
        <v>0.89100000000000001</v>
      </c>
      <c r="L243" s="1237">
        <v>300186</v>
      </c>
      <c r="M243" s="644"/>
      <c r="N243" s="1996"/>
      <c r="O243" s="1997"/>
      <c r="P243" s="1997"/>
      <c r="Q243" s="1997"/>
      <c r="R243" s="664">
        <v>112.9</v>
      </c>
      <c r="S243" s="1998">
        <v>102.1</v>
      </c>
      <c r="T243" s="1998">
        <v>97.5</v>
      </c>
      <c r="U243" s="1393">
        <v>132.69999999999999</v>
      </c>
      <c r="V243" s="1704">
        <f t="shared" si="3"/>
        <v>0.89100000000000001</v>
      </c>
      <c r="W243" s="637">
        <v>97.4</v>
      </c>
      <c r="X243" s="638">
        <v>100.90908543234272</v>
      </c>
      <c r="Y243" s="639">
        <v>89.8</v>
      </c>
      <c r="AF243" s="605">
        <v>73.3</v>
      </c>
      <c r="AI243" s="1288"/>
    </row>
    <row r="244" spans="1:35" ht="13.5" customHeight="1">
      <c r="A244" s="614"/>
      <c r="B244" s="561"/>
      <c r="C244" s="530" t="s">
        <v>372</v>
      </c>
      <c r="D244" s="679">
        <v>109.5</v>
      </c>
      <c r="E244" s="551">
        <v>1357312</v>
      </c>
      <c r="F244" s="645">
        <v>1412679</v>
      </c>
      <c r="G244" s="646">
        <v>87</v>
      </c>
      <c r="H244" s="565">
        <v>999940.5</v>
      </c>
      <c r="I244" s="1274">
        <v>0.46</v>
      </c>
      <c r="J244" s="647">
        <v>-10.199999999999999</v>
      </c>
      <c r="K244" s="1293">
        <v>0.873</v>
      </c>
      <c r="L244" s="1237">
        <v>292210</v>
      </c>
      <c r="M244" s="644"/>
      <c r="N244" s="1996"/>
      <c r="O244" s="1997"/>
      <c r="P244" s="1997"/>
      <c r="Q244" s="1997"/>
      <c r="R244" s="664">
        <v>109.4</v>
      </c>
      <c r="S244" s="1998">
        <v>101.9</v>
      </c>
      <c r="T244" s="1998">
        <v>96.8</v>
      </c>
      <c r="U244" s="1393">
        <v>131.9</v>
      </c>
      <c r="V244" s="1704">
        <f t="shared" si="3"/>
        <v>0.873</v>
      </c>
      <c r="W244" s="637">
        <v>96.8</v>
      </c>
      <c r="X244" s="638">
        <v>100.20623608107267</v>
      </c>
      <c r="Y244" s="639">
        <v>87</v>
      </c>
      <c r="AF244" s="605">
        <v>68.8</v>
      </c>
      <c r="AI244" s="1288"/>
    </row>
    <row r="245" spans="1:35" ht="13.5" customHeight="1">
      <c r="A245" s="614"/>
      <c r="B245" s="561"/>
      <c r="C245" s="530" t="s">
        <v>373</v>
      </c>
      <c r="D245" s="679">
        <v>110.5</v>
      </c>
      <c r="E245" s="551">
        <v>1369753</v>
      </c>
      <c r="F245" s="645">
        <v>1211637</v>
      </c>
      <c r="G245" s="646">
        <v>88.4</v>
      </c>
      <c r="H245" s="565">
        <v>904451.08600000013</v>
      </c>
      <c r="I245" s="1274">
        <v>0.48</v>
      </c>
      <c r="J245" s="647">
        <v>-6.9</v>
      </c>
      <c r="K245" s="1293">
        <v>0.81</v>
      </c>
      <c r="L245" s="1237">
        <v>317686</v>
      </c>
      <c r="M245" s="644"/>
      <c r="N245" s="1996"/>
      <c r="O245" s="1997"/>
      <c r="P245" s="1997"/>
      <c r="Q245" s="1997"/>
      <c r="R245" s="664">
        <v>100.1</v>
      </c>
      <c r="S245" s="1998">
        <v>101.7</v>
      </c>
      <c r="T245" s="1998">
        <v>95.6</v>
      </c>
      <c r="U245" s="1393">
        <v>131.5</v>
      </c>
      <c r="V245" s="1704">
        <f t="shared" si="3"/>
        <v>0.81</v>
      </c>
      <c r="W245" s="637">
        <v>96.9</v>
      </c>
      <c r="X245" s="638">
        <v>100.30664313125411</v>
      </c>
      <c r="Y245" s="639">
        <v>79.599999999999994</v>
      </c>
      <c r="AF245" s="605">
        <v>69.900000000000006</v>
      </c>
      <c r="AI245" s="1288"/>
    </row>
    <row r="246" spans="1:35" ht="13.5" customHeight="1">
      <c r="A246" s="614"/>
      <c r="B246" s="561"/>
      <c r="C246" s="530" t="s">
        <v>374</v>
      </c>
      <c r="D246" s="679">
        <v>104.2</v>
      </c>
      <c r="E246" s="551">
        <v>1326970</v>
      </c>
      <c r="F246" s="645">
        <v>1238332</v>
      </c>
      <c r="G246" s="646">
        <v>79.5</v>
      </c>
      <c r="H246" s="565">
        <v>972614.3</v>
      </c>
      <c r="I246" s="1274">
        <v>0.49</v>
      </c>
      <c r="J246" s="647">
        <v>-3.2</v>
      </c>
      <c r="K246" s="1293">
        <v>0.88</v>
      </c>
      <c r="L246" s="1237">
        <v>371146</v>
      </c>
      <c r="M246" s="644"/>
      <c r="N246" s="1996"/>
      <c r="O246" s="1997"/>
      <c r="P246" s="1997"/>
      <c r="Q246" s="1997"/>
      <c r="R246" s="664">
        <v>109.6</v>
      </c>
      <c r="S246" s="1998">
        <v>101.6</v>
      </c>
      <c r="T246" s="1998">
        <v>96.7</v>
      </c>
      <c r="U246" s="1393">
        <v>130.9</v>
      </c>
      <c r="V246" s="1704">
        <f t="shared" si="3"/>
        <v>0.88</v>
      </c>
      <c r="W246" s="637">
        <v>97.6</v>
      </c>
      <c r="X246" s="638">
        <v>101.10989953270561</v>
      </c>
      <c r="Y246" s="639">
        <v>87.1</v>
      </c>
      <c r="AF246" s="605">
        <v>62.9</v>
      </c>
      <c r="AI246" s="1288"/>
    </row>
    <row r="247" spans="1:35" ht="13.5" customHeight="1">
      <c r="A247" s="614"/>
      <c r="B247" s="561"/>
      <c r="C247" s="530" t="s">
        <v>116</v>
      </c>
      <c r="D247" s="679">
        <v>108.8</v>
      </c>
      <c r="E247" s="551">
        <v>1327731</v>
      </c>
      <c r="F247" s="645">
        <v>1243915</v>
      </c>
      <c r="G247" s="646">
        <v>85</v>
      </c>
      <c r="H247" s="565">
        <v>972802.24200000009</v>
      </c>
      <c r="I247" s="1274">
        <v>0.51</v>
      </c>
      <c r="J247" s="647">
        <v>-10</v>
      </c>
      <c r="K247" s="1293">
        <v>0.85199999999999998</v>
      </c>
      <c r="L247" s="1237">
        <v>362781</v>
      </c>
      <c r="M247" s="644"/>
      <c r="N247" s="1996"/>
      <c r="O247" s="1997"/>
      <c r="P247" s="1997"/>
      <c r="Q247" s="1997"/>
      <c r="R247" s="664">
        <v>106.9</v>
      </c>
      <c r="S247" s="1998">
        <v>101.5</v>
      </c>
      <c r="T247" s="1998">
        <v>97.7</v>
      </c>
      <c r="U247" s="1393">
        <v>130.30000000000001</v>
      </c>
      <c r="V247" s="1704">
        <f t="shared" si="3"/>
        <v>0.85199999999999998</v>
      </c>
      <c r="W247" s="637">
        <v>97.6</v>
      </c>
      <c r="X247" s="638">
        <v>101.00949248252415</v>
      </c>
      <c r="Y247" s="639">
        <v>85</v>
      </c>
      <c r="AF247" s="605">
        <v>67.2</v>
      </c>
      <c r="AI247" s="1288"/>
    </row>
    <row r="248" spans="1:35" ht="13.5" customHeight="1">
      <c r="A248" s="614"/>
      <c r="B248" s="561"/>
      <c r="C248" s="530" t="s">
        <v>117</v>
      </c>
      <c r="D248" s="679">
        <v>110.9</v>
      </c>
      <c r="E248" s="551">
        <v>1254962</v>
      </c>
      <c r="F248" s="645">
        <v>1472019</v>
      </c>
      <c r="G248" s="646">
        <v>87.5</v>
      </c>
      <c r="H248" s="565">
        <v>978855.35399999993</v>
      </c>
      <c r="I248" s="1274">
        <v>0.5</v>
      </c>
      <c r="J248" s="647">
        <v>-4.7</v>
      </c>
      <c r="K248" s="1293">
        <v>0.89</v>
      </c>
      <c r="L248" s="1237">
        <v>372311</v>
      </c>
      <c r="M248" s="644"/>
      <c r="N248" s="1996"/>
      <c r="O248" s="1997"/>
      <c r="P248" s="1997"/>
      <c r="Q248" s="1997"/>
      <c r="R248" s="664">
        <v>110.4</v>
      </c>
      <c r="S248" s="1998">
        <v>101.4</v>
      </c>
      <c r="T248" s="1998">
        <v>96.5</v>
      </c>
      <c r="U248" s="1393">
        <v>130.4</v>
      </c>
      <c r="V248" s="1704">
        <f t="shared" si="3"/>
        <v>0.89</v>
      </c>
      <c r="W248" s="637">
        <v>97.3</v>
      </c>
      <c r="X248" s="638">
        <v>100.8086783821613</v>
      </c>
      <c r="Y248" s="639">
        <v>87.8</v>
      </c>
      <c r="AF248" s="605">
        <v>69.2</v>
      </c>
      <c r="AI248" s="1288"/>
    </row>
    <row r="249" spans="1:35" ht="13.5" customHeight="1">
      <c r="A249" s="614"/>
      <c r="B249" s="561"/>
      <c r="C249" s="533" t="s">
        <v>118</v>
      </c>
      <c r="D249" s="679">
        <v>112.1</v>
      </c>
      <c r="E249" s="551">
        <v>1277390</v>
      </c>
      <c r="F249" s="645">
        <v>1347408</v>
      </c>
      <c r="G249" s="646">
        <v>90.2</v>
      </c>
      <c r="H249" s="565">
        <v>972506.88</v>
      </c>
      <c r="I249" s="1274">
        <v>0.49</v>
      </c>
      <c r="J249" s="647">
        <v>-6.6</v>
      </c>
      <c r="K249" s="1293">
        <v>0.91400000000000003</v>
      </c>
      <c r="L249" s="1237">
        <v>425547</v>
      </c>
      <c r="M249" s="644"/>
      <c r="N249" s="1996"/>
      <c r="O249" s="1997"/>
      <c r="P249" s="1997"/>
      <c r="Q249" s="1997"/>
      <c r="R249" s="669">
        <v>114.8</v>
      </c>
      <c r="S249" s="1546">
        <v>101.3</v>
      </c>
      <c r="T249" s="1546">
        <v>97.7</v>
      </c>
      <c r="U249" s="1394">
        <v>130.30000000000001</v>
      </c>
      <c r="V249" s="1705">
        <f t="shared" si="3"/>
        <v>0.91400000000000003</v>
      </c>
      <c r="W249" s="637">
        <v>97.2</v>
      </c>
      <c r="X249" s="638">
        <v>100.60786428179841</v>
      </c>
      <c r="Y249" s="639">
        <v>91.3</v>
      </c>
      <c r="AF249" s="605">
        <v>71.3</v>
      </c>
      <c r="AI249" s="1288"/>
    </row>
    <row r="250" spans="1:35" ht="13.5" customHeight="1">
      <c r="A250" s="611">
        <v>1996</v>
      </c>
      <c r="B250" s="560" t="s">
        <v>427</v>
      </c>
      <c r="C250" s="529" t="s">
        <v>366</v>
      </c>
      <c r="D250" s="677">
        <v>111.5</v>
      </c>
      <c r="E250" s="549">
        <v>1203289</v>
      </c>
      <c r="F250" s="648">
        <v>1074325</v>
      </c>
      <c r="G250" s="649">
        <v>86.5</v>
      </c>
      <c r="H250" s="572">
        <v>869641.96100000013</v>
      </c>
      <c r="I250" s="1275">
        <v>0.52</v>
      </c>
      <c r="J250" s="650">
        <v>16.399999999999999</v>
      </c>
      <c r="K250" s="1294">
        <v>0.83699999999999997</v>
      </c>
      <c r="L250" s="1238">
        <v>288941</v>
      </c>
      <c r="M250" s="644"/>
      <c r="N250" s="1996"/>
      <c r="O250" s="1997"/>
      <c r="P250" s="1997"/>
      <c r="Q250" s="1997"/>
      <c r="R250" s="664">
        <v>102.1</v>
      </c>
      <c r="S250" s="1998">
        <v>101.2</v>
      </c>
      <c r="T250" s="1998">
        <v>95.9</v>
      </c>
      <c r="U250" s="1393">
        <v>128.80000000000001</v>
      </c>
      <c r="V250" s="1704">
        <f t="shared" si="3"/>
        <v>0.83699999999999997</v>
      </c>
      <c r="W250" s="637">
        <v>97.7</v>
      </c>
      <c r="X250" s="638">
        <v>101.21030658288704</v>
      </c>
      <c r="Y250" s="639">
        <v>81.2</v>
      </c>
      <c r="AF250" s="605">
        <v>68.400000000000006</v>
      </c>
      <c r="AI250" s="1288"/>
    </row>
    <row r="251" spans="1:35" ht="13.5" customHeight="1">
      <c r="A251" s="614"/>
      <c r="B251" s="561"/>
      <c r="C251" s="530" t="s">
        <v>367</v>
      </c>
      <c r="D251" s="679">
        <v>116.4</v>
      </c>
      <c r="E251" s="551">
        <v>1229219</v>
      </c>
      <c r="F251" s="645">
        <v>1276661</v>
      </c>
      <c r="G251" s="646">
        <v>91.2</v>
      </c>
      <c r="H251" s="565">
        <v>960170.13199999987</v>
      </c>
      <c r="I251" s="1274">
        <v>0.54</v>
      </c>
      <c r="J251" s="647">
        <v>16.3</v>
      </c>
      <c r="K251" s="1293">
        <v>0.89800000000000002</v>
      </c>
      <c r="L251" s="1237">
        <v>359768</v>
      </c>
      <c r="M251" s="644"/>
      <c r="N251" s="1996"/>
      <c r="O251" s="1997"/>
      <c r="P251" s="1997"/>
      <c r="Q251" s="1997"/>
      <c r="R251" s="664">
        <v>112.9</v>
      </c>
      <c r="S251" s="1998">
        <v>101</v>
      </c>
      <c r="T251" s="1998">
        <v>99.2</v>
      </c>
      <c r="U251" s="1393">
        <v>128</v>
      </c>
      <c r="V251" s="1704">
        <f t="shared" si="3"/>
        <v>0.89800000000000002</v>
      </c>
      <c r="W251" s="637">
        <v>97.6</v>
      </c>
      <c r="X251" s="638">
        <v>101.10989953270561</v>
      </c>
      <c r="Y251" s="639">
        <v>89.8</v>
      </c>
      <c r="AF251" s="605">
        <v>72.099999999999994</v>
      </c>
      <c r="AI251" s="1288"/>
    </row>
    <row r="252" spans="1:35" ht="13.5" customHeight="1">
      <c r="A252" s="614"/>
      <c r="B252" s="561"/>
      <c r="C252" s="530" t="s">
        <v>368</v>
      </c>
      <c r="D252" s="679">
        <v>115.4</v>
      </c>
      <c r="E252" s="551">
        <v>1264234</v>
      </c>
      <c r="F252" s="645">
        <v>1318335</v>
      </c>
      <c r="G252" s="646">
        <v>90.4</v>
      </c>
      <c r="H252" s="565">
        <v>949661.53200000001</v>
      </c>
      <c r="I252" s="1274">
        <v>0.57999999999999996</v>
      </c>
      <c r="J252" s="647">
        <v>17.8</v>
      </c>
      <c r="K252" s="1293">
        <v>1.1160000000000001</v>
      </c>
      <c r="L252" s="1237">
        <v>399392</v>
      </c>
      <c r="M252" s="644"/>
      <c r="N252" s="1996"/>
      <c r="O252" s="1997"/>
      <c r="P252" s="1997"/>
      <c r="Q252" s="1997"/>
      <c r="R252" s="664">
        <v>139.1</v>
      </c>
      <c r="S252" s="1998">
        <v>100.9</v>
      </c>
      <c r="T252" s="1998">
        <v>99.3</v>
      </c>
      <c r="U252" s="1393">
        <v>126.6</v>
      </c>
      <c r="V252" s="1704">
        <f t="shared" si="3"/>
        <v>1.1160000000000001</v>
      </c>
      <c r="W252" s="637">
        <v>97.6</v>
      </c>
      <c r="X252" s="638">
        <v>101.00949248252415</v>
      </c>
      <c r="Y252" s="639">
        <v>110.6</v>
      </c>
      <c r="AF252" s="605">
        <v>71.5</v>
      </c>
      <c r="AI252" s="1288"/>
    </row>
    <row r="253" spans="1:35" ht="13.5" customHeight="1">
      <c r="A253" s="614"/>
      <c r="B253" s="561"/>
      <c r="C253" s="530" t="s">
        <v>369</v>
      </c>
      <c r="D253" s="679">
        <v>113.9</v>
      </c>
      <c r="E253" s="551">
        <v>1227826</v>
      </c>
      <c r="F253" s="645">
        <v>1407398</v>
      </c>
      <c r="G253" s="646">
        <v>90.5</v>
      </c>
      <c r="H253" s="565">
        <v>983762.46</v>
      </c>
      <c r="I253" s="1274">
        <v>0.61</v>
      </c>
      <c r="J253" s="647">
        <v>3</v>
      </c>
      <c r="K253" s="1293">
        <v>0.876</v>
      </c>
      <c r="L253" s="1237">
        <v>367099</v>
      </c>
      <c r="M253" s="644"/>
      <c r="N253" s="1996"/>
      <c r="O253" s="1997"/>
      <c r="P253" s="1997"/>
      <c r="Q253" s="1997"/>
      <c r="R253" s="664">
        <v>111.9</v>
      </c>
      <c r="S253" s="1998">
        <v>100.7</v>
      </c>
      <c r="T253" s="1998">
        <v>100.5</v>
      </c>
      <c r="U253" s="1393">
        <v>128</v>
      </c>
      <c r="V253" s="1704">
        <f t="shared" si="3"/>
        <v>0.876</v>
      </c>
      <c r="W253" s="637">
        <v>98.5</v>
      </c>
      <c r="X253" s="638">
        <v>102.01356298433852</v>
      </c>
      <c r="Y253" s="639">
        <v>89</v>
      </c>
      <c r="AF253" s="605">
        <v>71.599999999999994</v>
      </c>
      <c r="AI253" s="1288"/>
    </row>
    <row r="254" spans="1:35" ht="13.5" customHeight="1">
      <c r="A254" s="614"/>
      <c r="B254" s="561"/>
      <c r="C254" s="530" t="s">
        <v>370</v>
      </c>
      <c r="D254" s="679">
        <v>113</v>
      </c>
      <c r="E254" s="551">
        <v>1266964</v>
      </c>
      <c r="F254" s="645">
        <v>1171942</v>
      </c>
      <c r="G254" s="646">
        <v>91.6</v>
      </c>
      <c r="H254" s="565">
        <v>926194.80799999996</v>
      </c>
      <c r="I254" s="1274">
        <v>0.62</v>
      </c>
      <c r="J254" s="647">
        <v>5.9</v>
      </c>
      <c r="K254" s="1293">
        <v>0.85</v>
      </c>
      <c r="L254" s="1237">
        <v>348108</v>
      </c>
      <c r="M254" s="644"/>
      <c r="N254" s="1996"/>
      <c r="O254" s="1997"/>
      <c r="P254" s="1997"/>
      <c r="Q254" s="1997"/>
      <c r="R254" s="664">
        <v>106.4</v>
      </c>
      <c r="S254" s="1998">
        <v>100.6</v>
      </c>
      <c r="T254" s="1998">
        <v>99.1</v>
      </c>
      <c r="U254" s="1393">
        <v>127</v>
      </c>
      <c r="V254" s="1704">
        <f t="shared" si="3"/>
        <v>0.85</v>
      </c>
      <c r="W254" s="637">
        <v>98.8</v>
      </c>
      <c r="X254" s="638">
        <v>102.41519118506426</v>
      </c>
      <c r="Y254" s="639">
        <v>84.6</v>
      </c>
      <c r="AF254" s="605">
        <v>72.400000000000006</v>
      </c>
      <c r="AI254" s="1288"/>
    </row>
    <row r="255" spans="1:35" ht="13.5" customHeight="1">
      <c r="A255" s="614"/>
      <c r="B255" s="561"/>
      <c r="C255" s="530" t="s">
        <v>371</v>
      </c>
      <c r="D255" s="679">
        <v>110.2</v>
      </c>
      <c r="E255" s="551">
        <v>1293697</v>
      </c>
      <c r="F255" s="645">
        <v>1474555</v>
      </c>
      <c r="G255" s="646">
        <v>84.9</v>
      </c>
      <c r="H255" s="565">
        <v>995932.68799999997</v>
      </c>
      <c r="I255" s="1274">
        <v>0.63</v>
      </c>
      <c r="J255" s="647">
        <v>9.3000000000000007</v>
      </c>
      <c r="K255" s="1293">
        <v>0.86199999999999999</v>
      </c>
      <c r="L255" s="1237">
        <v>363735</v>
      </c>
      <c r="M255" s="644"/>
      <c r="N255" s="1996"/>
      <c r="O255" s="1997"/>
      <c r="P255" s="1997"/>
      <c r="Q255" s="1997"/>
      <c r="R255" s="664">
        <v>109.6</v>
      </c>
      <c r="S255" s="1998">
        <v>100.3</v>
      </c>
      <c r="T255" s="1998">
        <v>100.6</v>
      </c>
      <c r="U255" s="1393">
        <v>126.7</v>
      </c>
      <c r="V255" s="1704">
        <f t="shared" si="3"/>
        <v>0.86199999999999999</v>
      </c>
      <c r="W255" s="637">
        <v>98.6</v>
      </c>
      <c r="X255" s="638">
        <v>102.11397003451997</v>
      </c>
      <c r="Y255" s="639">
        <v>87.1</v>
      </c>
      <c r="AF255" s="605">
        <v>67.099999999999994</v>
      </c>
      <c r="AI255" s="1288"/>
    </row>
    <row r="256" spans="1:35" ht="13.5" customHeight="1">
      <c r="A256" s="614"/>
      <c r="B256" s="561"/>
      <c r="C256" s="530" t="s">
        <v>372</v>
      </c>
      <c r="D256" s="679">
        <v>116.9</v>
      </c>
      <c r="E256" s="551">
        <v>1331917</v>
      </c>
      <c r="F256" s="645">
        <v>1724696</v>
      </c>
      <c r="G256" s="646">
        <v>91.8</v>
      </c>
      <c r="H256" s="565">
        <v>990914.77500000002</v>
      </c>
      <c r="I256" s="1274">
        <v>0.64</v>
      </c>
      <c r="J256" s="647">
        <v>1.1000000000000001</v>
      </c>
      <c r="K256" s="1293">
        <v>0.92100000000000004</v>
      </c>
      <c r="L256" s="1237">
        <v>386812</v>
      </c>
      <c r="M256" s="644"/>
      <c r="N256" s="1996"/>
      <c r="O256" s="1997"/>
      <c r="P256" s="1997"/>
      <c r="Q256" s="1997"/>
      <c r="R256" s="664">
        <v>116.6</v>
      </c>
      <c r="S256" s="1998">
        <v>100.2</v>
      </c>
      <c r="T256" s="1998">
        <v>100.1</v>
      </c>
      <c r="U256" s="1393">
        <v>126.7</v>
      </c>
      <c r="V256" s="1704">
        <f t="shared" si="3"/>
        <v>0.92100000000000004</v>
      </c>
      <c r="W256" s="637">
        <v>98.6</v>
      </c>
      <c r="X256" s="638">
        <v>102.11397003451997</v>
      </c>
      <c r="Y256" s="639">
        <v>92.7</v>
      </c>
      <c r="AF256" s="605">
        <v>72.599999999999994</v>
      </c>
      <c r="AI256" s="1288"/>
    </row>
    <row r="257" spans="1:35" ht="13.5" customHeight="1">
      <c r="A257" s="614"/>
      <c r="B257" s="561"/>
      <c r="C257" s="530" t="s">
        <v>373</v>
      </c>
      <c r="D257" s="679">
        <v>113.8</v>
      </c>
      <c r="E257" s="551">
        <v>1273367</v>
      </c>
      <c r="F257" s="645">
        <v>1301907</v>
      </c>
      <c r="G257" s="646">
        <v>92.3</v>
      </c>
      <c r="H257" s="565">
        <v>895968.473</v>
      </c>
      <c r="I257" s="1274">
        <v>0.62</v>
      </c>
      <c r="J257" s="647">
        <v>2.9</v>
      </c>
      <c r="K257" s="1293">
        <v>0.83599999999999997</v>
      </c>
      <c r="L257" s="1237">
        <v>357334</v>
      </c>
      <c r="M257" s="644"/>
      <c r="N257" s="1996"/>
      <c r="O257" s="1997"/>
      <c r="P257" s="1997"/>
      <c r="Q257" s="1997"/>
      <c r="R257" s="664">
        <v>102.6</v>
      </c>
      <c r="S257" s="1998">
        <v>100.1</v>
      </c>
      <c r="T257" s="1998">
        <v>98.7</v>
      </c>
      <c r="U257" s="1393">
        <v>124.4</v>
      </c>
      <c r="V257" s="1704">
        <f t="shared" si="3"/>
        <v>0.83599999999999997</v>
      </c>
      <c r="W257" s="637">
        <v>99.1</v>
      </c>
      <c r="X257" s="638">
        <v>102.2143770847014</v>
      </c>
      <c r="Y257" s="639">
        <v>81.599999999999994</v>
      </c>
      <c r="AF257" s="605">
        <v>73</v>
      </c>
      <c r="AI257" s="1288"/>
    </row>
    <row r="258" spans="1:35" ht="13.5" customHeight="1">
      <c r="A258" s="614"/>
      <c r="B258" s="561"/>
      <c r="C258" s="530" t="s">
        <v>374</v>
      </c>
      <c r="D258" s="679">
        <v>116.9</v>
      </c>
      <c r="E258" s="551">
        <v>1279646</v>
      </c>
      <c r="F258" s="645">
        <v>1462746</v>
      </c>
      <c r="G258" s="646">
        <v>96.1</v>
      </c>
      <c r="H258" s="565">
        <v>934564.24</v>
      </c>
      <c r="I258" s="1274">
        <v>0.62</v>
      </c>
      <c r="J258" s="647">
        <v>3.3</v>
      </c>
      <c r="K258" s="1293">
        <v>0.98299999999999998</v>
      </c>
      <c r="L258" s="1237">
        <v>391318</v>
      </c>
      <c r="M258" s="644"/>
      <c r="N258" s="1996"/>
      <c r="O258" s="1997"/>
      <c r="P258" s="1997"/>
      <c r="Q258" s="1997"/>
      <c r="R258" s="664">
        <v>122.6</v>
      </c>
      <c r="S258" s="1998">
        <v>99.9</v>
      </c>
      <c r="T258" s="1998">
        <v>100.4</v>
      </c>
      <c r="U258" s="1393">
        <v>124.1</v>
      </c>
      <c r="V258" s="1704">
        <f t="shared" si="3"/>
        <v>0.98299999999999998</v>
      </c>
      <c r="W258" s="637">
        <v>98.9</v>
      </c>
      <c r="X258" s="638">
        <v>102.41519118506426</v>
      </c>
      <c r="Y258" s="639">
        <v>97.5</v>
      </c>
      <c r="AF258" s="605">
        <v>76</v>
      </c>
      <c r="AI258" s="1288"/>
    </row>
    <row r="259" spans="1:35" ht="13.5" customHeight="1">
      <c r="A259" s="614"/>
      <c r="B259" s="561"/>
      <c r="C259" s="530" t="s">
        <v>116</v>
      </c>
      <c r="D259" s="679">
        <v>120.4</v>
      </c>
      <c r="E259" s="551">
        <v>1328100</v>
      </c>
      <c r="F259" s="645">
        <v>1468109</v>
      </c>
      <c r="G259" s="646">
        <v>100.5</v>
      </c>
      <c r="H259" s="565">
        <v>958048.45399999991</v>
      </c>
      <c r="I259" s="1274">
        <v>0.62</v>
      </c>
      <c r="J259" s="647">
        <v>11.3</v>
      </c>
      <c r="K259" s="1293">
        <v>0.95599999999999996</v>
      </c>
      <c r="L259" s="1237">
        <v>400206</v>
      </c>
      <c r="M259" s="644"/>
      <c r="N259" s="1996"/>
      <c r="O259" s="1997"/>
      <c r="P259" s="1997"/>
      <c r="Q259" s="1997"/>
      <c r="R259" s="664">
        <v>118.6</v>
      </c>
      <c r="S259" s="1998">
        <v>99.8</v>
      </c>
      <c r="T259" s="1998">
        <v>99.8</v>
      </c>
      <c r="U259" s="1393">
        <v>124.1</v>
      </c>
      <c r="V259" s="1704">
        <f t="shared" si="3"/>
        <v>0.95599999999999996</v>
      </c>
      <c r="W259" s="637">
        <v>98.9</v>
      </c>
      <c r="X259" s="638">
        <v>102.31478413488283</v>
      </c>
      <c r="Y259" s="639">
        <v>94.3</v>
      </c>
      <c r="AF259" s="605">
        <v>79.5</v>
      </c>
      <c r="AI259" s="1288"/>
    </row>
    <row r="260" spans="1:35" ht="13.5" customHeight="1">
      <c r="A260" s="614"/>
      <c r="B260" s="561"/>
      <c r="C260" s="530" t="s">
        <v>117</v>
      </c>
      <c r="D260" s="679">
        <v>120.7</v>
      </c>
      <c r="E260" s="551">
        <v>1289562</v>
      </c>
      <c r="F260" s="645">
        <v>1341221</v>
      </c>
      <c r="G260" s="646">
        <v>100</v>
      </c>
      <c r="H260" s="565">
        <v>983930.04800000007</v>
      </c>
      <c r="I260" s="1274">
        <v>0.63</v>
      </c>
      <c r="J260" s="647">
        <v>5.7</v>
      </c>
      <c r="K260" s="1293">
        <v>0.96399999999999997</v>
      </c>
      <c r="L260" s="1237">
        <v>404297</v>
      </c>
      <c r="M260" s="644"/>
      <c r="N260" s="1996"/>
      <c r="O260" s="1997"/>
      <c r="P260" s="1997"/>
      <c r="Q260" s="1997"/>
      <c r="R260" s="664">
        <v>120.5</v>
      </c>
      <c r="S260" s="1998">
        <v>99.9</v>
      </c>
      <c r="T260" s="1998">
        <v>100.6</v>
      </c>
      <c r="U260" s="1393">
        <v>124.1</v>
      </c>
      <c r="V260" s="1704">
        <f t="shared" si="3"/>
        <v>0.96399999999999997</v>
      </c>
      <c r="W260" s="637">
        <v>98.6</v>
      </c>
      <c r="X260" s="638">
        <v>102.11397003451997</v>
      </c>
      <c r="Y260" s="639">
        <v>95.8</v>
      </c>
      <c r="AF260" s="605">
        <v>79.099999999999994</v>
      </c>
      <c r="AI260" s="1288"/>
    </row>
    <row r="261" spans="1:35" ht="13.5" customHeight="1">
      <c r="A261" s="626"/>
      <c r="B261" s="642"/>
      <c r="C261" s="533" t="s">
        <v>118</v>
      </c>
      <c r="D261" s="681">
        <v>120.8</v>
      </c>
      <c r="E261" s="557">
        <v>1288150</v>
      </c>
      <c r="F261" s="652">
        <v>1288476</v>
      </c>
      <c r="G261" s="653">
        <v>103.2</v>
      </c>
      <c r="H261" s="569">
        <v>938038.95899999992</v>
      </c>
      <c r="I261" s="1276">
        <v>0.63</v>
      </c>
      <c r="J261" s="654">
        <v>5.9</v>
      </c>
      <c r="K261" s="1295">
        <v>0.99099999999999999</v>
      </c>
      <c r="L261" s="1239">
        <v>466822</v>
      </c>
      <c r="M261" s="644"/>
      <c r="N261" s="1996"/>
      <c r="O261" s="1997"/>
      <c r="P261" s="1997"/>
      <c r="Q261" s="1997"/>
      <c r="R261" s="669">
        <v>123.8</v>
      </c>
      <c r="S261" s="1546">
        <v>100</v>
      </c>
      <c r="T261" s="1546">
        <v>100.7</v>
      </c>
      <c r="U261" s="1394">
        <v>124</v>
      </c>
      <c r="V261" s="1705">
        <f t="shared" si="3"/>
        <v>0.99099999999999999</v>
      </c>
      <c r="W261" s="637">
        <v>98.8</v>
      </c>
      <c r="X261" s="638">
        <v>102.31478413488283</v>
      </c>
      <c r="Y261" s="639">
        <v>98.4</v>
      </c>
      <c r="AF261" s="605">
        <v>81.599999999999994</v>
      </c>
      <c r="AI261" s="1288"/>
    </row>
    <row r="262" spans="1:35" ht="13.5" customHeight="1">
      <c r="A262" s="614">
        <v>1997</v>
      </c>
      <c r="B262" s="561" t="s">
        <v>428</v>
      </c>
      <c r="C262" s="529" t="s">
        <v>366</v>
      </c>
      <c r="D262" s="677">
        <v>126.9</v>
      </c>
      <c r="E262" s="549">
        <v>1229791</v>
      </c>
      <c r="F262" s="648">
        <v>1037116</v>
      </c>
      <c r="G262" s="646">
        <v>114.2</v>
      </c>
      <c r="H262" s="565">
        <v>858089.44</v>
      </c>
      <c r="I262" s="1274">
        <v>0.63</v>
      </c>
      <c r="J262" s="650">
        <v>6.4</v>
      </c>
      <c r="K262" s="1294">
        <v>0.96399999999999997</v>
      </c>
      <c r="L262" s="1238">
        <v>322402</v>
      </c>
      <c r="M262" s="644"/>
      <c r="N262" s="1996"/>
      <c r="O262" s="1997"/>
      <c r="P262" s="1997"/>
      <c r="Q262" s="1997"/>
      <c r="R262" s="664">
        <v>116.5</v>
      </c>
      <c r="S262" s="1998">
        <v>100</v>
      </c>
      <c r="T262" s="1998">
        <v>98.2</v>
      </c>
      <c r="U262" s="1393">
        <v>123.1</v>
      </c>
      <c r="V262" s="1704">
        <f t="shared" si="3"/>
        <v>0.96399999999999997</v>
      </c>
      <c r="W262" s="637">
        <v>99</v>
      </c>
      <c r="X262" s="638">
        <v>102.5155982352457</v>
      </c>
      <c r="Y262" s="639">
        <v>92.6</v>
      </c>
      <c r="AF262" s="605">
        <v>90.3</v>
      </c>
      <c r="AI262" s="1288"/>
    </row>
    <row r="263" spans="1:35" ht="13.5" customHeight="1">
      <c r="A263" s="614"/>
      <c r="B263" s="561"/>
      <c r="C263" s="530" t="s">
        <v>367</v>
      </c>
      <c r="D263" s="679">
        <v>123.6</v>
      </c>
      <c r="E263" s="551">
        <v>1197637</v>
      </c>
      <c r="F263" s="645">
        <v>1060491</v>
      </c>
      <c r="G263" s="646">
        <v>104.6</v>
      </c>
      <c r="H263" s="565">
        <v>937365.10800000012</v>
      </c>
      <c r="I263" s="1274">
        <v>0.61</v>
      </c>
      <c r="J263" s="647">
        <v>4.8</v>
      </c>
      <c r="K263" s="1293">
        <v>0.98</v>
      </c>
      <c r="L263" s="1237">
        <v>405165</v>
      </c>
      <c r="M263" s="644"/>
      <c r="N263" s="1996"/>
      <c r="O263" s="1997"/>
      <c r="P263" s="1997"/>
      <c r="Q263" s="1997"/>
      <c r="R263" s="664">
        <v>120.1</v>
      </c>
      <c r="S263" s="1998">
        <v>100.1</v>
      </c>
      <c r="T263" s="1998">
        <v>100.1</v>
      </c>
      <c r="U263" s="1393">
        <v>122.6</v>
      </c>
      <c r="V263" s="1704">
        <f t="shared" si="3"/>
        <v>0.98</v>
      </c>
      <c r="W263" s="637">
        <v>98.8</v>
      </c>
      <c r="X263" s="638">
        <v>102.31478413488283</v>
      </c>
      <c r="Y263" s="639">
        <v>95.5</v>
      </c>
      <c r="AF263" s="605">
        <v>82.7</v>
      </c>
      <c r="AI263" s="1288"/>
    </row>
    <row r="264" spans="1:35" ht="13.5" customHeight="1">
      <c r="A264" s="614"/>
      <c r="B264" s="561"/>
      <c r="C264" s="530" t="s">
        <v>368</v>
      </c>
      <c r="D264" s="679">
        <v>120.8</v>
      </c>
      <c r="E264" s="551">
        <v>1285149</v>
      </c>
      <c r="F264" s="645">
        <v>1259770</v>
      </c>
      <c r="G264" s="646">
        <v>98.9</v>
      </c>
      <c r="H264" s="565">
        <v>903638.26500000001</v>
      </c>
      <c r="I264" s="1274">
        <v>0.6</v>
      </c>
      <c r="J264" s="647">
        <v>28.5</v>
      </c>
      <c r="K264" s="1293">
        <v>1.1950000000000001</v>
      </c>
      <c r="L264" s="1237">
        <v>454769</v>
      </c>
      <c r="M264" s="644"/>
      <c r="N264" s="1996"/>
      <c r="O264" s="1997"/>
      <c r="P264" s="1997"/>
      <c r="Q264" s="1997"/>
      <c r="R264" s="664">
        <v>145.80000000000001</v>
      </c>
      <c r="S264" s="1998">
        <v>100.1</v>
      </c>
      <c r="T264" s="1998">
        <v>99.8</v>
      </c>
      <c r="U264" s="1393">
        <v>122.4</v>
      </c>
      <c r="V264" s="1704">
        <f t="shared" si="3"/>
        <v>1.1950000000000001</v>
      </c>
      <c r="W264" s="637">
        <v>98.7</v>
      </c>
      <c r="X264" s="638">
        <v>102.2143770847014</v>
      </c>
      <c r="Y264" s="639">
        <v>115.9</v>
      </c>
      <c r="AF264" s="605">
        <v>78.2</v>
      </c>
      <c r="AI264" s="1288"/>
    </row>
    <row r="265" spans="1:35" ht="13.5" customHeight="1">
      <c r="A265" s="614"/>
      <c r="B265" s="561"/>
      <c r="C265" s="530" t="s">
        <v>369</v>
      </c>
      <c r="D265" s="679">
        <v>120.4</v>
      </c>
      <c r="E265" s="551">
        <v>1277507</v>
      </c>
      <c r="F265" s="645">
        <v>1216452</v>
      </c>
      <c r="G265" s="646">
        <v>99.9</v>
      </c>
      <c r="H265" s="565">
        <v>976111.95</v>
      </c>
      <c r="I265" s="1274">
        <v>0.6</v>
      </c>
      <c r="J265" s="647">
        <v>1.1000000000000001</v>
      </c>
      <c r="K265" s="1293">
        <v>0.94699999999999995</v>
      </c>
      <c r="L265" s="1237">
        <v>463793</v>
      </c>
      <c r="M265" s="644"/>
      <c r="N265" s="1996"/>
      <c r="O265" s="1997"/>
      <c r="P265" s="1997"/>
      <c r="Q265" s="1997"/>
      <c r="R265" s="664">
        <v>118.2</v>
      </c>
      <c r="S265" s="1998">
        <v>101.8</v>
      </c>
      <c r="T265" s="1998">
        <v>102.4</v>
      </c>
      <c r="U265" s="1393">
        <v>124.1</v>
      </c>
      <c r="V265" s="1704">
        <f t="shared" si="3"/>
        <v>0.94699999999999995</v>
      </c>
      <c r="W265" s="637">
        <v>100.6</v>
      </c>
      <c r="X265" s="638">
        <v>104.12211103814867</v>
      </c>
      <c r="Y265" s="639">
        <v>94</v>
      </c>
      <c r="AF265" s="605">
        <v>79</v>
      </c>
      <c r="AI265" s="1288"/>
    </row>
    <row r="266" spans="1:35" ht="13.5" customHeight="1">
      <c r="A266" s="614"/>
      <c r="B266" s="561"/>
      <c r="C266" s="530" t="s">
        <v>370</v>
      </c>
      <c r="D266" s="679">
        <v>125.9</v>
      </c>
      <c r="E266" s="551">
        <v>1297236</v>
      </c>
      <c r="F266" s="645">
        <v>992564</v>
      </c>
      <c r="G266" s="646">
        <v>113</v>
      </c>
      <c r="H266" s="565">
        <v>930863.07399999991</v>
      </c>
      <c r="I266" s="1274">
        <v>0.6</v>
      </c>
      <c r="J266" s="647">
        <v>1.9</v>
      </c>
      <c r="K266" s="1293">
        <v>0.97299999999999998</v>
      </c>
      <c r="L266" s="1237">
        <v>420625</v>
      </c>
      <c r="M266" s="644"/>
      <c r="N266" s="1996"/>
      <c r="O266" s="1997"/>
      <c r="P266" s="1997"/>
      <c r="Q266" s="1997"/>
      <c r="R266" s="664">
        <v>118.9</v>
      </c>
      <c r="S266" s="1998">
        <v>101.6</v>
      </c>
      <c r="T266" s="1998">
        <v>100.6</v>
      </c>
      <c r="U266" s="1393">
        <v>123.4</v>
      </c>
      <c r="V266" s="1704">
        <f t="shared" si="3"/>
        <v>0.97299999999999998</v>
      </c>
      <c r="W266" s="637">
        <v>100.7</v>
      </c>
      <c r="X266" s="638">
        <v>104.32292513851152</v>
      </c>
      <c r="Y266" s="639">
        <v>94.5</v>
      </c>
      <c r="AF266" s="605">
        <v>89.4</v>
      </c>
      <c r="AI266" s="1288"/>
    </row>
    <row r="267" spans="1:35" ht="13.5" customHeight="1">
      <c r="A267" s="614"/>
      <c r="B267" s="561"/>
      <c r="C267" s="530" t="s">
        <v>371</v>
      </c>
      <c r="D267" s="679">
        <v>122.7</v>
      </c>
      <c r="E267" s="551">
        <v>1320815</v>
      </c>
      <c r="F267" s="645">
        <v>1298110</v>
      </c>
      <c r="G267" s="646">
        <v>106.9</v>
      </c>
      <c r="H267" s="565">
        <v>983040.68099999998</v>
      </c>
      <c r="I267" s="1274">
        <v>0.6</v>
      </c>
      <c r="J267" s="647">
        <v>1.9</v>
      </c>
      <c r="K267" s="1293">
        <v>0.98099999999999998</v>
      </c>
      <c r="L267" s="1237">
        <v>418561</v>
      </c>
      <c r="M267" s="644"/>
      <c r="N267" s="1996"/>
      <c r="O267" s="1997"/>
      <c r="P267" s="1997"/>
      <c r="Q267" s="1997"/>
      <c r="R267" s="664">
        <v>121.6</v>
      </c>
      <c r="S267" s="1998">
        <v>101.5</v>
      </c>
      <c r="T267" s="1998">
        <v>102.3</v>
      </c>
      <c r="U267" s="1393">
        <v>123</v>
      </c>
      <c r="V267" s="1704">
        <f t="shared" si="3"/>
        <v>0.98099999999999998</v>
      </c>
      <c r="W267" s="637">
        <v>100.7</v>
      </c>
      <c r="X267" s="638">
        <v>104.22251808833011</v>
      </c>
      <c r="Y267" s="639">
        <v>96.7</v>
      </c>
      <c r="AF267" s="605">
        <v>84.5</v>
      </c>
      <c r="AI267" s="1288"/>
    </row>
    <row r="268" spans="1:35" ht="13.5" customHeight="1">
      <c r="A268" s="614"/>
      <c r="B268" s="561"/>
      <c r="C268" s="530" t="s">
        <v>372</v>
      </c>
      <c r="D268" s="679">
        <v>123.5</v>
      </c>
      <c r="E268" s="551">
        <v>1356396</v>
      </c>
      <c r="F268" s="645">
        <v>1148439</v>
      </c>
      <c r="G268" s="646">
        <v>104.8</v>
      </c>
      <c r="H268" s="565">
        <v>986852.11900000006</v>
      </c>
      <c r="I268" s="1274">
        <v>0.59</v>
      </c>
      <c r="J268" s="647">
        <v>5.4</v>
      </c>
      <c r="K268" s="1293">
        <v>0.99</v>
      </c>
      <c r="L268" s="1237">
        <v>434222</v>
      </c>
      <c r="M268" s="644"/>
      <c r="N268" s="1996"/>
      <c r="O268" s="1997"/>
      <c r="P268" s="1997"/>
      <c r="Q268" s="1997"/>
      <c r="R268" s="664">
        <v>122.9</v>
      </c>
      <c r="S268" s="1998">
        <v>101.4</v>
      </c>
      <c r="T268" s="1998">
        <v>101.5</v>
      </c>
      <c r="U268" s="1393">
        <v>124</v>
      </c>
      <c r="V268" s="1704">
        <f t="shared" si="3"/>
        <v>0.99</v>
      </c>
      <c r="W268" s="637">
        <v>100.4</v>
      </c>
      <c r="X268" s="638">
        <v>104.02170398796723</v>
      </c>
      <c r="Y268" s="639">
        <v>97.7</v>
      </c>
      <c r="AF268" s="605">
        <v>82.9</v>
      </c>
      <c r="AI268" s="1288"/>
    </row>
    <row r="269" spans="1:35" ht="13.5" customHeight="1">
      <c r="A269" s="614"/>
      <c r="B269" s="561"/>
      <c r="C269" s="530" t="s">
        <v>373</v>
      </c>
      <c r="D269" s="679">
        <v>123.8</v>
      </c>
      <c r="E269" s="551">
        <v>1309139</v>
      </c>
      <c r="F269" s="645">
        <v>1063638</v>
      </c>
      <c r="G269" s="646">
        <v>112.5</v>
      </c>
      <c r="H269" s="565">
        <v>886049.96400000004</v>
      </c>
      <c r="I269" s="1274">
        <v>0.56999999999999995</v>
      </c>
      <c r="J269" s="647">
        <v>9.9</v>
      </c>
      <c r="K269" s="1293">
        <v>0.90500000000000003</v>
      </c>
      <c r="L269" s="1237">
        <v>398362</v>
      </c>
      <c r="M269" s="644"/>
      <c r="N269" s="1996"/>
      <c r="O269" s="1997"/>
      <c r="P269" s="1997"/>
      <c r="Q269" s="1997"/>
      <c r="R269" s="664">
        <v>111.6</v>
      </c>
      <c r="S269" s="1998">
        <v>101.2</v>
      </c>
      <c r="T269" s="1998">
        <v>100.6</v>
      </c>
      <c r="U269" s="1393">
        <v>124</v>
      </c>
      <c r="V269" s="1704">
        <f t="shared" si="3"/>
        <v>0.90500000000000003</v>
      </c>
      <c r="W269" s="637">
        <v>100.5</v>
      </c>
      <c r="X269" s="638">
        <v>104.12211103814867</v>
      </c>
      <c r="Y269" s="639">
        <v>88.7</v>
      </c>
      <c r="AF269" s="605">
        <v>89</v>
      </c>
      <c r="AI269" s="1288"/>
    </row>
    <row r="270" spans="1:35" ht="13.5" customHeight="1">
      <c r="A270" s="614"/>
      <c r="B270" s="561"/>
      <c r="C270" s="530" t="s">
        <v>374</v>
      </c>
      <c r="D270" s="679">
        <v>138.6</v>
      </c>
      <c r="E270" s="551">
        <v>1340218</v>
      </c>
      <c r="F270" s="645">
        <v>1085926</v>
      </c>
      <c r="G270" s="646">
        <v>131.80000000000001</v>
      </c>
      <c r="H270" s="565">
        <v>926071.05500000005</v>
      </c>
      <c r="I270" s="1274">
        <v>0.56000000000000005</v>
      </c>
      <c r="J270" s="647">
        <v>3.7</v>
      </c>
      <c r="K270" s="1293">
        <v>1.1599999999999999</v>
      </c>
      <c r="L270" s="1237">
        <v>443271</v>
      </c>
      <c r="M270" s="644"/>
      <c r="N270" s="1996"/>
      <c r="O270" s="1997"/>
      <c r="P270" s="1997"/>
      <c r="Q270" s="1997"/>
      <c r="R270" s="664">
        <v>145.4</v>
      </c>
      <c r="S270" s="1998">
        <v>101.1</v>
      </c>
      <c r="T270" s="1998">
        <v>102.3</v>
      </c>
      <c r="U270" s="1393">
        <v>123.9</v>
      </c>
      <c r="V270" s="1704">
        <f t="shared" si="3"/>
        <v>1.1599999999999999</v>
      </c>
      <c r="W270" s="637">
        <v>101.1</v>
      </c>
      <c r="X270" s="638">
        <v>104.62414628905583</v>
      </c>
      <c r="Y270" s="639">
        <v>115.6</v>
      </c>
      <c r="AF270" s="605">
        <v>104.2</v>
      </c>
      <c r="AI270" s="1288"/>
    </row>
    <row r="271" spans="1:35" ht="13.5" customHeight="1">
      <c r="A271" s="614"/>
      <c r="B271" s="561"/>
      <c r="C271" s="530" t="s">
        <v>116</v>
      </c>
      <c r="D271" s="679">
        <v>125.9</v>
      </c>
      <c r="E271" s="551">
        <v>1309471</v>
      </c>
      <c r="F271" s="645">
        <v>943196</v>
      </c>
      <c r="G271" s="646">
        <v>116</v>
      </c>
      <c r="H271" s="565">
        <v>955732.90799999994</v>
      </c>
      <c r="I271" s="1274">
        <v>0.54</v>
      </c>
      <c r="J271" s="647">
        <v>2.1</v>
      </c>
      <c r="K271" s="1293">
        <v>0.99399999999999999</v>
      </c>
      <c r="L271" s="1237">
        <v>465598</v>
      </c>
      <c r="M271" s="644"/>
      <c r="N271" s="1996"/>
      <c r="O271" s="1997"/>
      <c r="P271" s="1997"/>
      <c r="Q271" s="1997"/>
      <c r="R271" s="664">
        <v>124.1</v>
      </c>
      <c r="S271" s="1998">
        <v>100.9</v>
      </c>
      <c r="T271" s="1998">
        <v>101.8</v>
      </c>
      <c r="U271" s="1393">
        <v>123.8</v>
      </c>
      <c r="V271" s="1704">
        <f t="shared" si="3"/>
        <v>0.99399999999999999</v>
      </c>
      <c r="W271" s="637">
        <v>101.4</v>
      </c>
      <c r="X271" s="638">
        <v>105.02577448978158</v>
      </c>
      <c r="Y271" s="639">
        <v>98.7</v>
      </c>
      <c r="AF271" s="605">
        <v>91.7</v>
      </c>
      <c r="AI271" s="1288"/>
    </row>
    <row r="272" spans="1:35" ht="13.5" customHeight="1">
      <c r="A272" s="614"/>
      <c r="B272" s="561"/>
      <c r="C272" s="530" t="s">
        <v>117</v>
      </c>
      <c r="D272" s="679">
        <v>124.1</v>
      </c>
      <c r="E272" s="551">
        <v>1242313</v>
      </c>
      <c r="F272" s="645">
        <v>1046099</v>
      </c>
      <c r="G272" s="646">
        <v>115.5</v>
      </c>
      <c r="H272" s="565">
        <v>954280.31199999992</v>
      </c>
      <c r="I272" s="1274">
        <v>0.53</v>
      </c>
      <c r="J272" s="647">
        <v>3.5</v>
      </c>
      <c r="K272" s="1293">
        <v>0.98199999999999998</v>
      </c>
      <c r="L272" s="1237">
        <v>430510</v>
      </c>
      <c r="M272" s="644"/>
      <c r="N272" s="1996"/>
      <c r="O272" s="1997"/>
      <c r="P272" s="1997"/>
      <c r="Q272" s="1997"/>
      <c r="R272" s="664">
        <v>123.9</v>
      </c>
      <c r="S272" s="1998">
        <v>100.8</v>
      </c>
      <c r="T272" s="1998">
        <v>102.4</v>
      </c>
      <c r="U272" s="1393">
        <v>124.2</v>
      </c>
      <c r="V272" s="1704">
        <f t="shared" si="3"/>
        <v>0.98199999999999998</v>
      </c>
      <c r="W272" s="637">
        <v>100.8</v>
      </c>
      <c r="X272" s="638">
        <v>104.42333218869298</v>
      </c>
      <c r="Y272" s="639">
        <v>98.5</v>
      </c>
      <c r="AF272" s="605">
        <v>91.3</v>
      </c>
      <c r="AI272" s="1288"/>
    </row>
    <row r="273" spans="1:35" ht="13.5" customHeight="1">
      <c r="A273" s="614"/>
      <c r="B273" s="561"/>
      <c r="C273" s="533" t="s">
        <v>118</v>
      </c>
      <c r="D273" s="681">
        <v>123</v>
      </c>
      <c r="E273" s="557">
        <v>1262209</v>
      </c>
      <c r="F273" s="652">
        <v>966451</v>
      </c>
      <c r="G273" s="646">
        <v>110.6</v>
      </c>
      <c r="H273" s="569">
        <v>919676.06800000009</v>
      </c>
      <c r="I273" s="1276">
        <v>0.51</v>
      </c>
      <c r="J273" s="654">
        <v>1</v>
      </c>
      <c r="K273" s="1295">
        <v>1.0029999999999999</v>
      </c>
      <c r="L273" s="1239">
        <v>515696</v>
      </c>
      <c r="M273" s="655"/>
      <c r="N273" s="1999"/>
      <c r="O273" s="656"/>
      <c r="P273" s="656"/>
      <c r="Q273" s="656"/>
      <c r="R273" s="669">
        <v>125.9</v>
      </c>
      <c r="S273" s="1546">
        <v>100.7</v>
      </c>
      <c r="T273" s="1546">
        <v>101.9</v>
      </c>
      <c r="U273" s="1394">
        <v>124</v>
      </c>
      <c r="V273" s="1704">
        <f t="shared" si="3"/>
        <v>1.0029999999999999</v>
      </c>
      <c r="W273" s="637">
        <v>100.6</v>
      </c>
      <c r="X273" s="638">
        <v>104.12211103814867</v>
      </c>
      <c r="Y273" s="639">
        <v>100.1</v>
      </c>
      <c r="AF273" s="605">
        <v>87.5</v>
      </c>
      <c r="AI273" s="1288"/>
    </row>
    <row r="274" spans="1:35" ht="13.5" customHeight="1">
      <c r="A274" s="611">
        <v>1998</v>
      </c>
      <c r="B274" s="560" t="s">
        <v>129</v>
      </c>
      <c r="C274" s="529" t="s">
        <v>366</v>
      </c>
      <c r="D274" s="677">
        <v>124.1</v>
      </c>
      <c r="E274" s="549">
        <v>1215177</v>
      </c>
      <c r="F274" s="648">
        <v>758377</v>
      </c>
      <c r="G274" s="649">
        <v>118.2</v>
      </c>
      <c r="H274" s="572">
        <v>846362.33399999992</v>
      </c>
      <c r="I274" s="1274">
        <v>0.48</v>
      </c>
      <c r="J274" s="650">
        <v>4</v>
      </c>
      <c r="K274" s="1294">
        <v>0.94</v>
      </c>
      <c r="L274" s="1238">
        <v>334319</v>
      </c>
      <c r="M274" s="644"/>
      <c r="N274" s="1996"/>
      <c r="O274" s="1997"/>
      <c r="P274" s="1997"/>
      <c r="Q274" s="1997"/>
      <c r="R274" s="664">
        <v>114.3</v>
      </c>
      <c r="S274" s="1998">
        <v>100.7</v>
      </c>
      <c r="T274" s="1998">
        <v>99.5</v>
      </c>
      <c r="U274" s="1393">
        <v>123</v>
      </c>
      <c r="V274" s="1704">
        <f t="shared" si="3"/>
        <v>0.94</v>
      </c>
      <c r="W274" s="637">
        <v>100.6</v>
      </c>
      <c r="X274" s="638">
        <v>104.22251808833011</v>
      </c>
      <c r="Y274" s="639">
        <v>90.9</v>
      </c>
      <c r="Z274" s="605">
        <v>122.5</v>
      </c>
      <c r="AA274" s="605">
        <v>72.2</v>
      </c>
      <c r="AB274" s="605">
        <v>100.9</v>
      </c>
      <c r="AC274" s="605">
        <v>25.5</v>
      </c>
      <c r="AD274" s="605">
        <v>68.3</v>
      </c>
      <c r="AE274" s="605">
        <v>100.8</v>
      </c>
      <c r="AI274" s="1288"/>
    </row>
    <row r="275" spans="1:35" ht="13.5" customHeight="1">
      <c r="A275" s="614"/>
      <c r="B275" s="561"/>
      <c r="C275" s="530" t="s">
        <v>367</v>
      </c>
      <c r="D275" s="679">
        <v>120.8</v>
      </c>
      <c r="E275" s="551">
        <v>1159884</v>
      </c>
      <c r="F275" s="645">
        <v>801342</v>
      </c>
      <c r="G275" s="646">
        <v>113.7</v>
      </c>
      <c r="H275" s="565">
        <v>912038.946</v>
      </c>
      <c r="I275" s="1274">
        <v>0.45</v>
      </c>
      <c r="J275" s="647">
        <v>2.4</v>
      </c>
      <c r="K275" s="1293">
        <v>0.95599999999999996</v>
      </c>
      <c r="L275" s="1237">
        <v>384863</v>
      </c>
      <c r="M275" s="644"/>
      <c r="N275" s="1996"/>
      <c r="O275" s="1997"/>
      <c r="P275" s="1997"/>
      <c r="Q275" s="1997"/>
      <c r="R275" s="664">
        <v>118</v>
      </c>
      <c r="S275" s="1998">
        <v>100.5</v>
      </c>
      <c r="T275" s="1998">
        <v>101.2</v>
      </c>
      <c r="U275" s="1393">
        <v>122.6</v>
      </c>
      <c r="V275" s="1704">
        <f t="shared" si="3"/>
        <v>0.95599999999999996</v>
      </c>
      <c r="W275" s="637">
        <v>100.6</v>
      </c>
      <c r="X275" s="638">
        <v>104.12211103814867</v>
      </c>
      <c r="Y275" s="639">
        <v>93.8</v>
      </c>
      <c r="Z275" s="605">
        <v>114.3</v>
      </c>
      <c r="AA275" s="605">
        <v>65.900000000000006</v>
      </c>
      <c r="AB275" s="605">
        <v>94.5</v>
      </c>
      <c r="AC275" s="605">
        <v>25</v>
      </c>
      <c r="AD275" s="605">
        <v>76.400000000000006</v>
      </c>
      <c r="AE275" s="605">
        <v>100.6</v>
      </c>
      <c r="AI275" s="1288"/>
    </row>
    <row r="276" spans="1:35" ht="13.5" customHeight="1">
      <c r="A276" s="614"/>
      <c r="B276" s="561"/>
      <c r="C276" s="530" t="s">
        <v>368</v>
      </c>
      <c r="D276" s="679">
        <v>120.2</v>
      </c>
      <c r="E276" s="551">
        <v>1220867</v>
      </c>
      <c r="F276" s="645">
        <v>738091</v>
      </c>
      <c r="G276" s="646">
        <v>113.1</v>
      </c>
      <c r="H276" s="565">
        <v>918188.85600000015</v>
      </c>
      <c r="I276" s="1274">
        <v>0.43</v>
      </c>
      <c r="J276" s="647">
        <v>-12.4</v>
      </c>
      <c r="K276" s="1293">
        <v>1.2070000000000001</v>
      </c>
      <c r="L276" s="1237">
        <v>469185</v>
      </c>
      <c r="M276" s="644"/>
      <c r="N276" s="1996"/>
      <c r="O276" s="1997"/>
      <c r="P276" s="1997"/>
      <c r="Q276" s="1997"/>
      <c r="R276" s="664">
        <v>149.6</v>
      </c>
      <c r="S276" s="1998">
        <v>100.2</v>
      </c>
      <c r="T276" s="1998">
        <v>101.6</v>
      </c>
      <c r="U276" s="1393">
        <v>122.2</v>
      </c>
      <c r="V276" s="1704">
        <f t="shared" si="3"/>
        <v>1.2070000000000001</v>
      </c>
      <c r="W276" s="637">
        <v>100.6</v>
      </c>
      <c r="X276" s="638">
        <v>104.1522331532031</v>
      </c>
      <c r="Y276" s="639">
        <v>118.9</v>
      </c>
      <c r="Z276" s="605">
        <v>112.6</v>
      </c>
      <c r="AA276" s="605">
        <v>64.900000000000006</v>
      </c>
      <c r="AB276" s="605">
        <v>108.2</v>
      </c>
      <c r="AC276" s="605">
        <v>26.2</v>
      </c>
      <c r="AD276" s="605">
        <v>71.5</v>
      </c>
      <c r="AE276" s="605">
        <v>109.9</v>
      </c>
      <c r="AI276" s="1288"/>
    </row>
    <row r="277" spans="1:35" ht="13.5" customHeight="1">
      <c r="A277" s="614"/>
      <c r="B277" s="561"/>
      <c r="C277" s="530" t="s">
        <v>369</v>
      </c>
      <c r="D277" s="679">
        <v>121.6</v>
      </c>
      <c r="E277" s="551">
        <v>1195598</v>
      </c>
      <c r="F277" s="645">
        <v>798141</v>
      </c>
      <c r="G277" s="646">
        <v>125.9</v>
      </c>
      <c r="H277" s="565">
        <v>972534.23599999992</v>
      </c>
      <c r="I277" s="1274">
        <v>0.42</v>
      </c>
      <c r="J277" s="647">
        <v>9.1999999999999993</v>
      </c>
      <c r="K277" s="1293">
        <v>0.91700000000000004</v>
      </c>
      <c r="L277" s="1237">
        <v>432187</v>
      </c>
      <c r="M277" s="644"/>
      <c r="N277" s="1996"/>
      <c r="O277" s="1997"/>
      <c r="P277" s="1997"/>
      <c r="Q277" s="1997"/>
      <c r="R277" s="664">
        <v>116.6</v>
      </c>
      <c r="S277" s="1998">
        <v>99.9</v>
      </c>
      <c r="T277" s="1998">
        <v>102.7</v>
      </c>
      <c r="U277" s="1393">
        <v>123.7</v>
      </c>
      <c r="V277" s="1704">
        <f t="shared" si="3"/>
        <v>0.91700000000000004</v>
      </c>
      <c r="W277" s="637">
        <v>100.8</v>
      </c>
      <c r="X277" s="638">
        <v>104.32292513851152</v>
      </c>
      <c r="Y277" s="639">
        <v>92.7</v>
      </c>
      <c r="Z277" s="605">
        <v>137.80000000000001</v>
      </c>
      <c r="AA277" s="605">
        <v>63.2</v>
      </c>
      <c r="AB277" s="605">
        <v>99.2</v>
      </c>
      <c r="AC277" s="605">
        <v>25</v>
      </c>
      <c r="AD277" s="605">
        <v>74.7</v>
      </c>
      <c r="AE277" s="605">
        <v>98.8</v>
      </c>
      <c r="AI277" s="1288"/>
    </row>
    <row r="278" spans="1:35" ht="13.5" customHeight="1">
      <c r="A278" s="614"/>
      <c r="B278" s="561"/>
      <c r="C278" s="530" t="s">
        <v>370</v>
      </c>
      <c r="D278" s="679">
        <v>114.6</v>
      </c>
      <c r="E278" s="551">
        <v>1269014</v>
      </c>
      <c r="F278" s="645">
        <v>636605</v>
      </c>
      <c r="G278" s="646">
        <v>110.1</v>
      </c>
      <c r="H278" s="565">
        <v>894737.88</v>
      </c>
      <c r="I278" s="1274">
        <v>0.41</v>
      </c>
      <c r="J278" s="647">
        <v>5.8</v>
      </c>
      <c r="K278" s="1293">
        <v>0.85199999999999998</v>
      </c>
      <c r="L278" s="1237">
        <v>413263</v>
      </c>
      <c r="M278" s="644"/>
      <c r="N278" s="1996"/>
      <c r="O278" s="1997"/>
      <c r="P278" s="1997"/>
      <c r="Q278" s="1997"/>
      <c r="R278" s="664">
        <v>105.3</v>
      </c>
      <c r="S278" s="1998">
        <v>99.8</v>
      </c>
      <c r="T278" s="1998">
        <v>100</v>
      </c>
      <c r="U278" s="1393">
        <v>123.4</v>
      </c>
      <c r="V278" s="1704">
        <f t="shared" si="3"/>
        <v>0.85199999999999998</v>
      </c>
      <c r="W278" s="637">
        <v>101.2</v>
      </c>
      <c r="X278" s="638">
        <v>104.72455333923729</v>
      </c>
      <c r="Y278" s="639">
        <v>83.7</v>
      </c>
      <c r="Z278" s="605">
        <v>110.4</v>
      </c>
      <c r="AA278" s="605">
        <v>61.1</v>
      </c>
      <c r="AB278" s="605">
        <v>98.6</v>
      </c>
      <c r="AC278" s="605">
        <v>25.4</v>
      </c>
      <c r="AD278" s="605">
        <v>73.5</v>
      </c>
      <c r="AE278" s="605">
        <v>91.5</v>
      </c>
      <c r="AI278" s="1288"/>
    </row>
    <row r="279" spans="1:35" ht="13.5" customHeight="1">
      <c r="A279" s="614"/>
      <c r="B279" s="561"/>
      <c r="C279" s="530" t="s">
        <v>371</v>
      </c>
      <c r="D279" s="679">
        <v>123.6</v>
      </c>
      <c r="E279" s="551">
        <v>1281458</v>
      </c>
      <c r="F279" s="645">
        <v>828615</v>
      </c>
      <c r="G279" s="646">
        <v>132.19999999999999</v>
      </c>
      <c r="H279" s="565">
        <v>962608.93400000001</v>
      </c>
      <c r="I279" s="1274">
        <v>0.39</v>
      </c>
      <c r="J279" s="647">
        <v>-0.3</v>
      </c>
      <c r="K279" s="1293">
        <v>0.97799999999999998</v>
      </c>
      <c r="L279" s="1237">
        <v>412921</v>
      </c>
      <c r="M279" s="644"/>
      <c r="N279" s="1996"/>
      <c r="O279" s="1997"/>
      <c r="P279" s="1997"/>
      <c r="Q279" s="1997"/>
      <c r="R279" s="664">
        <v>121.6</v>
      </c>
      <c r="S279" s="1998">
        <v>99.6</v>
      </c>
      <c r="T279" s="1998">
        <v>101</v>
      </c>
      <c r="U279" s="1393">
        <v>122.6</v>
      </c>
      <c r="V279" s="1704">
        <f t="shared" si="3"/>
        <v>0.97799999999999998</v>
      </c>
      <c r="W279" s="637">
        <v>101.1</v>
      </c>
      <c r="X279" s="638">
        <v>104.62414628905583</v>
      </c>
      <c r="Y279" s="639">
        <v>96.7</v>
      </c>
      <c r="Z279" s="605">
        <v>147.6</v>
      </c>
      <c r="AA279" s="605">
        <v>72.599999999999994</v>
      </c>
      <c r="AB279" s="605">
        <v>109.9</v>
      </c>
      <c r="AC279" s="605">
        <v>27.9</v>
      </c>
      <c r="AD279" s="605">
        <v>64.8</v>
      </c>
      <c r="AE279" s="605">
        <v>100.2</v>
      </c>
      <c r="AI279" s="1288"/>
    </row>
    <row r="280" spans="1:35" ht="13.5" customHeight="1">
      <c r="A280" s="614"/>
      <c r="B280" s="561"/>
      <c r="C280" s="530" t="s">
        <v>372</v>
      </c>
      <c r="D280" s="679">
        <v>116.7</v>
      </c>
      <c r="E280" s="551">
        <v>1301836</v>
      </c>
      <c r="F280" s="645">
        <v>827637</v>
      </c>
      <c r="G280" s="646">
        <v>115.4</v>
      </c>
      <c r="H280" s="565">
        <v>953295.78799999994</v>
      </c>
      <c r="I280" s="1274">
        <v>0.37</v>
      </c>
      <c r="J280" s="647">
        <v>0.5</v>
      </c>
      <c r="K280" s="1293">
        <v>0.91500000000000004</v>
      </c>
      <c r="L280" s="1237">
        <v>444814</v>
      </c>
      <c r="M280" s="644"/>
      <c r="N280" s="1996"/>
      <c r="O280" s="1997"/>
      <c r="P280" s="1997"/>
      <c r="Q280" s="1997"/>
      <c r="R280" s="664">
        <v>112.8</v>
      </c>
      <c r="S280" s="1998">
        <v>99.5</v>
      </c>
      <c r="T280" s="1998">
        <v>100.1</v>
      </c>
      <c r="U280" s="1393">
        <v>122.5</v>
      </c>
      <c r="V280" s="1704">
        <f t="shared" si="3"/>
        <v>0.91500000000000004</v>
      </c>
      <c r="W280" s="637">
        <v>100.5</v>
      </c>
      <c r="X280" s="638">
        <v>104.12211103814867</v>
      </c>
      <c r="Y280" s="639">
        <v>89.7</v>
      </c>
      <c r="Z280" s="605">
        <v>119.4</v>
      </c>
      <c r="AA280" s="605">
        <v>64.099999999999994</v>
      </c>
      <c r="AB280" s="605">
        <v>107.8</v>
      </c>
      <c r="AC280" s="605">
        <v>25.3</v>
      </c>
      <c r="AD280" s="605">
        <v>67.900000000000006</v>
      </c>
      <c r="AE280" s="605">
        <v>101.4</v>
      </c>
      <c r="AI280" s="1288"/>
    </row>
    <row r="281" spans="1:35" ht="13.5" customHeight="1">
      <c r="A281" s="614"/>
      <c r="B281" s="561"/>
      <c r="C281" s="530" t="s">
        <v>373</v>
      </c>
      <c r="D281" s="679">
        <v>117.3</v>
      </c>
      <c r="E281" s="551">
        <v>1231147</v>
      </c>
      <c r="F281" s="645">
        <v>659504</v>
      </c>
      <c r="G281" s="646">
        <v>116.1</v>
      </c>
      <c r="H281" s="565">
        <v>857488.35600000015</v>
      </c>
      <c r="I281" s="1274">
        <v>0.37</v>
      </c>
      <c r="J281" s="647">
        <v>-0.7</v>
      </c>
      <c r="K281" s="1293">
        <v>0.89300000000000002</v>
      </c>
      <c r="L281" s="1237">
        <v>394571</v>
      </c>
      <c r="M281" s="644"/>
      <c r="N281" s="1996"/>
      <c r="O281" s="1997"/>
      <c r="P281" s="1997"/>
      <c r="Q281" s="1997"/>
      <c r="R281" s="664">
        <v>107.7</v>
      </c>
      <c r="S281" s="1998">
        <v>99.4</v>
      </c>
      <c r="T281" s="1998">
        <v>98.7</v>
      </c>
      <c r="U281" s="1393">
        <v>121.5</v>
      </c>
      <c r="V281" s="1704">
        <f t="shared" si="3"/>
        <v>0.89300000000000002</v>
      </c>
      <c r="W281" s="637">
        <v>100.8</v>
      </c>
      <c r="X281" s="638">
        <v>104.32292513851152</v>
      </c>
      <c r="Y281" s="639">
        <v>85.6</v>
      </c>
      <c r="Z281" s="605">
        <v>115.9</v>
      </c>
      <c r="AA281" s="605">
        <v>68.400000000000006</v>
      </c>
      <c r="AB281" s="605">
        <v>98.1</v>
      </c>
      <c r="AC281" s="605">
        <v>24</v>
      </c>
      <c r="AD281" s="605">
        <v>77.7</v>
      </c>
      <c r="AE281" s="605">
        <v>105.6</v>
      </c>
      <c r="AI281" s="1288"/>
    </row>
    <row r="282" spans="1:35" ht="13.5" customHeight="1">
      <c r="A282" s="614"/>
      <c r="B282" s="561"/>
      <c r="C282" s="530" t="s">
        <v>374</v>
      </c>
      <c r="D282" s="679">
        <v>112</v>
      </c>
      <c r="E282" s="551">
        <v>1284970</v>
      </c>
      <c r="F282" s="645">
        <v>740445</v>
      </c>
      <c r="G282" s="646">
        <v>97.2</v>
      </c>
      <c r="H282" s="565">
        <v>898776.79400000011</v>
      </c>
      <c r="I282" s="1274">
        <v>0.36</v>
      </c>
      <c r="J282" s="647">
        <v>-1.1000000000000001</v>
      </c>
      <c r="K282" s="1293">
        <v>0.97099999999999997</v>
      </c>
      <c r="L282" s="1237">
        <v>474398</v>
      </c>
      <c r="M282" s="644"/>
      <c r="N282" s="1996"/>
      <c r="O282" s="1997"/>
      <c r="P282" s="1997"/>
      <c r="Q282" s="1997"/>
      <c r="R282" s="664">
        <v>119.7</v>
      </c>
      <c r="S282" s="1998">
        <v>99.2</v>
      </c>
      <c r="T282" s="1998">
        <v>100.9</v>
      </c>
      <c r="U282" s="1393">
        <v>121.2</v>
      </c>
      <c r="V282" s="1704">
        <f t="shared" si="3"/>
        <v>0.97099999999999997</v>
      </c>
      <c r="W282" s="637">
        <v>101.2</v>
      </c>
      <c r="X282" s="638">
        <v>104.82496038941872</v>
      </c>
      <c r="Y282" s="639">
        <v>95.2</v>
      </c>
      <c r="Z282" s="605">
        <v>82.9</v>
      </c>
      <c r="AA282" s="605">
        <v>69.3</v>
      </c>
      <c r="AB282" s="605">
        <v>104.4</v>
      </c>
      <c r="AC282" s="605">
        <v>24.4</v>
      </c>
      <c r="AD282" s="605">
        <v>71.099999999999994</v>
      </c>
      <c r="AE282" s="605">
        <v>100.2</v>
      </c>
      <c r="AI282" s="1288"/>
    </row>
    <row r="283" spans="1:35" ht="13.5" customHeight="1">
      <c r="A283" s="614"/>
      <c r="B283" s="561"/>
      <c r="C283" s="530" t="s">
        <v>116</v>
      </c>
      <c r="D283" s="679">
        <v>115.4</v>
      </c>
      <c r="E283" s="551">
        <v>1259273</v>
      </c>
      <c r="F283" s="645">
        <v>692987</v>
      </c>
      <c r="G283" s="646">
        <v>115</v>
      </c>
      <c r="H283" s="565">
        <v>931545.23700000008</v>
      </c>
      <c r="I283" s="1274">
        <v>0.35</v>
      </c>
      <c r="J283" s="647">
        <v>-1.4</v>
      </c>
      <c r="K283" s="1293">
        <v>0.94099999999999995</v>
      </c>
      <c r="L283" s="1237">
        <v>437712</v>
      </c>
      <c r="M283" s="644"/>
      <c r="N283" s="1996"/>
      <c r="O283" s="1997"/>
      <c r="P283" s="1997"/>
      <c r="Q283" s="1997"/>
      <c r="R283" s="664">
        <v>114.3</v>
      </c>
      <c r="S283" s="1998">
        <v>99</v>
      </c>
      <c r="T283" s="1998">
        <v>99.8</v>
      </c>
      <c r="U283" s="1393">
        <v>120.5</v>
      </c>
      <c r="V283" s="1704">
        <f t="shared" si="3"/>
        <v>0.94099999999999995</v>
      </c>
      <c r="W283" s="637">
        <v>102.2</v>
      </c>
      <c r="X283" s="638">
        <v>105.82903089123307</v>
      </c>
      <c r="Y283" s="639">
        <v>90.9</v>
      </c>
      <c r="Z283" s="605">
        <v>126</v>
      </c>
      <c r="AA283" s="605">
        <v>57</v>
      </c>
      <c r="AB283" s="605">
        <v>90.1</v>
      </c>
      <c r="AC283" s="605">
        <v>26.5</v>
      </c>
      <c r="AD283" s="605">
        <v>67.3</v>
      </c>
      <c r="AE283" s="605">
        <v>100.9</v>
      </c>
      <c r="AI283" s="1288"/>
    </row>
    <row r="284" spans="1:35" ht="13.5" customHeight="1">
      <c r="A284" s="614"/>
      <c r="B284" s="561" t="s">
        <v>123</v>
      </c>
      <c r="C284" s="530" t="s">
        <v>117</v>
      </c>
      <c r="D284" s="679">
        <v>115.4</v>
      </c>
      <c r="E284" s="551">
        <v>1169378</v>
      </c>
      <c r="F284" s="645">
        <v>665815</v>
      </c>
      <c r="G284" s="646">
        <v>111.5</v>
      </c>
      <c r="H284" s="565">
        <v>922739.13900000008</v>
      </c>
      <c r="I284" s="1274">
        <v>0.35</v>
      </c>
      <c r="J284" s="647">
        <v>1.4</v>
      </c>
      <c r="K284" s="1293">
        <v>0.94299999999999995</v>
      </c>
      <c r="L284" s="1237">
        <v>351077</v>
      </c>
      <c r="M284" s="644"/>
      <c r="N284" s="1996"/>
      <c r="O284" s="1997"/>
      <c r="P284" s="1997"/>
      <c r="Q284" s="1997"/>
      <c r="R284" s="664">
        <v>115.8</v>
      </c>
      <c r="S284" s="1998">
        <v>98.7</v>
      </c>
      <c r="T284" s="1998">
        <v>100</v>
      </c>
      <c r="U284" s="1393">
        <v>121.2</v>
      </c>
      <c r="V284" s="1704">
        <f t="shared" si="3"/>
        <v>0.94299999999999995</v>
      </c>
      <c r="W284" s="637">
        <v>102.4</v>
      </c>
      <c r="X284" s="638">
        <v>106.02984499159595</v>
      </c>
      <c r="Y284" s="639">
        <v>92.1</v>
      </c>
      <c r="Z284" s="605">
        <v>108.1</v>
      </c>
      <c r="AA284" s="605">
        <v>78.2</v>
      </c>
      <c r="AB284" s="605">
        <v>91.3</v>
      </c>
      <c r="AC284" s="605">
        <v>26.2</v>
      </c>
      <c r="AD284" s="605">
        <v>71.2</v>
      </c>
      <c r="AE284" s="605">
        <v>101</v>
      </c>
      <c r="AI284" s="1288"/>
    </row>
    <row r="285" spans="1:35" ht="13.5" customHeight="1">
      <c r="A285" s="626"/>
      <c r="B285" s="642" t="s">
        <v>97</v>
      </c>
      <c r="C285" s="533" t="s">
        <v>118</v>
      </c>
      <c r="D285" s="681">
        <v>114.6</v>
      </c>
      <c r="E285" s="557">
        <v>1155843</v>
      </c>
      <c r="F285" s="652">
        <v>729795</v>
      </c>
      <c r="G285" s="653">
        <v>112.8</v>
      </c>
      <c r="H285" s="569">
        <v>896270.1</v>
      </c>
      <c r="I285" s="1276">
        <v>0.35</v>
      </c>
      <c r="J285" s="654">
        <v>-1.8</v>
      </c>
      <c r="K285" s="1295">
        <v>0.95099999999999996</v>
      </c>
      <c r="L285" s="1239">
        <v>435229</v>
      </c>
      <c r="M285" s="644"/>
      <c r="N285" s="1996"/>
      <c r="O285" s="1997"/>
      <c r="P285" s="1997"/>
      <c r="Q285" s="1997"/>
      <c r="R285" s="669">
        <v>116.8</v>
      </c>
      <c r="S285" s="1546">
        <v>98.7</v>
      </c>
      <c r="T285" s="1546">
        <v>100</v>
      </c>
      <c r="U285" s="1394">
        <v>121.2</v>
      </c>
      <c r="V285" s="1704">
        <f t="shared" si="3"/>
        <v>0.95099999999999996</v>
      </c>
      <c r="W285" s="637">
        <v>101.6</v>
      </c>
      <c r="X285" s="638">
        <v>105.12618153996303</v>
      </c>
      <c r="Y285" s="639">
        <v>92.9</v>
      </c>
      <c r="Z285" s="605">
        <v>116.5</v>
      </c>
      <c r="AA285" s="605">
        <v>60.1</v>
      </c>
      <c r="AB285" s="605">
        <v>111.4</v>
      </c>
      <c r="AC285" s="605">
        <v>27.9</v>
      </c>
      <c r="AD285" s="605">
        <v>65.5</v>
      </c>
      <c r="AE285" s="605">
        <v>107.8</v>
      </c>
      <c r="AI285" s="1288"/>
    </row>
    <row r="286" spans="1:35" ht="13.5" customHeight="1">
      <c r="A286" s="614">
        <v>1999</v>
      </c>
      <c r="B286" s="561" t="s">
        <v>130</v>
      </c>
      <c r="C286" s="529" t="s">
        <v>366</v>
      </c>
      <c r="D286" s="679">
        <v>117.3</v>
      </c>
      <c r="E286" s="551">
        <v>3467177</v>
      </c>
      <c r="F286" s="645">
        <v>543921</v>
      </c>
      <c r="G286" s="646">
        <v>117.2</v>
      </c>
      <c r="H286" s="565">
        <v>1010896.1460000001</v>
      </c>
      <c r="I286" s="1274">
        <v>0.36</v>
      </c>
      <c r="J286" s="647">
        <v>-3.7</v>
      </c>
      <c r="K286" s="1293">
        <v>0.89100000000000001</v>
      </c>
      <c r="L286" s="1237">
        <v>304572</v>
      </c>
      <c r="M286" s="644"/>
      <c r="N286" s="2000"/>
      <c r="O286" s="2001"/>
      <c r="P286" s="2001"/>
      <c r="Q286" s="2001"/>
      <c r="R286" s="664">
        <v>106.8</v>
      </c>
      <c r="S286" s="1998">
        <v>98.4</v>
      </c>
      <c r="T286" s="1998">
        <v>98.5</v>
      </c>
      <c r="U286" s="1393">
        <v>119.8</v>
      </c>
      <c r="V286" s="1704">
        <f t="shared" si="3"/>
        <v>0.89100000000000001</v>
      </c>
      <c r="W286" s="637">
        <v>101.3</v>
      </c>
      <c r="X286" s="638">
        <v>104.82496038941872</v>
      </c>
      <c r="Y286" s="639">
        <v>84.9</v>
      </c>
      <c r="Z286" s="605">
        <v>124.2</v>
      </c>
      <c r="AA286" s="605">
        <v>62</v>
      </c>
      <c r="AB286" s="605">
        <v>101.3</v>
      </c>
      <c r="AC286" s="605">
        <v>31.4</v>
      </c>
      <c r="AD286" s="605">
        <v>67.400000000000006</v>
      </c>
      <c r="AE286" s="605">
        <v>122.9</v>
      </c>
      <c r="AI286" s="1288"/>
    </row>
    <row r="287" spans="1:35" ht="13.5" customHeight="1">
      <c r="A287" s="614"/>
      <c r="B287" s="561"/>
      <c r="C287" s="530" t="s">
        <v>367</v>
      </c>
      <c r="D287" s="679">
        <v>113.1</v>
      </c>
      <c r="E287" s="551">
        <v>3433636</v>
      </c>
      <c r="F287" s="645">
        <v>668233</v>
      </c>
      <c r="G287" s="646">
        <v>107.3</v>
      </c>
      <c r="H287" s="565">
        <v>1057864.227</v>
      </c>
      <c r="I287" s="1274">
        <v>0.35</v>
      </c>
      <c r="J287" s="647">
        <v>-2.6</v>
      </c>
      <c r="K287" s="1293">
        <v>0.91900000000000004</v>
      </c>
      <c r="L287" s="1237">
        <v>332218</v>
      </c>
      <c r="M287" s="644"/>
      <c r="N287" s="2000"/>
      <c r="O287" s="2001"/>
      <c r="P287" s="2001"/>
      <c r="Q287" s="2001"/>
      <c r="R287" s="664">
        <v>110.4</v>
      </c>
      <c r="S287" s="1998">
        <v>98.1</v>
      </c>
      <c r="T287" s="1998">
        <v>99</v>
      </c>
      <c r="U287" s="1393">
        <v>119</v>
      </c>
      <c r="V287" s="1704">
        <f t="shared" si="3"/>
        <v>0.91900000000000004</v>
      </c>
      <c r="W287" s="637">
        <v>100.6</v>
      </c>
      <c r="X287" s="638">
        <v>104.12211103814867</v>
      </c>
      <c r="Y287" s="639">
        <v>87.8</v>
      </c>
      <c r="Z287" s="605">
        <v>107.3</v>
      </c>
      <c r="AA287" s="605">
        <v>59.5</v>
      </c>
      <c r="AB287" s="605">
        <v>101.5</v>
      </c>
      <c r="AC287" s="605">
        <v>32.4</v>
      </c>
      <c r="AD287" s="605">
        <v>66.099999999999994</v>
      </c>
      <c r="AE287" s="605">
        <v>130.19999999999999</v>
      </c>
      <c r="AI287" s="1288"/>
    </row>
    <row r="288" spans="1:35" ht="13.5" customHeight="1">
      <c r="A288" s="614"/>
      <c r="B288" s="561"/>
      <c r="C288" s="530" t="s">
        <v>368</v>
      </c>
      <c r="D288" s="679">
        <v>117.8</v>
      </c>
      <c r="E288" s="551">
        <v>3681301</v>
      </c>
      <c r="F288" s="645">
        <v>726441</v>
      </c>
      <c r="G288" s="646">
        <v>119.2</v>
      </c>
      <c r="H288" s="565">
        <v>1081206.0929999999</v>
      </c>
      <c r="I288" s="1274">
        <v>0.35</v>
      </c>
      <c r="J288" s="647">
        <v>-8.1999999999999993</v>
      </c>
      <c r="K288" s="1293">
        <v>1.2150000000000001</v>
      </c>
      <c r="L288" s="1237">
        <v>432295</v>
      </c>
      <c r="M288" s="644"/>
      <c r="N288" s="2000"/>
      <c r="O288" s="2001"/>
      <c r="P288" s="2001"/>
      <c r="Q288" s="2001"/>
      <c r="R288" s="664">
        <v>146.4</v>
      </c>
      <c r="S288" s="1998">
        <v>97.9</v>
      </c>
      <c r="T288" s="1998">
        <v>99.2</v>
      </c>
      <c r="U288" s="1393">
        <v>118.9</v>
      </c>
      <c r="V288" s="1704">
        <f t="shared" si="3"/>
        <v>1.2150000000000001</v>
      </c>
      <c r="W288" s="637">
        <v>100.6</v>
      </c>
      <c r="X288" s="638">
        <v>104.12211103814867</v>
      </c>
      <c r="Y288" s="639">
        <v>116.4</v>
      </c>
      <c r="Z288" s="605">
        <v>123.6</v>
      </c>
      <c r="AA288" s="605">
        <v>65.599999999999994</v>
      </c>
      <c r="AB288" s="605">
        <v>104.3</v>
      </c>
      <c r="AC288" s="605">
        <v>33.1</v>
      </c>
      <c r="AD288" s="605">
        <v>71.099999999999994</v>
      </c>
      <c r="AE288" s="605">
        <v>116.8</v>
      </c>
      <c r="AI288" s="1288"/>
    </row>
    <row r="289" spans="1:35" ht="13.5" customHeight="1">
      <c r="A289" s="614"/>
      <c r="B289" s="561"/>
      <c r="C289" s="530" t="s">
        <v>369</v>
      </c>
      <c r="D289" s="679">
        <v>113.9</v>
      </c>
      <c r="E289" s="551">
        <v>3539930</v>
      </c>
      <c r="F289" s="645">
        <v>662138</v>
      </c>
      <c r="G289" s="646">
        <v>110.1</v>
      </c>
      <c r="H289" s="565">
        <v>1145894.7510000002</v>
      </c>
      <c r="I289" s="1274">
        <v>0.32</v>
      </c>
      <c r="J289" s="647">
        <v>-5.3</v>
      </c>
      <c r="K289" s="1293">
        <v>0.88800000000000001</v>
      </c>
      <c r="L289" s="1237">
        <v>375019</v>
      </c>
      <c r="M289" s="644"/>
      <c r="N289" s="2000"/>
      <c r="O289" s="2001"/>
      <c r="P289" s="2001"/>
      <c r="Q289" s="2001"/>
      <c r="R289" s="664">
        <v>109.1</v>
      </c>
      <c r="S289" s="1998">
        <v>97.8</v>
      </c>
      <c r="T289" s="1998">
        <v>99.6</v>
      </c>
      <c r="U289" s="1393">
        <v>120.7</v>
      </c>
      <c r="V289" s="1704">
        <f t="shared" si="3"/>
        <v>0.88800000000000001</v>
      </c>
      <c r="W289" s="637">
        <v>100.7</v>
      </c>
      <c r="X289" s="638">
        <v>104.32292513851152</v>
      </c>
      <c r="Y289" s="639">
        <v>86.7</v>
      </c>
      <c r="Z289" s="605">
        <v>107.9</v>
      </c>
      <c r="AA289" s="605">
        <v>63.8</v>
      </c>
      <c r="AB289" s="605">
        <v>106.5</v>
      </c>
      <c r="AC289" s="605">
        <v>31.7</v>
      </c>
      <c r="AD289" s="605">
        <v>69.7</v>
      </c>
      <c r="AE289" s="605">
        <v>115.3</v>
      </c>
      <c r="AI289" s="1288"/>
    </row>
    <row r="290" spans="1:35" ht="13.5" customHeight="1">
      <c r="A290" s="614"/>
      <c r="B290" s="561"/>
      <c r="C290" s="530" t="s">
        <v>370</v>
      </c>
      <c r="D290" s="679">
        <v>116.4</v>
      </c>
      <c r="E290" s="551">
        <v>3569767</v>
      </c>
      <c r="F290" s="645">
        <v>713220</v>
      </c>
      <c r="G290" s="646">
        <v>115.6</v>
      </c>
      <c r="H290" s="565">
        <v>1054860.915</v>
      </c>
      <c r="I290" s="1274">
        <v>0.33</v>
      </c>
      <c r="J290" s="647">
        <v>-3.5</v>
      </c>
      <c r="K290" s="1293">
        <v>0.86</v>
      </c>
      <c r="L290" s="1237">
        <v>314079</v>
      </c>
      <c r="M290" s="644"/>
      <c r="N290" s="2000"/>
      <c r="O290" s="2001"/>
      <c r="P290" s="2001"/>
      <c r="Q290" s="2001"/>
      <c r="R290" s="664">
        <v>104.8</v>
      </c>
      <c r="S290" s="1998">
        <v>97.9</v>
      </c>
      <c r="T290" s="1998">
        <v>98.8</v>
      </c>
      <c r="U290" s="1393">
        <v>120.7</v>
      </c>
      <c r="V290" s="1704">
        <f t="shared" si="3"/>
        <v>0.86</v>
      </c>
      <c r="W290" s="637">
        <v>100.7</v>
      </c>
      <c r="X290" s="638">
        <v>104.32292513851152</v>
      </c>
      <c r="Y290" s="639">
        <v>83.3</v>
      </c>
      <c r="Z290" s="605">
        <v>112.6</v>
      </c>
      <c r="AA290" s="605">
        <v>67.2</v>
      </c>
      <c r="AB290" s="605">
        <v>104.2</v>
      </c>
      <c r="AC290" s="605">
        <v>33.299999999999997</v>
      </c>
      <c r="AD290" s="605">
        <v>78.5</v>
      </c>
      <c r="AE290" s="605">
        <v>112</v>
      </c>
      <c r="AI290" s="1288"/>
    </row>
    <row r="291" spans="1:35" ht="13.5" customHeight="1">
      <c r="A291" s="614"/>
      <c r="B291" s="561"/>
      <c r="C291" s="530" t="s">
        <v>371</v>
      </c>
      <c r="D291" s="679">
        <v>113.1</v>
      </c>
      <c r="E291" s="551">
        <v>3869397</v>
      </c>
      <c r="F291" s="645">
        <v>769825</v>
      </c>
      <c r="G291" s="646">
        <v>106.5</v>
      </c>
      <c r="H291" s="565">
        <v>1142903.5119999999</v>
      </c>
      <c r="I291" s="1274">
        <v>0.34</v>
      </c>
      <c r="J291" s="647">
        <v>-3.6</v>
      </c>
      <c r="K291" s="1293">
        <v>0.9</v>
      </c>
      <c r="L291" s="1237">
        <v>388486</v>
      </c>
      <c r="M291" s="644"/>
      <c r="N291" s="2000"/>
      <c r="O291" s="2001"/>
      <c r="P291" s="2001"/>
      <c r="Q291" s="2001"/>
      <c r="R291" s="664">
        <v>111.7</v>
      </c>
      <c r="S291" s="1998">
        <v>97.9</v>
      </c>
      <c r="T291" s="1998">
        <v>100.6</v>
      </c>
      <c r="U291" s="1393">
        <v>120.8</v>
      </c>
      <c r="V291" s="1704">
        <f t="shared" si="3"/>
        <v>0.9</v>
      </c>
      <c r="W291" s="637">
        <v>100.5</v>
      </c>
      <c r="X291" s="638">
        <v>104.12211103814867</v>
      </c>
      <c r="Y291" s="639">
        <v>88.8</v>
      </c>
      <c r="Z291" s="605">
        <v>99.4</v>
      </c>
      <c r="AA291" s="605">
        <v>68.2</v>
      </c>
      <c r="AB291" s="605">
        <v>94.4</v>
      </c>
      <c r="AC291" s="605">
        <v>31.5</v>
      </c>
      <c r="AD291" s="605">
        <v>75.3</v>
      </c>
      <c r="AE291" s="605">
        <v>114.8</v>
      </c>
      <c r="AI291" s="1288"/>
    </row>
    <row r="292" spans="1:35" ht="13.5" customHeight="1">
      <c r="A292" s="614"/>
      <c r="B292" s="561"/>
      <c r="C292" s="530" t="s">
        <v>372</v>
      </c>
      <c r="D292" s="679">
        <v>117.4</v>
      </c>
      <c r="E292" s="551">
        <v>3987766</v>
      </c>
      <c r="F292" s="645">
        <v>655811</v>
      </c>
      <c r="G292" s="646">
        <v>115.5</v>
      </c>
      <c r="H292" s="565">
        <v>1131594.2220000001</v>
      </c>
      <c r="I292" s="1274">
        <v>0.35</v>
      </c>
      <c r="J292" s="647">
        <v>-4.7</v>
      </c>
      <c r="K292" s="1293">
        <v>0.92800000000000005</v>
      </c>
      <c r="L292" s="1237">
        <v>392776</v>
      </c>
      <c r="M292" s="644"/>
      <c r="N292" s="2000"/>
      <c r="O292" s="2001"/>
      <c r="P292" s="2001"/>
      <c r="Q292" s="2001"/>
      <c r="R292" s="664">
        <v>113.1</v>
      </c>
      <c r="S292" s="1998">
        <v>98</v>
      </c>
      <c r="T292" s="1998">
        <v>99.1</v>
      </c>
      <c r="U292" s="1393">
        <v>120.5</v>
      </c>
      <c r="V292" s="1704">
        <f t="shared" si="3"/>
        <v>0.92800000000000005</v>
      </c>
      <c r="W292" s="637">
        <v>100.4</v>
      </c>
      <c r="X292" s="638">
        <v>103.92129693778581</v>
      </c>
      <c r="Y292" s="639">
        <v>89.9</v>
      </c>
      <c r="Z292" s="605">
        <v>115.1</v>
      </c>
      <c r="AA292" s="605">
        <v>66.099999999999994</v>
      </c>
      <c r="AB292" s="605">
        <v>90.3</v>
      </c>
      <c r="AC292" s="605">
        <v>33.299999999999997</v>
      </c>
      <c r="AD292" s="605">
        <v>81</v>
      </c>
      <c r="AE292" s="605">
        <v>99.8</v>
      </c>
      <c r="AI292" s="1288"/>
    </row>
    <row r="293" spans="1:35" ht="13.5" customHeight="1">
      <c r="A293" s="614"/>
      <c r="B293" s="561"/>
      <c r="C293" s="530" t="s">
        <v>373</v>
      </c>
      <c r="D293" s="679">
        <v>116.8</v>
      </c>
      <c r="E293" s="551">
        <v>3842748</v>
      </c>
      <c r="F293" s="645">
        <v>687661</v>
      </c>
      <c r="G293" s="646">
        <v>114.2</v>
      </c>
      <c r="H293" s="565">
        <v>1048038.6539999999</v>
      </c>
      <c r="I293" s="1274">
        <v>0.34</v>
      </c>
      <c r="J293" s="647">
        <v>-4.7</v>
      </c>
      <c r="K293" s="1293">
        <v>0.89</v>
      </c>
      <c r="L293" s="1237">
        <v>344768</v>
      </c>
      <c r="M293" s="644"/>
      <c r="N293" s="2000"/>
      <c r="O293" s="2001"/>
      <c r="P293" s="2001"/>
      <c r="Q293" s="2001"/>
      <c r="R293" s="664">
        <v>107.8</v>
      </c>
      <c r="S293" s="1998">
        <v>98</v>
      </c>
      <c r="T293" s="1998">
        <v>98.1</v>
      </c>
      <c r="U293" s="1393">
        <v>121</v>
      </c>
      <c r="V293" s="1704">
        <f t="shared" si="3"/>
        <v>0.89</v>
      </c>
      <c r="W293" s="637">
        <v>100.9</v>
      </c>
      <c r="X293" s="638">
        <v>104.42333218869298</v>
      </c>
      <c r="Y293" s="639">
        <v>85.7</v>
      </c>
      <c r="Z293" s="605">
        <v>108.6</v>
      </c>
      <c r="AA293" s="605">
        <v>70</v>
      </c>
      <c r="AB293" s="605">
        <v>117.5</v>
      </c>
      <c r="AC293" s="605">
        <v>35.200000000000003</v>
      </c>
      <c r="AD293" s="605">
        <v>73.099999999999994</v>
      </c>
      <c r="AE293" s="605">
        <v>100</v>
      </c>
      <c r="AI293" s="1288"/>
    </row>
    <row r="294" spans="1:35" ht="13.5" customHeight="1">
      <c r="A294" s="614"/>
      <c r="B294" s="561"/>
      <c r="C294" s="530" t="s">
        <v>374</v>
      </c>
      <c r="D294" s="679">
        <v>119.1</v>
      </c>
      <c r="E294" s="551">
        <v>4027578</v>
      </c>
      <c r="F294" s="645">
        <v>703306</v>
      </c>
      <c r="G294" s="646">
        <v>116.4</v>
      </c>
      <c r="H294" s="565">
        <v>1096725.75</v>
      </c>
      <c r="I294" s="1274">
        <v>0.36</v>
      </c>
      <c r="J294" s="647">
        <v>-0.4</v>
      </c>
      <c r="K294" s="1293">
        <v>1.0289999999999999</v>
      </c>
      <c r="L294" s="1237">
        <v>394095</v>
      </c>
      <c r="M294" s="644"/>
      <c r="N294" s="2000"/>
      <c r="O294" s="2001"/>
      <c r="P294" s="2001"/>
      <c r="Q294" s="2001"/>
      <c r="R294" s="664">
        <v>126.8</v>
      </c>
      <c r="S294" s="1998">
        <v>98.1</v>
      </c>
      <c r="T294" s="1998">
        <v>99.9</v>
      </c>
      <c r="U294" s="1393">
        <v>121</v>
      </c>
      <c r="V294" s="1704">
        <f t="shared" si="3"/>
        <v>1.0289999999999999</v>
      </c>
      <c r="W294" s="637">
        <v>101.1</v>
      </c>
      <c r="X294" s="638">
        <v>104.72455333923729</v>
      </c>
      <c r="Y294" s="639">
        <v>100.8</v>
      </c>
      <c r="Z294" s="605">
        <v>112</v>
      </c>
      <c r="AA294" s="605">
        <v>65.3</v>
      </c>
      <c r="AB294" s="605">
        <v>124.4</v>
      </c>
      <c r="AC294" s="605">
        <v>37.1</v>
      </c>
      <c r="AD294" s="605">
        <v>75</v>
      </c>
      <c r="AE294" s="605">
        <v>96.8</v>
      </c>
      <c r="AI294" s="1288"/>
    </row>
    <row r="295" spans="1:35" ht="13.5" customHeight="1">
      <c r="A295" s="614"/>
      <c r="B295" s="561"/>
      <c r="C295" s="530" t="s">
        <v>116</v>
      </c>
      <c r="D295" s="679">
        <v>115.9</v>
      </c>
      <c r="E295" s="551">
        <v>3849675</v>
      </c>
      <c r="F295" s="645">
        <v>663719</v>
      </c>
      <c r="G295" s="646">
        <v>110.7</v>
      </c>
      <c r="H295" s="565">
        <v>1080995.412</v>
      </c>
      <c r="I295" s="1274">
        <v>0.37</v>
      </c>
      <c r="J295" s="647">
        <v>2.1</v>
      </c>
      <c r="K295" s="1293">
        <v>0.90900000000000003</v>
      </c>
      <c r="L295" s="1237">
        <v>356084</v>
      </c>
      <c r="M295" s="644"/>
      <c r="N295" s="2000"/>
      <c r="O295" s="2001"/>
      <c r="P295" s="2001"/>
      <c r="Q295" s="2001"/>
      <c r="R295" s="664">
        <v>112.3</v>
      </c>
      <c r="S295" s="1998">
        <v>98.2</v>
      </c>
      <c r="T295" s="1998">
        <v>100.1</v>
      </c>
      <c r="U295" s="1393">
        <v>121.2</v>
      </c>
      <c r="V295" s="1704">
        <f t="shared" si="3"/>
        <v>0.90900000000000003</v>
      </c>
      <c r="W295" s="637">
        <v>101.5</v>
      </c>
      <c r="X295" s="638">
        <v>105.02577448978158</v>
      </c>
      <c r="Y295" s="639">
        <v>89.3</v>
      </c>
      <c r="Z295" s="605">
        <v>93.1</v>
      </c>
      <c r="AA295" s="605">
        <v>65.7</v>
      </c>
      <c r="AB295" s="605">
        <v>143.80000000000001</v>
      </c>
      <c r="AC295" s="605">
        <v>35.700000000000003</v>
      </c>
      <c r="AD295" s="605">
        <v>82.3</v>
      </c>
      <c r="AE295" s="605">
        <v>104.1</v>
      </c>
      <c r="AI295" s="1288"/>
    </row>
    <row r="296" spans="1:35" ht="13.5" customHeight="1">
      <c r="A296" s="614"/>
      <c r="B296" s="561"/>
      <c r="C296" s="530" t="s">
        <v>117</v>
      </c>
      <c r="D296" s="679">
        <v>115.8</v>
      </c>
      <c r="E296" s="551">
        <v>3640709</v>
      </c>
      <c r="F296" s="645">
        <v>737487</v>
      </c>
      <c r="G296" s="646">
        <v>109.8</v>
      </c>
      <c r="H296" s="565">
        <v>1097092.3500000001</v>
      </c>
      <c r="I296" s="1274">
        <v>0.38</v>
      </c>
      <c r="J296" s="647">
        <v>-8</v>
      </c>
      <c r="K296" s="1293">
        <v>0.94499999999999995</v>
      </c>
      <c r="L296" s="1237">
        <v>363354</v>
      </c>
      <c r="M296" s="644"/>
      <c r="N296" s="2000"/>
      <c r="O296" s="2001"/>
      <c r="P296" s="2001"/>
      <c r="Q296" s="2001"/>
      <c r="R296" s="664">
        <v>116.8</v>
      </c>
      <c r="S296" s="1998">
        <v>98.2</v>
      </c>
      <c r="T296" s="1998">
        <v>100.6</v>
      </c>
      <c r="U296" s="1393">
        <v>120.7</v>
      </c>
      <c r="V296" s="1704">
        <f t="shared" ref="V296:V332" si="4">ROUND(R296*S296/T296/U296,3)</f>
        <v>0.94499999999999995</v>
      </c>
      <c r="W296" s="637">
        <v>100.7</v>
      </c>
      <c r="X296" s="638">
        <v>104.32292513851152</v>
      </c>
      <c r="Y296" s="639">
        <v>92.9</v>
      </c>
      <c r="Z296" s="605">
        <v>90</v>
      </c>
      <c r="AA296" s="605">
        <v>70.400000000000006</v>
      </c>
      <c r="AB296" s="605">
        <v>158.80000000000001</v>
      </c>
      <c r="AC296" s="605">
        <v>38</v>
      </c>
      <c r="AD296" s="605">
        <v>74.400000000000006</v>
      </c>
      <c r="AE296" s="605">
        <v>96.4</v>
      </c>
      <c r="AI296" s="1288"/>
    </row>
    <row r="297" spans="1:35" ht="13.5" customHeight="1">
      <c r="A297" s="614"/>
      <c r="B297" s="561"/>
      <c r="C297" s="533" t="s">
        <v>118</v>
      </c>
      <c r="D297" s="681">
        <v>116.5</v>
      </c>
      <c r="E297" s="557">
        <v>3638655</v>
      </c>
      <c r="F297" s="652">
        <v>725288</v>
      </c>
      <c r="G297" s="646">
        <v>106.1</v>
      </c>
      <c r="H297" s="565">
        <v>1090037.7379999999</v>
      </c>
      <c r="I297" s="1276">
        <v>0.38</v>
      </c>
      <c r="J297" s="647">
        <v>-5.9</v>
      </c>
      <c r="K297" s="1293">
        <v>0.95599999999999996</v>
      </c>
      <c r="L297" s="1239">
        <v>408656</v>
      </c>
      <c r="M297" s="655"/>
      <c r="N297" s="2002"/>
      <c r="O297" s="658"/>
      <c r="P297" s="658"/>
      <c r="Q297" s="658"/>
      <c r="R297" s="669">
        <v>118.7</v>
      </c>
      <c r="S297" s="1546">
        <v>98.2</v>
      </c>
      <c r="T297" s="1546">
        <v>101.6</v>
      </c>
      <c r="U297" s="1394">
        <v>120</v>
      </c>
      <c r="V297" s="1704">
        <f t="shared" si="4"/>
        <v>0.95599999999999996</v>
      </c>
      <c r="W297" s="637">
        <v>100.2</v>
      </c>
      <c r="X297" s="638">
        <v>103.82088988760435</v>
      </c>
      <c r="Y297" s="639">
        <v>94.4</v>
      </c>
      <c r="Z297" s="605">
        <v>81</v>
      </c>
      <c r="AA297" s="605">
        <v>77.900000000000006</v>
      </c>
      <c r="AB297" s="605">
        <v>144.69999999999999</v>
      </c>
      <c r="AC297" s="605">
        <v>37.200000000000003</v>
      </c>
      <c r="AD297" s="605">
        <v>78.599999999999994</v>
      </c>
      <c r="AE297" s="605">
        <v>102.8</v>
      </c>
      <c r="AI297" s="1288"/>
    </row>
    <row r="298" spans="1:35" ht="13.5" customHeight="1">
      <c r="A298" s="611">
        <v>2000</v>
      </c>
      <c r="B298" s="560" t="s">
        <v>131</v>
      </c>
      <c r="C298" s="529" t="s">
        <v>366</v>
      </c>
      <c r="D298" s="679">
        <v>115.4</v>
      </c>
      <c r="E298" s="551">
        <v>3471468</v>
      </c>
      <c r="F298" s="645">
        <v>675002</v>
      </c>
      <c r="G298" s="649">
        <v>109.3</v>
      </c>
      <c r="H298" s="572">
        <v>1008314.875</v>
      </c>
      <c r="I298" s="1274">
        <v>0.39</v>
      </c>
      <c r="J298" s="650">
        <v>-5.5</v>
      </c>
      <c r="K298" s="1294">
        <v>0.89900000000000002</v>
      </c>
      <c r="L298" s="1237">
        <v>277866</v>
      </c>
      <c r="M298" s="644"/>
      <c r="N298" s="2000"/>
      <c r="O298" s="2001"/>
      <c r="P298" s="2001"/>
      <c r="Q298" s="2001"/>
      <c r="R298" s="664">
        <v>106.3</v>
      </c>
      <c r="S298" s="1998">
        <v>99.1</v>
      </c>
      <c r="T298" s="1998">
        <v>99.2</v>
      </c>
      <c r="U298" s="1393">
        <v>118.1</v>
      </c>
      <c r="V298" s="1704">
        <f t="shared" si="4"/>
        <v>0.89900000000000002</v>
      </c>
      <c r="W298" s="637">
        <v>100</v>
      </c>
      <c r="X298" s="638">
        <v>103.51966873706004</v>
      </c>
      <c r="Y298" s="639">
        <v>84.5</v>
      </c>
      <c r="Z298" s="605">
        <v>94.2</v>
      </c>
      <c r="AA298" s="605">
        <v>72.2</v>
      </c>
      <c r="AB298" s="605">
        <v>124.7</v>
      </c>
      <c r="AC298" s="605">
        <v>39.799999999999997</v>
      </c>
      <c r="AD298" s="605">
        <v>77.7</v>
      </c>
      <c r="AE298" s="605">
        <v>92.9</v>
      </c>
      <c r="AI298" s="1288"/>
    </row>
    <row r="299" spans="1:35" ht="13.5" customHeight="1">
      <c r="A299" s="614"/>
      <c r="B299" s="561"/>
      <c r="C299" s="530" t="s">
        <v>367</v>
      </c>
      <c r="D299" s="679">
        <v>121.1</v>
      </c>
      <c r="E299" s="551">
        <v>3585686</v>
      </c>
      <c r="F299" s="645">
        <v>647689</v>
      </c>
      <c r="G299" s="646">
        <v>119</v>
      </c>
      <c r="H299" s="565">
        <v>1086087.7949999999</v>
      </c>
      <c r="I299" s="1274">
        <v>0.4</v>
      </c>
      <c r="J299" s="647">
        <v>-0.4</v>
      </c>
      <c r="K299" s="1293">
        <v>1.0129999999999999</v>
      </c>
      <c r="L299" s="1237">
        <v>360695</v>
      </c>
      <c r="M299" s="644"/>
      <c r="N299" s="2000"/>
      <c r="O299" s="2001"/>
      <c r="P299" s="2001"/>
      <c r="Q299" s="2001"/>
      <c r="R299" s="664">
        <v>122.8</v>
      </c>
      <c r="S299" s="1998">
        <v>99</v>
      </c>
      <c r="T299" s="1998">
        <v>101.7</v>
      </c>
      <c r="U299" s="1393">
        <v>118</v>
      </c>
      <c r="V299" s="1704">
        <f t="shared" si="4"/>
        <v>1.0129999999999999</v>
      </c>
      <c r="W299" s="637">
        <v>99.8</v>
      </c>
      <c r="X299" s="638">
        <v>103.31262939958593</v>
      </c>
      <c r="Y299" s="639">
        <v>97.6</v>
      </c>
      <c r="Z299" s="605">
        <v>105.3</v>
      </c>
      <c r="AA299" s="605">
        <v>69.8</v>
      </c>
      <c r="AB299" s="605">
        <v>161.5</v>
      </c>
      <c r="AC299" s="605">
        <v>41</v>
      </c>
      <c r="AD299" s="605">
        <v>76.099999999999994</v>
      </c>
      <c r="AE299" s="605">
        <v>97.8</v>
      </c>
      <c r="AI299" s="1288"/>
    </row>
    <row r="300" spans="1:35" ht="13.5" customHeight="1">
      <c r="A300" s="614"/>
      <c r="B300" s="561"/>
      <c r="C300" s="530" t="s">
        <v>368</v>
      </c>
      <c r="D300" s="679">
        <v>117.3</v>
      </c>
      <c r="E300" s="551">
        <v>3768702</v>
      </c>
      <c r="F300" s="645">
        <v>702066</v>
      </c>
      <c r="G300" s="646">
        <v>110.7</v>
      </c>
      <c r="H300" s="565">
        <v>1119686.1880000001</v>
      </c>
      <c r="I300" s="1274">
        <v>0.41</v>
      </c>
      <c r="J300" s="647">
        <v>-1.6</v>
      </c>
      <c r="K300" s="1293">
        <v>1.2290000000000001</v>
      </c>
      <c r="L300" s="1237">
        <v>436039</v>
      </c>
      <c r="M300" s="644"/>
      <c r="N300" s="2000"/>
      <c r="O300" s="2001"/>
      <c r="P300" s="2001"/>
      <c r="Q300" s="2001"/>
      <c r="R300" s="664">
        <v>146.80000000000001</v>
      </c>
      <c r="S300" s="1998">
        <v>98.9</v>
      </c>
      <c r="T300" s="1998">
        <v>100.6</v>
      </c>
      <c r="U300" s="1393">
        <v>117.4</v>
      </c>
      <c r="V300" s="1704">
        <f t="shared" si="4"/>
        <v>1.2290000000000001</v>
      </c>
      <c r="W300" s="637">
        <v>100.1</v>
      </c>
      <c r="X300" s="638">
        <v>103.62318840579711</v>
      </c>
      <c r="Y300" s="639">
        <v>116.7</v>
      </c>
      <c r="Z300" s="605">
        <v>98.8</v>
      </c>
      <c r="AA300" s="605">
        <v>64.7</v>
      </c>
      <c r="AB300" s="605">
        <v>135.5</v>
      </c>
      <c r="AC300" s="605">
        <v>40.299999999999997</v>
      </c>
      <c r="AD300" s="605">
        <v>75.2</v>
      </c>
      <c r="AE300" s="605">
        <v>93</v>
      </c>
      <c r="AI300" s="1288"/>
    </row>
    <row r="301" spans="1:35" ht="13.5" customHeight="1">
      <c r="A301" s="614"/>
      <c r="B301" s="561"/>
      <c r="C301" s="530" t="s">
        <v>369</v>
      </c>
      <c r="D301" s="679">
        <v>123</v>
      </c>
      <c r="E301" s="551">
        <v>3580679</v>
      </c>
      <c r="F301" s="645">
        <v>826142</v>
      </c>
      <c r="G301" s="646">
        <v>123.1</v>
      </c>
      <c r="H301" s="565">
        <v>1158167.871</v>
      </c>
      <c r="I301" s="1274">
        <v>0.41</v>
      </c>
      <c r="J301" s="647">
        <v>-2.2000000000000002</v>
      </c>
      <c r="K301" s="1293">
        <v>0.95699999999999996</v>
      </c>
      <c r="L301" s="1237">
        <v>357936</v>
      </c>
      <c r="M301" s="644"/>
      <c r="N301" s="2000"/>
      <c r="O301" s="2001"/>
      <c r="P301" s="2001"/>
      <c r="Q301" s="2001"/>
      <c r="R301" s="664">
        <v>117.2</v>
      </c>
      <c r="S301" s="1998">
        <v>98.6</v>
      </c>
      <c r="T301" s="1998">
        <v>102.3</v>
      </c>
      <c r="U301" s="1393">
        <v>118</v>
      </c>
      <c r="V301" s="1704">
        <f t="shared" si="4"/>
        <v>0.95699999999999996</v>
      </c>
      <c r="W301" s="637">
        <v>100.1</v>
      </c>
      <c r="X301" s="638">
        <v>103.62318840579711</v>
      </c>
      <c r="Y301" s="639">
        <v>93.2</v>
      </c>
      <c r="Z301" s="605">
        <v>99.3</v>
      </c>
      <c r="AA301" s="605">
        <v>70.400000000000006</v>
      </c>
      <c r="AB301" s="605">
        <v>195.3</v>
      </c>
      <c r="AC301" s="605">
        <v>44.4</v>
      </c>
      <c r="AD301" s="605">
        <v>85.3</v>
      </c>
      <c r="AE301" s="605">
        <v>108.1</v>
      </c>
      <c r="AI301" s="1288"/>
    </row>
    <row r="302" spans="1:35" ht="13.5" customHeight="1">
      <c r="A302" s="614"/>
      <c r="B302" s="561"/>
      <c r="C302" s="530" t="s">
        <v>370</v>
      </c>
      <c r="D302" s="679">
        <v>118.5</v>
      </c>
      <c r="E302" s="551">
        <v>3738413</v>
      </c>
      <c r="F302" s="645">
        <v>685430</v>
      </c>
      <c r="G302" s="646">
        <v>113.2</v>
      </c>
      <c r="H302" s="565">
        <v>1056436.5</v>
      </c>
      <c r="I302" s="1274">
        <v>0.42</v>
      </c>
      <c r="J302" s="647">
        <v>-5.0999999999999996</v>
      </c>
      <c r="K302" s="1293">
        <v>0.89600000000000002</v>
      </c>
      <c r="L302" s="1237">
        <v>346506</v>
      </c>
      <c r="M302" s="644"/>
      <c r="N302" s="2000"/>
      <c r="O302" s="2001"/>
      <c r="P302" s="2001"/>
      <c r="Q302" s="2001"/>
      <c r="R302" s="664">
        <v>108.2</v>
      </c>
      <c r="S302" s="1998">
        <v>98.4</v>
      </c>
      <c r="T302" s="1998">
        <v>100.9</v>
      </c>
      <c r="U302" s="1393">
        <v>117.8</v>
      </c>
      <c r="V302" s="1704">
        <f t="shared" si="4"/>
        <v>0.89600000000000002</v>
      </c>
      <c r="W302" s="637">
        <v>99.9</v>
      </c>
      <c r="X302" s="638">
        <v>103.41614906832299</v>
      </c>
      <c r="Y302" s="639">
        <v>86</v>
      </c>
      <c r="Z302" s="605">
        <v>102.1</v>
      </c>
      <c r="AA302" s="605">
        <v>70.3</v>
      </c>
      <c r="AB302" s="605">
        <v>130.30000000000001</v>
      </c>
      <c r="AC302" s="605">
        <v>46.3</v>
      </c>
      <c r="AD302" s="605">
        <v>72.900000000000006</v>
      </c>
      <c r="AE302" s="605">
        <v>112.6</v>
      </c>
      <c r="AI302" s="1288"/>
    </row>
    <row r="303" spans="1:35" ht="13.5" customHeight="1">
      <c r="A303" s="614"/>
      <c r="B303" s="561"/>
      <c r="C303" s="530" t="s">
        <v>371</v>
      </c>
      <c r="D303" s="679">
        <v>118.8</v>
      </c>
      <c r="E303" s="551">
        <v>3947119</v>
      </c>
      <c r="F303" s="645">
        <v>738753</v>
      </c>
      <c r="G303" s="646">
        <v>110.8</v>
      </c>
      <c r="H303" s="565">
        <v>1167109.8660000002</v>
      </c>
      <c r="I303" s="1274">
        <v>0.43</v>
      </c>
      <c r="J303" s="647">
        <v>-2.6</v>
      </c>
      <c r="K303" s="1293">
        <v>0.95699999999999996</v>
      </c>
      <c r="L303" s="1237">
        <v>396350</v>
      </c>
      <c r="M303" s="644"/>
      <c r="N303" s="2000"/>
      <c r="O303" s="2001"/>
      <c r="P303" s="2001"/>
      <c r="Q303" s="2001"/>
      <c r="R303" s="664">
        <v>117.5</v>
      </c>
      <c r="S303" s="1998">
        <v>98.4</v>
      </c>
      <c r="T303" s="1998">
        <v>103.3</v>
      </c>
      <c r="U303" s="1393">
        <v>117</v>
      </c>
      <c r="V303" s="1704">
        <f t="shared" si="4"/>
        <v>0.95699999999999996</v>
      </c>
      <c r="W303" s="637">
        <v>100</v>
      </c>
      <c r="X303" s="638">
        <v>103.51966873706004</v>
      </c>
      <c r="Y303" s="639">
        <v>93.4</v>
      </c>
      <c r="Z303" s="605">
        <v>93.8</v>
      </c>
      <c r="AA303" s="605">
        <v>72.900000000000006</v>
      </c>
      <c r="AB303" s="605">
        <v>131</v>
      </c>
      <c r="AC303" s="605">
        <v>47.6</v>
      </c>
      <c r="AD303" s="605">
        <v>78.5</v>
      </c>
      <c r="AE303" s="605">
        <v>100</v>
      </c>
      <c r="AI303" s="1288"/>
    </row>
    <row r="304" spans="1:35" ht="13.5" customHeight="1">
      <c r="A304" s="614"/>
      <c r="B304" s="561"/>
      <c r="C304" s="530" t="s">
        <v>372</v>
      </c>
      <c r="D304" s="679">
        <v>117.4</v>
      </c>
      <c r="E304" s="551">
        <v>4128225</v>
      </c>
      <c r="F304" s="645">
        <v>842532</v>
      </c>
      <c r="G304" s="646">
        <v>105.4</v>
      </c>
      <c r="H304" s="565">
        <v>1142633.3999999999</v>
      </c>
      <c r="I304" s="1274">
        <v>0.44</v>
      </c>
      <c r="J304" s="647">
        <v>-4.9000000000000004</v>
      </c>
      <c r="K304" s="1293">
        <v>0.92700000000000005</v>
      </c>
      <c r="L304" s="1237">
        <v>377904</v>
      </c>
      <c r="M304" s="644"/>
      <c r="N304" s="2000"/>
      <c r="O304" s="2001"/>
      <c r="P304" s="2001"/>
      <c r="Q304" s="2001"/>
      <c r="R304" s="664">
        <v>112.6</v>
      </c>
      <c r="S304" s="1998">
        <v>98.1</v>
      </c>
      <c r="T304" s="1998">
        <v>102.4</v>
      </c>
      <c r="U304" s="1393">
        <v>116.4</v>
      </c>
      <c r="V304" s="1704">
        <f t="shared" si="4"/>
        <v>0.92700000000000005</v>
      </c>
      <c r="W304" s="637">
        <v>99.9</v>
      </c>
      <c r="X304" s="638">
        <v>103.41614906832299</v>
      </c>
      <c r="Y304" s="639">
        <v>89.5</v>
      </c>
      <c r="Z304" s="605">
        <v>87.8</v>
      </c>
      <c r="AA304" s="605">
        <v>69.3</v>
      </c>
      <c r="AB304" s="605">
        <v>131.19999999999999</v>
      </c>
      <c r="AC304" s="605">
        <v>47.2</v>
      </c>
      <c r="AD304" s="605">
        <v>73.599999999999994</v>
      </c>
      <c r="AE304" s="605">
        <v>99.3</v>
      </c>
      <c r="AI304" s="1288"/>
    </row>
    <row r="305" spans="1:35" ht="13.5" customHeight="1">
      <c r="A305" s="614"/>
      <c r="B305" s="561"/>
      <c r="C305" s="530" t="s">
        <v>373</v>
      </c>
      <c r="D305" s="679">
        <v>118.5</v>
      </c>
      <c r="E305" s="551">
        <v>3988813</v>
      </c>
      <c r="F305" s="645">
        <v>688933</v>
      </c>
      <c r="G305" s="646">
        <v>110.7</v>
      </c>
      <c r="H305" s="565">
        <v>1057352.774</v>
      </c>
      <c r="I305" s="1274">
        <v>0.45</v>
      </c>
      <c r="J305" s="647">
        <v>-6.1</v>
      </c>
      <c r="K305" s="1293">
        <v>0.92100000000000004</v>
      </c>
      <c r="L305" s="1237">
        <v>386330</v>
      </c>
      <c r="M305" s="644"/>
      <c r="N305" s="2000"/>
      <c r="O305" s="2001"/>
      <c r="P305" s="2001"/>
      <c r="Q305" s="2001"/>
      <c r="R305" s="664">
        <v>110.1</v>
      </c>
      <c r="S305" s="1998">
        <v>98</v>
      </c>
      <c r="T305" s="1998">
        <v>101.5</v>
      </c>
      <c r="U305" s="1393">
        <v>115.4</v>
      </c>
      <c r="V305" s="1704">
        <f t="shared" si="4"/>
        <v>0.92100000000000004</v>
      </c>
      <c r="W305" s="637">
        <v>100.1</v>
      </c>
      <c r="X305" s="638">
        <v>103.62318840579711</v>
      </c>
      <c r="Y305" s="639">
        <v>87.5</v>
      </c>
      <c r="Z305" s="605">
        <v>98.4</v>
      </c>
      <c r="AA305" s="605">
        <v>66.400000000000006</v>
      </c>
      <c r="AB305" s="605">
        <v>129.9</v>
      </c>
      <c r="AC305" s="605">
        <v>49.9</v>
      </c>
      <c r="AD305" s="605">
        <v>74.099999999999994</v>
      </c>
      <c r="AE305" s="605">
        <v>107</v>
      </c>
      <c r="AI305" s="1288"/>
    </row>
    <row r="306" spans="1:35" ht="13.5" customHeight="1">
      <c r="A306" s="614"/>
      <c r="B306" s="561"/>
      <c r="C306" s="530" t="s">
        <v>374</v>
      </c>
      <c r="D306" s="679">
        <v>120.3</v>
      </c>
      <c r="E306" s="551">
        <v>3988054</v>
      </c>
      <c r="F306" s="645">
        <v>634397</v>
      </c>
      <c r="G306" s="646">
        <v>110.6</v>
      </c>
      <c r="H306" s="565">
        <v>1110755.547</v>
      </c>
      <c r="I306" s="1274">
        <v>0.46</v>
      </c>
      <c r="J306" s="647">
        <v>-7.5</v>
      </c>
      <c r="K306" s="1293">
        <v>1.0589999999999999</v>
      </c>
      <c r="L306" s="1237">
        <v>397633</v>
      </c>
      <c r="M306" s="644"/>
      <c r="N306" s="2000"/>
      <c r="O306" s="2001"/>
      <c r="P306" s="2001"/>
      <c r="Q306" s="2001"/>
      <c r="R306" s="664">
        <v>128.5</v>
      </c>
      <c r="S306" s="1998">
        <v>97.8</v>
      </c>
      <c r="T306" s="1998">
        <v>103.5</v>
      </c>
      <c r="U306" s="1393">
        <v>114.7</v>
      </c>
      <c r="V306" s="1704">
        <f t="shared" si="4"/>
        <v>1.0589999999999999</v>
      </c>
      <c r="W306" s="637">
        <v>100.2</v>
      </c>
      <c r="X306" s="638">
        <v>103.72670807453417</v>
      </c>
      <c r="Y306" s="639">
        <v>102.2</v>
      </c>
      <c r="Z306" s="605">
        <v>99.4</v>
      </c>
      <c r="AA306" s="605">
        <v>72.8</v>
      </c>
      <c r="AB306" s="605">
        <v>111.4</v>
      </c>
      <c r="AC306" s="605">
        <v>48.3</v>
      </c>
      <c r="AD306" s="605">
        <v>75.400000000000006</v>
      </c>
      <c r="AE306" s="605">
        <v>103.9</v>
      </c>
      <c r="AI306" s="1288"/>
    </row>
    <row r="307" spans="1:35" ht="13.5" customHeight="1">
      <c r="A307" s="614"/>
      <c r="B307" s="561"/>
      <c r="C307" s="530" t="s">
        <v>116</v>
      </c>
      <c r="D307" s="679">
        <v>118.4</v>
      </c>
      <c r="E307" s="551">
        <v>3899732</v>
      </c>
      <c r="F307" s="645">
        <v>635967</v>
      </c>
      <c r="G307" s="646">
        <v>109.6</v>
      </c>
      <c r="H307" s="565">
        <v>1127657.6189999999</v>
      </c>
      <c r="I307" s="1274">
        <v>0.46</v>
      </c>
      <c r="J307" s="647">
        <v>-4.5999999999999996</v>
      </c>
      <c r="K307" s="1293">
        <v>0.96399999999999997</v>
      </c>
      <c r="L307" s="1237">
        <v>392123</v>
      </c>
      <c r="M307" s="644"/>
      <c r="N307" s="2000"/>
      <c r="O307" s="2001"/>
      <c r="P307" s="2001"/>
      <c r="Q307" s="2001"/>
      <c r="R307" s="664">
        <v>116.2</v>
      </c>
      <c r="S307" s="1998">
        <v>97.7</v>
      </c>
      <c r="T307" s="1998">
        <v>102.4</v>
      </c>
      <c r="U307" s="1393">
        <v>115</v>
      </c>
      <c r="V307" s="1704">
        <f t="shared" si="4"/>
        <v>0.96399999999999997</v>
      </c>
      <c r="W307" s="637">
        <v>100.1</v>
      </c>
      <c r="X307" s="638">
        <v>103.62318840579711</v>
      </c>
      <c r="Y307" s="639">
        <v>92.4</v>
      </c>
      <c r="Z307" s="605">
        <v>94.5</v>
      </c>
      <c r="AA307" s="605">
        <v>70.7</v>
      </c>
      <c r="AB307" s="605">
        <v>137.30000000000001</v>
      </c>
      <c r="AC307" s="605">
        <v>46.2</v>
      </c>
      <c r="AD307" s="605">
        <v>72.2</v>
      </c>
      <c r="AE307" s="605">
        <v>98.7</v>
      </c>
      <c r="AI307" s="1288"/>
    </row>
    <row r="308" spans="1:35" ht="13.5" customHeight="1">
      <c r="A308" s="614"/>
      <c r="B308" s="561"/>
      <c r="C308" s="530" t="s">
        <v>117</v>
      </c>
      <c r="D308" s="679">
        <v>120.2</v>
      </c>
      <c r="E308" s="551">
        <v>3699763</v>
      </c>
      <c r="F308" s="645">
        <v>635117</v>
      </c>
      <c r="G308" s="646">
        <v>111.4</v>
      </c>
      <c r="H308" s="565">
        <v>1163525.1499999999</v>
      </c>
      <c r="I308" s="1274">
        <v>0.46</v>
      </c>
      <c r="J308" s="647">
        <v>-3.5</v>
      </c>
      <c r="K308" s="1293">
        <v>0.99399999999999999</v>
      </c>
      <c r="L308" s="1237">
        <v>367587</v>
      </c>
      <c r="M308" s="644"/>
      <c r="N308" s="2000"/>
      <c r="O308" s="2001"/>
      <c r="P308" s="2001"/>
      <c r="Q308" s="2001"/>
      <c r="R308" s="664">
        <v>120.9</v>
      </c>
      <c r="S308" s="1998">
        <v>97.6</v>
      </c>
      <c r="T308" s="1998">
        <v>102.9</v>
      </c>
      <c r="U308" s="1393">
        <v>115.4</v>
      </c>
      <c r="V308" s="1704">
        <f t="shared" si="4"/>
        <v>0.99399999999999999</v>
      </c>
      <c r="W308" s="637">
        <v>99.9</v>
      </c>
      <c r="X308" s="638">
        <v>103.41614906832299</v>
      </c>
      <c r="Y308" s="639">
        <v>96.1</v>
      </c>
      <c r="Z308" s="605">
        <v>97.3</v>
      </c>
      <c r="AA308" s="605">
        <v>73.099999999999994</v>
      </c>
      <c r="AB308" s="605">
        <v>119.1</v>
      </c>
      <c r="AC308" s="605">
        <v>46.8</v>
      </c>
      <c r="AD308" s="605">
        <v>78</v>
      </c>
      <c r="AE308" s="605">
        <v>118.5</v>
      </c>
      <c r="AI308" s="1288"/>
    </row>
    <row r="309" spans="1:35" ht="13.5" customHeight="1">
      <c r="A309" s="626"/>
      <c r="B309" s="642"/>
      <c r="C309" s="533" t="s">
        <v>118</v>
      </c>
      <c r="D309" s="679">
        <v>119.8</v>
      </c>
      <c r="E309" s="551">
        <v>3713726</v>
      </c>
      <c r="F309" s="645">
        <v>621439</v>
      </c>
      <c r="G309" s="653">
        <v>107.8</v>
      </c>
      <c r="H309" s="569">
        <v>1129585.8419999999</v>
      </c>
      <c r="I309" s="1276">
        <v>0.48</v>
      </c>
      <c r="J309" s="654">
        <v>-5.5</v>
      </c>
      <c r="K309" s="1295">
        <v>1.002</v>
      </c>
      <c r="L309" s="1237">
        <v>390517</v>
      </c>
      <c r="M309" s="644"/>
      <c r="N309" s="2002"/>
      <c r="O309" s="658"/>
      <c r="P309" s="658"/>
      <c r="Q309" s="658"/>
      <c r="R309" s="669">
        <v>121.8</v>
      </c>
      <c r="S309" s="1546">
        <v>97.4</v>
      </c>
      <c r="T309" s="1546">
        <v>103.2</v>
      </c>
      <c r="U309" s="1394">
        <v>114.7</v>
      </c>
      <c r="V309" s="1704">
        <f t="shared" si="4"/>
        <v>1.002</v>
      </c>
      <c r="W309" s="637">
        <v>99.9</v>
      </c>
      <c r="X309" s="638">
        <v>103.41614906832299</v>
      </c>
      <c r="Y309" s="639">
        <v>96.8</v>
      </c>
      <c r="Z309" s="605">
        <v>94.4</v>
      </c>
      <c r="AA309" s="605">
        <v>74.5</v>
      </c>
      <c r="AB309" s="605">
        <v>99.3</v>
      </c>
      <c r="AC309" s="605">
        <v>45.5</v>
      </c>
      <c r="AD309" s="605">
        <v>80.3</v>
      </c>
      <c r="AE309" s="605">
        <v>91.3</v>
      </c>
      <c r="AI309" s="1288"/>
    </row>
    <row r="310" spans="1:35" ht="13.5" customHeight="1">
      <c r="A310" s="614">
        <v>2001</v>
      </c>
      <c r="B310" s="659" t="s">
        <v>132</v>
      </c>
      <c r="C310" s="529" t="s">
        <v>366</v>
      </c>
      <c r="D310" s="677">
        <v>116.9</v>
      </c>
      <c r="E310" s="549">
        <v>3587370</v>
      </c>
      <c r="F310" s="648">
        <v>601200</v>
      </c>
      <c r="G310" s="646">
        <v>106</v>
      </c>
      <c r="H310" s="565">
        <v>1024086.51</v>
      </c>
      <c r="I310" s="1274">
        <v>0.49</v>
      </c>
      <c r="J310" s="647">
        <v>-0.2</v>
      </c>
      <c r="K310" s="1293">
        <v>0.90800000000000003</v>
      </c>
      <c r="L310" s="1238">
        <v>291576</v>
      </c>
      <c r="M310" s="644"/>
      <c r="N310" s="2000"/>
      <c r="O310" s="2001"/>
      <c r="P310" s="2001"/>
      <c r="Q310" s="2001"/>
      <c r="R310" s="664">
        <v>107.7</v>
      </c>
      <c r="S310" s="1998">
        <v>97.1</v>
      </c>
      <c r="T310" s="1998">
        <v>100.7</v>
      </c>
      <c r="U310" s="1393">
        <v>114.4</v>
      </c>
      <c r="V310" s="1704">
        <f t="shared" si="4"/>
        <v>0.90800000000000003</v>
      </c>
      <c r="W310" s="637">
        <v>100.1</v>
      </c>
      <c r="X310" s="638">
        <v>103.62318840579711</v>
      </c>
      <c r="Y310" s="639">
        <v>85.6</v>
      </c>
      <c r="Z310" s="605">
        <v>88.1</v>
      </c>
      <c r="AA310" s="605">
        <v>73.900000000000006</v>
      </c>
      <c r="AB310" s="605">
        <v>97.3</v>
      </c>
      <c r="AC310" s="605">
        <v>39.6</v>
      </c>
      <c r="AD310" s="605">
        <v>88.9</v>
      </c>
      <c r="AE310" s="605">
        <v>85.6</v>
      </c>
      <c r="AI310" s="1288"/>
    </row>
    <row r="311" spans="1:35" ht="13.5" customHeight="1">
      <c r="A311" s="614"/>
      <c r="B311" s="561"/>
      <c r="C311" s="530" t="s">
        <v>367</v>
      </c>
      <c r="D311" s="679">
        <v>115.9</v>
      </c>
      <c r="E311" s="551">
        <v>3447946</v>
      </c>
      <c r="F311" s="645">
        <v>515229</v>
      </c>
      <c r="G311" s="646">
        <v>102.4</v>
      </c>
      <c r="H311" s="565">
        <v>1098699.4029999999</v>
      </c>
      <c r="I311" s="1274">
        <v>0.48</v>
      </c>
      <c r="J311" s="647">
        <v>-7.3</v>
      </c>
      <c r="K311" s="1293">
        <v>0.95799999999999996</v>
      </c>
      <c r="L311" s="1237">
        <v>367269</v>
      </c>
      <c r="M311" s="644"/>
      <c r="N311" s="2000"/>
      <c r="O311" s="2001"/>
      <c r="P311" s="2001"/>
      <c r="Q311" s="2001"/>
      <c r="R311" s="664">
        <v>113.3</v>
      </c>
      <c r="S311" s="1998">
        <v>97</v>
      </c>
      <c r="T311" s="1998">
        <v>101.9</v>
      </c>
      <c r="U311" s="1393">
        <v>112.6</v>
      </c>
      <c r="V311" s="1704">
        <f t="shared" si="4"/>
        <v>0.95799999999999996</v>
      </c>
      <c r="W311" s="637">
        <v>99.8</v>
      </c>
      <c r="X311" s="638">
        <v>103.31262939958593</v>
      </c>
      <c r="Y311" s="639">
        <v>90.1</v>
      </c>
      <c r="Z311" s="605">
        <v>89.9</v>
      </c>
      <c r="AA311" s="605">
        <v>74.7</v>
      </c>
      <c r="AB311" s="605">
        <v>70.5</v>
      </c>
      <c r="AC311" s="605">
        <v>38.1</v>
      </c>
      <c r="AD311" s="605">
        <v>84</v>
      </c>
      <c r="AE311" s="605">
        <v>81.8</v>
      </c>
      <c r="AI311" s="1288"/>
    </row>
    <row r="312" spans="1:35" ht="13.5" customHeight="1">
      <c r="A312" s="614"/>
      <c r="B312" s="561"/>
      <c r="C312" s="530" t="s">
        <v>368</v>
      </c>
      <c r="D312" s="679">
        <v>114.1</v>
      </c>
      <c r="E312" s="551">
        <v>3666480</v>
      </c>
      <c r="F312" s="645">
        <v>603600</v>
      </c>
      <c r="G312" s="646">
        <v>101.5</v>
      </c>
      <c r="H312" s="565">
        <v>1070931.75</v>
      </c>
      <c r="I312" s="1274">
        <v>0.47</v>
      </c>
      <c r="J312" s="647">
        <v>-4.8</v>
      </c>
      <c r="K312" s="1293">
        <v>1.2050000000000001</v>
      </c>
      <c r="L312" s="1237">
        <v>424185</v>
      </c>
      <c r="M312" s="644"/>
      <c r="N312" s="2000"/>
      <c r="O312" s="2001"/>
      <c r="P312" s="2001"/>
      <c r="Q312" s="2001"/>
      <c r="R312" s="664">
        <v>142.4</v>
      </c>
      <c r="S312" s="1998">
        <v>96.9</v>
      </c>
      <c r="T312" s="1998">
        <v>102</v>
      </c>
      <c r="U312" s="1393">
        <v>112.3</v>
      </c>
      <c r="V312" s="1704">
        <f t="shared" si="4"/>
        <v>1.2050000000000001</v>
      </c>
      <c r="W312" s="637">
        <v>99.6</v>
      </c>
      <c r="X312" s="638">
        <v>103.1055900621118</v>
      </c>
      <c r="Y312" s="639">
        <v>113.2</v>
      </c>
      <c r="Z312" s="605">
        <v>82.7</v>
      </c>
      <c r="AA312" s="605">
        <v>71.2</v>
      </c>
      <c r="AB312" s="605">
        <v>114.1</v>
      </c>
      <c r="AC312" s="605">
        <v>38.700000000000003</v>
      </c>
      <c r="AD312" s="605">
        <v>78.099999999999994</v>
      </c>
      <c r="AE312" s="605">
        <v>90.6</v>
      </c>
      <c r="AI312" s="1288"/>
    </row>
    <row r="313" spans="1:35" ht="13.5" customHeight="1">
      <c r="A313" s="614"/>
      <c r="B313" s="561"/>
      <c r="C313" s="530" t="s">
        <v>369</v>
      </c>
      <c r="D313" s="679">
        <v>113.8</v>
      </c>
      <c r="E313" s="551">
        <v>3535581</v>
      </c>
      <c r="F313" s="645">
        <v>595196</v>
      </c>
      <c r="G313" s="646">
        <v>101.2</v>
      </c>
      <c r="H313" s="565">
        <v>1125514.2689999999</v>
      </c>
      <c r="I313" s="1274">
        <v>0.47</v>
      </c>
      <c r="J313" s="647">
        <v>-5.4</v>
      </c>
      <c r="K313" s="1293">
        <v>0.89300000000000002</v>
      </c>
      <c r="L313" s="1237">
        <v>373065</v>
      </c>
      <c r="M313" s="644"/>
      <c r="N313" s="2000"/>
      <c r="O313" s="2001"/>
      <c r="P313" s="2001"/>
      <c r="Q313" s="2001"/>
      <c r="R313" s="664">
        <v>107.7</v>
      </c>
      <c r="S313" s="1998">
        <v>96.6</v>
      </c>
      <c r="T313" s="1998">
        <v>102.9</v>
      </c>
      <c r="U313" s="1393">
        <v>113.2</v>
      </c>
      <c r="V313" s="1704">
        <f t="shared" si="4"/>
        <v>0.89300000000000002</v>
      </c>
      <c r="W313" s="637">
        <v>99.2</v>
      </c>
      <c r="X313" s="638">
        <v>102.69151138716357</v>
      </c>
      <c r="Y313" s="639">
        <v>85.6</v>
      </c>
      <c r="Z313" s="605">
        <v>84.3</v>
      </c>
      <c r="AA313" s="605">
        <v>69.3</v>
      </c>
      <c r="AB313" s="605">
        <v>115.2</v>
      </c>
      <c r="AC313" s="605">
        <v>39.6</v>
      </c>
      <c r="AD313" s="605">
        <v>75.099999999999994</v>
      </c>
      <c r="AE313" s="605">
        <v>85.7</v>
      </c>
      <c r="AI313" s="1288"/>
    </row>
    <row r="314" spans="1:35" ht="13.5" customHeight="1">
      <c r="A314" s="614"/>
      <c r="B314" s="561"/>
      <c r="C314" s="530" t="s">
        <v>370</v>
      </c>
      <c r="D314" s="679">
        <v>111.9</v>
      </c>
      <c r="E314" s="551">
        <v>3640916</v>
      </c>
      <c r="F314" s="645">
        <v>589421</v>
      </c>
      <c r="G314" s="646">
        <v>98.5</v>
      </c>
      <c r="H314" s="565">
        <v>1063284.365</v>
      </c>
      <c r="I314" s="1274">
        <v>0.47</v>
      </c>
      <c r="J314" s="647">
        <v>-6.4</v>
      </c>
      <c r="K314" s="1293">
        <v>0.86199999999999999</v>
      </c>
      <c r="L314" s="1237">
        <v>345550</v>
      </c>
      <c r="M314" s="644"/>
      <c r="N314" s="2000"/>
      <c r="O314" s="2001"/>
      <c r="P314" s="2001"/>
      <c r="Q314" s="2001"/>
      <c r="R314" s="664">
        <v>103.3</v>
      </c>
      <c r="S314" s="1998">
        <v>96.4</v>
      </c>
      <c r="T314" s="1998">
        <v>102.3</v>
      </c>
      <c r="U314" s="1393">
        <v>112.9</v>
      </c>
      <c r="V314" s="1704">
        <f t="shared" si="4"/>
        <v>0.86199999999999999</v>
      </c>
      <c r="W314" s="637">
        <v>99.3</v>
      </c>
      <c r="X314" s="638">
        <v>102.79503105590062</v>
      </c>
      <c r="Y314" s="639">
        <v>82.1</v>
      </c>
      <c r="Z314" s="605">
        <v>80.099999999999994</v>
      </c>
      <c r="AA314" s="605">
        <v>67.2</v>
      </c>
      <c r="AB314" s="605">
        <v>120.9</v>
      </c>
      <c r="AC314" s="605">
        <v>33.6</v>
      </c>
      <c r="AD314" s="605">
        <v>73.7</v>
      </c>
      <c r="AE314" s="605">
        <v>92.6</v>
      </c>
      <c r="AI314" s="1288"/>
    </row>
    <row r="315" spans="1:35" ht="13.5" customHeight="1">
      <c r="A315" s="614"/>
      <c r="B315" s="561"/>
      <c r="C315" s="530" t="s">
        <v>371</v>
      </c>
      <c r="D315" s="679">
        <v>112.5</v>
      </c>
      <c r="E315" s="551">
        <v>3799364</v>
      </c>
      <c r="F315" s="645">
        <v>666628</v>
      </c>
      <c r="G315" s="646">
        <v>99.5</v>
      </c>
      <c r="H315" s="565">
        <v>1117807.5359999998</v>
      </c>
      <c r="I315" s="1274">
        <v>0.47</v>
      </c>
      <c r="J315" s="647">
        <v>-3.4</v>
      </c>
      <c r="K315" s="1293">
        <v>0.90700000000000003</v>
      </c>
      <c r="L315" s="1237">
        <v>363414</v>
      </c>
      <c r="M315" s="644"/>
      <c r="N315" s="2000"/>
      <c r="O315" s="2001"/>
      <c r="P315" s="2001"/>
      <c r="Q315" s="2001"/>
      <c r="R315" s="664">
        <v>110.6</v>
      </c>
      <c r="S315" s="1998">
        <v>96.2</v>
      </c>
      <c r="T315" s="1998">
        <v>103.5</v>
      </c>
      <c r="U315" s="1393">
        <v>113.4</v>
      </c>
      <c r="V315" s="1704">
        <f t="shared" si="4"/>
        <v>0.90700000000000003</v>
      </c>
      <c r="W315" s="637">
        <v>99</v>
      </c>
      <c r="X315" s="638">
        <v>102.48447204968944</v>
      </c>
      <c r="Y315" s="639">
        <v>87.9</v>
      </c>
      <c r="Z315" s="605">
        <v>79</v>
      </c>
      <c r="AA315" s="605">
        <v>64.400000000000006</v>
      </c>
      <c r="AB315" s="605">
        <v>131.80000000000001</v>
      </c>
      <c r="AC315" s="605">
        <v>33.4</v>
      </c>
      <c r="AD315" s="605">
        <v>75.7</v>
      </c>
      <c r="AE315" s="605">
        <v>121.6</v>
      </c>
      <c r="AI315" s="1288"/>
    </row>
    <row r="316" spans="1:35" ht="13.5" customHeight="1">
      <c r="A316" s="614"/>
      <c r="B316" s="561"/>
      <c r="C316" s="530" t="s">
        <v>372</v>
      </c>
      <c r="D316" s="679">
        <v>110.3</v>
      </c>
      <c r="E316" s="551">
        <v>4022577</v>
      </c>
      <c r="F316" s="645">
        <v>732400</v>
      </c>
      <c r="G316" s="646">
        <v>98.6</v>
      </c>
      <c r="H316" s="565">
        <v>1084682.0819999999</v>
      </c>
      <c r="I316" s="1274">
        <v>0.46</v>
      </c>
      <c r="J316" s="647">
        <v>-3.3</v>
      </c>
      <c r="K316" s="1293">
        <v>0.88700000000000001</v>
      </c>
      <c r="L316" s="1237">
        <v>360986</v>
      </c>
      <c r="M316" s="644"/>
      <c r="N316" s="2000"/>
      <c r="O316" s="2001"/>
      <c r="P316" s="2001"/>
      <c r="Q316" s="2001"/>
      <c r="R316" s="664">
        <v>107.2</v>
      </c>
      <c r="S316" s="1998">
        <v>95.8</v>
      </c>
      <c r="T316" s="1998">
        <v>102.3</v>
      </c>
      <c r="U316" s="1393">
        <v>113.2</v>
      </c>
      <c r="V316" s="1704">
        <f t="shared" si="4"/>
        <v>0.88700000000000001</v>
      </c>
      <c r="W316" s="637">
        <v>98.7</v>
      </c>
      <c r="X316" s="638">
        <v>102.17391304347827</v>
      </c>
      <c r="Y316" s="639">
        <v>85.2</v>
      </c>
      <c r="Z316" s="605">
        <v>78.3</v>
      </c>
      <c r="AA316" s="605">
        <v>68.3</v>
      </c>
      <c r="AB316" s="605">
        <v>118</v>
      </c>
      <c r="AC316" s="605">
        <v>33</v>
      </c>
      <c r="AD316" s="605">
        <v>77.5</v>
      </c>
      <c r="AE316" s="605">
        <v>106.8</v>
      </c>
      <c r="AI316" s="1288"/>
    </row>
    <row r="317" spans="1:35" ht="13.5" customHeight="1">
      <c r="A317" s="614"/>
      <c r="B317" s="561"/>
      <c r="C317" s="530" t="s">
        <v>373</v>
      </c>
      <c r="D317" s="679">
        <v>102.3</v>
      </c>
      <c r="E317" s="551">
        <v>3789458</v>
      </c>
      <c r="F317" s="645">
        <v>528267</v>
      </c>
      <c r="G317" s="646">
        <v>86.1</v>
      </c>
      <c r="H317" s="565">
        <v>1028425.4639999999</v>
      </c>
      <c r="I317" s="1274">
        <v>0.46</v>
      </c>
      <c r="J317" s="647">
        <v>-2.8</v>
      </c>
      <c r="K317" s="1293">
        <v>0.79800000000000004</v>
      </c>
      <c r="L317" s="1237">
        <v>350759</v>
      </c>
      <c r="M317" s="644"/>
      <c r="N317" s="2000"/>
      <c r="O317" s="2001"/>
      <c r="P317" s="2001"/>
      <c r="Q317" s="2001"/>
      <c r="R317" s="664">
        <v>94.7</v>
      </c>
      <c r="S317" s="1998">
        <v>95.6</v>
      </c>
      <c r="T317" s="1998">
        <v>100.8</v>
      </c>
      <c r="U317" s="1393">
        <v>112.5</v>
      </c>
      <c r="V317" s="1704">
        <f t="shared" si="4"/>
        <v>0.79800000000000004</v>
      </c>
      <c r="W317" s="637">
        <v>99</v>
      </c>
      <c r="X317" s="638">
        <v>102.48447204968944</v>
      </c>
      <c r="Y317" s="639">
        <v>75.3</v>
      </c>
      <c r="Z317" s="605">
        <v>60.3</v>
      </c>
      <c r="AA317" s="605">
        <v>67</v>
      </c>
      <c r="AB317" s="605">
        <v>98.2</v>
      </c>
      <c r="AC317" s="605">
        <v>29.6</v>
      </c>
      <c r="AD317" s="605">
        <v>79</v>
      </c>
      <c r="AE317" s="605">
        <v>92.9</v>
      </c>
      <c r="AI317" s="1288"/>
    </row>
    <row r="318" spans="1:35" ht="13.5" customHeight="1">
      <c r="A318" s="614"/>
      <c r="B318" s="561"/>
      <c r="C318" s="530" t="s">
        <v>374</v>
      </c>
      <c r="D318" s="679">
        <v>104</v>
      </c>
      <c r="E318" s="551">
        <v>3676061</v>
      </c>
      <c r="F318" s="645">
        <v>677350</v>
      </c>
      <c r="G318" s="646">
        <v>89.6</v>
      </c>
      <c r="H318" s="565">
        <v>1033984.41</v>
      </c>
      <c r="I318" s="1274">
        <v>0.45</v>
      </c>
      <c r="J318" s="647">
        <v>-0.1</v>
      </c>
      <c r="K318" s="1293">
        <v>0.91700000000000004</v>
      </c>
      <c r="L318" s="1237">
        <v>355589</v>
      </c>
      <c r="M318" s="644"/>
      <c r="N318" s="2000"/>
      <c r="O318" s="2001"/>
      <c r="P318" s="2001"/>
      <c r="Q318" s="2001"/>
      <c r="R318" s="664">
        <v>109.9</v>
      </c>
      <c r="S318" s="1998">
        <v>95.4</v>
      </c>
      <c r="T318" s="1998">
        <v>102.4</v>
      </c>
      <c r="U318" s="1393">
        <v>111.7</v>
      </c>
      <c r="V318" s="1704">
        <f t="shared" si="4"/>
        <v>0.91700000000000004</v>
      </c>
      <c r="W318" s="637">
        <v>98.7</v>
      </c>
      <c r="X318" s="638">
        <v>102.17391304347827</v>
      </c>
      <c r="Y318" s="639">
        <v>87.4</v>
      </c>
      <c r="Z318" s="605">
        <v>66.599999999999994</v>
      </c>
      <c r="AA318" s="605">
        <v>70.900000000000006</v>
      </c>
      <c r="AB318" s="605">
        <v>102.8</v>
      </c>
      <c r="AC318" s="605">
        <v>29.3</v>
      </c>
      <c r="AD318" s="605">
        <v>74.099999999999994</v>
      </c>
      <c r="AE318" s="605">
        <v>93.6</v>
      </c>
      <c r="AI318" s="1288"/>
    </row>
    <row r="319" spans="1:35" ht="13.5" customHeight="1">
      <c r="A319" s="614"/>
      <c r="B319" s="561"/>
      <c r="C319" s="530" t="s">
        <v>116</v>
      </c>
      <c r="D319" s="679">
        <v>106.6</v>
      </c>
      <c r="E319" s="551">
        <v>3646726</v>
      </c>
      <c r="F319" s="645">
        <v>610815</v>
      </c>
      <c r="G319" s="646">
        <v>90.5</v>
      </c>
      <c r="H319" s="565">
        <v>1046200.53</v>
      </c>
      <c r="I319" s="1274">
        <v>0.42</v>
      </c>
      <c r="J319" s="647">
        <v>-10</v>
      </c>
      <c r="K319" s="1293">
        <v>0.88900000000000001</v>
      </c>
      <c r="L319" s="1237">
        <v>401436</v>
      </c>
      <c r="M319" s="644"/>
      <c r="N319" s="2000"/>
      <c r="O319" s="2001"/>
      <c r="P319" s="2001"/>
      <c r="Q319" s="2001"/>
      <c r="R319" s="664">
        <v>105.8</v>
      </c>
      <c r="S319" s="1998">
        <v>94.9</v>
      </c>
      <c r="T319" s="1998">
        <v>100.7</v>
      </c>
      <c r="U319" s="1393">
        <v>112.1</v>
      </c>
      <c r="V319" s="1704">
        <f t="shared" si="4"/>
        <v>0.88900000000000001</v>
      </c>
      <c r="W319" s="637">
        <v>98.7</v>
      </c>
      <c r="X319" s="638">
        <v>102.17391304347827</v>
      </c>
      <c r="Y319" s="639">
        <v>84.1</v>
      </c>
      <c r="Z319" s="605">
        <v>71.8</v>
      </c>
      <c r="AA319" s="605">
        <v>69.599999999999994</v>
      </c>
      <c r="AB319" s="605">
        <v>82.5</v>
      </c>
      <c r="AC319" s="605">
        <v>31.4</v>
      </c>
      <c r="AD319" s="605">
        <v>76.599999999999994</v>
      </c>
      <c r="AE319" s="605">
        <v>98.4</v>
      </c>
      <c r="AI319" s="1288"/>
    </row>
    <row r="320" spans="1:35" ht="13.5" customHeight="1">
      <c r="A320" s="614"/>
      <c r="B320" s="561"/>
      <c r="C320" s="530" t="s">
        <v>117</v>
      </c>
      <c r="D320" s="679">
        <v>105.4</v>
      </c>
      <c r="E320" s="551">
        <v>3444710</v>
      </c>
      <c r="F320" s="645">
        <v>621661</v>
      </c>
      <c r="G320" s="646">
        <v>90.9</v>
      </c>
      <c r="H320" s="565">
        <v>1100019.835</v>
      </c>
      <c r="I320" s="1274">
        <v>0.41</v>
      </c>
      <c r="J320" s="647">
        <v>-1.3</v>
      </c>
      <c r="K320" s="1293">
        <v>0.89900000000000002</v>
      </c>
      <c r="L320" s="1237">
        <v>338809</v>
      </c>
      <c r="M320" s="644"/>
      <c r="N320" s="2000"/>
      <c r="O320" s="2001"/>
      <c r="P320" s="2001"/>
      <c r="Q320" s="2001"/>
      <c r="R320" s="664">
        <v>107.3</v>
      </c>
      <c r="S320" s="1998">
        <v>94.7</v>
      </c>
      <c r="T320" s="1998">
        <v>101.4</v>
      </c>
      <c r="U320" s="1393">
        <v>111.5</v>
      </c>
      <c r="V320" s="1704">
        <f t="shared" si="4"/>
        <v>0.89900000000000002</v>
      </c>
      <c r="W320" s="637">
        <v>98.3</v>
      </c>
      <c r="X320" s="638">
        <v>101.75983436853002</v>
      </c>
      <c r="Y320" s="639">
        <v>85.3</v>
      </c>
      <c r="Z320" s="605">
        <v>73.8</v>
      </c>
      <c r="AA320" s="605">
        <v>68.3</v>
      </c>
      <c r="AB320" s="605">
        <v>82.1</v>
      </c>
      <c r="AC320" s="605">
        <v>32</v>
      </c>
      <c r="AD320" s="605">
        <v>75.5</v>
      </c>
      <c r="AE320" s="605">
        <v>92.5</v>
      </c>
      <c r="AI320" s="1288"/>
    </row>
    <row r="321" spans="1:35" ht="13.5" customHeight="1">
      <c r="A321" s="614"/>
      <c r="B321" s="561"/>
      <c r="C321" s="533" t="s">
        <v>118</v>
      </c>
      <c r="D321" s="681">
        <v>103.8</v>
      </c>
      <c r="E321" s="557">
        <v>3427251</v>
      </c>
      <c r="F321" s="652">
        <v>899426</v>
      </c>
      <c r="G321" s="646">
        <v>86.4</v>
      </c>
      <c r="H321" s="565">
        <v>1042082.43</v>
      </c>
      <c r="I321" s="1276">
        <v>0.4</v>
      </c>
      <c r="J321" s="647">
        <v>-5.5</v>
      </c>
      <c r="K321" s="1293">
        <v>0.86799999999999999</v>
      </c>
      <c r="L321" s="1237">
        <v>378024</v>
      </c>
      <c r="M321" s="644"/>
      <c r="N321" s="2002"/>
      <c r="O321" s="658"/>
      <c r="P321" s="658"/>
      <c r="Q321" s="658"/>
      <c r="R321" s="669">
        <v>104</v>
      </c>
      <c r="S321" s="1546">
        <v>94.5</v>
      </c>
      <c r="T321" s="1546">
        <v>102.1</v>
      </c>
      <c r="U321" s="1394">
        <v>110.9</v>
      </c>
      <c r="V321" s="1705">
        <f t="shared" si="4"/>
        <v>0.86799999999999999</v>
      </c>
      <c r="W321" s="637">
        <v>98.2</v>
      </c>
      <c r="X321" s="638">
        <v>101.65631469979297</v>
      </c>
      <c r="Y321" s="639">
        <v>82.7</v>
      </c>
      <c r="Z321" s="605">
        <v>67.400000000000006</v>
      </c>
      <c r="AA321" s="605">
        <v>67</v>
      </c>
      <c r="AB321" s="605">
        <v>82.6</v>
      </c>
      <c r="AC321" s="605">
        <v>33.5</v>
      </c>
      <c r="AD321" s="605">
        <v>72.400000000000006</v>
      </c>
      <c r="AE321" s="605">
        <v>93.1</v>
      </c>
      <c r="AI321" s="1288"/>
    </row>
    <row r="322" spans="1:35" ht="13.5" customHeight="1">
      <c r="A322" s="611">
        <v>2002</v>
      </c>
      <c r="B322" s="560" t="s">
        <v>133</v>
      </c>
      <c r="C322" s="529" t="s">
        <v>366</v>
      </c>
      <c r="D322" s="679">
        <v>105.1</v>
      </c>
      <c r="E322" s="551">
        <v>3315628</v>
      </c>
      <c r="F322" s="1686">
        <v>515620</v>
      </c>
      <c r="G322" s="649">
        <v>88</v>
      </c>
      <c r="H322" s="572">
        <v>918855.81599999999</v>
      </c>
      <c r="I322" s="1274">
        <v>0.4</v>
      </c>
      <c r="J322" s="650">
        <v>-3.6</v>
      </c>
      <c r="K322" s="1294">
        <v>0.86799999999999999</v>
      </c>
      <c r="L322" s="1238">
        <v>302907</v>
      </c>
      <c r="M322" s="644"/>
      <c r="N322" s="614"/>
      <c r="O322" s="1987"/>
      <c r="P322" s="1987"/>
      <c r="Q322" s="1987"/>
      <c r="R322" s="664">
        <v>96.3</v>
      </c>
      <c r="S322" s="1998">
        <v>94.3</v>
      </c>
      <c r="T322" s="1998">
        <v>97.6</v>
      </c>
      <c r="U322" s="1393">
        <v>107.2</v>
      </c>
      <c r="V322" s="1704">
        <f t="shared" si="4"/>
        <v>0.86799999999999999</v>
      </c>
      <c r="W322" s="637">
        <v>97.9</v>
      </c>
      <c r="X322" s="638">
        <v>101.34575569358179</v>
      </c>
      <c r="Y322" s="639">
        <v>76.599999999999994</v>
      </c>
      <c r="Z322" s="605">
        <v>66</v>
      </c>
      <c r="AA322" s="605">
        <v>66.599999999999994</v>
      </c>
      <c r="AB322" s="605">
        <v>94.8</v>
      </c>
      <c r="AC322" s="605">
        <v>34.200000000000003</v>
      </c>
      <c r="AD322" s="605">
        <v>75.7</v>
      </c>
      <c r="AE322" s="605">
        <v>88.9</v>
      </c>
      <c r="AI322" s="1288"/>
    </row>
    <row r="323" spans="1:35" ht="13.5" customHeight="1">
      <c r="A323" s="614"/>
      <c r="B323" s="561"/>
      <c r="C323" s="530" t="s">
        <v>367</v>
      </c>
      <c r="D323" s="679">
        <v>106.1</v>
      </c>
      <c r="E323" s="551">
        <v>3258641</v>
      </c>
      <c r="F323" s="1686">
        <v>581101</v>
      </c>
      <c r="G323" s="646">
        <v>87.1</v>
      </c>
      <c r="H323" s="550">
        <v>966732.84</v>
      </c>
      <c r="I323" s="1274">
        <v>0.4</v>
      </c>
      <c r="J323" s="647">
        <v>-5.7</v>
      </c>
      <c r="K323" s="1293">
        <v>0.93200000000000005</v>
      </c>
      <c r="L323" s="1237">
        <v>364197</v>
      </c>
      <c r="M323" s="644"/>
      <c r="N323" s="614"/>
      <c r="O323" s="1987"/>
      <c r="P323" s="1987"/>
      <c r="Q323" s="1987"/>
      <c r="R323" s="664">
        <v>103.9</v>
      </c>
      <c r="S323" s="1998">
        <v>94.3</v>
      </c>
      <c r="T323" s="1998">
        <v>98.3</v>
      </c>
      <c r="U323" s="1393">
        <v>107</v>
      </c>
      <c r="V323" s="1704">
        <f t="shared" si="4"/>
        <v>0.93200000000000005</v>
      </c>
      <c r="W323" s="637">
        <v>97.3</v>
      </c>
      <c r="X323" s="638">
        <v>100.72463768115942</v>
      </c>
      <c r="Y323" s="639">
        <v>82.6</v>
      </c>
      <c r="Z323" s="605">
        <v>71.2</v>
      </c>
      <c r="AA323" s="605">
        <v>71.7</v>
      </c>
      <c r="AB323" s="605">
        <v>64.3</v>
      </c>
      <c r="AC323" s="605">
        <v>35.299999999999997</v>
      </c>
      <c r="AD323" s="605">
        <v>71.7</v>
      </c>
      <c r="AE323" s="605">
        <v>85.3</v>
      </c>
      <c r="AI323" s="1288"/>
    </row>
    <row r="324" spans="1:35" ht="13.5" customHeight="1">
      <c r="A324" s="614"/>
      <c r="B324" s="561"/>
      <c r="C324" s="530" t="s">
        <v>368</v>
      </c>
      <c r="D324" s="679">
        <v>108.8</v>
      </c>
      <c r="E324" s="551">
        <v>3483150</v>
      </c>
      <c r="F324" s="1686">
        <v>506131</v>
      </c>
      <c r="G324" s="646">
        <v>94.7</v>
      </c>
      <c r="H324" s="550">
        <v>947197.57199999993</v>
      </c>
      <c r="I324" s="1274">
        <v>0.4</v>
      </c>
      <c r="J324" s="647">
        <v>-3.2</v>
      </c>
      <c r="K324" s="1293">
        <v>1.2330000000000001</v>
      </c>
      <c r="L324" s="1237">
        <v>431187</v>
      </c>
      <c r="M324" s="644"/>
      <c r="N324" s="614"/>
      <c r="O324" s="1987"/>
      <c r="P324" s="1987"/>
      <c r="Q324" s="1987"/>
      <c r="R324" s="664">
        <v>134.69999999999999</v>
      </c>
      <c r="S324" s="1998">
        <v>94.3</v>
      </c>
      <c r="T324" s="1998">
        <v>96</v>
      </c>
      <c r="U324" s="1393">
        <v>107.3</v>
      </c>
      <c r="V324" s="1704">
        <f t="shared" si="4"/>
        <v>1.2330000000000001</v>
      </c>
      <c r="W324" s="637">
        <v>97.4</v>
      </c>
      <c r="X324" s="638">
        <v>100.82815734989649</v>
      </c>
      <c r="Y324" s="639">
        <v>107.1</v>
      </c>
      <c r="Z324" s="605">
        <v>70</v>
      </c>
      <c r="AA324" s="605">
        <v>87.2</v>
      </c>
      <c r="AB324" s="605">
        <v>96.7</v>
      </c>
      <c r="AC324" s="605">
        <v>33.299999999999997</v>
      </c>
      <c r="AD324" s="605">
        <v>74.099999999999994</v>
      </c>
      <c r="AE324" s="605">
        <v>84.6</v>
      </c>
      <c r="AI324" s="1288"/>
    </row>
    <row r="325" spans="1:35" ht="13.5" customHeight="1">
      <c r="A325" s="614"/>
      <c r="B325" s="561"/>
      <c r="C325" s="530" t="s">
        <v>369</v>
      </c>
      <c r="D325" s="679">
        <v>107.4</v>
      </c>
      <c r="E325" s="551">
        <v>3415446</v>
      </c>
      <c r="F325" s="1686">
        <v>603004</v>
      </c>
      <c r="G325" s="646">
        <v>87.3</v>
      </c>
      <c r="H325" s="550">
        <v>1010180.8620000001</v>
      </c>
      <c r="I325" s="1274">
        <v>0.4</v>
      </c>
      <c r="J325" s="647">
        <v>-3.7</v>
      </c>
      <c r="K325" s="1293">
        <v>0.90800000000000003</v>
      </c>
      <c r="L325" s="1237">
        <v>425124</v>
      </c>
      <c r="M325" s="644"/>
      <c r="N325" s="614"/>
      <c r="O325" s="1987"/>
      <c r="P325" s="1987"/>
      <c r="Q325" s="1987"/>
      <c r="R325" s="664">
        <v>102.8</v>
      </c>
      <c r="S325" s="1998">
        <v>94.3</v>
      </c>
      <c r="T325" s="1998">
        <v>98.8</v>
      </c>
      <c r="U325" s="1393">
        <v>108.1</v>
      </c>
      <c r="V325" s="1704">
        <f t="shared" si="4"/>
        <v>0.90800000000000003</v>
      </c>
      <c r="W325" s="637">
        <v>97.8</v>
      </c>
      <c r="X325" s="638">
        <v>101.24223602484473</v>
      </c>
      <c r="Y325" s="639">
        <v>81.7</v>
      </c>
      <c r="Z325" s="605">
        <v>65.099999999999994</v>
      </c>
      <c r="AA325" s="605">
        <v>77.400000000000006</v>
      </c>
      <c r="AB325" s="605">
        <v>62.5</v>
      </c>
      <c r="AC325" s="605">
        <v>39.200000000000003</v>
      </c>
      <c r="AD325" s="605">
        <v>79.8</v>
      </c>
      <c r="AE325" s="605">
        <v>70.2</v>
      </c>
      <c r="AI325" s="1288"/>
    </row>
    <row r="326" spans="1:35" ht="13.5" customHeight="1">
      <c r="A326" s="614"/>
      <c r="B326" s="561"/>
      <c r="C326" s="530" t="s">
        <v>370</v>
      </c>
      <c r="D326" s="679">
        <v>108</v>
      </c>
      <c r="E326" s="551">
        <v>3533097</v>
      </c>
      <c r="F326" s="1686">
        <v>518253</v>
      </c>
      <c r="G326" s="646">
        <v>90</v>
      </c>
      <c r="H326" s="550">
        <v>956187.13199999998</v>
      </c>
      <c r="I326" s="1274">
        <v>0.41</v>
      </c>
      <c r="J326" s="647">
        <v>-3.4</v>
      </c>
      <c r="K326" s="1293">
        <v>0.91</v>
      </c>
      <c r="L326" s="1237">
        <v>364897</v>
      </c>
      <c r="M326" s="644"/>
      <c r="N326" s="614"/>
      <c r="O326" s="1987"/>
      <c r="P326" s="1987"/>
      <c r="Q326" s="1987"/>
      <c r="R326" s="664">
        <v>99.6</v>
      </c>
      <c r="S326" s="1998">
        <v>94.2</v>
      </c>
      <c r="T326" s="1998">
        <v>96.1</v>
      </c>
      <c r="U326" s="1393">
        <v>107.3</v>
      </c>
      <c r="V326" s="1704">
        <f t="shared" si="4"/>
        <v>0.91</v>
      </c>
      <c r="W326" s="637">
        <v>97.8</v>
      </c>
      <c r="X326" s="638">
        <v>101.24223602484473</v>
      </c>
      <c r="Y326" s="639">
        <v>79.2</v>
      </c>
      <c r="Z326" s="605">
        <v>64.5</v>
      </c>
      <c r="AA326" s="605">
        <v>79.7</v>
      </c>
      <c r="AB326" s="605">
        <v>76.5</v>
      </c>
      <c r="AC326" s="605">
        <v>41.1</v>
      </c>
      <c r="AD326" s="605">
        <v>81.5</v>
      </c>
      <c r="AE326" s="605">
        <v>83.6</v>
      </c>
      <c r="AI326" s="1288"/>
    </row>
    <row r="327" spans="1:35" ht="13.5" customHeight="1">
      <c r="A327" s="614"/>
      <c r="B327" s="561"/>
      <c r="C327" s="530" t="s">
        <v>371</v>
      </c>
      <c r="D327" s="679">
        <v>110.2</v>
      </c>
      <c r="E327" s="551">
        <v>3688842</v>
      </c>
      <c r="F327" s="1686">
        <v>686413</v>
      </c>
      <c r="G327" s="646">
        <v>94.6</v>
      </c>
      <c r="H327" s="550">
        <v>998681.60700000008</v>
      </c>
      <c r="I327" s="1274">
        <v>0.41</v>
      </c>
      <c r="J327" s="647">
        <v>-1.4</v>
      </c>
      <c r="K327" s="1293">
        <v>0.95599999999999996</v>
      </c>
      <c r="L327" s="1237">
        <v>382066</v>
      </c>
      <c r="M327" s="644"/>
      <c r="N327" s="614"/>
      <c r="O327" s="1987"/>
      <c r="P327" s="1987"/>
      <c r="Q327" s="1987"/>
      <c r="R327" s="664">
        <v>107.7</v>
      </c>
      <c r="S327" s="1998">
        <v>94</v>
      </c>
      <c r="T327" s="1998">
        <v>99</v>
      </c>
      <c r="U327" s="1393">
        <v>107</v>
      </c>
      <c r="V327" s="1704">
        <f t="shared" si="4"/>
        <v>0.95599999999999996</v>
      </c>
      <c r="W327" s="637">
        <v>97.8</v>
      </c>
      <c r="X327" s="638">
        <v>101.24223602484473</v>
      </c>
      <c r="Y327" s="639">
        <v>85.6</v>
      </c>
      <c r="Z327" s="605">
        <v>78.099999999999994</v>
      </c>
      <c r="AA327" s="605">
        <v>75.3</v>
      </c>
      <c r="AB327" s="605">
        <v>59.3</v>
      </c>
      <c r="AC327" s="605">
        <v>48.1</v>
      </c>
      <c r="AD327" s="605">
        <v>81.5</v>
      </c>
      <c r="AE327" s="605">
        <v>75.400000000000006</v>
      </c>
      <c r="AI327" s="1288"/>
    </row>
    <row r="328" spans="1:35" ht="13.5" customHeight="1">
      <c r="A328" s="614"/>
      <c r="B328" s="561"/>
      <c r="C328" s="530" t="s">
        <v>372</v>
      </c>
      <c r="D328" s="679">
        <v>112.4</v>
      </c>
      <c r="E328" s="551">
        <v>4035226</v>
      </c>
      <c r="F328" s="1686">
        <v>506407</v>
      </c>
      <c r="G328" s="646">
        <v>96.4</v>
      </c>
      <c r="H328" s="550">
        <v>1004994.7359999999</v>
      </c>
      <c r="I328" s="1274">
        <v>0.42</v>
      </c>
      <c r="J328" s="647">
        <v>-9.4</v>
      </c>
      <c r="K328" s="1293">
        <v>0.99299999999999999</v>
      </c>
      <c r="L328" s="1237">
        <v>402718</v>
      </c>
      <c r="M328" s="644"/>
      <c r="N328" s="614"/>
      <c r="O328" s="1987"/>
      <c r="P328" s="1987"/>
      <c r="Q328" s="1987"/>
      <c r="R328" s="664">
        <v>111.9</v>
      </c>
      <c r="S328" s="1998">
        <v>93.7</v>
      </c>
      <c r="T328" s="1998">
        <v>98.7</v>
      </c>
      <c r="U328" s="1393">
        <v>107</v>
      </c>
      <c r="V328" s="1704">
        <f t="shared" si="4"/>
        <v>0.99299999999999999</v>
      </c>
      <c r="W328" s="637">
        <v>97.3</v>
      </c>
      <c r="X328" s="638">
        <v>100.72463768115942</v>
      </c>
      <c r="Y328" s="639">
        <v>89</v>
      </c>
      <c r="Z328" s="605">
        <v>72.900000000000006</v>
      </c>
      <c r="AA328" s="605">
        <v>79.2</v>
      </c>
      <c r="AB328" s="605">
        <v>83.7</v>
      </c>
      <c r="AC328" s="605">
        <v>47.3</v>
      </c>
      <c r="AD328" s="605">
        <v>83.5</v>
      </c>
      <c r="AE328" s="605">
        <v>95.9</v>
      </c>
      <c r="AI328" s="1288"/>
    </row>
    <row r="329" spans="1:35" ht="13.5" customHeight="1">
      <c r="A329" s="614"/>
      <c r="B329" s="561"/>
      <c r="C329" s="530" t="s">
        <v>373</v>
      </c>
      <c r="D329" s="679">
        <v>112.5</v>
      </c>
      <c r="E329" s="551">
        <v>3785406</v>
      </c>
      <c r="F329" s="1686">
        <v>570012</v>
      </c>
      <c r="G329" s="646">
        <v>98.8</v>
      </c>
      <c r="H329" s="550">
        <v>938851.34700000007</v>
      </c>
      <c r="I329" s="1274">
        <v>0.42</v>
      </c>
      <c r="J329" s="647">
        <v>-3.4</v>
      </c>
      <c r="K329" s="1293">
        <v>0.92700000000000005</v>
      </c>
      <c r="L329" s="1237">
        <v>358744</v>
      </c>
      <c r="M329" s="644"/>
      <c r="N329" s="614"/>
      <c r="O329" s="1987"/>
      <c r="P329" s="1987"/>
      <c r="Q329" s="1987"/>
      <c r="R329" s="664">
        <v>103.3</v>
      </c>
      <c r="S329" s="1998">
        <v>93.5</v>
      </c>
      <c r="T329" s="1998">
        <v>98.1</v>
      </c>
      <c r="U329" s="1393">
        <v>106.2</v>
      </c>
      <c r="V329" s="1704">
        <f t="shared" si="4"/>
        <v>0.92700000000000005</v>
      </c>
      <c r="W329" s="637">
        <v>98</v>
      </c>
      <c r="X329" s="638">
        <v>101.44927536231884</v>
      </c>
      <c r="Y329" s="639">
        <v>82.1</v>
      </c>
      <c r="Z329" s="605">
        <v>71.2</v>
      </c>
      <c r="AA329" s="605">
        <v>76.400000000000006</v>
      </c>
      <c r="AB329" s="605">
        <v>105</v>
      </c>
      <c r="AC329" s="605">
        <v>49.3</v>
      </c>
      <c r="AD329" s="605">
        <v>88.3</v>
      </c>
      <c r="AE329" s="605">
        <v>75.8</v>
      </c>
      <c r="AI329" s="1288"/>
    </row>
    <row r="330" spans="1:35" ht="13.5" customHeight="1">
      <c r="A330" s="614"/>
      <c r="B330" s="561"/>
      <c r="C330" s="530" t="s">
        <v>374</v>
      </c>
      <c r="D330" s="679">
        <v>108.1</v>
      </c>
      <c r="E330" s="551">
        <v>3755852</v>
      </c>
      <c r="F330" s="1686">
        <v>611975</v>
      </c>
      <c r="G330" s="646">
        <v>90.5</v>
      </c>
      <c r="H330" s="550">
        <v>954147.19699999993</v>
      </c>
      <c r="I330" s="1274">
        <v>0.43</v>
      </c>
      <c r="J330" s="647">
        <v>-6.4</v>
      </c>
      <c r="K330" s="1293">
        <v>1.002</v>
      </c>
      <c r="L330" s="1237">
        <v>382272</v>
      </c>
      <c r="M330" s="644"/>
      <c r="N330" s="614"/>
      <c r="O330" s="1987"/>
      <c r="P330" s="1987"/>
      <c r="Q330" s="1987"/>
      <c r="R330" s="664">
        <v>113.5</v>
      </c>
      <c r="S330" s="1998">
        <v>93.4</v>
      </c>
      <c r="T330" s="1998">
        <v>99.9</v>
      </c>
      <c r="U330" s="1393">
        <v>105.9</v>
      </c>
      <c r="V330" s="1704">
        <f t="shared" si="4"/>
        <v>1.002</v>
      </c>
      <c r="W330" s="637">
        <v>97.7</v>
      </c>
      <c r="X330" s="638">
        <v>101.13871635610766</v>
      </c>
      <c r="Y330" s="639">
        <v>90.2</v>
      </c>
      <c r="Z330" s="605">
        <v>59.7</v>
      </c>
      <c r="AA330" s="605">
        <v>73.3</v>
      </c>
      <c r="AB330" s="605">
        <v>89.5</v>
      </c>
      <c r="AC330" s="605">
        <v>49.8</v>
      </c>
      <c r="AD330" s="605">
        <v>90.2</v>
      </c>
      <c r="AE330" s="605">
        <v>81.7</v>
      </c>
      <c r="AI330" s="1288"/>
    </row>
    <row r="331" spans="1:35" ht="13.5" customHeight="1">
      <c r="A331" s="614"/>
      <c r="B331" s="561"/>
      <c r="C331" s="530" t="s">
        <v>116</v>
      </c>
      <c r="D331" s="679">
        <v>117</v>
      </c>
      <c r="E331" s="551">
        <v>3691152</v>
      </c>
      <c r="F331" s="1686">
        <v>581509</v>
      </c>
      <c r="G331" s="646">
        <v>103.1</v>
      </c>
      <c r="H331" s="550">
        <v>965696.06699999992</v>
      </c>
      <c r="I331" s="1274">
        <v>0.45</v>
      </c>
      <c r="J331" s="647">
        <v>-4.4000000000000004</v>
      </c>
      <c r="K331" s="1293">
        <v>1.04</v>
      </c>
      <c r="L331" s="1237">
        <v>437158</v>
      </c>
      <c r="M331" s="644"/>
      <c r="N331" s="614"/>
      <c r="O331" s="1987"/>
      <c r="P331" s="1987"/>
      <c r="Q331" s="1987"/>
      <c r="R331" s="664">
        <v>116.6</v>
      </c>
      <c r="S331" s="1998">
        <v>93.5</v>
      </c>
      <c r="T331" s="1998">
        <v>100.2</v>
      </c>
      <c r="U331" s="1393">
        <v>104.6</v>
      </c>
      <c r="V331" s="1704">
        <f t="shared" si="4"/>
        <v>1.04</v>
      </c>
      <c r="W331" s="637">
        <v>97.6</v>
      </c>
      <c r="X331" s="638">
        <v>101.0351966873706</v>
      </c>
      <c r="Y331" s="639">
        <v>92.7</v>
      </c>
      <c r="Z331" s="605">
        <v>74.599999999999994</v>
      </c>
      <c r="AA331" s="605">
        <v>81.599999999999994</v>
      </c>
      <c r="AB331" s="605">
        <v>100.5</v>
      </c>
      <c r="AC331" s="605">
        <v>61.3</v>
      </c>
      <c r="AD331" s="605">
        <v>92.2</v>
      </c>
      <c r="AE331" s="605">
        <v>75.8</v>
      </c>
      <c r="AI331" s="1288"/>
    </row>
    <row r="332" spans="1:35" ht="13.5" customHeight="1">
      <c r="A332" s="614"/>
      <c r="B332" s="561"/>
      <c r="C332" s="530" t="s">
        <v>117</v>
      </c>
      <c r="D332" s="679">
        <v>114.9</v>
      </c>
      <c r="E332" s="551">
        <v>3487651</v>
      </c>
      <c r="F332" s="1686">
        <v>689049</v>
      </c>
      <c r="G332" s="646">
        <v>100.6</v>
      </c>
      <c r="H332" s="550">
        <v>997868.65799999994</v>
      </c>
      <c r="I332" s="1274">
        <v>0.44</v>
      </c>
      <c r="J332" s="647">
        <v>-3</v>
      </c>
      <c r="K332" s="1293">
        <v>1.03</v>
      </c>
      <c r="L332" s="1237">
        <v>391614</v>
      </c>
      <c r="M332" s="644"/>
      <c r="N332" s="614"/>
      <c r="O332" s="1987"/>
      <c r="P332" s="1987"/>
      <c r="Q332" s="1987"/>
      <c r="R332" s="664">
        <v>116</v>
      </c>
      <c r="S332" s="1998">
        <v>93.5</v>
      </c>
      <c r="T332" s="1998">
        <v>100.2</v>
      </c>
      <c r="U332" s="1393">
        <v>105.1</v>
      </c>
      <c r="V332" s="1704">
        <f t="shared" si="4"/>
        <v>1.03</v>
      </c>
      <c r="W332" s="637">
        <v>97.7</v>
      </c>
      <c r="X332" s="638">
        <v>101.13871635610766</v>
      </c>
      <c r="Y332" s="639">
        <v>92.2</v>
      </c>
      <c r="Z332" s="605">
        <v>71.8</v>
      </c>
      <c r="AA332" s="605">
        <v>79.7</v>
      </c>
      <c r="AB332" s="605">
        <v>97.7</v>
      </c>
      <c r="AC332" s="605">
        <v>56.6</v>
      </c>
      <c r="AD332" s="605">
        <v>92.3</v>
      </c>
      <c r="AE332" s="605">
        <v>79.8</v>
      </c>
      <c r="AI332" s="1288"/>
    </row>
    <row r="333" spans="1:35" ht="13.5" customHeight="1">
      <c r="A333" s="626"/>
      <c r="B333" s="642"/>
      <c r="C333" s="533" t="s">
        <v>118</v>
      </c>
      <c r="D333" s="681">
        <v>118.3</v>
      </c>
      <c r="E333" s="557">
        <v>3469518</v>
      </c>
      <c r="F333" s="1687">
        <v>590148</v>
      </c>
      <c r="G333" s="653">
        <v>108</v>
      </c>
      <c r="H333" s="556">
        <v>945816.91500000004</v>
      </c>
      <c r="I333" s="1276">
        <v>0.44</v>
      </c>
      <c r="J333" s="654">
        <v>-7.9</v>
      </c>
      <c r="K333" s="1295">
        <v>1.105</v>
      </c>
      <c r="L333" s="1239">
        <v>414244</v>
      </c>
      <c r="M333" s="655"/>
      <c r="N333" s="626"/>
      <c r="O333" s="629"/>
      <c r="P333" s="629"/>
      <c r="Q333" s="629"/>
      <c r="R333" s="669">
        <v>119.6</v>
      </c>
      <c r="S333" s="1546">
        <v>93.3</v>
      </c>
      <c r="T333" s="1546">
        <v>99.6</v>
      </c>
      <c r="U333" s="1394">
        <v>101.4</v>
      </c>
      <c r="V333" s="1705">
        <f>ROUND(R333*S333/T333/U333,3)</f>
        <v>1.105</v>
      </c>
      <c r="W333" s="637">
        <v>97.5</v>
      </c>
      <c r="X333" s="638">
        <v>100.93167701863355</v>
      </c>
      <c r="Y333" s="639">
        <v>95.1</v>
      </c>
      <c r="Z333" s="605">
        <v>80.5</v>
      </c>
      <c r="AA333" s="605">
        <v>85.5</v>
      </c>
      <c r="AB333" s="605">
        <v>115.7</v>
      </c>
      <c r="AC333" s="605">
        <v>60.5</v>
      </c>
      <c r="AD333" s="605">
        <v>88.3</v>
      </c>
      <c r="AE333" s="605">
        <v>76.900000000000006</v>
      </c>
      <c r="AI333" s="1288"/>
    </row>
    <row r="334" spans="1:35" ht="13.5" customHeight="1">
      <c r="A334" s="614">
        <v>2003</v>
      </c>
      <c r="B334" s="561" t="s">
        <v>134</v>
      </c>
      <c r="C334" s="529" t="s">
        <v>366</v>
      </c>
      <c r="D334" s="677">
        <v>120.1</v>
      </c>
      <c r="E334" s="549">
        <v>3393570</v>
      </c>
      <c r="F334" s="1688">
        <v>465817</v>
      </c>
      <c r="G334" s="649">
        <v>109.6</v>
      </c>
      <c r="H334" s="565">
        <v>872704.35200000007</v>
      </c>
      <c r="I334" s="1274">
        <v>0.46</v>
      </c>
      <c r="J334" s="650">
        <v>-4.5</v>
      </c>
      <c r="K334" s="1294">
        <v>1.038</v>
      </c>
      <c r="L334" s="1238">
        <v>324648</v>
      </c>
      <c r="M334" s="644"/>
      <c r="N334" s="614"/>
      <c r="O334" s="1987"/>
      <c r="P334" s="1987"/>
      <c r="Q334" s="1987"/>
      <c r="R334" s="1540">
        <v>112.7</v>
      </c>
      <c r="S334" s="1998">
        <v>93.4</v>
      </c>
      <c r="T334" s="1998">
        <v>97.2</v>
      </c>
      <c r="U334" s="1393">
        <v>104.3</v>
      </c>
      <c r="V334" s="1704">
        <f>ROUND(R334*S334/T334/U334,3)</f>
        <v>1.038</v>
      </c>
      <c r="W334" s="661">
        <v>97</v>
      </c>
      <c r="X334" s="662">
        <v>100.41407867494824</v>
      </c>
      <c r="Y334" s="639"/>
      <c r="AI334" s="1288"/>
    </row>
    <row r="335" spans="1:35" ht="13.5" customHeight="1">
      <c r="A335" s="614"/>
      <c r="B335" s="561"/>
      <c r="C335" s="530" t="s">
        <v>367</v>
      </c>
      <c r="D335" s="679">
        <v>119.4</v>
      </c>
      <c r="E335" s="551">
        <v>3272489</v>
      </c>
      <c r="F335" s="1686">
        <v>561786</v>
      </c>
      <c r="G335" s="646">
        <v>109.6</v>
      </c>
      <c r="H335" s="550">
        <v>922588.8</v>
      </c>
      <c r="I335" s="1274">
        <v>0.47</v>
      </c>
      <c r="J335" s="647">
        <v>-1.5</v>
      </c>
      <c r="K335" s="1293">
        <v>1.073</v>
      </c>
      <c r="L335" s="1237">
        <v>380666</v>
      </c>
      <c r="M335" s="644"/>
      <c r="N335" s="614"/>
      <c r="O335" s="1987"/>
      <c r="P335" s="1987"/>
      <c r="Q335" s="1987"/>
      <c r="R335" s="664">
        <v>116.5</v>
      </c>
      <c r="S335" s="1984">
        <v>93.5</v>
      </c>
      <c r="T335" s="1984">
        <v>98.1</v>
      </c>
      <c r="U335" s="1395">
        <v>103.5</v>
      </c>
      <c r="V335" s="1704">
        <f t="shared" ref="V335:V390" si="5">ROUND(R335*S335/T335/U335,3)</f>
        <v>1.073</v>
      </c>
      <c r="W335" s="665">
        <v>96.8</v>
      </c>
      <c r="X335" s="657">
        <v>100.20703933747413</v>
      </c>
      <c r="Y335" s="639"/>
      <c r="AI335" s="1288"/>
    </row>
    <row r="336" spans="1:35" ht="13.5" customHeight="1">
      <c r="A336" s="614"/>
      <c r="B336" s="561"/>
      <c r="C336" s="530" t="s">
        <v>368</v>
      </c>
      <c r="D336" s="679">
        <v>121.1</v>
      </c>
      <c r="E336" s="551">
        <v>3550992</v>
      </c>
      <c r="F336" s="1686">
        <v>531326</v>
      </c>
      <c r="G336" s="646">
        <v>110.2</v>
      </c>
      <c r="H336" s="550">
        <v>901472.22</v>
      </c>
      <c r="I336" s="1274">
        <v>0.48</v>
      </c>
      <c r="J336" s="647">
        <v>-4</v>
      </c>
      <c r="K336" s="1293">
        <v>1.3580000000000001</v>
      </c>
      <c r="L336" s="1237">
        <v>439259</v>
      </c>
      <c r="M336" s="644"/>
      <c r="N336" s="614"/>
      <c r="O336" s="1987"/>
      <c r="P336" s="1987"/>
      <c r="Q336" s="1987"/>
      <c r="R336" s="664">
        <v>147</v>
      </c>
      <c r="S336" s="1984">
        <v>93.6</v>
      </c>
      <c r="T336" s="1984">
        <v>98.3</v>
      </c>
      <c r="U336" s="1395">
        <v>103.1</v>
      </c>
      <c r="V336" s="1704">
        <f t="shared" si="5"/>
        <v>1.3580000000000001</v>
      </c>
      <c r="W336" s="665">
        <v>97.1</v>
      </c>
      <c r="X336" s="657">
        <v>100.51759834368531</v>
      </c>
      <c r="Y336" s="639"/>
      <c r="AI336" s="1288"/>
    </row>
    <row r="337" spans="1:35" ht="13.5" customHeight="1">
      <c r="A337" s="614"/>
      <c r="B337" s="561"/>
      <c r="C337" s="530" t="s">
        <v>369</v>
      </c>
      <c r="D337" s="679">
        <v>116.8</v>
      </c>
      <c r="E337" s="551">
        <v>3465136</v>
      </c>
      <c r="F337" s="1686">
        <v>621201</v>
      </c>
      <c r="G337" s="646">
        <v>103.2</v>
      </c>
      <c r="H337" s="550">
        <v>965550.19499999995</v>
      </c>
      <c r="I337" s="1274">
        <v>0.48</v>
      </c>
      <c r="J337" s="647">
        <v>-5.4</v>
      </c>
      <c r="K337" s="1293">
        <v>1.038</v>
      </c>
      <c r="L337" s="1237">
        <v>417182</v>
      </c>
      <c r="M337" s="644"/>
      <c r="N337" s="614"/>
      <c r="O337" s="1987"/>
      <c r="P337" s="1987"/>
      <c r="Q337" s="1987"/>
      <c r="R337" s="664">
        <v>112.1</v>
      </c>
      <c r="S337" s="1984">
        <v>93.3</v>
      </c>
      <c r="T337" s="1984">
        <v>98.9</v>
      </c>
      <c r="U337" s="1395">
        <v>101.9</v>
      </c>
      <c r="V337" s="1704">
        <f t="shared" si="5"/>
        <v>1.038</v>
      </c>
      <c r="W337" s="665">
        <v>97.6</v>
      </c>
      <c r="X337" s="657">
        <v>101.0351966873706</v>
      </c>
      <c r="Y337" s="639"/>
      <c r="AI337" s="1288"/>
    </row>
    <row r="338" spans="1:35" ht="13.5" customHeight="1">
      <c r="A338" s="614"/>
      <c r="B338" s="561"/>
      <c r="C338" s="530" t="s">
        <v>370</v>
      </c>
      <c r="D338" s="679">
        <v>119.3</v>
      </c>
      <c r="E338" s="551">
        <v>3558146</v>
      </c>
      <c r="F338" s="1686">
        <v>471082</v>
      </c>
      <c r="G338" s="646">
        <v>108</v>
      </c>
      <c r="H338" s="550">
        <v>923714.4</v>
      </c>
      <c r="I338" s="1274">
        <v>0.49</v>
      </c>
      <c r="J338" s="647">
        <v>-4.5</v>
      </c>
      <c r="K338" s="1293">
        <v>1.04</v>
      </c>
      <c r="L338" s="1237">
        <v>372798</v>
      </c>
      <c r="M338" s="644"/>
      <c r="N338" s="614"/>
      <c r="O338" s="1987"/>
      <c r="P338" s="1987"/>
      <c r="Q338" s="1987"/>
      <c r="R338" s="664">
        <v>110.9</v>
      </c>
      <c r="S338" s="1984">
        <v>93.1</v>
      </c>
      <c r="T338" s="1984">
        <v>97.4</v>
      </c>
      <c r="U338" s="1395">
        <v>101.9</v>
      </c>
      <c r="V338" s="1704">
        <f t="shared" si="5"/>
        <v>1.04</v>
      </c>
      <c r="W338" s="665">
        <v>97.9</v>
      </c>
      <c r="X338" s="657">
        <v>101.34575569358179</v>
      </c>
      <c r="Y338" s="639"/>
      <c r="AI338" s="1288"/>
    </row>
    <row r="339" spans="1:35" ht="13.5" customHeight="1">
      <c r="A339" s="614"/>
      <c r="B339" s="561"/>
      <c r="C339" s="530" t="s">
        <v>371</v>
      </c>
      <c r="D339" s="679">
        <v>120.2</v>
      </c>
      <c r="E339" s="551">
        <v>3665085</v>
      </c>
      <c r="F339" s="1686">
        <v>628375</v>
      </c>
      <c r="G339" s="646">
        <v>111.9</v>
      </c>
      <c r="H339" s="550">
        <v>963288.86400000006</v>
      </c>
      <c r="I339" s="1274">
        <v>0.49</v>
      </c>
      <c r="J339" s="647">
        <v>-4.7</v>
      </c>
      <c r="K339" s="1293">
        <v>1.1100000000000001</v>
      </c>
      <c r="L339" s="1237">
        <v>366760</v>
      </c>
      <c r="M339" s="644"/>
      <c r="N339" s="614"/>
      <c r="O339" s="1987"/>
      <c r="P339" s="1987"/>
      <c r="Q339" s="1987"/>
      <c r="R339" s="664">
        <v>119.1</v>
      </c>
      <c r="S339" s="1984">
        <v>92.9</v>
      </c>
      <c r="T339" s="1984">
        <v>100.1</v>
      </c>
      <c r="U339" s="1395">
        <v>99.6</v>
      </c>
      <c r="V339" s="1704">
        <f t="shared" si="5"/>
        <v>1.1100000000000001</v>
      </c>
      <c r="W339" s="665">
        <v>97.5</v>
      </c>
      <c r="X339" s="657">
        <v>100.93167701863355</v>
      </c>
      <c r="Y339" s="639"/>
      <c r="AI339" s="1288"/>
    </row>
    <row r="340" spans="1:35" ht="13.5" customHeight="1">
      <c r="A340" s="614"/>
      <c r="B340" s="561"/>
      <c r="C340" s="530" t="s">
        <v>372</v>
      </c>
      <c r="D340" s="679">
        <v>118.5</v>
      </c>
      <c r="E340" s="551">
        <v>3762956</v>
      </c>
      <c r="F340" s="1686">
        <v>687165</v>
      </c>
      <c r="G340" s="646">
        <v>104.1</v>
      </c>
      <c r="H340" s="550">
        <v>961993.16500000004</v>
      </c>
      <c r="I340" s="1274">
        <v>0.5</v>
      </c>
      <c r="J340" s="647">
        <v>-5.6</v>
      </c>
      <c r="K340" s="1293">
        <v>1.1060000000000001</v>
      </c>
      <c r="L340" s="1237">
        <v>401744</v>
      </c>
      <c r="M340" s="644"/>
      <c r="N340" s="614"/>
      <c r="O340" s="1987"/>
      <c r="P340" s="1987"/>
      <c r="Q340" s="1987"/>
      <c r="R340" s="664">
        <v>117.4</v>
      </c>
      <c r="S340" s="1984">
        <v>93</v>
      </c>
      <c r="T340" s="1984">
        <v>99</v>
      </c>
      <c r="U340" s="1395">
        <v>99.7</v>
      </c>
      <c r="V340" s="1704">
        <f t="shared" si="5"/>
        <v>1.1060000000000001</v>
      </c>
      <c r="W340" s="665">
        <v>97.3</v>
      </c>
      <c r="X340" s="657">
        <v>100.72463768115942</v>
      </c>
      <c r="Y340" s="639"/>
      <c r="AI340" s="1288"/>
    </row>
    <row r="341" spans="1:35" ht="13.5" customHeight="1">
      <c r="A341" s="614"/>
      <c r="B341" s="561"/>
      <c r="C341" s="530" t="s">
        <v>373</v>
      </c>
      <c r="D341" s="679">
        <v>115.9</v>
      </c>
      <c r="E341" s="551">
        <v>3641280</v>
      </c>
      <c r="F341" s="1686">
        <v>573976</v>
      </c>
      <c r="G341" s="646">
        <v>102.2</v>
      </c>
      <c r="H341" s="550">
        <v>881444.17100000009</v>
      </c>
      <c r="I341" s="1274">
        <v>0.52</v>
      </c>
      <c r="J341" s="647">
        <v>-4.8</v>
      </c>
      <c r="K341" s="1293">
        <v>1.002</v>
      </c>
      <c r="L341" s="1237">
        <v>374798</v>
      </c>
      <c r="M341" s="644"/>
      <c r="N341" s="614"/>
      <c r="O341" s="1987"/>
      <c r="P341" s="1987"/>
      <c r="Q341" s="1987"/>
      <c r="R341" s="664">
        <v>102.8</v>
      </c>
      <c r="S341" s="1984">
        <v>93</v>
      </c>
      <c r="T341" s="1984">
        <v>99.9</v>
      </c>
      <c r="U341" s="1395">
        <v>95.5</v>
      </c>
      <c r="V341" s="1704">
        <f t="shared" si="5"/>
        <v>1.002</v>
      </c>
      <c r="W341" s="665">
        <v>97.6</v>
      </c>
      <c r="X341" s="657">
        <v>101.0351966873706</v>
      </c>
      <c r="Y341" s="639"/>
      <c r="AI341" s="1288"/>
    </row>
    <row r="342" spans="1:35" ht="13.5" customHeight="1">
      <c r="A342" s="614"/>
      <c r="B342" s="561"/>
      <c r="C342" s="530" t="s">
        <v>374</v>
      </c>
      <c r="D342" s="679">
        <v>117.7</v>
      </c>
      <c r="E342" s="551">
        <v>3722776</v>
      </c>
      <c r="F342" s="1686">
        <v>572394</v>
      </c>
      <c r="G342" s="646">
        <v>103.2</v>
      </c>
      <c r="H342" s="550">
        <v>902740.91200000001</v>
      </c>
      <c r="I342" s="1274">
        <v>0.55000000000000004</v>
      </c>
      <c r="J342" s="647">
        <v>-4.9000000000000004</v>
      </c>
      <c r="K342" s="1293">
        <v>1.163</v>
      </c>
      <c r="L342" s="1237">
        <v>407313</v>
      </c>
      <c r="M342" s="644"/>
      <c r="N342" s="614"/>
      <c r="O342" s="1987"/>
      <c r="P342" s="1987"/>
      <c r="Q342" s="1987"/>
      <c r="R342" s="664">
        <v>119.5</v>
      </c>
      <c r="S342" s="1984">
        <v>92.9</v>
      </c>
      <c r="T342" s="1984">
        <v>100.3</v>
      </c>
      <c r="U342" s="1395">
        <v>95.2</v>
      </c>
      <c r="V342" s="1704">
        <f t="shared" si="5"/>
        <v>1.163</v>
      </c>
      <c r="W342" s="665">
        <v>98.1</v>
      </c>
      <c r="X342" s="657">
        <v>101.55279503105591</v>
      </c>
      <c r="Y342" s="639"/>
      <c r="AI342" s="1288"/>
    </row>
    <row r="343" spans="1:35" ht="13.5" customHeight="1">
      <c r="A343" s="614"/>
      <c r="B343" s="561"/>
      <c r="C343" s="530" t="s">
        <v>116</v>
      </c>
      <c r="D343" s="679">
        <v>123.8</v>
      </c>
      <c r="E343" s="551">
        <v>3611935</v>
      </c>
      <c r="F343" s="1686">
        <v>633260</v>
      </c>
      <c r="G343" s="646">
        <v>115.7</v>
      </c>
      <c r="H343" s="550">
        <v>940826.42399999988</v>
      </c>
      <c r="I343" s="1274">
        <v>0.56999999999999995</v>
      </c>
      <c r="J343" s="647">
        <v>1.9</v>
      </c>
      <c r="K343" s="1293">
        <v>1.2130000000000001</v>
      </c>
      <c r="L343" s="1237">
        <v>426387</v>
      </c>
      <c r="M343" s="644"/>
      <c r="N343" s="614"/>
      <c r="O343" s="1987"/>
      <c r="P343" s="1987"/>
      <c r="Q343" s="1987"/>
      <c r="R343" s="664">
        <v>124.3</v>
      </c>
      <c r="S343" s="1984">
        <v>92.7</v>
      </c>
      <c r="T343" s="1984">
        <v>99.5</v>
      </c>
      <c r="U343" s="1395">
        <v>95.5</v>
      </c>
      <c r="V343" s="1704">
        <f t="shared" si="5"/>
        <v>1.2130000000000001</v>
      </c>
      <c r="W343" s="665">
        <v>97.9</v>
      </c>
      <c r="X343" s="657">
        <v>101.34575569358179</v>
      </c>
      <c r="Y343" s="639"/>
      <c r="AI343" s="1288"/>
    </row>
    <row r="344" spans="1:35" ht="13.5" customHeight="1">
      <c r="A344" s="614"/>
      <c r="B344" s="561"/>
      <c r="C344" s="530" t="s">
        <v>117</v>
      </c>
      <c r="D344" s="679">
        <v>120.7</v>
      </c>
      <c r="E344" s="551">
        <v>3444506</v>
      </c>
      <c r="F344" s="1686">
        <v>542731</v>
      </c>
      <c r="G344" s="646">
        <v>109.3</v>
      </c>
      <c r="H344" s="550">
        <v>924915.97899999993</v>
      </c>
      <c r="I344" s="1274">
        <v>0.59</v>
      </c>
      <c r="J344" s="647">
        <v>-4.3</v>
      </c>
      <c r="K344" s="1293">
        <v>1.1930000000000001</v>
      </c>
      <c r="L344" s="1237">
        <v>376609</v>
      </c>
      <c r="M344" s="644"/>
      <c r="N344" s="614"/>
      <c r="O344" s="1987"/>
      <c r="P344" s="1987"/>
      <c r="Q344" s="1987"/>
      <c r="R344" s="664">
        <v>119.6</v>
      </c>
      <c r="S344" s="1984">
        <v>92.8</v>
      </c>
      <c r="T344" s="1984">
        <v>104.4</v>
      </c>
      <c r="U344" s="1395">
        <v>89.1</v>
      </c>
      <c r="V344" s="1704">
        <f t="shared" si="5"/>
        <v>1.1930000000000001</v>
      </c>
      <c r="W344" s="665">
        <v>97.4</v>
      </c>
      <c r="X344" s="657">
        <v>100.82815734989649</v>
      </c>
      <c r="Y344" s="639"/>
      <c r="AI344" s="1288"/>
    </row>
    <row r="345" spans="1:35" ht="13.5" customHeight="1">
      <c r="A345" s="614"/>
      <c r="B345" s="561"/>
      <c r="C345" s="533" t="s">
        <v>118</v>
      </c>
      <c r="D345" s="681">
        <v>122</v>
      </c>
      <c r="E345" s="557">
        <v>3458166</v>
      </c>
      <c r="F345" s="1687">
        <v>670725</v>
      </c>
      <c r="G345" s="653">
        <v>114.1</v>
      </c>
      <c r="H345" s="569">
        <v>877196.74</v>
      </c>
      <c r="I345" s="1276">
        <v>0.61</v>
      </c>
      <c r="J345" s="654">
        <v>-4.2</v>
      </c>
      <c r="K345" s="1295">
        <v>1.343</v>
      </c>
      <c r="L345" s="1239">
        <v>443221</v>
      </c>
      <c r="M345" s="655"/>
      <c r="N345" s="626"/>
      <c r="O345" s="629"/>
      <c r="P345" s="629"/>
      <c r="Q345" s="629"/>
      <c r="R345" s="664">
        <v>128.69999999999999</v>
      </c>
      <c r="S345" s="1256">
        <v>92.7</v>
      </c>
      <c r="T345" s="1256">
        <v>103.2</v>
      </c>
      <c r="U345" s="1395">
        <v>86.1</v>
      </c>
      <c r="V345" s="1704">
        <f t="shared" si="5"/>
        <v>1.343</v>
      </c>
      <c r="W345" s="665">
        <v>97.4</v>
      </c>
      <c r="X345" s="657">
        <v>100.82815734989649</v>
      </c>
      <c r="Y345" s="639"/>
      <c r="AI345" s="1288"/>
    </row>
    <row r="346" spans="1:35" ht="13.5" customHeight="1">
      <c r="A346" s="611">
        <v>2004</v>
      </c>
      <c r="B346" s="560" t="s">
        <v>135</v>
      </c>
      <c r="C346" s="529" t="s">
        <v>366</v>
      </c>
      <c r="D346" s="677">
        <v>122.8</v>
      </c>
      <c r="E346" s="549">
        <v>3417264</v>
      </c>
      <c r="F346" s="1688">
        <v>604473</v>
      </c>
      <c r="G346" s="649">
        <v>115.8</v>
      </c>
      <c r="H346" s="550">
        <v>966909.30599999998</v>
      </c>
      <c r="I346" s="1274">
        <v>0.63</v>
      </c>
      <c r="J346" s="650">
        <v>-1.4</v>
      </c>
      <c r="K346" s="1294">
        <v>1.0329999999999999</v>
      </c>
      <c r="L346" s="1238">
        <v>341987</v>
      </c>
      <c r="M346" s="644"/>
      <c r="N346" s="614"/>
      <c r="O346" s="1987"/>
      <c r="P346" s="1987"/>
      <c r="Q346" s="1987"/>
      <c r="R346" s="667">
        <v>114</v>
      </c>
      <c r="S346" s="1984">
        <v>92.9</v>
      </c>
      <c r="T346" s="1984">
        <v>102.3</v>
      </c>
      <c r="U346" s="1388">
        <v>100.2</v>
      </c>
      <c r="V346" s="1706">
        <f t="shared" si="5"/>
        <v>1.0329999999999999</v>
      </c>
      <c r="W346" s="665">
        <v>96.9</v>
      </c>
      <c r="X346" s="657">
        <v>100.31055900621119</v>
      </c>
      <c r="Y346" s="639"/>
      <c r="AI346" s="1288"/>
    </row>
    <row r="347" spans="1:35" ht="13.5" customHeight="1">
      <c r="A347" s="614"/>
      <c r="B347" s="561"/>
      <c r="C347" s="530" t="s">
        <v>367</v>
      </c>
      <c r="D347" s="679">
        <v>123.1</v>
      </c>
      <c r="E347" s="551">
        <v>3384689</v>
      </c>
      <c r="F347" s="1686">
        <v>508622</v>
      </c>
      <c r="G347" s="646">
        <v>119.8</v>
      </c>
      <c r="H347" s="550">
        <v>1008630.0209999999</v>
      </c>
      <c r="I347" s="1274">
        <v>0.63</v>
      </c>
      <c r="J347" s="647">
        <v>1.6</v>
      </c>
      <c r="K347" s="1293">
        <v>1.081</v>
      </c>
      <c r="L347" s="1237">
        <v>413722</v>
      </c>
      <c r="M347" s="644"/>
      <c r="N347" s="614"/>
      <c r="O347" s="1987"/>
      <c r="P347" s="1987"/>
      <c r="Q347" s="1987"/>
      <c r="R347" s="664">
        <v>122.8</v>
      </c>
      <c r="S347" s="1984">
        <v>93.1</v>
      </c>
      <c r="T347" s="1984">
        <v>105.2</v>
      </c>
      <c r="U347" s="1395">
        <v>100.5</v>
      </c>
      <c r="V347" s="1704">
        <f>ROUND(R347*S347/T347/U347,3)</f>
        <v>1.081</v>
      </c>
      <c r="W347" s="665">
        <v>97</v>
      </c>
      <c r="X347" s="657">
        <v>100.41407867494824</v>
      </c>
      <c r="Y347" s="639"/>
      <c r="AI347" s="1288"/>
    </row>
    <row r="348" spans="1:35" ht="13.5" customHeight="1">
      <c r="A348" s="614"/>
      <c r="B348" s="561"/>
      <c r="C348" s="530" t="s">
        <v>368</v>
      </c>
      <c r="D348" s="679">
        <v>119.6</v>
      </c>
      <c r="E348" s="551">
        <v>3596713</v>
      </c>
      <c r="F348" s="1686">
        <v>555105</v>
      </c>
      <c r="G348" s="646">
        <v>109.3</v>
      </c>
      <c r="H348" s="550">
        <v>1065554.1000000001</v>
      </c>
      <c r="I348" s="1274">
        <v>0.63</v>
      </c>
      <c r="J348" s="647">
        <v>-3.7</v>
      </c>
      <c r="K348" s="1293">
        <v>1.3640000000000001</v>
      </c>
      <c r="L348" s="1237">
        <v>479890</v>
      </c>
      <c r="M348" s="644"/>
      <c r="N348" s="614"/>
      <c r="O348" s="1987"/>
      <c r="P348" s="1987"/>
      <c r="Q348" s="1987"/>
      <c r="R348" s="664">
        <v>151.19999999999999</v>
      </c>
      <c r="S348" s="1984">
        <v>93.4</v>
      </c>
      <c r="T348" s="1984">
        <v>103</v>
      </c>
      <c r="U348" s="1395">
        <v>100.5</v>
      </c>
      <c r="V348" s="1704">
        <f t="shared" si="5"/>
        <v>1.3640000000000001</v>
      </c>
      <c r="W348" s="665">
        <v>97.1</v>
      </c>
      <c r="X348" s="657">
        <v>100.51759834368531</v>
      </c>
      <c r="Y348" s="639"/>
      <c r="AI348" s="1288"/>
    </row>
    <row r="349" spans="1:35" ht="13.5" customHeight="1">
      <c r="A349" s="614"/>
      <c r="B349" s="561"/>
      <c r="C349" s="530" t="s">
        <v>369</v>
      </c>
      <c r="D349" s="679">
        <v>123.6</v>
      </c>
      <c r="E349" s="551">
        <v>3474468</v>
      </c>
      <c r="F349" s="1686">
        <v>524886</v>
      </c>
      <c r="G349" s="646">
        <v>113.7</v>
      </c>
      <c r="H349" s="550">
        <v>1066730.3639999998</v>
      </c>
      <c r="I349" s="1274">
        <v>0.64</v>
      </c>
      <c r="J349" s="647">
        <v>-1.9</v>
      </c>
      <c r="K349" s="1293">
        <v>1.0780000000000001</v>
      </c>
      <c r="L349" s="1237">
        <v>444088</v>
      </c>
      <c r="M349" s="644"/>
      <c r="N349" s="614"/>
      <c r="O349" s="1987"/>
      <c r="P349" s="1987"/>
      <c r="Q349" s="1987"/>
      <c r="R349" s="664">
        <v>118.6</v>
      </c>
      <c r="S349" s="1984">
        <v>93.7</v>
      </c>
      <c r="T349" s="1984">
        <v>103.9</v>
      </c>
      <c r="U349" s="1395">
        <v>99.2</v>
      </c>
      <c r="V349" s="1704">
        <f t="shared" si="5"/>
        <v>1.0780000000000001</v>
      </c>
      <c r="W349" s="665">
        <v>97.1</v>
      </c>
      <c r="X349" s="657">
        <v>100.51759834368531</v>
      </c>
      <c r="Y349" s="639"/>
      <c r="AI349" s="1288"/>
    </row>
    <row r="350" spans="1:35" ht="13.5" customHeight="1">
      <c r="A350" s="614"/>
      <c r="B350" s="561"/>
      <c r="C350" s="530" t="s">
        <v>370</v>
      </c>
      <c r="D350" s="679">
        <v>124.6</v>
      </c>
      <c r="E350" s="551">
        <v>3656027</v>
      </c>
      <c r="F350" s="1686">
        <v>605473</v>
      </c>
      <c r="G350" s="646">
        <v>115</v>
      </c>
      <c r="H350" s="550">
        <v>981735.78599999996</v>
      </c>
      <c r="I350" s="1274">
        <v>0.67</v>
      </c>
      <c r="J350" s="647">
        <v>-1.8</v>
      </c>
      <c r="K350" s="1293">
        <v>1.0089999999999999</v>
      </c>
      <c r="L350" s="1237">
        <v>400628</v>
      </c>
      <c r="M350" s="644"/>
      <c r="N350" s="614"/>
      <c r="O350" s="1987"/>
      <c r="P350" s="1987"/>
      <c r="Q350" s="1987"/>
      <c r="R350" s="664">
        <v>110.8</v>
      </c>
      <c r="S350" s="1984">
        <v>93.9</v>
      </c>
      <c r="T350" s="1984">
        <v>103.4</v>
      </c>
      <c r="U350" s="1395">
        <v>99.7</v>
      </c>
      <c r="V350" s="1704">
        <f t="shared" si="5"/>
        <v>1.0089999999999999</v>
      </c>
      <c r="W350" s="665">
        <v>97.2</v>
      </c>
      <c r="X350" s="657">
        <v>100.62111801242237</v>
      </c>
      <c r="Y350" s="639"/>
      <c r="AI350" s="1288"/>
    </row>
    <row r="351" spans="1:35" ht="13.5" customHeight="1">
      <c r="A351" s="614"/>
      <c r="B351" s="561"/>
      <c r="C351" s="530" t="s">
        <v>371</v>
      </c>
      <c r="D351" s="679">
        <v>122.5</v>
      </c>
      <c r="E351" s="551">
        <v>3833122</v>
      </c>
      <c r="F351" s="1686">
        <v>764836</v>
      </c>
      <c r="G351" s="646">
        <v>112.7</v>
      </c>
      <c r="H351" s="550">
        <v>1061378.3160000001</v>
      </c>
      <c r="I351" s="1274">
        <v>0.69</v>
      </c>
      <c r="J351" s="647">
        <v>-5.2</v>
      </c>
      <c r="K351" s="1293">
        <v>1.133</v>
      </c>
      <c r="L351" s="1237">
        <v>469294</v>
      </c>
      <c r="M351" s="644"/>
      <c r="N351" s="614"/>
      <c r="O351" s="1987"/>
      <c r="P351" s="1987"/>
      <c r="Q351" s="1987"/>
      <c r="R351" s="664">
        <v>123.6</v>
      </c>
      <c r="S351" s="1984">
        <v>94.1</v>
      </c>
      <c r="T351" s="1984">
        <v>103.2</v>
      </c>
      <c r="U351" s="1395">
        <v>99.5</v>
      </c>
      <c r="V351" s="1704">
        <f t="shared" si="5"/>
        <v>1.133</v>
      </c>
      <c r="W351" s="665">
        <v>97.3</v>
      </c>
      <c r="X351" s="657">
        <v>100.72463768115942</v>
      </c>
      <c r="Y351" s="639"/>
      <c r="AI351" s="1288"/>
    </row>
    <row r="352" spans="1:35" ht="13.5" customHeight="1">
      <c r="A352" s="614"/>
      <c r="B352" s="561"/>
      <c r="C352" s="530" t="s">
        <v>372</v>
      </c>
      <c r="D352" s="679">
        <v>127.9</v>
      </c>
      <c r="E352" s="551">
        <v>4022361</v>
      </c>
      <c r="F352" s="1686">
        <v>631346</v>
      </c>
      <c r="G352" s="646">
        <v>120.5</v>
      </c>
      <c r="H352" s="550">
        <v>1060694.4350000001</v>
      </c>
      <c r="I352" s="1274">
        <v>0.69</v>
      </c>
      <c r="J352" s="647">
        <v>-1</v>
      </c>
      <c r="K352" s="1293">
        <v>1.1339999999999999</v>
      </c>
      <c r="L352" s="1237">
        <v>467998</v>
      </c>
      <c r="M352" s="644"/>
      <c r="N352" s="614"/>
      <c r="O352" s="1987"/>
      <c r="P352" s="1987"/>
      <c r="Q352" s="1987"/>
      <c r="R352" s="664">
        <v>124.6</v>
      </c>
      <c r="S352" s="1984">
        <v>94.4</v>
      </c>
      <c r="T352" s="1984">
        <v>104.5</v>
      </c>
      <c r="U352" s="1395">
        <v>99.3</v>
      </c>
      <c r="V352" s="1704">
        <f t="shared" si="5"/>
        <v>1.1339999999999999</v>
      </c>
      <c r="W352" s="665">
        <v>97.2</v>
      </c>
      <c r="X352" s="657">
        <v>100.62111801242237</v>
      </c>
      <c r="Y352" s="639"/>
      <c r="AI352" s="1288"/>
    </row>
    <row r="353" spans="1:35" ht="13.5" customHeight="1">
      <c r="A353" s="614"/>
      <c r="B353" s="561"/>
      <c r="C353" s="530" t="s">
        <v>373</v>
      </c>
      <c r="D353" s="679">
        <v>121.8</v>
      </c>
      <c r="E353" s="551">
        <v>3773456</v>
      </c>
      <c r="F353" s="1686">
        <v>660362</v>
      </c>
      <c r="G353" s="646">
        <v>115.4</v>
      </c>
      <c r="H353" s="550">
        <v>994415.76</v>
      </c>
      <c r="I353" s="1274">
        <v>0.7</v>
      </c>
      <c r="J353" s="647">
        <v>-3.8</v>
      </c>
      <c r="K353" s="1293">
        <v>1</v>
      </c>
      <c r="L353" s="1237">
        <v>446453</v>
      </c>
      <c r="M353" s="644"/>
      <c r="N353" s="614"/>
      <c r="O353" s="1987"/>
      <c r="P353" s="1987"/>
      <c r="Q353" s="1987"/>
      <c r="R353" s="664">
        <v>109.2</v>
      </c>
      <c r="S353" s="1984">
        <v>94.5</v>
      </c>
      <c r="T353" s="1984">
        <v>104.7</v>
      </c>
      <c r="U353" s="1395">
        <v>98.6</v>
      </c>
      <c r="V353" s="1704">
        <f t="shared" si="5"/>
        <v>1</v>
      </c>
      <c r="W353" s="665">
        <v>97.2</v>
      </c>
      <c r="X353" s="657">
        <v>100.62111801242237</v>
      </c>
      <c r="Y353" s="639"/>
      <c r="AI353" s="1288"/>
    </row>
    <row r="354" spans="1:35" ht="13.5" customHeight="1">
      <c r="A354" s="614"/>
      <c r="B354" s="561"/>
      <c r="C354" s="530" t="s">
        <v>374</v>
      </c>
      <c r="D354" s="679">
        <v>122.8</v>
      </c>
      <c r="E354" s="551">
        <v>3828482</v>
      </c>
      <c r="F354" s="1686">
        <v>1143418</v>
      </c>
      <c r="G354" s="646">
        <v>115.2</v>
      </c>
      <c r="H354" s="550">
        <v>1012538.3939999999</v>
      </c>
      <c r="I354" s="1274">
        <v>0.69</v>
      </c>
      <c r="J354" s="647">
        <v>-2.1</v>
      </c>
      <c r="K354" s="1293">
        <v>1.1259999999999999</v>
      </c>
      <c r="L354" s="1237">
        <v>463056</v>
      </c>
      <c r="M354" s="644"/>
      <c r="N354" s="614"/>
      <c r="O354" s="1987"/>
      <c r="P354" s="1987"/>
      <c r="Q354" s="1987"/>
      <c r="R354" s="664">
        <v>124.4</v>
      </c>
      <c r="S354" s="1984">
        <v>94.6</v>
      </c>
      <c r="T354" s="1984">
        <v>105.8</v>
      </c>
      <c r="U354" s="1395">
        <v>98.8</v>
      </c>
      <c r="V354" s="1704">
        <f t="shared" si="5"/>
        <v>1.1259999999999999</v>
      </c>
      <c r="W354" s="665">
        <v>97.9</v>
      </c>
      <c r="X354" s="657">
        <v>101.34575569358179</v>
      </c>
      <c r="Y354" s="639"/>
      <c r="AI354" s="1288"/>
    </row>
    <row r="355" spans="1:35" ht="13.5" customHeight="1">
      <c r="A355" s="614"/>
      <c r="B355" s="561"/>
      <c r="C355" s="530" t="s">
        <v>116</v>
      </c>
      <c r="D355" s="679">
        <v>124.6</v>
      </c>
      <c r="E355" s="551">
        <v>3756869</v>
      </c>
      <c r="F355" s="1686">
        <v>600307</v>
      </c>
      <c r="G355" s="646">
        <v>115</v>
      </c>
      <c r="H355" s="550">
        <v>1017274.4</v>
      </c>
      <c r="I355" s="1274">
        <v>0.74</v>
      </c>
      <c r="J355" s="647">
        <v>-4.2</v>
      </c>
      <c r="K355" s="1293">
        <v>1.109</v>
      </c>
      <c r="L355" s="1237">
        <v>492235</v>
      </c>
      <c r="M355" s="644"/>
      <c r="N355" s="614"/>
      <c r="O355" s="1987"/>
      <c r="P355" s="1987"/>
      <c r="Q355" s="1987"/>
      <c r="R355" s="664">
        <v>121.3</v>
      </c>
      <c r="S355" s="1984">
        <v>95</v>
      </c>
      <c r="T355" s="1984">
        <v>105</v>
      </c>
      <c r="U355" s="1395">
        <v>99</v>
      </c>
      <c r="V355" s="1704">
        <f t="shared" si="5"/>
        <v>1.109</v>
      </c>
      <c r="W355" s="665">
        <v>98.3</v>
      </c>
      <c r="X355" s="657">
        <v>101.75983436853002</v>
      </c>
      <c r="Y355" s="639"/>
      <c r="AI355" s="1288"/>
    </row>
    <row r="356" spans="1:35" ht="13.5" customHeight="1">
      <c r="A356" s="614"/>
      <c r="B356" s="561"/>
      <c r="C356" s="530" t="s">
        <v>117</v>
      </c>
      <c r="D356" s="679">
        <v>126.6</v>
      </c>
      <c r="E356" s="551">
        <v>3532016</v>
      </c>
      <c r="F356" s="1686">
        <v>513254</v>
      </c>
      <c r="G356" s="646">
        <v>122.3</v>
      </c>
      <c r="H356" s="550">
        <v>1037046.7839999999</v>
      </c>
      <c r="I356" s="1274">
        <v>0.77</v>
      </c>
      <c r="J356" s="647">
        <v>-4.0999999999999996</v>
      </c>
      <c r="K356" s="1293">
        <v>1.1990000000000001</v>
      </c>
      <c r="L356" s="1237">
        <v>477027</v>
      </c>
      <c r="M356" s="644"/>
      <c r="N356" s="614"/>
      <c r="O356" s="1987"/>
      <c r="P356" s="1987"/>
      <c r="Q356" s="1987"/>
      <c r="R356" s="664">
        <v>129.69999999999999</v>
      </c>
      <c r="S356" s="1984">
        <v>95.1</v>
      </c>
      <c r="T356" s="1984">
        <v>105.3</v>
      </c>
      <c r="U356" s="1395">
        <v>97.7</v>
      </c>
      <c r="V356" s="1704">
        <f t="shared" si="5"/>
        <v>1.1990000000000001</v>
      </c>
      <c r="W356" s="665">
        <v>98.3</v>
      </c>
      <c r="X356" s="657">
        <v>101.75983436853002</v>
      </c>
      <c r="Y356" s="639"/>
      <c r="AI356" s="1288"/>
    </row>
    <row r="357" spans="1:35" ht="13.5" customHeight="1">
      <c r="A357" s="626"/>
      <c r="B357" s="642"/>
      <c r="C357" s="533" t="s">
        <v>118</v>
      </c>
      <c r="D357" s="681">
        <v>125.5</v>
      </c>
      <c r="E357" s="557">
        <v>3528140</v>
      </c>
      <c r="F357" s="1687">
        <v>764356</v>
      </c>
      <c r="G357" s="653">
        <v>121.2</v>
      </c>
      <c r="H357" s="556">
        <v>1033111.7</v>
      </c>
      <c r="I357" s="1276">
        <v>0.78</v>
      </c>
      <c r="J357" s="654">
        <v>-2.9</v>
      </c>
      <c r="K357" s="1295">
        <v>1.2190000000000001</v>
      </c>
      <c r="L357" s="1239">
        <v>505740</v>
      </c>
      <c r="M357" s="644"/>
      <c r="N357" s="626"/>
      <c r="O357" s="629"/>
      <c r="P357" s="629"/>
      <c r="Q357" s="629"/>
      <c r="R357" s="669">
        <v>133.19999999999999</v>
      </c>
      <c r="S357" s="1256">
        <v>94.9</v>
      </c>
      <c r="T357" s="1256">
        <v>105.1</v>
      </c>
      <c r="U357" s="1396">
        <v>98.7</v>
      </c>
      <c r="V357" s="1705">
        <f t="shared" si="5"/>
        <v>1.2190000000000001</v>
      </c>
      <c r="W357" s="665">
        <v>97.4</v>
      </c>
      <c r="X357" s="657">
        <v>100.82815734989649</v>
      </c>
      <c r="Y357" s="639"/>
      <c r="AI357" s="1288"/>
    </row>
    <row r="358" spans="1:35" ht="13.5" customHeight="1">
      <c r="A358" s="614">
        <v>2005</v>
      </c>
      <c r="B358" s="561" t="s">
        <v>136</v>
      </c>
      <c r="C358" s="529" t="s">
        <v>366</v>
      </c>
      <c r="D358" s="677">
        <v>123.5</v>
      </c>
      <c r="E358" s="549">
        <v>3463225</v>
      </c>
      <c r="F358" s="1688">
        <v>657784</v>
      </c>
      <c r="G358" s="649">
        <v>117.1</v>
      </c>
      <c r="H358" s="548">
        <v>938133.77099999995</v>
      </c>
      <c r="I358" s="1274">
        <v>0.79</v>
      </c>
      <c r="J358" s="650">
        <v>0.8</v>
      </c>
      <c r="K358" s="1294">
        <v>1.093</v>
      </c>
      <c r="L358" s="1238">
        <v>411777</v>
      </c>
      <c r="M358" s="644"/>
      <c r="N358" s="614"/>
      <c r="O358" s="1987"/>
      <c r="P358" s="1987"/>
      <c r="Q358" s="1987"/>
      <c r="R358" s="664">
        <v>114.8</v>
      </c>
      <c r="S358" s="1984">
        <v>95</v>
      </c>
      <c r="T358" s="1984">
        <v>103.2</v>
      </c>
      <c r="U358" s="1395">
        <v>96.7</v>
      </c>
      <c r="V358" s="1704">
        <f t="shared" si="5"/>
        <v>1.093</v>
      </c>
      <c r="W358" s="665">
        <v>96.6</v>
      </c>
      <c r="X358" s="657">
        <v>100</v>
      </c>
      <c r="AI358" s="1288"/>
    </row>
    <row r="359" spans="1:35" ht="13.5" customHeight="1">
      <c r="A359" s="614"/>
      <c r="B359" s="561"/>
      <c r="C359" s="530" t="s">
        <v>367</v>
      </c>
      <c r="D359" s="679">
        <v>123.7</v>
      </c>
      <c r="E359" s="551">
        <v>3339607</v>
      </c>
      <c r="F359" s="1686">
        <v>570996</v>
      </c>
      <c r="G359" s="646">
        <v>118.6</v>
      </c>
      <c r="H359" s="550">
        <v>996103.11699999985</v>
      </c>
      <c r="I359" s="1274">
        <v>0.81</v>
      </c>
      <c r="J359" s="647">
        <v>-6.2</v>
      </c>
      <c r="K359" s="1293">
        <v>1.1279999999999999</v>
      </c>
      <c r="L359" s="1237">
        <v>439058</v>
      </c>
      <c r="M359" s="644"/>
      <c r="N359" s="614"/>
      <c r="O359" s="1987"/>
      <c r="P359" s="1987"/>
      <c r="Q359" s="1987"/>
      <c r="R359" s="664">
        <v>120.4</v>
      </c>
      <c r="S359" s="1984">
        <v>95</v>
      </c>
      <c r="T359" s="2003">
        <v>104.1</v>
      </c>
      <c r="U359" s="1395">
        <v>97.4</v>
      </c>
      <c r="V359" s="1704">
        <f t="shared" si="5"/>
        <v>1.1279999999999999</v>
      </c>
      <c r="W359" s="665">
        <v>96.6</v>
      </c>
      <c r="X359" s="657">
        <v>99.7</v>
      </c>
      <c r="AI359" s="1288"/>
    </row>
    <row r="360" spans="1:35" ht="13.5" customHeight="1">
      <c r="A360" s="614"/>
      <c r="B360" s="561"/>
      <c r="C360" s="530" t="s">
        <v>368</v>
      </c>
      <c r="D360" s="679">
        <v>122.8</v>
      </c>
      <c r="E360" s="551">
        <v>3637213</v>
      </c>
      <c r="F360" s="1686">
        <v>526056</v>
      </c>
      <c r="G360" s="646">
        <v>116.5</v>
      </c>
      <c r="H360" s="550">
        <v>1028119.96</v>
      </c>
      <c r="I360" s="1274">
        <v>0.84</v>
      </c>
      <c r="J360" s="647">
        <v>-5.5</v>
      </c>
      <c r="K360" s="1293">
        <v>1.4350000000000001</v>
      </c>
      <c r="L360" s="1237">
        <v>520571</v>
      </c>
      <c r="M360" s="644"/>
      <c r="N360" s="614"/>
      <c r="O360" s="1987"/>
      <c r="P360" s="1987"/>
      <c r="Q360" s="1987"/>
      <c r="R360" s="664">
        <v>151.6</v>
      </c>
      <c r="S360" s="1984">
        <v>95.3</v>
      </c>
      <c r="T360" s="1984">
        <v>103.5</v>
      </c>
      <c r="U360" s="1395">
        <v>97.3</v>
      </c>
      <c r="V360" s="1704">
        <f t="shared" si="5"/>
        <v>1.4350000000000001</v>
      </c>
      <c r="W360" s="665">
        <v>96.8</v>
      </c>
      <c r="X360" s="657">
        <v>100.2</v>
      </c>
      <c r="AI360" s="1288"/>
    </row>
    <row r="361" spans="1:35" ht="13.5" customHeight="1">
      <c r="A361" s="614"/>
      <c r="B361" s="561"/>
      <c r="C361" s="530" t="s">
        <v>369</v>
      </c>
      <c r="D361" s="679">
        <v>130.9</v>
      </c>
      <c r="E361" s="551">
        <v>3549411</v>
      </c>
      <c r="F361" s="1686">
        <v>641454</v>
      </c>
      <c r="G361" s="646">
        <v>133.5</v>
      </c>
      <c r="H361" s="550">
        <v>1069862.6000000001</v>
      </c>
      <c r="I361" s="1274">
        <v>0.86</v>
      </c>
      <c r="J361" s="647">
        <v>-2.6</v>
      </c>
      <c r="K361" s="1293">
        <v>1.149</v>
      </c>
      <c r="L361" s="1237">
        <v>490335</v>
      </c>
      <c r="M361" s="644"/>
      <c r="N361" s="614"/>
      <c r="O361" s="1987"/>
      <c r="P361" s="1987"/>
      <c r="Q361" s="1987"/>
      <c r="R361" s="664">
        <v>124</v>
      </c>
      <c r="S361" s="1984">
        <v>96</v>
      </c>
      <c r="T361" s="1984">
        <v>104.9</v>
      </c>
      <c r="U361" s="1395">
        <v>98.8</v>
      </c>
      <c r="V361" s="1704">
        <f t="shared" si="5"/>
        <v>1.149</v>
      </c>
      <c r="W361" s="665">
        <v>96.8</v>
      </c>
      <c r="X361" s="657">
        <v>100.2</v>
      </c>
      <c r="AI361" s="1288"/>
    </row>
    <row r="362" spans="1:35" ht="13.5" customHeight="1">
      <c r="A362" s="614"/>
      <c r="B362" s="561"/>
      <c r="C362" s="530" t="s">
        <v>370</v>
      </c>
      <c r="D362" s="679">
        <v>122.5</v>
      </c>
      <c r="E362" s="551">
        <v>3562292</v>
      </c>
      <c r="F362" s="1686">
        <v>525385</v>
      </c>
      <c r="G362" s="646">
        <v>119.9</v>
      </c>
      <c r="H362" s="550">
        <v>982640.46300000011</v>
      </c>
      <c r="I362" s="1274">
        <v>0.84</v>
      </c>
      <c r="J362" s="647">
        <v>-3.2</v>
      </c>
      <c r="K362" s="1293">
        <v>0.89100000000000001</v>
      </c>
      <c r="L362" s="1237">
        <v>447175</v>
      </c>
      <c r="M362" s="644"/>
      <c r="N362" s="614"/>
      <c r="O362" s="1987"/>
      <c r="P362" s="1987"/>
      <c r="Q362" s="1987"/>
      <c r="R362" s="664">
        <v>110.9</v>
      </c>
      <c r="S362" s="1984">
        <v>96</v>
      </c>
      <c r="T362" s="1984">
        <v>110.9</v>
      </c>
      <c r="U362" s="1395">
        <v>107.8</v>
      </c>
      <c r="V362" s="1704">
        <f t="shared" si="5"/>
        <v>0.89100000000000001</v>
      </c>
      <c r="W362" s="665">
        <v>96.8</v>
      </c>
      <c r="X362" s="657">
        <v>100.5</v>
      </c>
      <c r="AI362" s="1288"/>
    </row>
    <row r="363" spans="1:35" ht="13.5" customHeight="1">
      <c r="A363" s="614"/>
      <c r="B363" s="561"/>
      <c r="C363" s="530" t="s">
        <v>371</v>
      </c>
      <c r="D363" s="679">
        <v>124.6</v>
      </c>
      <c r="E363" s="551">
        <v>3826781</v>
      </c>
      <c r="F363" s="1686">
        <v>886305</v>
      </c>
      <c r="G363" s="646">
        <v>127</v>
      </c>
      <c r="H363" s="550">
        <v>1079019.004</v>
      </c>
      <c r="I363" s="1274">
        <v>0.84</v>
      </c>
      <c r="J363" s="647">
        <v>-0.2</v>
      </c>
      <c r="K363" s="1293">
        <v>1.1759999999999999</v>
      </c>
      <c r="L363" s="1237">
        <v>477342</v>
      </c>
      <c r="M363" s="644"/>
      <c r="N363" s="614"/>
      <c r="O363" s="1987"/>
      <c r="P363" s="1987"/>
      <c r="Q363" s="1987"/>
      <c r="R363" s="664">
        <v>125.9</v>
      </c>
      <c r="S363" s="1984">
        <v>95.9</v>
      </c>
      <c r="T363" s="1984">
        <v>104.9</v>
      </c>
      <c r="U363" s="1395">
        <v>97.9</v>
      </c>
      <c r="V363" s="1704">
        <f t="shared" si="5"/>
        <v>1.1759999999999999</v>
      </c>
      <c r="W363" s="665">
        <v>96.2</v>
      </c>
      <c r="X363" s="657">
        <v>99.9</v>
      </c>
      <c r="AI363" s="1288"/>
    </row>
    <row r="364" spans="1:35" ht="13.5" customHeight="1">
      <c r="A364" s="614"/>
      <c r="B364" s="561"/>
      <c r="C364" s="530" t="s">
        <v>372</v>
      </c>
      <c r="D364" s="679">
        <v>124.7</v>
      </c>
      <c r="E364" s="551">
        <v>3952182</v>
      </c>
      <c r="F364" s="1686">
        <v>534953</v>
      </c>
      <c r="G364" s="646">
        <v>121.4</v>
      </c>
      <c r="H364" s="550">
        <v>1053545.7379999999</v>
      </c>
      <c r="I364" s="1274">
        <v>0.84</v>
      </c>
      <c r="J364" s="647">
        <v>-2.1</v>
      </c>
      <c r="K364" s="1293">
        <v>1.1279999999999999</v>
      </c>
      <c r="L364" s="1237">
        <v>485842</v>
      </c>
      <c r="M364" s="644"/>
      <c r="N364" s="614"/>
      <c r="O364" s="1987"/>
      <c r="P364" s="1987"/>
      <c r="Q364" s="1987"/>
      <c r="R364" s="664">
        <v>119.5</v>
      </c>
      <c r="S364" s="1984">
        <v>96.3</v>
      </c>
      <c r="T364" s="1984">
        <v>104.5</v>
      </c>
      <c r="U364" s="1395">
        <v>97.6</v>
      </c>
      <c r="V364" s="1704">
        <f t="shared" si="5"/>
        <v>1.1279999999999999</v>
      </c>
      <c r="W364" s="665">
        <v>96.2</v>
      </c>
      <c r="X364" s="657">
        <v>99.7</v>
      </c>
      <c r="AI364" s="1288"/>
    </row>
    <row r="365" spans="1:35" ht="13.5" customHeight="1">
      <c r="A365" s="614"/>
      <c r="B365" s="561"/>
      <c r="C365" s="530" t="s">
        <v>373</v>
      </c>
      <c r="D365" s="679">
        <v>133.69999999999999</v>
      </c>
      <c r="E365" s="551">
        <v>3835581</v>
      </c>
      <c r="F365" s="1686">
        <v>690071</v>
      </c>
      <c r="G365" s="646">
        <v>138.5</v>
      </c>
      <c r="H365" s="550">
        <v>1006051.165</v>
      </c>
      <c r="I365" s="1274">
        <v>0.84</v>
      </c>
      <c r="J365" s="647">
        <v>-3.2</v>
      </c>
      <c r="K365" s="1293">
        <v>1.147</v>
      </c>
      <c r="L365" s="1237">
        <v>473957</v>
      </c>
      <c r="M365" s="644"/>
      <c r="N365" s="614"/>
      <c r="O365" s="1987"/>
      <c r="P365" s="1987"/>
      <c r="Q365" s="1987"/>
      <c r="R365" s="664">
        <v>121.5</v>
      </c>
      <c r="S365" s="1984">
        <v>96.4</v>
      </c>
      <c r="T365" s="1984">
        <v>104.6</v>
      </c>
      <c r="U365" s="1395">
        <v>97.6</v>
      </c>
      <c r="V365" s="1704">
        <f t="shared" si="5"/>
        <v>1.147</v>
      </c>
      <c r="W365" s="665">
        <v>96.2</v>
      </c>
      <c r="X365" s="657">
        <v>99.8</v>
      </c>
      <c r="AI365" s="1288"/>
    </row>
    <row r="366" spans="1:35" ht="13.5" customHeight="1">
      <c r="A366" s="614"/>
      <c r="B366" s="561"/>
      <c r="C366" s="530" t="s">
        <v>374</v>
      </c>
      <c r="D366" s="679">
        <v>126.7</v>
      </c>
      <c r="E366" s="551">
        <v>3844372</v>
      </c>
      <c r="F366" s="1686">
        <v>627806</v>
      </c>
      <c r="G366" s="646">
        <v>130.19999999999999</v>
      </c>
      <c r="H366" s="550">
        <v>1048582.656</v>
      </c>
      <c r="I366" s="1274">
        <v>0.83</v>
      </c>
      <c r="J366" s="647">
        <v>-3.1</v>
      </c>
      <c r="K366" s="1293">
        <v>1.2050000000000001</v>
      </c>
      <c r="L366" s="1237">
        <v>515089</v>
      </c>
      <c r="M366" s="644"/>
      <c r="N366" s="614"/>
      <c r="O366" s="1987"/>
      <c r="P366" s="1987"/>
      <c r="Q366" s="1987"/>
      <c r="R366" s="664">
        <v>128.19999999999999</v>
      </c>
      <c r="S366" s="1984">
        <v>96.5</v>
      </c>
      <c r="T366" s="1984">
        <v>105.2</v>
      </c>
      <c r="U366" s="1395">
        <v>97.6</v>
      </c>
      <c r="V366" s="1704">
        <f t="shared" si="5"/>
        <v>1.2050000000000001</v>
      </c>
      <c r="W366" s="665">
        <v>96.7</v>
      </c>
      <c r="X366" s="657">
        <v>100.3</v>
      </c>
      <c r="AI366" s="1288"/>
    </row>
    <row r="367" spans="1:35" ht="13.5" customHeight="1">
      <c r="A367" s="614"/>
      <c r="B367" s="561"/>
      <c r="C367" s="530" t="s">
        <v>116</v>
      </c>
      <c r="D367" s="679">
        <v>127.9</v>
      </c>
      <c r="E367" s="551">
        <v>3704747</v>
      </c>
      <c r="F367" s="1686">
        <v>711113</v>
      </c>
      <c r="G367" s="646">
        <v>131.80000000000001</v>
      </c>
      <c r="H367" s="550">
        <v>1020851.127</v>
      </c>
      <c r="I367" s="1274">
        <v>0.83</v>
      </c>
      <c r="J367" s="647">
        <v>-3.8</v>
      </c>
      <c r="K367" s="1293">
        <v>1.1719999999999999</v>
      </c>
      <c r="L367" s="1237">
        <v>496607</v>
      </c>
      <c r="M367" s="644"/>
      <c r="N367" s="614"/>
      <c r="O367" s="1987"/>
      <c r="P367" s="1987"/>
      <c r="Q367" s="1987"/>
      <c r="R367" s="664">
        <v>124.3</v>
      </c>
      <c r="S367" s="1984">
        <v>96.8</v>
      </c>
      <c r="T367" s="1984">
        <v>105.2</v>
      </c>
      <c r="U367" s="1395">
        <v>97.6</v>
      </c>
      <c r="V367" s="1704">
        <f t="shared" si="5"/>
        <v>1.1719999999999999</v>
      </c>
      <c r="W367" s="665">
        <v>96.4</v>
      </c>
      <c r="X367" s="657">
        <v>100.2</v>
      </c>
      <c r="AI367" s="1288"/>
    </row>
    <row r="368" spans="1:35" ht="13.5" customHeight="1">
      <c r="A368" s="614"/>
      <c r="B368" s="561"/>
      <c r="C368" s="530" t="s">
        <v>117</v>
      </c>
      <c r="D368" s="679">
        <v>129</v>
      </c>
      <c r="E368" s="551">
        <v>3539215</v>
      </c>
      <c r="F368" s="1686">
        <v>774503</v>
      </c>
      <c r="G368" s="646">
        <v>135.5</v>
      </c>
      <c r="H368" s="550">
        <v>1041391.8</v>
      </c>
      <c r="I368" s="1274">
        <v>0.84</v>
      </c>
      <c r="J368" s="647">
        <v>-0.9</v>
      </c>
      <c r="K368" s="1293">
        <v>1.2190000000000001</v>
      </c>
      <c r="L368" s="1237">
        <v>482582</v>
      </c>
      <c r="M368" s="644"/>
      <c r="N368" s="614"/>
      <c r="O368" s="1987"/>
      <c r="P368" s="1987"/>
      <c r="Q368" s="1987"/>
      <c r="R368" s="664">
        <v>132.4</v>
      </c>
      <c r="S368" s="1984">
        <v>96.8</v>
      </c>
      <c r="T368" s="1984">
        <v>107.7</v>
      </c>
      <c r="U368" s="1395">
        <v>97.6</v>
      </c>
      <c r="V368" s="1704">
        <f t="shared" si="5"/>
        <v>1.2190000000000001</v>
      </c>
      <c r="W368" s="665">
        <v>96.4</v>
      </c>
      <c r="X368" s="657">
        <v>99.8</v>
      </c>
      <c r="AF368" s="605" t="s">
        <v>429</v>
      </c>
      <c r="AG368" s="605" t="s">
        <v>430</v>
      </c>
      <c r="AI368" s="1288"/>
    </row>
    <row r="369" spans="1:35" ht="13.5" customHeight="1">
      <c r="A369" s="614"/>
      <c r="B369" s="561"/>
      <c r="C369" s="533" t="s">
        <v>118</v>
      </c>
      <c r="D369" s="681">
        <v>129.4</v>
      </c>
      <c r="E369" s="557">
        <v>3621894</v>
      </c>
      <c r="F369" s="1687">
        <v>482873</v>
      </c>
      <c r="G369" s="653">
        <v>135.4</v>
      </c>
      <c r="H369" s="556">
        <v>1023429.3420000001</v>
      </c>
      <c r="I369" s="1276">
        <v>0.85</v>
      </c>
      <c r="J369" s="654">
        <v>-1</v>
      </c>
      <c r="K369" s="1295">
        <v>1.276</v>
      </c>
      <c r="L369" s="1239">
        <v>542499</v>
      </c>
      <c r="M369" s="644"/>
      <c r="N369" s="626"/>
      <c r="O369" s="629"/>
      <c r="P369" s="629"/>
      <c r="Q369" s="629"/>
      <c r="R369" s="669">
        <v>135.80000000000001</v>
      </c>
      <c r="S369" s="1256">
        <v>96.9</v>
      </c>
      <c r="T369" s="1256">
        <v>105.8</v>
      </c>
      <c r="U369" s="1396">
        <v>97.5</v>
      </c>
      <c r="V369" s="1705">
        <f t="shared" si="5"/>
        <v>1.276</v>
      </c>
      <c r="W369" s="665">
        <v>96.4</v>
      </c>
      <c r="X369" s="657">
        <v>99.9</v>
      </c>
      <c r="AI369" s="1288"/>
    </row>
    <row r="370" spans="1:35" ht="13.5" customHeight="1">
      <c r="A370" s="611">
        <v>2006</v>
      </c>
      <c r="B370" s="560" t="s">
        <v>137</v>
      </c>
      <c r="C370" s="529" t="s">
        <v>366</v>
      </c>
      <c r="D370" s="1257">
        <v>130.5</v>
      </c>
      <c r="E370" s="549">
        <v>3544385</v>
      </c>
      <c r="F370" s="1688">
        <v>518380</v>
      </c>
      <c r="G370" s="649">
        <v>135.9</v>
      </c>
      <c r="H370" s="548">
        <v>950403.41</v>
      </c>
      <c r="I370" s="1274">
        <v>0.89</v>
      </c>
      <c r="J370" s="650">
        <v>-5.6</v>
      </c>
      <c r="K370" s="1294">
        <v>1.1850000000000001</v>
      </c>
      <c r="L370" s="1238">
        <v>405566</v>
      </c>
      <c r="M370" s="644"/>
      <c r="N370" s="614"/>
      <c r="O370" s="1987"/>
      <c r="P370" s="1987"/>
      <c r="Q370" s="1987"/>
      <c r="R370" s="1540">
        <v>121.3</v>
      </c>
      <c r="S370" s="1984">
        <v>97</v>
      </c>
      <c r="T370" s="1984">
        <v>102.4</v>
      </c>
      <c r="U370" s="1395">
        <v>97</v>
      </c>
      <c r="V370" s="1704">
        <f t="shared" si="5"/>
        <v>1.1850000000000001</v>
      </c>
      <c r="W370" s="665">
        <v>96.3</v>
      </c>
      <c r="X370" s="657">
        <v>99.8</v>
      </c>
      <c r="AE370" s="605">
        <v>2006.01</v>
      </c>
      <c r="AF370" s="605">
        <v>99.2</v>
      </c>
      <c r="AG370" s="534">
        <v>101</v>
      </c>
      <c r="AH370" s="670">
        <f>ROUND(AF370/AG370,3)</f>
        <v>0.98199999999999998</v>
      </c>
      <c r="AI370" s="1288"/>
    </row>
    <row r="371" spans="1:35" ht="13.5" customHeight="1">
      <c r="A371" s="614"/>
      <c r="B371" s="561"/>
      <c r="C371" s="530" t="s">
        <v>367</v>
      </c>
      <c r="D371" s="1257">
        <v>131</v>
      </c>
      <c r="E371" s="551">
        <v>3413399</v>
      </c>
      <c r="F371" s="1686">
        <v>859241</v>
      </c>
      <c r="G371" s="646">
        <v>140.5</v>
      </c>
      <c r="H371" s="550">
        <v>1007190.8909999999</v>
      </c>
      <c r="I371" s="1274">
        <v>0.9</v>
      </c>
      <c r="J371" s="647">
        <v>-3.1</v>
      </c>
      <c r="K371" s="1293">
        <v>1.2230000000000001</v>
      </c>
      <c r="L371" s="1237">
        <v>498660</v>
      </c>
      <c r="M371" s="644"/>
      <c r="N371" s="614"/>
      <c r="O371" s="1987"/>
      <c r="P371" s="1987"/>
      <c r="Q371" s="1987"/>
      <c r="R371" s="1540">
        <v>129.4</v>
      </c>
      <c r="S371" s="1984">
        <v>97.3</v>
      </c>
      <c r="T371" s="2003">
        <v>106.1</v>
      </c>
      <c r="U371" s="1395">
        <v>97</v>
      </c>
      <c r="V371" s="1704">
        <f t="shared" si="5"/>
        <v>1.2230000000000001</v>
      </c>
      <c r="W371" s="665">
        <v>95.9</v>
      </c>
      <c r="X371" s="657">
        <v>99.4</v>
      </c>
      <c r="AE371" s="605">
        <v>2006.02</v>
      </c>
      <c r="AF371" s="605">
        <v>99.5</v>
      </c>
      <c r="AG371" s="534">
        <v>101.3</v>
      </c>
      <c r="AH371" s="670">
        <f t="shared" ref="AH371:AH391" si="6">ROUND(AF371/AG371,3)</f>
        <v>0.98199999999999998</v>
      </c>
      <c r="AI371" s="1288"/>
    </row>
    <row r="372" spans="1:35" ht="13.5" customHeight="1">
      <c r="A372" s="614"/>
      <c r="B372" s="561"/>
      <c r="C372" s="530" t="s">
        <v>368</v>
      </c>
      <c r="D372" s="1257">
        <v>133.1</v>
      </c>
      <c r="E372" s="551">
        <v>3694479</v>
      </c>
      <c r="F372" s="1686">
        <v>536644</v>
      </c>
      <c r="G372" s="646">
        <v>137.69999999999999</v>
      </c>
      <c r="H372" s="550">
        <v>1028821.6680000001</v>
      </c>
      <c r="I372" s="1274">
        <v>0.92</v>
      </c>
      <c r="J372" s="647">
        <v>-1</v>
      </c>
      <c r="K372" s="1293">
        <v>1.5660000000000001</v>
      </c>
      <c r="L372" s="1237">
        <v>594528</v>
      </c>
      <c r="M372" s="644"/>
      <c r="N372" s="614"/>
      <c r="O372" s="1987"/>
      <c r="P372" s="1987"/>
      <c r="Q372" s="1987"/>
      <c r="R372" s="1540">
        <v>163.4</v>
      </c>
      <c r="S372" s="1984">
        <v>97.3</v>
      </c>
      <c r="T372" s="1984">
        <v>105.1</v>
      </c>
      <c r="U372" s="1395">
        <v>96.6</v>
      </c>
      <c r="V372" s="1704">
        <f t="shared" si="5"/>
        <v>1.5660000000000001</v>
      </c>
      <c r="W372" s="665">
        <v>96.1</v>
      </c>
      <c r="X372" s="657">
        <v>99.6</v>
      </c>
      <c r="AE372" s="605">
        <v>2006.03</v>
      </c>
      <c r="AF372" s="605">
        <v>99.6</v>
      </c>
      <c r="AG372" s="534">
        <v>101.3</v>
      </c>
      <c r="AH372" s="670">
        <f t="shared" si="6"/>
        <v>0.98299999999999998</v>
      </c>
      <c r="AI372" s="1288"/>
    </row>
    <row r="373" spans="1:35" ht="13.5" customHeight="1">
      <c r="A373" s="614"/>
      <c r="B373" s="561"/>
      <c r="C373" s="530" t="s">
        <v>369</v>
      </c>
      <c r="D373" s="1257">
        <v>137.69999999999999</v>
      </c>
      <c r="E373" s="551">
        <v>3536505</v>
      </c>
      <c r="F373" s="1686">
        <v>772745</v>
      </c>
      <c r="G373" s="646">
        <v>152.6</v>
      </c>
      <c r="H373" s="550">
        <v>1064073.92</v>
      </c>
      <c r="I373" s="1274">
        <v>0.93</v>
      </c>
      <c r="J373" s="647">
        <v>-1.6</v>
      </c>
      <c r="K373" s="1293">
        <v>1.226</v>
      </c>
      <c r="L373" s="1237">
        <v>502556</v>
      </c>
      <c r="M373" s="644"/>
      <c r="N373" s="614"/>
      <c r="O373" s="1987"/>
      <c r="P373" s="1987"/>
      <c r="Q373" s="1987"/>
      <c r="R373" s="1540">
        <v>130.9</v>
      </c>
      <c r="S373" s="1984">
        <v>97.6</v>
      </c>
      <c r="T373" s="1984">
        <v>106.7</v>
      </c>
      <c r="U373" s="1395">
        <v>97.7</v>
      </c>
      <c r="V373" s="1704">
        <f t="shared" si="5"/>
        <v>1.226</v>
      </c>
      <c r="W373" s="665">
        <v>96.6</v>
      </c>
      <c r="X373" s="657">
        <v>99.8</v>
      </c>
      <c r="AE373" s="605">
        <v>2006.04</v>
      </c>
      <c r="AF373" s="605">
        <v>100.2</v>
      </c>
      <c r="AG373" s="534">
        <v>101.7</v>
      </c>
      <c r="AH373" s="670">
        <f t="shared" si="6"/>
        <v>0.98499999999999999</v>
      </c>
      <c r="AI373" s="1288"/>
    </row>
    <row r="374" spans="1:35" ht="13.5" customHeight="1">
      <c r="A374" s="614"/>
      <c r="B374" s="561"/>
      <c r="C374" s="530" t="s">
        <v>370</v>
      </c>
      <c r="D374" s="1258">
        <v>140.1</v>
      </c>
      <c r="E374" s="551">
        <v>3601519</v>
      </c>
      <c r="F374" s="1686">
        <v>667113</v>
      </c>
      <c r="G374" s="646">
        <v>151.1</v>
      </c>
      <c r="H374" s="550">
        <v>999729.06699999992</v>
      </c>
      <c r="I374" s="1274">
        <v>0.94</v>
      </c>
      <c r="J374" s="647">
        <v>-0.5</v>
      </c>
      <c r="K374" s="1293">
        <v>1.254</v>
      </c>
      <c r="L374" s="1237">
        <v>499016</v>
      </c>
      <c r="M374" s="644"/>
      <c r="N374" s="614"/>
      <c r="O374" s="1987"/>
      <c r="P374" s="1987"/>
      <c r="Q374" s="1987"/>
      <c r="R374" s="1540">
        <v>129.19999999999999</v>
      </c>
      <c r="S374" s="1984">
        <v>98.1</v>
      </c>
      <c r="T374" s="1984">
        <v>103.7</v>
      </c>
      <c r="U374" s="1395">
        <v>97.5</v>
      </c>
      <c r="V374" s="1704">
        <f t="shared" si="5"/>
        <v>1.254</v>
      </c>
      <c r="W374" s="665">
        <v>97.2</v>
      </c>
      <c r="X374" s="657">
        <v>100.2</v>
      </c>
      <c r="AE374" s="605">
        <v>2006.05</v>
      </c>
      <c r="AF374" s="605">
        <v>100.8</v>
      </c>
      <c r="AG374" s="534">
        <v>102.1</v>
      </c>
      <c r="AH374" s="670">
        <f t="shared" si="6"/>
        <v>0.98699999999999999</v>
      </c>
      <c r="AI374" s="1288"/>
    </row>
    <row r="375" spans="1:35" ht="13.5" customHeight="1">
      <c r="A375" s="614"/>
      <c r="B375" s="561"/>
      <c r="C375" s="530" t="s">
        <v>371</v>
      </c>
      <c r="D375" s="1258">
        <v>145.30000000000001</v>
      </c>
      <c r="E375" s="551">
        <v>3992328</v>
      </c>
      <c r="F375" s="1686">
        <v>746252</v>
      </c>
      <c r="G375" s="646">
        <v>165.8</v>
      </c>
      <c r="H375" s="550">
        <v>1085085.06</v>
      </c>
      <c r="I375" s="1274">
        <v>0.94</v>
      </c>
      <c r="J375" s="647">
        <v>-0.9</v>
      </c>
      <c r="K375" s="1293">
        <v>1.385</v>
      </c>
      <c r="L375" s="1237">
        <v>553930</v>
      </c>
      <c r="M375" s="644"/>
      <c r="N375" s="614"/>
      <c r="O375" s="1987"/>
      <c r="P375" s="1987"/>
      <c r="Q375" s="1987"/>
      <c r="R375" s="1540">
        <v>146.9</v>
      </c>
      <c r="S375" s="1984">
        <v>98.1</v>
      </c>
      <c r="T375" s="1984">
        <v>106.5</v>
      </c>
      <c r="U375" s="1395">
        <v>97.7</v>
      </c>
      <c r="V375" s="1704">
        <f t="shared" si="5"/>
        <v>1.385</v>
      </c>
      <c r="W375" s="665">
        <v>97.2</v>
      </c>
      <c r="X375" s="657">
        <v>100.3</v>
      </c>
      <c r="AE375" s="605">
        <v>2006.06</v>
      </c>
      <c r="AF375" s="605">
        <v>100.7</v>
      </c>
      <c r="AG375" s="534">
        <v>102.1</v>
      </c>
      <c r="AH375" s="670">
        <f t="shared" si="6"/>
        <v>0.98599999999999999</v>
      </c>
      <c r="AI375" s="1288"/>
    </row>
    <row r="376" spans="1:35" ht="13.5" customHeight="1">
      <c r="A376" s="614"/>
      <c r="B376" s="561"/>
      <c r="C376" s="530" t="s">
        <v>372</v>
      </c>
      <c r="D376" s="1258">
        <v>140.69999999999999</v>
      </c>
      <c r="E376" s="551">
        <v>4158703</v>
      </c>
      <c r="F376" s="1686">
        <v>725117</v>
      </c>
      <c r="G376" s="646">
        <v>152.6</v>
      </c>
      <c r="H376" s="550">
        <v>1043151.2579999999</v>
      </c>
      <c r="I376" s="1274">
        <v>0.96</v>
      </c>
      <c r="J376" s="647">
        <v>-1.7</v>
      </c>
      <c r="K376" s="1293">
        <v>1.2929999999999999</v>
      </c>
      <c r="L376" s="1237">
        <v>541590</v>
      </c>
      <c r="M376" s="644"/>
      <c r="N376" s="614"/>
      <c r="O376" s="1987"/>
      <c r="P376" s="1987"/>
      <c r="Q376" s="1987"/>
      <c r="R376" s="1540">
        <v>134.69999999999999</v>
      </c>
      <c r="S376" s="1984">
        <v>98.6</v>
      </c>
      <c r="T376" s="1984">
        <v>105.1</v>
      </c>
      <c r="U376" s="1395">
        <v>97.7</v>
      </c>
      <c r="V376" s="1704">
        <f t="shared" si="5"/>
        <v>1.2929999999999999</v>
      </c>
      <c r="W376" s="665">
        <v>96.8</v>
      </c>
      <c r="X376" s="657">
        <v>100.2</v>
      </c>
      <c r="AE376" s="605">
        <v>2006.07</v>
      </c>
      <c r="AF376" s="605">
        <v>101.4</v>
      </c>
      <c r="AG376" s="534">
        <v>102.6</v>
      </c>
      <c r="AH376" s="670">
        <f t="shared" si="6"/>
        <v>0.98799999999999999</v>
      </c>
      <c r="AI376" s="1288"/>
    </row>
    <row r="377" spans="1:35" ht="13.5" customHeight="1">
      <c r="A377" s="614"/>
      <c r="B377" s="561"/>
      <c r="C377" s="530" t="s">
        <v>373</v>
      </c>
      <c r="D377" s="1258">
        <v>142.1</v>
      </c>
      <c r="E377" s="551">
        <v>4074475</v>
      </c>
      <c r="F377" s="1686">
        <v>724482</v>
      </c>
      <c r="G377" s="646">
        <v>155.19999999999999</v>
      </c>
      <c r="H377" s="550">
        <v>1010167.49</v>
      </c>
      <c r="I377" s="1274">
        <v>0.96</v>
      </c>
      <c r="J377" s="647">
        <v>1.6</v>
      </c>
      <c r="K377" s="1293">
        <v>1.2450000000000001</v>
      </c>
      <c r="L377" s="1237">
        <v>555053</v>
      </c>
      <c r="M377" s="644"/>
      <c r="N377" s="614"/>
      <c r="O377" s="1987"/>
      <c r="P377" s="1987"/>
      <c r="Q377" s="1987"/>
      <c r="R377" s="1540">
        <v>129</v>
      </c>
      <c r="S377" s="1984">
        <v>98.9</v>
      </c>
      <c r="T377" s="1984">
        <v>105.2</v>
      </c>
      <c r="U377" s="1395">
        <v>97.4</v>
      </c>
      <c r="V377" s="1704">
        <f t="shared" si="5"/>
        <v>1.2450000000000001</v>
      </c>
      <c r="X377" s="657">
        <v>100.6</v>
      </c>
      <c r="Z377" s="605" t="s">
        <v>431</v>
      </c>
      <c r="AB377" s="605" t="s">
        <v>430</v>
      </c>
      <c r="AC377" s="605" t="s">
        <v>432</v>
      </c>
      <c r="AD377" s="605" t="s">
        <v>433</v>
      </c>
      <c r="AE377" s="605">
        <v>2006.08</v>
      </c>
      <c r="AF377" s="605">
        <v>101.8</v>
      </c>
      <c r="AG377" s="534">
        <v>102.9</v>
      </c>
      <c r="AH377" s="670">
        <f t="shared" si="6"/>
        <v>0.98899999999999999</v>
      </c>
      <c r="AI377" s="1288"/>
    </row>
    <row r="378" spans="1:35" ht="13.5" customHeight="1">
      <c r="A378" s="614"/>
      <c r="B378" s="561"/>
      <c r="C378" s="530" t="s">
        <v>374</v>
      </c>
      <c r="D378" s="1258">
        <v>142.1</v>
      </c>
      <c r="E378" s="551">
        <v>3945241</v>
      </c>
      <c r="F378" s="1686">
        <v>744169</v>
      </c>
      <c r="G378" s="646">
        <v>156.30000000000001</v>
      </c>
      <c r="H378" s="550">
        <v>1029284.9920000001</v>
      </c>
      <c r="I378" s="1274">
        <v>0.95</v>
      </c>
      <c r="J378" s="647">
        <v>2.6</v>
      </c>
      <c r="K378" s="1293">
        <v>1.3779999999999999</v>
      </c>
      <c r="L378" s="1237">
        <v>568702</v>
      </c>
      <c r="M378" s="644"/>
      <c r="N378" s="614"/>
      <c r="O378" s="1987"/>
      <c r="P378" s="1987"/>
      <c r="Q378" s="1987"/>
      <c r="R378" s="1540">
        <v>143.80000000000001</v>
      </c>
      <c r="S378" s="1984">
        <v>99</v>
      </c>
      <c r="T378" s="1984">
        <v>106.1</v>
      </c>
      <c r="U378" s="1395">
        <v>97.4</v>
      </c>
      <c r="V378" s="1704">
        <f t="shared" si="5"/>
        <v>1.3779999999999999</v>
      </c>
      <c r="Y378" s="605">
        <v>2006.09</v>
      </c>
      <c r="Z378" s="605">
        <v>103.1</v>
      </c>
      <c r="AA378" s="605">
        <f>ROUND(S378/Z378,4)</f>
        <v>0.96020000000000005</v>
      </c>
      <c r="AC378" s="605">
        <v>100</v>
      </c>
      <c r="AD378" s="605">
        <v>102.3</v>
      </c>
      <c r="AE378" s="605">
        <v>2006.09</v>
      </c>
      <c r="AF378" s="605">
        <v>102</v>
      </c>
      <c r="AG378" s="534">
        <v>103.1</v>
      </c>
      <c r="AH378" s="670">
        <f t="shared" si="6"/>
        <v>0.98899999999999999</v>
      </c>
      <c r="AI378" s="1288"/>
    </row>
    <row r="379" spans="1:35" ht="13.5" customHeight="1">
      <c r="A379" s="614"/>
      <c r="B379" s="561"/>
      <c r="C379" s="530" t="s">
        <v>116</v>
      </c>
      <c r="D379" s="1258">
        <v>138.30000000000001</v>
      </c>
      <c r="E379" s="551">
        <v>3989224</v>
      </c>
      <c r="F379" s="1686">
        <v>617355</v>
      </c>
      <c r="G379" s="646">
        <v>149.6</v>
      </c>
      <c r="H379" s="550">
        <v>1040822.6429999999</v>
      </c>
      <c r="I379" s="1274">
        <v>0.95</v>
      </c>
      <c r="J379" s="647">
        <v>-1.6</v>
      </c>
      <c r="K379" s="1293">
        <v>1.3160000000000001</v>
      </c>
      <c r="L379" s="1237">
        <v>555926</v>
      </c>
      <c r="M379" s="644"/>
      <c r="N379" s="614"/>
      <c r="O379" s="1987"/>
      <c r="P379" s="1987"/>
      <c r="Q379" s="1987"/>
      <c r="R379" s="1540">
        <v>136.5</v>
      </c>
      <c r="S379" s="1984">
        <v>98.7</v>
      </c>
      <c r="T379" s="1984">
        <v>104.7</v>
      </c>
      <c r="U379" s="1395">
        <v>97.8</v>
      </c>
      <c r="V379" s="1704">
        <f>ROUND(R379*S379/T379/U379,3)</f>
        <v>1.3160000000000001</v>
      </c>
      <c r="Y379" s="605">
        <v>2006.1</v>
      </c>
      <c r="Z379" s="605">
        <v>102.7</v>
      </c>
      <c r="AA379" s="605">
        <f t="shared" ref="AA379:AA394" si="7">ROUND(S379/Z379,4)</f>
        <v>0.96109999999999995</v>
      </c>
      <c r="AE379" s="605">
        <v>2006.1</v>
      </c>
      <c r="AF379" s="605">
        <v>101.7</v>
      </c>
      <c r="AG379" s="534">
        <v>102.7</v>
      </c>
      <c r="AH379" s="670">
        <f t="shared" si="6"/>
        <v>0.99</v>
      </c>
      <c r="AI379" s="1288"/>
    </row>
    <row r="380" spans="1:35" ht="13.5" customHeight="1">
      <c r="A380" s="614"/>
      <c r="B380" s="561"/>
      <c r="C380" s="530" t="s">
        <v>117</v>
      </c>
      <c r="D380" s="1258">
        <v>137.5</v>
      </c>
      <c r="E380" s="551">
        <v>3762924</v>
      </c>
      <c r="F380" s="1686">
        <v>676084</v>
      </c>
      <c r="G380" s="646">
        <v>148.30000000000001</v>
      </c>
      <c r="H380" s="550">
        <v>1053438.2320000001</v>
      </c>
      <c r="I380" s="1274">
        <v>0.96</v>
      </c>
      <c r="J380" s="647">
        <v>1.5</v>
      </c>
      <c r="K380" s="1293">
        <v>1.357</v>
      </c>
      <c r="L380" s="1237">
        <v>541407</v>
      </c>
      <c r="M380" s="644"/>
      <c r="N380" s="614"/>
      <c r="O380" s="1987"/>
      <c r="P380" s="1987"/>
      <c r="Q380" s="1987"/>
      <c r="R380" s="1540">
        <v>141.5</v>
      </c>
      <c r="S380" s="1984">
        <v>98.5</v>
      </c>
      <c r="T380" s="1984">
        <v>105.2</v>
      </c>
      <c r="U380" s="1395">
        <v>97.6</v>
      </c>
      <c r="V380" s="1704">
        <f t="shared" si="5"/>
        <v>1.357</v>
      </c>
      <c r="Y380" s="605">
        <v>2006.11</v>
      </c>
      <c r="Z380" s="605">
        <v>102.5</v>
      </c>
      <c r="AA380" s="605">
        <f t="shared" si="7"/>
        <v>0.96099999999999997</v>
      </c>
      <c r="AE380" s="605">
        <v>2006.11</v>
      </c>
      <c r="AF380" s="605">
        <v>101.5</v>
      </c>
      <c r="AG380" s="534">
        <v>102.5</v>
      </c>
      <c r="AH380" s="670">
        <f t="shared" si="6"/>
        <v>0.99</v>
      </c>
      <c r="AI380" s="1288"/>
    </row>
    <row r="381" spans="1:35" ht="13.5" customHeight="1">
      <c r="A381" s="626"/>
      <c r="B381" s="642"/>
      <c r="C381" s="533" t="s">
        <v>118</v>
      </c>
      <c r="D381" s="1259">
        <v>138.30000000000001</v>
      </c>
      <c r="E381" s="557">
        <v>3726834</v>
      </c>
      <c r="F381" s="1687">
        <v>561499</v>
      </c>
      <c r="G381" s="653">
        <v>146.1</v>
      </c>
      <c r="H381" s="556">
        <v>1034427.9</v>
      </c>
      <c r="I381" s="1276">
        <v>0.96</v>
      </c>
      <c r="J381" s="654">
        <v>-1.1000000000000001</v>
      </c>
      <c r="K381" s="1295">
        <v>1.389</v>
      </c>
      <c r="L381" s="1239">
        <v>592180</v>
      </c>
      <c r="M381" s="644"/>
      <c r="N381" s="626"/>
      <c r="O381" s="629"/>
      <c r="P381" s="629"/>
      <c r="Q381" s="629"/>
      <c r="R381" s="1541">
        <v>145.69999999999999</v>
      </c>
      <c r="S381" s="1256">
        <v>98.5</v>
      </c>
      <c r="T381" s="1256">
        <v>106.2</v>
      </c>
      <c r="U381" s="1396">
        <v>97.3</v>
      </c>
      <c r="V381" s="1705">
        <f t="shared" si="5"/>
        <v>1.389</v>
      </c>
      <c r="Y381" s="605">
        <v>2006.12</v>
      </c>
      <c r="Z381" s="605">
        <v>102.5</v>
      </c>
      <c r="AA381" s="605">
        <f t="shared" si="7"/>
        <v>0.96099999999999997</v>
      </c>
      <c r="AE381" s="605">
        <v>2006.12</v>
      </c>
      <c r="AF381" s="605">
        <v>101.5</v>
      </c>
      <c r="AG381" s="534">
        <v>102.5</v>
      </c>
      <c r="AH381" s="670">
        <f t="shared" si="6"/>
        <v>0.99</v>
      </c>
      <c r="AI381" s="1288"/>
    </row>
    <row r="382" spans="1:35" ht="13.5" customHeight="1">
      <c r="A382" s="614">
        <v>2007</v>
      </c>
      <c r="B382" s="561" t="s">
        <v>138</v>
      </c>
      <c r="C382" s="529" t="s">
        <v>366</v>
      </c>
      <c r="D382" s="1258">
        <v>133.69999999999999</v>
      </c>
      <c r="E382" s="551">
        <v>3610642</v>
      </c>
      <c r="F382" s="1686">
        <v>499994</v>
      </c>
      <c r="G382" s="646">
        <v>143.6</v>
      </c>
      <c r="H382" s="550">
        <v>966776.92500000005</v>
      </c>
      <c r="I382" s="1274">
        <v>0.95</v>
      </c>
      <c r="J382" s="650">
        <v>2.4</v>
      </c>
      <c r="K382" s="1293">
        <v>1.196</v>
      </c>
      <c r="L382" s="1237">
        <v>459892</v>
      </c>
      <c r="M382" s="644"/>
      <c r="N382" s="614"/>
      <c r="O382" s="1987"/>
      <c r="P382" s="1987"/>
      <c r="Q382" s="1987"/>
      <c r="R382" s="1540">
        <v>125.9</v>
      </c>
      <c r="S382" s="1984">
        <v>98.4</v>
      </c>
      <c r="T382" s="1984">
        <v>103.8</v>
      </c>
      <c r="U382" s="1395">
        <v>99.8</v>
      </c>
      <c r="V382" s="1704">
        <f t="shared" si="5"/>
        <v>1.196</v>
      </c>
      <c r="Y382" s="605">
        <v>2007.01</v>
      </c>
      <c r="Z382" s="605">
        <v>102.4</v>
      </c>
      <c r="AA382" s="605">
        <f t="shared" si="7"/>
        <v>0.96089999999999998</v>
      </c>
      <c r="AE382" s="605">
        <v>2007.01</v>
      </c>
      <c r="AF382" s="605">
        <v>101.3</v>
      </c>
      <c r="AG382" s="534">
        <v>102.4</v>
      </c>
      <c r="AH382" s="670">
        <f t="shared" si="6"/>
        <v>0.98899999999999999</v>
      </c>
      <c r="AI382" s="1288"/>
    </row>
    <row r="383" spans="1:35" ht="13.5" customHeight="1">
      <c r="A383" s="614"/>
      <c r="B383" s="561"/>
      <c r="C383" s="530" t="s">
        <v>367</v>
      </c>
      <c r="D383" s="1258">
        <v>145.5</v>
      </c>
      <c r="E383" s="551">
        <v>3519903</v>
      </c>
      <c r="F383" s="1686">
        <v>728716</v>
      </c>
      <c r="G383" s="646">
        <v>160.6</v>
      </c>
      <c r="H383" s="550">
        <v>1021525.2659999999</v>
      </c>
      <c r="I383" s="1274">
        <v>0.95</v>
      </c>
      <c r="J383" s="647">
        <v>2.7</v>
      </c>
      <c r="K383" s="1293">
        <v>1.296</v>
      </c>
      <c r="L383" s="1237">
        <v>526820</v>
      </c>
      <c r="M383" s="644"/>
      <c r="N383" s="614"/>
      <c r="O383" s="1987"/>
      <c r="P383" s="1987"/>
      <c r="Q383" s="1987"/>
      <c r="R383" s="1540">
        <v>141</v>
      </c>
      <c r="S383" s="1984">
        <v>98.3</v>
      </c>
      <c r="T383" s="2003">
        <v>107.4</v>
      </c>
      <c r="U383" s="1395">
        <v>99.6</v>
      </c>
      <c r="V383" s="1704">
        <f t="shared" si="5"/>
        <v>1.296</v>
      </c>
      <c r="Y383" s="605">
        <v>2007.02</v>
      </c>
      <c r="Z383" s="605">
        <v>102.3</v>
      </c>
      <c r="AA383" s="605">
        <f t="shared" si="7"/>
        <v>0.96089999999999998</v>
      </c>
      <c r="AE383" s="605">
        <v>2007.02</v>
      </c>
      <c r="AF383" s="605">
        <v>101.2</v>
      </c>
      <c r="AG383" s="534">
        <v>102.3</v>
      </c>
      <c r="AH383" s="670">
        <f t="shared" si="6"/>
        <v>0.98899999999999999</v>
      </c>
      <c r="AI383" s="1288"/>
    </row>
    <row r="384" spans="1:35" ht="13.5" customHeight="1">
      <c r="A384" s="614"/>
      <c r="B384" s="561"/>
      <c r="C384" s="530" t="s">
        <v>368</v>
      </c>
      <c r="D384" s="1258">
        <v>135.6</v>
      </c>
      <c r="E384" s="551">
        <v>3866188</v>
      </c>
      <c r="F384" s="1686">
        <v>506558</v>
      </c>
      <c r="G384" s="646">
        <v>141.6</v>
      </c>
      <c r="H384" s="550">
        <v>1022358.6439999999</v>
      </c>
      <c r="I384" s="1274">
        <v>0.95</v>
      </c>
      <c r="J384" s="647">
        <v>1.6</v>
      </c>
      <c r="K384" s="1293">
        <v>1.4930000000000001</v>
      </c>
      <c r="L384" s="1237">
        <v>653967</v>
      </c>
      <c r="M384" s="644"/>
      <c r="N384" s="614"/>
      <c r="O384" s="1987"/>
      <c r="P384" s="1987"/>
      <c r="Q384" s="1987"/>
      <c r="R384" s="1540">
        <v>161.6</v>
      </c>
      <c r="S384" s="1984">
        <v>98.4</v>
      </c>
      <c r="T384" s="1984">
        <v>107.4</v>
      </c>
      <c r="U384" s="1395">
        <v>99.2</v>
      </c>
      <c r="V384" s="1704">
        <f t="shared" si="5"/>
        <v>1.4930000000000001</v>
      </c>
      <c r="Y384" s="605">
        <v>2007.03</v>
      </c>
      <c r="Z384" s="605">
        <v>102.5</v>
      </c>
      <c r="AA384" s="605">
        <f t="shared" si="7"/>
        <v>0.96</v>
      </c>
      <c r="AE384" s="605">
        <v>2007.03</v>
      </c>
      <c r="AF384" s="605">
        <v>101.5</v>
      </c>
      <c r="AG384" s="534">
        <v>102.5</v>
      </c>
      <c r="AH384" s="670">
        <f t="shared" si="6"/>
        <v>0.99</v>
      </c>
      <c r="AI384" s="1288"/>
    </row>
    <row r="385" spans="1:37" ht="13.5" customHeight="1">
      <c r="A385" s="614"/>
      <c r="B385" s="561"/>
      <c r="C385" s="530" t="s">
        <v>369</v>
      </c>
      <c r="D385" s="1258">
        <v>141.19999999999999</v>
      </c>
      <c r="E385" s="551">
        <v>3719696</v>
      </c>
      <c r="F385" s="1686">
        <v>504227</v>
      </c>
      <c r="G385" s="646">
        <v>156.30000000000001</v>
      </c>
      <c r="H385" s="550">
        <v>1074089.148</v>
      </c>
      <c r="I385" s="1274">
        <v>0.96</v>
      </c>
      <c r="J385" s="647">
        <v>1.8</v>
      </c>
      <c r="K385" s="1293">
        <v>1.2549999999999999</v>
      </c>
      <c r="L385" s="1237">
        <v>545867</v>
      </c>
      <c r="M385" s="644"/>
      <c r="N385" s="614"/>
      <c r="O385" s="1987"/>
      <c r="P385" s="1987"/>
      <c r="Q385" s="1987"/>
      <c r="R385" s="1540">
        <v>136.6</v>
      </c>
      <c r="S385" s="1984">
        <v>99.3</v>
      </c>
      <c r="T385" s="1984">
        <v>107.1</v>
      </c>
      <c r="U385" s="1395">
        <v>100.9</v>
      </c>
      <c r="V385" s="1704">
        <f t="shared" si="5"/>
        <v>1.2549999999999999</v>
      </c>
      <c r="Y385" s="605">
        <v>2007.04</v>
      </c>
      <c r="Z385" s="605">
        <v>103.4</v>
      </c>
      <c r="AA385" s="605">
        <f t="shared" si="7"/>
        <v>0.96030000000000004</v>
      </c>
      <c r="AE385" s="605">
        <v>2007.04</v>
      </c>
      <c r="AF385" s="605">
        <v>102.6</v>
      </c>
      <c r="AG385" s="534">
        <v>103.4</v>
      </c>
      <c r="AH385" s="670">
        <f t="shared" si="6"/>
        <v>0.99199999999999999</v>
      </c>
      <c r="AI385" s="1288"/>
    </row>
    <row r="386" spans="1:37" ht="13.5" customHeight="1">
      <c r="A386" s="614"/>
      <c r="B386" s="561"/>
      <c r="C386" s="530" t="s">
        <v>370</v>
      </c>
      <c r="D386" s="1258">
        <v>138.1</v>
      </c>
      <c r="E386" s="551">
        <v>3770405</v>
      </c>
      <c r="F386" s="1686">
        <v>812072</v>
      </c>
      <c r="G386" s="646">
        <v>150.69999999999999</v>
      </c>
      <c r="H386" s="550">
        <v>1026967.2270000001</v>
      </c>
      <c r="I386" s="1274">
        <v>0.96</v>
      </c>
      <c r="J386" s="647">
        <v>0.8</v>
      </c>
      <c r="K386" s="1293">
        <v>1.228</v>
      </c>
      <c r="L386" s="1237">
        <v>552340</v>
      </c>
      <c r="M386" s="644"/>
      <c r="N386" s="614"/>
      <c r="O386" s="1987"/>
      <c r="P386" s="1987"/>
      <c r="Q386" s="1987"/>
      <c r="R386" s="1540">
        <v>129.80000000000001</v>
      </c>
      <c r="S386" s="1984">
        <v>99.7</v>
      </c>
      <c r="T386" s="1984">
        <v>105.1</v>
      </c>
      <c r="U386" s="1395">
        <v>100.3</v>
      </c>
      <c r="V386" s="1704">
        <f t="shared" si="5"/>
        <v>1.228</v>
      </c>
      <c r="Y386" s="605">
        <v>2007.05</v>
      </c>
      <c r="Z386" s="605">
        <v>103.8</v>
      </c>
      <c r="AA386" s="605">
        <f t="shared" si="7"/>
        <v>0.96050000000000002</v>
      </c>
      <c r="AE386" s="605">
        <v>2007.05</v>
      </c>
      <c r="AF386" s="605">
        <v>103.1</v>
      </c>
      <c r="AG386" s="534">
        <v>103.8</v>
      </c>
      <c r="AH386" s="670">
        <f t="shared" si="6"/>
        <v>0.99299999999999999</v>
      </c>
      <c r="AI386" s="1288"/>
    </row>
    <row r="387" spans="1:37" ht="13.5" customHeight="1">
      <c r="A387" s="614"/>
      <c r="B387" s="561"/>
      <c r="C387" s="530" t="s">
        <v>371</v>
      </c>
      <c r="D387" s="679">
        <v>136.19999999999999</v>
      </c>
      <c r="E387" s="551">
        <v>3979982</v>
      </c>
      <c r="F387" s="1686">
        <v>962779</v>
      </c>
      <c r="G387" s="646">
        <v>146.4</v>
      </c>
      <c r="H387" s="550">
        <v>1087199.82</v>
      </c>
      <c r="I387" s="1274">
        <v>0.97</v>
      </c>
      <c r="J387" s="647">
        <v>2.8</v>
      </c>
      <c r="K387" s="1293">
        <v>1.248</v>
      </c>
      <c r="L387" s="1237">
        <v>604471</v>
      </c>
      <c r="M387" s="644"/>
      <c r="N387" s="614"/>
      <c r="O387" s="1987"/>
      <c r="P387" s="1987"/>
      <c r="Q387" s="1987"/>
      <c r="R387" s="1540">
        <v>134.69999999999999</v>
      </c>
      <c r="S387" s="1984">
        <v>99.8</v>
      </c>
      <c r="T387" s="1984">
        <v>107.2</v>
      </c>
      <c r="U387" s="1395">
        <v>100.5</v>
      </c>
      <c r="V387" s="1704">
        <f t="shared" si="5"/>
        <v>1.248</v>
      </c>
      <c r="Y387" s="605">
        <v>2007.06</v>
      </c>
      <c r="Z387" s="605">
        <v>103.9</v>
      </c>
      <c r="AA387" s="605">
        <f t="shared" si="7"/>
        <v>0.96050000000000002</v>
      </c>
      <c r="AE387" s="605">
        <v>2007.06</v>
      </c>
      <c r="AF387" s="605">
        <v>103.2</v>
      </c>
      <c r="AG387" s="534">
        <v>103.9</v>
      </c>
      <c r="AH387" s="670">
        <f t="shared" si="6"/>
        <v>0.99299999999999999</v>
      </c>
      <c r="AI387" s="1288"/>
    </row>
    <row r="388" spans="1:37" ht="13.5" customHeight="1">
      <c r="A388" s="614"/>
      <c r="B388" s="561"/>
      <c r="C388" s="530" t="s">
        <v>372</v>
      </c>
      <c r="D388" s="679">
        <v>138.1</v>
      </c>
      <c r="E388" s="551">
        <v>4117393</v>
      </c>
      <c r="F388" s="1686">
        <v>610485</v>
      </c>
      <c r="G388" s="646">
        <v>147.4</v>
      </c>
      <c r="H388" s="550">
        <v>1063706.5919999999</v>
      </c>
      <c r="I388" s="1274">
        <v>0.97</v>
      </c>
      <c r="J388" s="647">
        <v>-0.8</v>
      </c>
      <c r="K388" s="1293">
        <v>1.276</v>
      </c>
      <c r="L388" s="1237">
        <v>602321</v>
      </c>
      <c r="M388" s="644"/>
      <c r="N388" s="614"/>
      <c r="O388" s="1987"/>
      <c r="P388" s="1987"/>
      <c r="Q388" s="1987"/>
      <c r="R388" s="1540">
        <v>135.1</v>
      </c>
      <c r="S388" s="1984">
        <v>100.3</v>
      </c>
      <c r="T388" s="1984">
        <v>106</v>
      </c>
      <c r="U388" s="1395">
        <v>100.2</v>
      </c>
      <c r="V388" s="1704">
        <f t="shared" si="5"/>
        <v>1.276</v>
      </c>
      <c r="Y388" s="605">
        <v>2007.07</v>
      </c>
      <c r="Z388" s="605">
        <v>104.3</v>
      </c>
      <c r="AA388" s="605">
        <f t="shared" si="7"/>
        <v>0.96160000000000001</v>
      </c>
      <c r="AE388" s="605">
        <v>2007.07</v>
      </c>
      <c r="AF388" s="605">
        <v>103.8</v>
      </c>
      <c r="AG388" s="534">
        <v>104.3</v>
      </c>
      <c r="AH388" s="670">
        <f t="shared" si="6"/>
        <v>0.995</v>
      </c>
      <c r="AI388" s="1288"/>
    </row>
    <row r="389" spans="1:37" ht="13.5" customHeight="1">
      <c r="A389" s="614"/>
      <c r="B389" s="561"/>
      <c r="C389" s="530" t="s">
        <v>373</v>
      </c>
      <c r="D389" s="679">
        <v>141.80000000000001</v>
      </c>
      <c r="E389" s="551">
        <v>4050424</v>
      </c>
      <c r="F389" s="1686">
        <v>338067</v>
      </c>
      <c r="G389" s="646">
        <v>153.5</v>
      </c>
      <c r="H389" s="550">
        <v>1016317.4</v>
      </c>
      <c r="I389" s="1274">
        <v>0.96</v>
      </c>
      <c r="J389" s="647">
        <v>2.5</v>
      </c>
      <c r="K389" s="1293">
        <v>1.2350000000000001</v>
      </c>
      <c r="L389" s="1237">
        <v>592434</v>
      </c>
      <c r="M389" s="644"/>
      <c r="N389" s="614"/>
      <c r="O389" s="1987"/>
      <c r="P389" s="1987"/>
      <c r="Q389" s="1987"/>
      <c r="R389" s="1540">
        <v>130.69999999999999</v>
      </c>
      <c r="S389" s="1984">
        <v>100.3</v>
      </c>
      <c r="T389" s="1984">
        <v>106</v>
      </c>
      <c r="U389" s="1395">
        <v>100.1</v>
      </c>
      <c r="V389" s="1704">
        <f t="shared" si="5"/>
        <v>1.2350000000000001</v>
      </c>
      <c r="Y389" s="605">
        <v>2007.08</v>
      </c>
      <c r="Z389" s="605">
        <v>104.3</v>
      </c>
      <c r="AA389" s="605">
        <f t="shared" si="7"/>
        <v>0.96160000000000001</v>
      </c>
      <c r="AE389" s="605">
        <v>2007.08</v>
      </c>
      <c r="AF389" s="605">
        <v>103.7</v>
      </c>
      <c r="AG389" s="534">
        <v>104.3</v>
      </c>
      <c r="AH389" s="670">
        <f t="shared" si="6"/>
        <v>0.99399999999999999</v>
      </c>
      <c r="AI389" s="1288"/>
    </row>
    <row r="390" spans="1:37" ht="13.5" customHeight="1">
      <c r="A390" s="614"/>
      <c r="B390" s="561"/>
      <c r="C390" s="530" t="s">
        <v>374</v>
      </c>
      <c r="D390" s="679">
        <v>135.4</v>
      </c>
      <c r="E390" s="551">
        <v>4028089</v>
      </c>
      <c r="F390" s="1686">
        <v>301595</v>
      </c>
      <c r="G390" s="646">
        <v>144.6</v>
      </c>
      <c r="H390" s="550">
        <v>1038051.4080000002</v>
      </c>
      <c r="I390" s="1274">
        <v>0.94</v>
      </c>
      <c r="J390" s="647">
        <v>1.6</v>
      </c>
      <c r="K390" s="1293">
        <v>1.2549999999999999</v>
      </c>
      <c r="L390" s="1237">
        <v>605308</v>
      </c>
      <c r="M390" s="644"/>
      <c r="N390" s="614"/>
      <c r="O390" s="1987"/>
      <c r="P390" s="1987"/>
      <c r="Q390" s="1987"/>
      <c r="R390" s="1540">
        <v>133.1</v>
      </c>
      <c r="S390" s="1984">
        <v>100.1</v>
      </c>
      <c r="T390" s="1984">
        <v>106.3</v>
      </c>
      <c r="U390" s="1395">
        <v>99.9</v>
      </c>
      <c r="V390" s="1704">
        <f t="shared" si="5"/>
        <v>1.2549999999999999</v>
      </c>
      <c r="Y390" s="605">
        <v>2007.09</v>
      </c>
      <c r="Z390" s="605">
        <v>104.2</v>
      </c>
      <c r="AA390" s="605">
        <f t="shared" si="7"/>
        <v>0.9607</v>
      </c>
      <c r="AE390" s="605">
        <v>2007.09</v>
      </c>
      <c r="AF390" s="605">
        <v>103.6</v>
      </c>
      <c r="AG390" s="534">
        <v>104.2</v>
      </c>
      <c r="AH390" s="670">
        <f t="shared" si="6"/>
        <v>0.99399999999999999</v>
      </c>
      <c r="AI390" s="1288"/>
    </row>
    <row r="391" spans="1:37" ht="13.5" customHeight="1">
      <c r="A391" s="614"/>
      <c r="B391" s="561"/>
      <c r="C391" s="530" t="s">
        <v>116</v>
      </c>
      <c r="D391" s="679">
        <v>135.69999999999999</v>
      </c>
      <c r="E391" s="551">
        <v>3984830</v>
      </c>
      <c r="F391" s="1686">
        <v>456514</v>
      </c>
      <c r="G391" s="646">
        <v>143.80000000000001</v>
      </c>
      <c r="H391" s="550">
        <v>1049479.7549999999</v>
      </c>
      <c r="I391" s="1274">
        <v>0.92</v>
      </c>
      <c r="J391" s="647">
        <v>2.2000000000000002</v>
      </c>
      <c r="K391" s="1293">
        <v>1.274</v>
      </c>
      <c r="L391" s="1237">
        <v>616871</v>
      </c>
      <c r="M391" s="644"/>
      <c r="N391" s="614"/>
      <c r="O391" s="1987"/>
      <c r="P391" s="1987"/>
      <c r="Q391" s="1987"/>
      <c r="R391" s="1540">
        <v>136</v>
      </c>
      <c r="S391" s="1984">
        <v>100.6</v>
      </c>
      <c r="T391" s="1984">
        <v>107.4</v>
      </c>
      <c r="U391" s="1395">
        <v>100</v>
      </c>
      <c r="V391" s="1704">
        <f>ROUND(R391*S391/T391/U391,3)</f>
        <v>1.274</v>
      </c>
      <c r="Y391" s="605">
        <v>2007.1</v>
      </c>
      <c r="Z391" s="605">
        <v>104.7</v>
      </c>
      <c r="AA391" s="605">
        <f t="shared" si="7"/>
        <v>0.96079999999999999</v>
      </c>
      <c r="AE391" s="605">
        <v>2007.1</v>
      </c>
      <c r="AF391" s="605">
        <v>104.2</v>
      </c>
      <c r="AG391" s="534">
        <v>104.7</v>
      </c>
      <c r="AH391" s="670">
        <f t="shared" si="6"/>
        <v>0.995</v>
      </c>
      <c r="AI391" s="1288"/>
      <c r="AJ391" s="605">
        <f>SUM(AF389:AF391)</f>
        <v>311.5</v>
      </c>
      <c r="AK391" s="605">
        <f>ROUND(AJ391/3,1)</f>
        <v>103.8</v>
      </c>
    </row>
    <row r="392" spans="1:37" ht="13.5" customHeight="1">
      <c r="A392" s="614"/>
      <c r="B392" s="561"/>
      <c r="C392" s="530" t="s">
        <v>117</v>
      </c>
      <c r="D392" s="679">
        <v>133.1</v>
      </c>
      <c r="E392" s="551">
        <v>3812202</v>
      </c>
      <c r="F392" s="1686">
        <v>667067</v>
      </c>
      <c r="G392" s="646">
        <v>140.19999999999999</v>
      </c>
      <c r="H392" s="550">
        <v>1077481.2319999998</v>
      </c>
      <c r="I392" s="1274">
        <v>0.89</v>
      </c>
      <c r="J392" s="647">
        <v>2.8</v>
      </c>
      <c r="K392" s="1293">
        <v>1.304</v>
      </c>
      <c r="L392" s="1237">
        <v>593500</v>
      </c>
      <c r="M392" s="644"/>
      <c r="N392" s="614"/>
      <c r="O392" s="1987"/>
      <c r="P392" s="1987"/>
      <c r="Q392" s="1987"/>
      <c r="R392" s="1540">
        <v>138.19999999999999</v>
      </c>
      <c r="S392" s="1984">
        <v>100.9</v>
      </c>
      <c r="T392" s="1984">
        <v>107.6</v>
      </c>
      <c r="U392" s="1395">
        <v>99.4</v>
      </c>
      <c r="V392" s="1704">
        <f>ROUND(R392*S392/T392/U392,3)</f>
        <v>1.304</v>
      </c>
      <c r="Y392" s="605">
        <v>2007.11</v>
      </c>
      <c r="Z392" s="605">
        <v>105</v>
      </c>
      <c r="AA392" s="605">
        <f t="shared" si="7"/>
        <v>0.96099999999999997</v>
      </c>
      <c r="AB392" s="605">
        <f>ROUND(Z392*0.994,1)</f>
        <v>104.4</v>
      </c>
      <c r="AE392" s="605">
        <v>2007.11</v>
      </c>
      <c r="AF392" s="605">
        <f>ROUND(AG392*AH391,1)</f>
        <v>104.5</v>
      </c>
      <c r="AG392" s="534">
        <v>105</v>
      </c>
      <c r="AH392" s="670"/>
      <c r="AI392" s="1288"/>
      <c r="AJ392" s="605">
        <f>SUM(AG389:AG391)</f>
        <v>313.2</v>
      </c>
      <c r="AK392" s="605">
        <f>ROUND(AJ392/3,1)</f>
        <v>104.4</v>
      </c>
    </row>
    <row r="393" spans="1:37" ht="13.5" customHeight="1">
      <c r="A393" s="614"/>
      <c r="B393" s="561"/>
      <c r="C393" s="533" t="s">
        <v>118</v>
      </c>
      <c r="D393" s="681">
        <v>132.9</v>
      </c>
      <c r="E393" s="557">
        <v>3865955</v>
      </c>
      <c r="F393" s="1687">
        <v>957212</v>
      </c>
      <c r="G393" s="653">
        <v>139.6</v>
      </c>
      <c r="H393" s="556">
        <v>1039087.214</v>
      </c>
      <c r="I393" s="1276">
        <v>0.88</v>
      </c>
      <c r="J393" s="654">
        <v>1.3</v>
      </c>
      <c r="K393" s="1295">
        <v>1.29</v>
      </c>
      <c r="L393" s="1239">
        <v>634915</v>
      </c>
      <c r="M393" s="644"/>
      <c r="N393" s="672"/>
      <c r="O393" s="671"/>
      <c r="P393" s="671"/>
      <c r="Q393" s="671"/>
      <c r="R393" s="1541">
        <v>137</v>
      </c>
      <c r="S393" s="1256">
        <v>101.1</v>
      </c>
      <c r="T393" s="1256">
        <v>107.4</v>
      </c>
      <c r="U393" s="1396">
        <v>100</v>
      </c>
      <c r="V393" s="1705">
        <f>ROUND(R393*S393/T393/U393,3)</f>
        <v>1.29</v>
      </c>
      <c r="Y393" s="605">
        <v>2007.12</v>
      </c>
      <c r="Z393" s="605">
        <v>105.2</v>
      </c>
      <c r="AA393" s="605">
        <f t="shared" si="7"/>
        <v>0.96099999999999997</v>
      </c>
      <c r="AB393" s="605">
        <f>ROUND(Z393*0.994,1)</f>
        <v>104.6</v>
      </c>
      <c r="AE393" s="605">
        <v>2007.12</v>
      </c>
      <c r="AF393" s="605">
        <f>ROUND(AG393*AH391,1)</f>
        <v>104.7</v>
      </c>
      <c r="AG393" s="534">
        <v>105.2</v>
      </c>
      <c r="AH393" s="670"/>
      <c r="AI393" s="1288"/>
      <c r="AK393" s="605">
        <f>ROUND(AK391/AK392,3)</f>
        <v>0.99399999999999999</v>
      </c>
    </row>
    <row r="394" spans="1:37" ht="13.5" customHeight="1">
      <c r="A394" s="611">
        <v>2008</v>
      </c>
      <c r="B394" s="560" t="s">
        <v>139</v>
      </c>
      <c r="C394" s="529" t="s">
        <v>366</v>
      </c>
      <c r="D394" s="1258">
        <v>133.6</v>
      </c>
      <c r="E394" s="551">
        <v>3764794</v>
      </c>
      <c r="F394" s="1686">
        <v>463515</v>
      </c>
      <c r="G394" s="646">
        <v>139</v>
      </c>
      <c r="H394" s="550">
        <v>952116.93</v>
      </c>
      <c r="I394" s="1274">
        <v>0.86</v>
      </c>
      <c r="J394" s="650">
        <v>0.2</v>
      </c>
      <c r="K394" s="1293">
        <v>1.1919999999999999</v>
      </c>
      <c r="L394" s="1237">
        <v>490534</v>
      </c>
      <c r="M394" s="644"/>
      <c r="N394" s="614"/>
      <c r="O394" s="1987"/>
      <c r="P394" s="1987"/>
      <c r="Q394" s="1987"/>
      <c r="R394" s="1540">
        <v>123</v>
      </c>
      <c r="S394" s="1984">
        <v>101.4</v>
      </c>
      <c r="T394" s="1984">
        <v>104.7</v>
      </c>
      <c r="U394" s="1395">
        <v>99.9</v>
      </c>
      <c r="V394" s="1704">
        <f t="shared" ref="V394:V417" si="8">ROUND(R394*S394/T394/U394,3)</f>
        <v>1.1919999999999999</v>
      </c>
      <c r="Y394" s="605">
        <v>2008.01</v>
      </c>
      <c r="Z394" s="605">
        <v>105.4</v>
      </c>
      <c r="AA394" s="605">
        <f t="shared" si="7"/>
        <v>0.96199999999999997</v>
      </c>
      <c r="AH394" s="670"/>
      <c r="AI394" s="1288"/>
    </row>
    <row r="395" spans="1:37" ht="13.5" customHeight="1">
      <c r="A395" s="614"/>
      <c r="B395" s="561"/>
      <c r="C395" s="530" t="s">
        <v>367</v>
      </c>
      <c r="D395" s="1258">
        <v>133.30000000000001</v>
      </c>
      <c r="E395" s="551">
        <v>3813439</v>
      </c>
      <c r="F395" s="1686">
        <v>545017</v>
      </c>
      <c r="G395" s="646">
        <v>137.4</v>
      </c>
      <c r="H395" s="550">
        <v>1040636.535</v>
      </c>
      <c r="I395" s="1274">
        <v>0.85</v>
      </c>
      <c r="J395" s="647">
        <v>5</v>
      </c>
      <c r="K395" s="1293">
        <v>1.2849999999999999</v>
      </c>
      <c r="L395" s="1237">
        <v>573901</v>
      </c>
      <c r="M395" s="644"/>
      <c r="N395" s="614"/>
      <c r="O395" s="1987"/>
      <c r="P395" s="1987"/>
      <c r="Q395" s="1987"/>
      <c r="R395" s="1540">
        <v>132.80000000000001</v>
      </c>
      <c r="S395" s="1984">
        <v>101.8</v>
      </c>
      <c r="T395" s="2003">
        <v>105.6</v>
      </c>
      <c r="U395" s="1395">
        <v>99.6</v>
      </c>
      <c r="V395" s="1704">
        <f t="shared" si="8"/>
        <v>1.2849999999999999</v>
      </c>
      <c r="AI395" s="1288"/>
    </row>
    <row r="396" spans="1:37" ht="13.5" customHeight="1">
      <c r="A396" s="614"/>
      <c r="B396" s="561"/>
      <c r="C396" s="530" t="s">
        <v>368</v>
      </c>
      <c r="D396" s="1258">
        <v>126.3</v>
      </c>
      <c r="E396" s="551">
        <v>3917929</v>
      </c>
      <c r="F396" s="1686">
        <v>709892</v>
      </c>
      <c r="G396" s="646">
        <v>127.1</v>
      </c>
      <c r="H396" s="550">
        <v>1032155.415</v>
      </c>
      <c r="I396" s="1274">
        <v>0.84</v>
      </c>
      <c r="J396" s="647">
        <v>4.0999999999999996</v>
      </c>
      <c r="K396" s="1293">
        <v>1.4419999999999999</v>
      </c>
      <c r="L396" s="1237">
        <v>649999</v>
      </c>
      <c r="M396" s="644"/>
      <c r="N396" s="2004"/>
      <c r="O396" s="2005"/>
      <c r="P396" s="2005"/>
      <c r="Q396" s="2005"/>
      <c r="R396" s="1540">
        <v>149.19999999999999</v>
      </c>
      <c r="S396" s="1984">
        <v>102.2</v>
      </c>
      <c r="T396" s="1984">
        <v>106.3</v>
      </c>
      <c r="U396" s="1395">
        <v>99.5</v>
      </c>
      <c r="V396" s="1704">
        <f t="shared" si="8"/>
        <v>1.4419999999999999</v>
      </c>
      <c r="AI396" s="1288"/>
    </row>
    <row r="397" spans="1:37" ht="13.5" customHeight="1">
      <c r="A397" s="614"/>
      <c r="B397" s="561"/>
      <c r="C397" s="530" t="s">
        <v>369</v>
      </c>
      <c r="D397" s="1258">
        <v>131.80000000000001</v>
      </c>
      <c r="E397" s="551">
        <v>3788782</v>
      </c>
      <c r="F397" s="1686">
        <v>597581</v>
      </c>
      <c r="G397" s="646">
        <v>130.69999999999999</v>
      </c>
      <c r="H397" s="550">
        <v>1082536</v>
      </c>
      <c r="I397" s="1274">
        <v>0.85</v>
      </c>
      <c r="J397" s="647">
        <v>-2.1</v>
      </c>
      <c r="K397" s="1293">
        <v>1.22</v>
      </c>
      <c r="L397" s="1237">
        <v>572790</v>
      </c>
      <c r="M397" s="644"/>
      <c r="N397" s="2004"/>
      <c r="O397" s="2005"/>
      <c r="P397" s="2005"/>
      <c r="Q397" s="2005"/>
      <c r="R397" s="1540">
        <v>127.1</v>
      </c>
      <c r="S397" s="1984">
        <v>103</v>
      </c>
      <c r="T397" s="1984">
        <v>105.8</v>
      </c>
      <c r="U397" s="1395">
        <v>101.4</v>
      </c>
      <c r="V397" s="1704">
        <f t="shared" si="8"/>
        <v>1.22</v>
      </c>
      <c r="AI397" s="1288"/>
    </row>
    <row r="398" spans="1:37" ht="13.5" customHeight="1">
      <c r="A398" s="614"/>
      <c r="B398" s="561"/>
      <c r="C398" s="530" t="s">
        <v>370</v>
      </c>
      <c r="D398" s="1258">
        <v>131.1</v>
      </c>
      <c r="E398" s="551">
        <v>4031911</v>
      </c>
      <c r="F398" s="1686">
        <v>469314</v>
      </c>
      <c r="G398" s="646">
        <v>131</v>
      </c>
      <c r="H398" s="550">
        <v>1027974.5820000001</v>
      </c>
      <c r="I398" s="1274">
        <v>0.83</v>
      </c>
      <c r="J398" s="647">
        <v>0.4</v>
      </c>
      <c r="K398" s="1293">
        <v>1.198</v>
      </c>
      <c r="L398" s="1237">
        <v>570904</v>
      </c>
      <c r="M398" s="644"/>
      <c r="N398" s="2004"/>
      <c r="O398" s="2005"/>
      <c r="P398" s="2005"/>
      <c r="Q398" s="2005"/>
      <c r="R398" s="1540">
        <v>120.8</v>
      </c>
      <c r="S398" s="1984">
        <v>104.2</v>
      </c>
      <c r="T398" s="1984">
        <v>103.8</v>
      </c>
      <c r="U398" s="1395">
        <v>101.2</v>
      </c>
      <c r="V398" s="1704">
        <f t="shared" si="8"/>
        <v>1.198</v>
      </c>
      <c r="AI398" s="1288"/>
    </row>
    <row r="399" spans="1:37" ht="13.5" customHeight="1">
      <c r="A399" s="614"/>
      <c r="B399" s="561"/>
      <c r="C399" s="530" t="s">
        <v>371</v>
      </c>
      <c r="D399" s="679">
        <v>129.30000000000001</v>
      </c>
      <c r="E399" s="551">
        <v>4181161</v>
      </c>
      <c r="F399" s="1686">
        <v>605726</v>
      </c>
      <c r="G399" s="646">
        <v>131.30000000000001</v>
      </c>
      <c r="H399" s="550">
        <v>1072962.693</v>
      </c>
      <c r="I399" s="1274">
        <v>0.79</v>
      </c>
      <c r="J399" s="647">
        <v>-2.2000000000000002</v>
      </c>
      <c r="K399" s="1293">
        <v>1.298</v>
      </c>
      <c r="L399" s="1237">
        <v>598442</v>
      </c>
      <c r="M399" s="644"/>
      <c r="N399" s="2006"/>
      <c r="O399" s="2007"/>
      <c r="P399" s="2007"/>
      <c r="Q399" s="2007"/>
      <c r="R399" s="1540">
        <v>132.19999999999999</v>
      </c>
      <c r="S399" s="1984">
        <v>105.1</v>
      </c>
      <c r="T399" s="1984">
        <v>105.7</v>
      </c>
      <c r="U399" s="1395">
        <v>101.3</v>
      </c>
      <c r="V399" s="1704">
        <f t="shared" si="8"/>
        <v>1.298</v>
      </c>
      <c r="AI399" s="1288"/>
    </row>
    <row r="400" spans="1:37" ht="13.5" customHeight="1">
      <c r="A400" s="614"/>
      <c r="B400" s="561"/>
      <c r="C400" s="530" t="s">
        <v>372</v>
      </c>
      <c r="D400" s="679">
        <v>132</v>
      </c>
      <c r="E400" s="551">
        <v>4365234</v>
      </c>
      <c r="F400" s="1686">
        <v>850753</v>
      </c>
      <c r="G400" s="646">
        <v>136</v>
      </c>
      <c r="H400" s="550">
        <v>1077784.8119999999</v>
      </c>
      <c r="I400" s="1274">
        <v>0.78</v>
      </c>
      <c r="J400" s="647">
        <v>-0.6</v>
      </c>
      <c r="K400" s="1293">
        <v>1.33</v>
      </c>
      <c r="L400" s="1237">
        <v>637021</v>
      </c>
      <c r="M400" s="644"/>
      <c r="N400" s="2006"/>
      <c r="O400" s="2007"/>
      <c r="P400" s="2007"/>
      <c r="Q400" s="2007"/>
      <c r="R400" s="1540">
        <v>132.9</v>
      </c>
      <c r="S400" s="1984">
        <v>107.3</v>
      </c>
      <c r="T400" s="1984">
        <v>106.4</v>
      </c>
      <c r="U400" s="1395">
        <v>100.8</v>
      </c>
      <c r="V400" s="1704">
        <f t="shared" si="8"/>
        <v>1.33</v>
      </c>
      <c r="AI400" s="1288"/>
    </row>
    <row r="401" spans="1:35" ht="13.5" customHeight="1">
      <c r="A401" s="614"/>
      <c r="B401" s="561"/>
      <c r="C401" s="530" t="s">
        <v>373</v>
      </c>
      <c r="D401" s="679">
        <v>125.5</v>
      </c>
      <c r="E401" s="551">
        <v>4105711</v>
      </c>
      <c r="F401" s="1686">
        <v>586086</v>
      </c>
      <c r="G401" s="646">
        <v>124.5</v>
      </c>
      <c r="H401" s="550">
        <v>1011755.8860000001</v>
      </c>
      <c r="I401" s="1274">
        <v>0.74</v>
      </c>
      <c r="J401" s="647">
        <v>0</v>
      </c>
      <c r="K401" s="1293">
        <v>1.2010000000000001</v>
      </c>
      <c r="L401" s="1237">
        <v>588836</v>
      </c>
      <c r="M401" s="644"/>
      <c r="N401" s="2006"/>
      <c r="O401" s="2007"/>
      <c r="P401" s="2007"/>
      <c r="Q401" s="2007"/>
      <c r="R401" s="1540">
        <v>116.3</v>
      </c>
      <c r="S401" s="1984">
        <v>107.7</v>
      </c>
      <c r="T401" s="1984">
        <v>103.8</v>
      </c>
      <c r="U401" s="1395">
        <v>100.5</v>
      </c>
      <c r="V401" s="1704">
        <f t="shared" si="8"/>
        <v>1.2010000000000001</v>
      </c>
      <c r="AI401" s="1288"/>
    </row>
    <row r="402" spans="1:35" ht="13.5" customHeight="1">
      <c r="A402" s="614"/>
      <c r="B402" s="561"/>
      <c r="C402" s="530" t="s">
        <v>374</v>
      </c>
      <c r="D402" s="679">
        <v>123.5</v>
      </c>
      <c r="E402" s="551">
        <v>4108406</v>
      </c>
      <c r="F402" s="1686">
        <v>426438</v>
      </c>
      <c r="G402" s="646">
        <v>123.9</v>
      </c>
      <c r="H402" s="550">
        <v>1043001.36</v>
      </c>
      <c r="I402" s="1274">
        <v>0.72</v>
      </c>
      <c r="J402" s="647">
        <v>-2.8</v>
      </c>
      <c r="K402" s="1293">
        <v>1.341</v>
      </c>
      <c r="L402" s="1237">
        <v>649982</v>
      </c>
      <c r="M402" s="644"/>
      <c r="N402" s="2006"/>
      <c r="O402" s="2007"/>
      <c r="P402" s="2007"/>
      <c r="Q402" s="2007"/>
      <c r="R402" s="1540">
        <v>131.4</v>
      </c>
      <c r="S402" s="1984">
        <v>107.1</v>
      </c>
      <c r="T402" s="1984">
        <v>104.8</v>
      </c>
      <c r="U402" s="1395">
        <v>100.1</v>
      </c>
      <c r="V402" s="1704">
        <f t="shared" si="8"/>
        <v>1.341</v>
      </c>
      <c r="AI402" s="1288"/>
    </row>
    <row r="403" spans="1:35" ht="13.5" customHeight="1">
      <c r="A403" s="614"/>
      <c r="B403" s="561"/>
      <c r="C403" s="530" t="s">
        <v>116</v>
      </c>
      <c r="D403" s="679">
        <v>127.3</v>
      </c>
      <c r="E403" s="551">
        <v>4044210</v>
      </c>
      <c r="F403" s="1686">
        <v>569560</v>
      </c>
      <c r="G403" s="646">
        <v>127.3</v>
      </c>
      <c r="H403" s="550">
        <v>1050193.4099999999</v>
      </c>
      <c r="I403" s="1274">
        <v>0.72</v>
      </c>
      <c r="J403" s="647">
        <v>-3.9</v>
      </c>
      <c r="K403" s="1293">
        <v>1.2869999999999999</v>
      </c>
      <c r="L403" s="1237">
        <v>608430</v>
      </c>
      <c r="M403" s="644"/>
      <c r="N403" s="2006"/>
      <c r="O403" s="2007"/>
      <c r="P403" s="2007"/>
      <c r="Q403" s="2007"/>
      <c r="R403" s="1540">
        <v>128.1</v>
      </c>
      <c r="S403" s="1984">
        <v>105.2</v>
      </c>
      <c r="T403" s="1984">
        <v>104.9</v>
      </c>
      <c r="U403" s="1395">
        <v>99.8</v>
      </c>
      <c r="V403" s="1704">
        <f t="shared" si="8"/>
        <v>1.2869999999999999</v>
      </c>
      <c r="AI403" s="1288"/>
    </row>
    <row r="404" spans="1:35" ht="13.5" customHeight="1">
      <c r="A404" s="614"/>
      <c r="B404" s="561"/>
      <c r="C404" s="530" t="s">
        <v>117</v>
      </c>
      <c r="D404" s="679">
        <v>118.3</v>
      </c>
      <c r="E404" s="551">
        <v>3718458</v>
      </c>
      <c r="F404" s="1686">
        <v>400794</v>
      </c>
      <c r="G404" s="646">
        <v>115.8</v>
      </c>
      <c r="H404" s="550">
        <v>1031057.64</v>
      </c>
      <c r="I404" s="1274">
        <v>0.69</v>
      </c>
      <c r="J404" s="647">
        <v>0.5</v>
      </c>
      <c r="K404" s="1293">
        <v>1.161</v>
      </c>
      <c r="L404" s="1237">
        <v>476775</v>
      </c>
      <c r="M404" s="644"/>
      <c r="N404" s="2006"/>
      <c r="O404" s="2007"/>
      <c r="P404" s="2007"/>
      <c r="Q404" s="2007"/>
      <c r="R404" s="1540">
        <v>115.8</v>
      </c>
      <c r="S404" s="1984">
        <v>103.4</v>
      </c>
      <c r="T404" s="1984">
        <v>103.4</v>
      </c>
      <c r="U404" s="1395">
        <v>99.7</v>
      </c>
      <c r="V404" s="1704">
        <f t="shared" si="8"/>
        <v>1.161</v>
      </c>
      <c r="AI404" s="1288"/>
    </row>
    <row r="405" spans="1:35" ht="13.5" customHeight="1">
      <c r="A405" s="626"/>
      <c r="B405" s="642"/>
      <c r="C405" s="533" t="s">
        <v>118</v>
      </c>
      <c r="D405" s="681">
        <v>111.9</v>
      </c>
      <c r="E405" s="557">
        <v>3448114</v>
      </c>
      <c r="F405" s="1687">
        <v>482299</v>
      </c>
      <c r="G405" s="653">
        <v>108.4</v>
      </c>
      <c r="H405" s="556">
        <v>1021601.2840000001</v>
      </c>
      <c r="I405" s="1276">
        <v>0.68</v>
      </c>
      <c r="J405" s="654">
        <v>-3.9</v>
      </c>
      <c r="K405" s="1295">
        <v>1.1839999999999999</v>
      </c>
      <c r="L405" s="1239">
        <v>501322</v>
      </c>
      <c r="M405" s="644"/>
      <c r="N405" s="672"/>
      <c r="O405" s="672"/>
      <c r="P405" s="671"/>
      <c r="Q405" s="671"/>
      <c r="R405" s="1541">
        <v>118.5</v>
      </c>
      <c r="S405" s="1256">
        <v>102</v>
      </c>
      <c r="T405" s="1256">
        <v>102.9</v>
      </c>
      <c r="U405" s="1396">
        <v>99.2</v>
      </c>
      <c r="V405" s="1705">
        <f t="shared" si="8"/>
        <v>1.1839999999999999</v>
      </c>
      <c r="AI405" s="1288"/>
    </row>
    <row r="406" spans="1:35" ht="13.5" customHeight="1">
      <c r="A406" s="614">
        <v>2009</v>
      </c>
      <c r="B406" s="561" t="s">
        <v>145</v>
      </c>
      <c r="C406" s="529" t="s">
        <v>366</v>
      </c>
      <c r="D406" s="679">
        <v>103.1</v>
      </c>
      <c r="E406" s="551">
        <v>3188997</v>
      </c>
      <c r="F406" s="1686">
        <v>369560</v>
      </c>
      <c r="G406" s="646">
        <v>98.9</v>
      </c>
      <c r="H406" s="550">
        <v>989203.51399999997</v>
      </c>
      <c r="I406" s="1274">
        <v>0.61</v>
      </c>
      <c r="J406" s="650">
        <v>-1.9</v>
      </c>
      <c r="K406" s="1293">
        <v>0.92700000000000005</v>
      </c>
      <c r="L406" s="1237">
        <v>340981</v>
      </c>
      <c r="M406" s="644"/>
      <c r="N406" s="2006"/>
      <c r="O406" s="2007"/>
      <c r="P406" s="2007"/>
      <c r="Q406" s="2007"/>
      <c r="R406" s="1540">
        <v>93.3</v>
      </c>
      <c r="S406" s="1984">
        <v>99.9</v>
      </c>
      <c r="T406" s="1984">
        <v>99.4</v>
      </c>
      <c r="U406" s="1395">
        <v>101.2</v>
      </c>
      <c r="V406" s="1704">
        <f t="shared" si="8"/>
        <v>0.92700000000000005</v>
      </c>
      <c r="AI406" s="1288"/>
    </row>
    <row r="407" spans="1:35" ht="13.5" customHeight="1">
      <c r="A407" s="614"/>
      <c r="B407" s="561"/>
      <c r="C407" s="530" t="s">
        <v>367</v>
      </c>
      <c r="D407" s="679">
        <v>100</v>
      </c>
      <c r="E407" s="551">
        <v>2938313</v>
      </c>
      <c r="F407" s="1686">
        <v>418817</v>
      </c>
      <c r="G407" s="646">
        <v>95</v>
      </c>
      <c r="H407" s="550">
        <v>1030313.1020000001</v>
      </c>
      <c r="I407" s="1274">
        <v>0.55000000000000004</v>
      </c>
      <c r="J407" s="647">
        <v>-5.2</v>
      </c>
      <c r="K407" s="1293">
        <v>0.94499999999999995</v>
      </c>
      <c r="L407" s="1237">
        <v>369253</v>
      </c>
      <c r="M407" s="644"/>
      <c r="N407" s="2006"/>
      <c r="O407" s="2007"/>
      <c r="P407" s="2007"/>
      <c r="Q407" s="2007"/>
      <c r="R407" s="1540">
        <v>95</v>
      </c>
      <c r="S407" s="1984">
        <v>99.4</v>
      </c>
      <c r="T407" s="1984">
        <v>99</v>
      </c>
      <c r="U407" s="1395">
        <v>100.9</v>
      </c>
      <c r="V407" s="1704">
        <f t="shared" si="8"/>
        <v>0.94499999999999995</v>
      </c>
      <c r="AI407" s="1288"/>
    </row>
    <row r="408" spans="1:35" ht="13.5" customHeight="1">
      <c r="A408" s="614"/>
      <c r="B408" s="561"/>
      <c r="C408" s="530" t="s">
        <v>368</v>
      </c>
      <c r="D408" s="679">
        <v>105.3</v>
      </c>
      <c r="E408" s="551">
        <v>3141206</v>
      </c>
      <c r="F408" s="1686">
        <v>370546</v>
      </c>
      <c r="G408" s="646">
        <v>110.2</v>
      </c>
      <c r="H408" s="550">
        <v>1024008.276</v>
      </c>
      <c r="I408" s="1274">
        <v>0.51</v>
      </c>
      <c r="J408" s="647">
        <v>-5.4</v>
      </c>
      <c r="K408" s="1293">
        <v>1.2609999999999999</v>
      </c>
      <c r="L408" s="1237">
        <v>413933</v>
      </c>
      <c r="M408" s="644"/>
      <c r="N408" s="2006"/>
      <c r="O408" s="2007"/>
      <c r="P408" s="2007"/>
      <c r="Q408" s="2007"/>
      <c r="R408" s="1540">
        <v>124.6</v>
      </c>
      <c r="S408" s="1984">
        <v>99.2</v>
      </c>
      <c r="T408" s="1984">
        <v>98.7</v>
      </c>
      <c r="U408" s="1395">
        <v>99.3</v>
      </c>
      <c r="V408" s="1704">
        <f t="shared" si="8"/>
        <v>1.2609999999999999</v>
      </c>
      <c r="AI408" s="1288"/>
    </row>
    <row r="409" spans="1:35" ht="13.5" customHeight="1">
      <c r="A409" s="614"/>
      <c r="B409" s="561"/>
      <c r="C409" s="530" t="s">
        <v>369</v>
      </c>
      <c r="D409" s="679">
        <v>101.7</v>
      </c>
      <c r="E409" s="551">
        <v>3154708</v>
      </c>
      <c r="F409" s="1686">
        <v>414249</v>
      </c>
      <c r="G409" s="646">
        <v>97.2</v>
      </c>
      <c r="H409" s="550">
        <v>1091950.0719999999</v>
      </c>
      <c r="I409" s="1274">
        <v>0.48</v>
      </c>
      <c r="J409" s="647">
        <v>-1.6</v>
      </c>
      <c r="K409" s="1293">
        <v>0.97299999999999998</v>
      </c>
      <c r="L409" s="1237">
        <v>393717</v>
      </c>
      <c r="M409" s="644"/>
      <c r="N409" s="2006"/>
      <c r="O409" s="2007"/>
      <c r="P409" s="2007"/>
      <c r="Q409" s="2007"/>
      <c r="R409" s="1540">
        <v>97.9</v>
      </c>
      <c r="S409" s="1984">
        <v>98.8</v>
      </c>
      <c r="T409" s="1984">
        <v>98.1</v>
      </c>
      <c r="U409" s="1395">
        <v>101.3</v>
      </c>
      <c r="V409" s="1704">
        <f t="shared" si="8"/>
        <v>0.97299999999999998</v>
      </c>
      <c r="AI409" s="1288"/>
    </row>
    <row r="410" spans="1:35" ht="13.5" customHeight="1">
      <c r="A410" s="614"/>
      <c r="B410" s="561"/>
      <c r="C410" s="530" t="s">
        <v>370</v>
      </c>
      <c r="D410" s="679">
        <v>100.6</v>
      </c>
      <c r="E410" s="551">
        <v>3305901</v>
      </c>
      <c r="F410" s="1686">
        <v>298101</v>
      </c>
      <c r="G410" s="646">
        <v>96.6</v>
      </c>
      <c r="H410" s="550">
        <v>1001642.3039999999</v>
      </c>
      <c r="I410" s="1274">
        <v>0.46</v>
      </c>
      <c r="J410" s="647">
        <v>-4.8</v>
      </c>
      <c r="K410" s="1293">
        <v>0.90800000000000003</v>
      </c>
      <c r="L410" s="1237">
        <v>384342</v>
      </c>
      <c r="M410" s="644"/>
      <c r="N410" s="2006"/>
      <c r="O410" s="2007"/>
      <c r="P410" s="2007"/>
      <c r="Q410" s="2007"/>
      <c r="R410" s="1540">
        <v>89.2</v>
      </c>
      <c r="S410" s="1984">
        <v>98.6</v>
      </c>
      <c r="T410" s="1984">
        <v>96.1</v>
      </c>
      <c r="U410" s="1395">
        <v>100.8</v>
      </c>
      <c r="V410" s="1704">
        <f t="shared" si="8"/>
        <v>0.90800000000000003</v>
      </c>
      <c r="AI410" s="1288"/>
    </row>
    <row r="411" spans="1:35" ht="13.5" customHeight="1">
      <c r="A411" s="614"/>
      <c r="B411" s="561"/>
      <c r="C411" s="530" t="s">
        <v>371</v>
      </c>
      <c r="D411" s="679">
        <v>102.9</v>
      </c>
      <c r="E411" s="551">
        <v>3577022</v>
      </c>
      <c r="F411" s="1686">
        <v>350893</v>
      </c>
      <c r="G411" s="646">
        <v>100.1</v>
      </c>
      <c r="H411" s="550">
        <v>1084644.24</v>
      </c>
      <c r="I411" s="1274">
        <v>0.45</v>
      </c>
      <c r="J411" s="647">
        <v>-3</v>
      </c>
      <c r="K411" s="1293">
        <v>1.0880000000000001</v>
      </c>
      <c r="L411" s="1237">
        <v>401265</v>
      </c>
      <c r="M411" s="644"/>
      <c r="N411" s="2006"/>
      <c r="O411" s="2007"/>
      <c r="P411" s="2007"/>
      <c r="Q411" s="2007"/>
      <c r="R411" s="1540">
        <v>108.1</v>
      </c>
      <c r="S411" s="1984">
        <v>98.4</v>
      </c>
      <c r="T411" s="1984">
        <v>97.3</v>
      </c>
      <c r="U411" s="1395">
        <v>100.5</v>
      </c>
      <c r="V411" s="1704">
        <f t="shared" si="8"/>
        <v>1.0880000000000001</v>
      </c>
      <c r="AI411" s="1288"/>
    </row>
    <row r="412" spans="1:35" ht="13.5" customHeight="1">
      <c r="A412" s="614"/>
      <c r="B412" s="561"/>
      <c r="C412" s="530" t="s">
        <v>372</v>
      </c>
      <c r="D412" s="679">
        <v>101.9</v>
      </c>
      <c r="E412" s="551">
        <v>3824375</v>
      </c>
      <c r="F412" s="1686">
        <v>381202</v>
      </c>
      <c r="G412" s="646">
        <v>94.7</v>
      </c>
      <c r="H412" s="550">
        <v>1102121.085</v>
      </c>
      <c r="I412" s="1274">
        <v>0.43</v>
      </c>
      <c r="J412" s="647">
        <v>-5.2</v>
      </c>
      <c r="K412" s="1293">
        <v>1.04</v>
      </c>
      <c r="L412" s="1237">
        <v>407593</v>
      </c>
      <c r="M412" s="644"/>
      <c r="N412" s="2006"/>
      <c r="O412" s="2007"/>
      <c r="P412" s="2007"/>
      <c r="Q412" s="2007"/>
      <c r="R412" s="1540">
        <v>103</v>
      </c>
      <c r="S412" s="1984">
        <v>98.7</v>
      </c>
      <c r="T412" s="1984">
        <v>97.9</v>
      </c>
      <c r="U412" s="1395">
        <v>99.8</v>
      </c>
      <c r="V412" s="1704">
        <f t="shared" si="8"/>
        <v>1.04</v>
      </c>
      <c r="AI412" s="1288"/>
    </row>
    <row r="413" spans="1:35" ht="13.5" customHeight="1">
      <c r="A413" s="614"/>
      <c r="B413" s="561"/>
      <c r="C413" s="530" t="s">
        <v>373</v>
      </c>
      <c r="D413" s="679">
        <v>103.5</v>
      </c>
      <c r="E413" s="551">
        <v>3668202</v>
      </c>
      <c r="F413" s="1686">
        <v>327005</v>
      </c>
      <c r="G413" s="646">
        <v>98.3</v>
      </c>
      <c r="H413" s="550">
        <v>1021759.9</v>
      </c>
      <c r="I413" s="1274">
        <v>0.43</v>
      </c>
      <c r="J413" s="647">
        <v>-3.8</v>
      </c>
      <c r="K413" s="1293">
        <v>0.98099999999999998</v>
      </c>
      <c r="L413" s="1237">
        <v>398902</v>
      </c>
      <c r="M413" s="644"/>
      <c r="N413" s="2006"/>
      <c r="O413" s="2007"/>
      <c r="P413" s="2007"/>
      <c r="Q413" s="2007"/>
      <c r="R413" s="1540">
        <v>95.8</v>
      </c>
      <c r="S413" s="1984">
        <v>98.8</v>
      </c>
      <c r="T413" s="1984">
        <v>96.9</v>
      </c>
      <c r="U413" s="1395">
        <v>99.6</v>
      </c>
      <c r="V413" s="1704">
        <f t="shared" si="8"/>
        <v>0.98099999999999998</v>
      </c>
      <c r="AI413" s="1288"/>
    </row>
    <row r="414" spans="1:35" ht="13.5" customHeight="1">
      <c r="A414" s="614"/>
      <c r="B414" s="561"/>
      <c r="C414" s="530" t="s">
        <v>374</v>
      </c>
      <c r="D414" s="679">
        <v>104.2</v>
      </c>
      <c r="E414" s="551">
        <v>3642164</v>
      </c>
      <c r="F414" s="1686">
        <v>394257</v>
      </c>
      <c r="G414" s="646">
        <v>98.9</v>
      </c>
      <c r="H414" s="550">
        <v>1054145.7749999999</v>
      </c>
      <c r="I414" s="1274">
        <v>0.44</v>
      </c>
      <c r="J414" s="647">
        <v>-2.9</v>
      </c>
      <c r="K414" s="1293">
        <v>1.1100000000000001</v>
      </c>
      <c r="L414" s="1237">
        <v>417040</v>
      </c>
      <c r="M414" s="644"/>
      <c r="N414" s="2006"/>
      <c r="O414" s="2007"/>
      <c r="P414" s="2007"/>
      <c r="Q414" s="2007"/>
      <c r="R414" s="1540">
        <v>108.4</v>
      </c>
      <c r="S414" s="1984">
        <v>98.8</v>
      </c>
      <c r="T414" s="1984">
        <v>97.2</v>
      </c>
      <c r="U414" s="1395">
        <v>99.3</v>
      </c>
      <c r="V414" s="1704">
        <f t="shared" si="8"/>
        <v>1.1100000000000001</v>
      </c>
      <c r="AI414" s="1288"/>
    </row>
    <row r="415" spans="1:35" ht="13.5" customHeight="1">
      <c r="A415" s="614"/>
      <c r="B415" s="561"/>
      <c r="C415" s="530" t="s">
        <v>116</v>
      </c>
      <c r="D415" s="679">
        <v>106.2</v>
      </c>
      <c r="E415" s="551">
        <v>3728179</v>
      </c>
      <c r="F415" s="1686">
        <v>443980</v>
      </c>
      <c r="G415" s="646">
        <v>99.1</v>
      </c>
      <c r="H415" s="550">
        <v>1053531.1499999999</v>
      </c>
      <c r="I415" s="1274">
        <v>0.43</v>
      </c>
      <c r="J415" s="647">
        <v>-3.2</v>
      </c>
      <c r="K415" s="1293">
        <v>1.0840000000000001</v>
      </c>
      <c r="L415" s="1237">
        <v>439107</v>
      </c>
      <c r="M415" s="644"/>
      <c r="N415" s="2006"/>
      <c r="O415" s="2007"/>
      <c r="P415" s="2007"/>
      <c r="Q415" s="2007"/>
      <c r="R415" s="1540">
        <v>105</v>
      </c>
      <c r="S415" s="1984">
        <v>98.3</v>
      </c>
      <c r="T415" s="1984">
        <v>96.8</v>
      </c>
      <c r="U415" s="1395">
        <v>98.4</v>
      </c>
      <c r="V415" s="1704">
        <f t="shared" si="8"/>
        <v>1.0840000000000001</v>
      </c>
      <c r="AI415" s="1288"/>
    </row>
    <row r="416" spans="1:35" ht="13.5" customHeight="1">
      <c r="A416" s="614"/>
      <c r="B416" s="561"/>
      <c r="C416" s="530" t="s">
        <v>117</v>
      </c>
      <c r="D416" s="679">
        <v>109.3</v>
      </c>
      <c r="E416" s="551">
        <v>3582458</v>
      </c>
      <c r="F416" s="1686">
        <v>391134</v>
      </c>
      <c r="G416" s="646">
        <v>104.6</v>
      </c>
      <c r="H416" s="550">
        <v>1064909.8799999999</v>
      </c>
      <c r="I416" s="1274">
        <v>0.43</v>
      </c>
      <c r="J416" s="647">
        <v>-9.1</v>
      </c>
      <c r="K416" s="1293">
        <v>1.1080000000000001</v>
      </c>
      <c r="L416" s="1237">
        <v>409737</v>
      </c>
      <c r="M416" s="644"/>
      <c r="N416" s="2006"/>
      <c r="O416" s="2007"/>
      <c r="P416" s="2007"/>
      <c r="Q416" s="2007"/>
      <c r="R416" s="1540">
        <v>109.5</v>
      </c>
      <c r="S416" s="1984">
        <v>98.3</v>
      </c>
      <c r="T416" s="1984">
        <v>98.6</v>
      </c>
      <c r="U416" s="1395">
        <v>98.5</v>
      </c>
      <c r="V416" s="1704">
        <f t="shared" si="8"/>
        <v>1.1080000000000001</v>
      </c>
      <c r="AI416" s="1288"/>
    </row>
    <row r="417" spans="1:35" ht="13.5" customHeight="1">
      <c r="A417" s="614"/>
      <c r="B417" s="561"/>
      <c r="C417" s="533" t="s">
        <v>118</v>
      </c>
      <c r="D417" s="679">
        <v>110.1</v>
      </c>
      <c r="E417" s="551">
        <v>3576246</v>
      </c>
      <c r="F417" s="1686">
        <v>399708</v>
      </c>
      <c r="G417" s="646">
        <v>105.9</v>
      </c>
      <c r="H417" s="550">
        <v>1062368.503</v>
      </c>
      <c r="I417" s="1276">
        <v>0.42</v>
      </c>
      <c r="J417" s="647">
        <v>-2.7</v>
      </c>
      <c r="K417" s="1293">
        <v>1.1739999999999999</v>
      </c>
      <c r="L417" s="1239">
        <v>456217</v>
      </c>
      <c r="M417" s="644"/>
      <c r="N417" s="2008"/>
      <c r="O417" s="673"/>
      <c r="P417" s="673"/>
      <c r="Q417" s="673"/>
      <c r="R417" s="1540">
        <v>117.2</v>
      </c>
      <c r="S417" s="1256">
        <v>98.2</v>
      </c>
      <c r="T417" s="1256">
        <v>98.6</v>
      </c>
      <c r="U417" s="1395">
        <v>99.4</v>
      </c>
      <c r="V417" s="1704">
        <f t="shared" si="8"/>
        <v>1.1739999999999999</v>
      </c>
      <c r="AI417" s="1288"/>
    </row>
    <row r="418" spans="1:35" ht="13.5" customHeight="1">
      <c r="A418" s="611">
        <v>2010</v>
      </c>
      <c r="B418" s="560" t="s">
        <v>152</v>
      </c>
      <c r="C418" s="529" t="s">
        <v>366</v>
      </c>
      <c r="D418" s="677">
        <v>113.7</v>
      </c>
      <c r="E418" s="549">
        <v>3568168</v>
      </c>
      <c r="F418" s="1688">
        <v>246951</v>
      </c>
      <c r="G418" s="649">
        <v>110.8</v>
      </c>
      <c r="H418" s="548">
        <v>997998.00300000014</v>
      </c>
      <c r="I418" s="1274">
        <v>0.43</v>
      </c>
      <c r="J418" s="650">
        <v>-4.4000000000000004</v>
      </c>
      <c r="K418" s="1294">
        <v>1.052</v>
      </c>
      <c r="L418" s="1238">
        <v>393576</v>
      </c>
      <c r="M418" s="644"/>
      <c r="N418" s="2006"/>
      <c r="O418" s="674"/>
      <c r="P418" s="2007"/>
      <c r="Q418" s="2007"/>
      <c r="R418" s="1542">
        <v>101</v>
      </c>
      <c r="S418" s="1984">
        <v>99</v>
      </c>
      <c r="T418" s="1984">
        <v>96.2</v>
      </c>
      <c r="U418" s="1388">
        <v>98.8</v>
      </c>
      <c r="V418" s="1706">
        <f>ROUND(R418*S418/T418/U418,3)</f>
        <v>1.052</v>
      </c>
      <c r="AI418" s="1288"/>
    </row>
    <row r="419" spans="1:35" ht="13.5" customHeight="1">
      <c r="A419" s="614"/>
      <c r="B419" s="561"/>
      <c r="C419" s="530" t="s">
        <v>367</v>
      </c>
      <c r="D419" s="679">
        <v>114.3</v>
      </c>
      <c r="E419" s="551">
        <v>3448148</v>
      </c>
      <c r="F419" s="1686">
        <v>397087</v>
      </c>
      <c r="G419" s="646">
        <v>111.9</v>
      </c>
      <c r="H419" s="550">
        <v>1045956.8510000001</v>
      </c>
      <c r="I419" s="1274">
        <v>0.44</v>
      </c>
      <c r="J419" s="647">
        <v>-2.5</v>
      </c>
      <c r="K419" s="1293">
        <v>1.1060000000000001</v>
      </c>
      <c r="L419" s="1237">
        <v>419545</v>
      </c>
      <c r="M419" s="644"/>
      <c r="N419" s="2006"/>
      <c r="O419" s="2007"/>
      <c r="P419" s="2007"/>
      <c r="Q419" s="2007"/>
      <c r="R419" s="1540">
        <v>107.7</v>
      </c>
      <c r="S419" s="1984">
        <v>98.8</v>
      </c>
      <c r="T419" s="1984">
        <v>97.7</v>
      </c>
      <c r="U419" s="1395">
        <v>98.5</v>
      </c>
      <c r="V419" s="1704">
        <f>ROUND(R419*S419/T419/U419,3)</f>
        <v>1.1060000000000001</v>
      </c>
      <c r="AI419" s="1288"/>
    </row>
    <row r="420" spans="1:35" ht="13.5" customHeight="1">
      <c r="A420" s="614"/>
      <c r="B420" s="561"/>
      <c r="C420" s="530" t="s">
        <v>368</v>
      </c>
      <c r="D420" s="679">
        <v>107.3</v>
      </c>
      <c r="E420" s="551">
        <v>3792970</v>
      </c>
      <c r="F420" s="1686">
        <v>562412</v>
      </c>
      <c r="G420" s="646">
        <v>104.5</v>
      </c>
      <c r="H420" s="550">
        <v>1065978.294</v>
      </c>
      <c r="I420" s="1274">
        <v>0.45</v>
      </c>
      <c r="J420" s="647">
        <v>-5.7</v>
      </c>
      <c r="K420" s="1293">
        <v>1.32</v>
      </c>
      <c r="L420" s="1237">
        <v>520018</v>
      </c>
      <c r="M420" s="644"/>
      <c r="N420" s="2006"/>
      <c r="O420" s="2007"/>
      <c r="P420" s="2007"/>
      <c r="Q420" s="2007"/>
      <c r="R420" s="1540">
        <v>128</v>
      </c>
      <c r="S420" s="1984">
        <v>98.8</v>
      </c>
      <c r="T420" s="1984">
        <v>97.3</v>
      </c>
      <c r="U420" s="1395">
        <v>98.5</v>
      </c>
      <c r="V420" s="1704">
        <f>ROUND(R420*S420/T420/U420,3)</f>
        <v>1.32</v>
      </c>
      <c r="AI420" s="1288"/>
    </row>
    <row r="421" spans="1:35" ht="13.5" customHeight="1">
      <c r="A421" s="614"/>
      <c r="B421" s="561"/>
      <c r="C421" s="530" t="s">
        <v>369</v>
      </c>
      <c r="D421" s="679">
        <v>113.6</v>
      </c>
      <c r="E421" s="551">
        <v>3679648</v>
      </c>
      <c r="F421" s="1686">
        <v>365228</v>
      </c>
      <c r="G421" s="646">
        <v>106.5</v>
      </c>
      <c r="H421" s="550">
        <v>1119048.1170000001</v>
      </c>
      <c r="I421" s="1274">
        <v>0.46</v>
      </c>
      <c r="J421" s="647">
        <v>-3.4</v>
      </c>
      <c r="K421" s="1293">
        <v>1.1160000000000001</v>
      </c>
      <c r="L421" s="1237">
        <v>511434</v>
      </c>
      <c r="M421" s="644"/>
      <c r="N421" s="2006"/>
      <c r="O421" s="2007"/>
      <c r="P421" s="2007"/>
      <c r="Q421" s="2007"/>
      <c r="R421" s="1540">
        <v>109.3</v>
      </c>
      <c r="S421" s="1984">
        <v>99</v>
      </c>
      <c r="T421" s="1984">
        <v>97.7</v>
      </c>
      <c r="U421" s="1395">
        <v>99.2</v>
      </c>
      <c r="V421" s="1704">
        <f t="shared" ref="V421:V427" si="9">ROUND(R421*S421/T421/U421,3)</f>
        <v>1.1160000000000001</v>
      </c>
      <c r="AI421" s="1288"/>
    </row>
    <row r="422" spans="1:35" ht="13.5" customHeight="1">
      <c r="A422" s="614"/>
      <c r="B422" s="561"/>
      <c r="C422" s="530" t="s">
        <v>370</v>
      </c>
      <c r="D422" s="679">
        <v>115.2</v>
      </c>
      <c r="E422" s="551">
        <v>3840177</v>
      </c>
      <c r="F422" s="1686">
        <v>375954</v>
      </c>
      <c r="G422" s="646">
        <v>111.5</v>
      </c>
      <c r="H422" s="550">
        <v>1030977.088</v>
      </c>
      <c r="I422" s="1274">
        <v>0.48</v>
      </c>
      <c r="J422" s="647">
        <v>-1.6</v>
      </c>
      <c r="K422" s="1293">
        <v>1.0640000000000001</v>
      </c>
      <c r="L422" s="1237">
        <v>472190</v>
      </c>
      <c r="M422" s="644"/>
      <c r="N422" s="2006"/>
      <c r="O422" s="2007"/>
      <c r="P422" s="2007"/>
      <c r="Q422" s="2007"/>
      <c r="R422" s="1540">
        <v>102.4</v>
      </c>
      <c r="S422" s="1984">
        <v>99</v>
      </c>
      <c r="T422" s="1984">
        <v>96.4</v>
      </c>
      <c r="U422" s="1395">
        <v>98.8</v>
      </c>
      <c r="V422" s="1704">
        <f>ROUND(R422*S422/T422/U422,3)</f>
        <v>1.0640000000000001</v>
      </c>
      <c r="AI422" s="1288"/>
    </row>
    <row r="423" spans="1:35" ht="13.5" customHeight="1">
      <c r="A423" s="614"/>
      <c r="B423" s="561"/>
      <c r="C423" s="530" t="s">
        <v>371</v>
      </c>
      <c r="D423" s="679">
        <v>117.2</v>
      </c>
      <c r="E423" s="551">
        <v>4070850</v>
      </c>
      <c r="F423" s="1686">
        <v>367554</v>
      </c>
      <c r="G423" s="646">
        <v>117.4</v>
      </c>
      <c r="H423" s="550">
        <v>1114125.0320000001</v>
      </c>
      <c r="I423" s="1274">
        <v>0.49</v>
      </c>
      <c r="J423" s="647">
        <v>-3.8</v>
      </c>
      <c r="K423" s="1293">
        <v>1.2669999999999999</v>
      </c>
      <c r="L423" s="1237">
        <v>485547</v>
      </c>
      <c r="M423" s="644"/>
      <c r="N423" s="2006"/>
      <c r="O423" s="2007"/>
      <c r="P423" s="2007"/>
      <c r="Q423" s="2007"/>
      <c r="R423" s="1540">
        <v>123.9</v>
      </c>
      <c r="S423" s="1984">
        <v>98.8</v>
      </c>
      <c r="T423" s="1984">
        <v>97.9</v>
      </c>
      <c r="U423" s="1395">
        <v>98.7</v>
      </c>
      <c r="V423" s="1704">
        <f t="shared" si="9"/>
        <v>1.2669999999999999</v>
      </c>
      <c r="AI423" s="1288"/>
    </row>
    <row r="424" spans="1:35" ht="13.5" customHeight="1">
      <c r="A424" s="614"/>
      <c r="B424" s="561"/>
      <c r="C424" s="530" t="s">
        <v>372</v>
      </c>
      <c r="D424" s="679">
        <v>116.6</v>
      </c>
      <c r="E424" s="551">
        <v>4247361</v>
      </c>
      <c r="F424" s="1686">
        <v>501983</v>
      </c>
      <c r="G424" s="646">
        <v>112.3</v>
      </c>
      <c r="H424" s="550">
        <v>1116960.632</v>
      </c>
      <c r="I424" s="1274">
        <v>0.5</v>
      </c>
      <c r="J424" s="647">
        <v>0.9</v>
      </c>
      <c r="K424" s="1293">
        <v>1.17</v>
      </c>
      <c r="L424" s="1237">
        <v>530351</v>
      </c>
      <c r="M424" s="644"/>
      <c r="N424" s="2006"/>
      <c r="O424" s="2007"/>
      <c r="P424" s="2007"/>
      <c r="Q424" s="2007"/>
      <c r="R424" s="1540">
        <v>115.7</v>
      </c>
      <c r="S424" s="1984">
        <v>98.4</v>
      </c>
      <c r="T424" s="1984">
        <v>98.6</v>
      </c>
      <c r="U424" s="1395">
        <v>98.7</v>
      </c>
      <c r="V424" s="1704">
        <f>ROUND(R424*S424/T424/U424,3)</f>
        <v>1.17</v>
      </c>
      <c r="AI424" s="1288"/>
    </row>
    <row r="425" spans="1:35" ht="13.5" customHeight="1">
      <c r="A425" s="614"/>
      <c r="B425" s="561"/>
      <c r="C425" s="530" t="s">
        <v>373</v>
      </c>
      <c r="D425" s="679">
        <v>118.2</v>
      </c>
      <c r="E425" s="551">
        <v>4185410</v>
      </c>
      <c r="F425" s="1686">
        <v>434558</v>
      </c>
      <c r="G425" s="646">
        <v>120.5</v>
      </c>
      <c r="H425" s="550">
        <v>1050025.784</v>
      </c>
      <c r="I425" s="1274">
        <v>0.51</v>
      </c>
      <c r="J425" s="647">
        <v>-1.1000000000000001</v>
      </c>
      <c r="K425" s="1293">
        <v>1.1339999999999999</v>
      </c>
      <c r="L425" s="1237">
        <v>468160</v>
      </c>
      <c r="M425" s="644"/>
      <c r="N425" s="2006"/>
      <c r="O425" s="2007"/>
      <c r="P425" s="2007"/>
      <c r="Q425" s="2007"/>
      <c r="R425" s="1540">
        <v>111.5</v>
      </c>
      <c r="S425" s="1984">
        <v>98.3</v>
      </c>
      <c r="T425" s="1984">
        <v>98</v>
      </c>
      <c r="U425" s="1395">
        <v>98.6</v>
      </c>
      <c r="V425" s="1704">
        <f>ROUND(R425*S425/T425/U425,3)</f>
        <v>1.1339999999999999</v>
      </c>
      <c r="AI425" s="1288"/>
    </row>
    <row r="426" spans="1:35" ht="13.5" customHeight="1">
      <c r="A426" s="614"/>
      <c r="B426" s="561"/>
      <c r="C426" s="530" t="s">
        <v>374</v>
      </c>
      <c r="D426" s="679">
        <v>118.8</v>
      </c>
      <c r="E426" s="551">
        <v>4134111</v>
      </c>
      <c r="F426" s="1686">
        <v>438023</v>
      </c>
      <c r="G426" s="646">
        <v>120.4</v>
      </c>
      <c r="H426" s="550">
        <v>1096785.324</v>
      </c>
      <c r="I426" s="1274">
        <v>0.53</v>
      </c>
      <c r="J426" s="647">
        <v>-0.1</v>
      </c>
      <c r="K426" s="1293">
        <v>1.2749999999999999</v>
      </c>
      <c r="L426" s="1237">
        <v>499392</v>
      </c>
      <c r="M426" s="644"/>
      <c r="N426" s="2006"/>
      <c r="O426" s="2007"/>
      <c r="P426" s="2007"/>
      <c r="Q426" s="2007"/>
      <c r="R426" s="1540">
        <v>126.7</v>
      </c>
      <c r="S426" s="1984">
        <v>98.2</v>
      </c>
      <c r="T426" s="1984">
        <v>99</v>
      </c>
      <c r="U426" s="1395">
        <v>98.6</v>
      </c>
      <c r="V426" s="1704">
        <f t="shared" si="9"/>
        <v>1.2749999999999999</v>
      </c>
      <c r="AI426" s="1288"/>
    </row>
    <row r="427" spans="1:35" ht="13.5" customHeight="1">
      <c r="A427" s="614"/>
      <c r="B427" s="561"/>
      <c r="C427" s="530" t="s">
        <v>116</v>
      </c>
      <c r="D427" s="679">
        <v>120</v>
      </c>
      <c r="E427" s="551">
        <v>4023872</v>
      </c>
      <c r="F427" s="1686">
        <v>341334</v>
      </c>
      <c r="G427" s="646">
        <v>124.7</v>
      </c>
      <c r="H427" s="550">
        <v>1089625.96</v>
      </c>
      <c r="I427" s="1274">
        <v>0.54</v>
      </c>
      <c r="J427" s="647">
        <v>-0.2</v>
      </c>
      <c r="K427" s="1293">
        <v>1.1759999999999999</v>
      </c>
      <c r="L427" s="1237">
        <v>517194</v>
      </c>
      <c r="M427" s="644"/>
      <c r="N427" s="2006"/>
      <c r="O427" s="2007"/>
      <c r="P427" s="2007"/>
      <c r="Q427" s="2007"/>
      <c r="R427" s="1540">
        <v>116.3</v>
      </c>
      <c r="S427" s="1984">
        <v>98.6</v>
      </c>
      <c r="T427" s="1984">
        <v>98.7</v>
      </c>
      <c r="U427" s="1395">
        <v>98.8</v>
      </c>
      <c r="V427" s="1704">
        <f t="shared" si="9"/>
        <v>1.1759999999999999</v>
      </c>
      <c r="AI427" s="1288"/>
    </row>
    <row r="428" spans="1:35" ht="13.5" customHeight="1">
      <c r="A428" s="614"/>
      <c r="B428" s="561"/>
      <c r="C428" s="530" t="s">
        <v>117</v>
      </c>
      <c r="D428" s="679">
        <v>117.5</v>
      </c>
      <c r="E428" s="551">
        <v>3832622</v>
      </c>
      <c r="F428" s="1686">
        <v>355966</v>
      </c>
      <c r="G428" s="646">
        <v>117.4</v>
      </c>
      <c r="H428" s="550">
        <v>1102863.1950000001</v>
      </c>
      <c r="I428" s="1274">
        <v>0.55000000000000004</v>
      </c>
      <c r="J428" s="647">
        <v>-0.9</v>
      </c>
      <c r="K428" s="1293">
        <v>1.202</v>
      </c>
      <c r="L428" s="1237">
        <v>464068</v>
      </c>
      <c r="M428" s="644"/>
      <c r="N428" s="2006"/>
      <c r="O428" s="2007"/>
      <c r="P428" s="2007"/>
      <c r="Q428" s="2007"/>
      <c r="R428" s="1540">
        <v>120</v>
      </c>
      <c r="S428" s="1984">
        <v>98.5</v>
      </c>
      <c r="T428" s="1984">
        <v>99.5</v>
      </c>
      <c r="U428" s="1395">
        <v>98.8</v>
      </c>
      <c r="V428" s="1704">
        <f>ROUND(R428*S428/T428/U428,3)</f>
        <v>1.202</v>
      </c>
      <c r="AI428" s="1288"/>
    </row>
    <row r="429" spans="1:35" ht="13.5" customHeight="1">
      <c r="A429" s="626"/>
      <c r="B429" s="642"/>
      <c r="C429" s="533" t="s">
        <v>118</v>
      </c>
      <c r="D429" s="681">
        <v>120.4</v>
      </c>
      <c r="E429" s="557">
        <v>3819908</v>
      </c>
      <c r="F429" s="1687">
        <v>447513</v>
      </c>
      <c r="G429" s="653">
        <v>118.7</v>
      </c>
      <c r="H429" s="556">
        <v>1088500.7680000002</v>
      </c>
      <c r="I429" s="1276">
        <v>0.56000000000000005</v>
      </c>
      <c r="J429" s="654">
        <v>-3.6</v>
      </c>
      <c r="K429" s="1295">
        <v>1.29</v>
      </c>
      <c r="L429" s="1239">
        <v>561828</v>
      </c>
      <c r="M429" s="644"/>
      <c r="N429" s="626"/>
      <c r="O429" s="1987"/>
      <c r="P429" s="629"/>
      <c r="Q429" s="629"/>
      <c r="R429" s="1541">
        <v>128.69999999999999</v>
      </c>
      <c r="S429" s="1256">
        <v>98.9</v>
      </c>
      <c r="T429" s="1256">
        <v>99.7</v>
      </c>
      <c r="U429" s="1396">
        <v>99</v>
      </c>
      <c r="V429" s="1705">
        <f>ROUND(R429*S429/T429/U429,3)</f>
        <v>1.29</v>
      </c>
      <c r="AI429" s="1288"/>
    </row>
    <row r="430" spans="1:35" ht="13.5" customHeight="1">
      <c r="A430" s="614">
        <v>2011</v>
      </c>
      <c r="B430" s="561" t="s">
        <v>155</v>
      </c>
      <c r="C430" s="529" t="s">
        <v>366</v>
      </c>
      <c r="D430" s="677">
        <v>117.3</v>
      </c>
      <c r="E430" s="549">
        <v>3852090</v>
      </c>
      <c r="F430" s="1688">
        <v>334928</v>
      </c>
      <c r="G430" s="649">
        <v>118.9</v>
      </c>
      <c r="H430" s="548">
        <v>1006288.41</v>
      </c>
      <c r="I430" s="1274">
        <v>0.56999999999999995</v>
      </c>
      <c r="J430" s="650">
        <v>-0.2</v>
      </c>
      <c r="K430" s="1294">
        <v>1.109</v>
      </c>
      <c r="L430" s="1237">
        <v>418699</v>
      </c>
      <c r="M430" s="644"/>
      <c r="N430" s="2006"/>
      <c r="O430" s="674"/>
      <c r="P430" s="2007"/>
      <c r="Q430" s="2007"/>
      <c r="R430" s="1542">
        <v>106.9</v>
      </c>
      <c r="S430" s="1984">
        <v>99.4</v>
      </c>
      <c r="T430" s="1984">
        <v>96.9</v>
      </c>
      <c r="U430" s="1388">
        <v>98.9</v>
      </c>
      <c r="V430" s="1706">
        <f>ROUND(R430*S430/T430/U430,3)</f>
        <v>1.109</v>
      </c>
      <c r="AI430" s="1288"/>
    </row>
    <row r="431" spans="1:35" ht="13.5" customHeight="1">
      <c r="A431" s="614"/>
      <c r="B431" s="561"/>
      <c r="C431" s="530" t="s">
        <v>367</v>
      </c>
      <c r="D431" s="679">
        <v>130.69999999999999</v>
      </c>
      <c r="E431" s="551">
        <v>3683546</v>
      </c>
      <c r="F431" s="1686">
        <v>452464</v>
      </c>
      <c r="G431" s="646">
        <v>143.4</v>
      </c>
      <c r="H431" s="550">
        <v>1046507.5760000001</v>
      </c>
      <c r="I431" s="1274">
        <v>0.57999999999999996</v>
      </c>
      <c r="J431" s="647">
        <v>-0.2</v>
      </c>
      <c r="K431" s="1293">
        <v>1.25</v>
      </c>
      <c r="L431" s="1237">
        <v>512049</v>
      </c>
      <c r="M431" s="644"/>
      <c r="N431" s="2006"/>
      <c r="O431" s="2007"/>
      <c r="P431" s="2007"/>
      <c r="Q431" s="2007"/>
      <c r="R431" s="1540">
        <v>122.6</v>
      </c>
      <c r="S431" s="1984">
        <v>99.5</v>
      </c>
      <c r="T431" s="1984">
        <v>99.1</v>
      </c>
      <c r="U431" s="1395">
        <v>98.5</v>
      </c>
      <c r="V431" s="1704">
        <f t="shared" ref="V431:V441" si="10">ROUND(R431*S431/T431/U431,3)</f>
        <v>1.25</v>
      </c>
      <c r="AI431" s="1288"/>
    </row>
    <row r="432" spans="1:35" ht="13.5" customHeight="1">
      <c r="A432" s="614"/>
      <c r="B432" s="561"/>
      <c r="C432" s="530" t="s">
        <v>368</v>
      </c>
      <c r="D432" s="679">
        <v>118.5</v>
      </c>
      <c r="E432" s="551">
        <v>4010765</v>
      </c>
      <c r="F432" s="1686">
        <v>406502</v>
      </c>
      <c r="G432" s="646">
        <v>122.4</v>
      </c>
      <c r="H432" s="550">
        <v>1089515.6940000001</v>
      </c>
      <c r="I432" s="1274">
        <v>0.57999999999999996</v>
      </c>
      <c r="J432" s="647">
        <v>-3.2</v>
      </c>
      <c r="K432" s="1293">
        <v>1.4339999999999999</v>
      </c>
      <c r="L432" s="1237">
        <v>591979</v>
      </c>
      <c r="M432" s="644"/>
      <c r="N432" s="2006"/>
      <c r="O432" s="2007"/>
      <c r="P432" s="2007"/>
      <c r="Q432" s="2007"/>
      <c r="R432" s="1540">
        <v>140.1</v>
      </c>
      <c r="S432" s="1984">
        <v>100.1</v>
      </c>
      <c r="T432" s="1984">
        <v>99.2</v>
      </c>
      <c r="U432" s="1395">
        <v>98.6</v>
      </c>
      <c r="V432" s="1704">
        <f t="shared" si="10"/>
        <v>1.4339999999999999</v>
      </c>
      <c r="AI432" s="1288"/>
    </row>
    <row r="433" spans="1:35" ht="13.5" customHeight="1">
      <c r="A433" s="614"/>
      <c r="B433" s="561"/>
      <c r="C433" s="530" t="s">
        <v>369</v>
      </c>
      <c r="D433" s="679">
        <v>123.2</v>
      </c>
      <c r="E433" s="551">
        <v>3832940</v>
      </c>
      <c r="F433" s="1686">
        <v>386693</v>
      </c>
      <c r="G433" s="646">
        <v>123</v>
      </c>
      <c r="H433" s="550">
        <v>1127474.1090000002</v>
      </c>
      <c r="I433" s="1274">
        <v>0.57999999999999996</v>
      </c>
      <c r="J433" s="647">
        <v>0</v>
      </c>
      <c r="K433" s="1293">
        <v>1.1679999999999999</v>
      </c>
      <c r="L433" s="1237">
        <v>534593</v>
      </c>
      <c r="M433" s="644"/>
      <c r="N433" s="2006"/>
      <c r="O433" s="2007"/>
      <c r="P433" s="2007"/>
      <c r="Q433" s="2007"/>
      <c r="R433" s="1540">
        <v>116.5</v>
      </c>
      <c r="S433" s="1984">
        <v>100.9</v>
      </c>
      <c r="T433" s="1984">
        <v>100.1</v>
      </c>
      <c r="U433" s="1395">
        <v>100.5</v>
      </c>
      <c r="V433" s="1704">
        <f t="shared" si="10"/>
        <v>1.1679999999999999</v>
      </c>
      <c r="AI433" s="1288"/>
    </row>
    <row r="434" spans="1:35" ht="13.5" customHeight="1">
      <c r="A434" s="614"/>
      <c r="B434" s="561"/>
      <c r="C434" s="530" t="s">
        <v>370</v>
      </c>
      <c r="D434" s="679">
        <v>125.3</v>
      </c>
      <c r="E434" s="551">
        <v>3904096</v>
      </c>
      <c r="F434" s="1686">
        <v>379866</v>
      </c>
      <c r="G434" s="646">
        <v>131.80000000000001</v>
      </c>
      <c r="H434" s="550">
        <v>1045578.8409999999</v>
      </c>
      <c r="I434" s="1274">
        <v>0.56999999999999995</v>
      </c>
      <c r="J434" s="647">
        <v>-3</v>
      </c>
      <c r="K434" s="1293">
        <v>1.1519999999999999</v>
      </c>
      <c r="L434" s="1237">
        <v>484130</v>
      </c>
      <c r="M434" s="644"/>
      <c r="N434" s="2006"/>
      <c r="O434" s="2007"/>
      <c r="P434" s="2007"/>
      <c r="Q434" s="2007"/>
      <c r="R434" s="1540">
        <v>113.7</v>
      </c>
      <c r="S434" s="1984">
        <v>100.7</v>
      </c>
      <c r="T434" s="1984">
        <v>98.9</v>
      </c>
      <c r="U434" s="1395">
        <v>100.5</v>
      </c>
      <c r="V434" s="1704">
        <f t="shared" si="10"/>
        <v>1.1519999999999999</v>
      </c>
      <c r="AI434" s="1288"/>
    </row>
    <row r="435" spans="1:35" ht="13.5" customHeight="1">
      <c r="A435" s="614"/>
      <c r="B435" s="561"/>
      <c r="C435" s="530" t="s">
        <v>371</v>
      </c>
      <c r="D435" s="679">
        <v>123.5</v>
      </c>
      <c r="E435" s="551">
        <v>4113679</v>
      </c>
      <c r="F435" s="1686">
        <v>376785</v>
      </c>
      <c r="G435" s="646">
        <v>127.4</v>
      </c>
      <c r="H435" s="550">
        <v>1139319</v>
      </c>
      <c r="I435" s="1274">
        <v>0.56999999999999995</v>
      </c>
      <c r="J435" s="647">
        <v>-0.7</v>
      </c>
      <c r="K435" s="1293">
        <v>1.3140000000000001</v>
      </c>
      <c r="L435" s="1237">
        <v>536506</v>
      </c>
      <c r="M435" s="644"/>
      <c r="N435" s="2006"/>
      <c r="O435" s="2007"/>
      <c r="P435" s="2007"/>
      <c r="Q435" s="2007"/>
      <c r="R435" s="1540">
        <v>131.4</v>
      </c>
      <c r="S435" s="1984">
        <v>100.6</v>
      </c>
      <c r="T435" s="1984">
        <v>100.1</v>
      </c>
      <c r="U435" s="1395">
        <v>100.5</v>
      </c>
      <c r="V435" s="1704">
        <f t="shared" si="10"/>
        <v>1.3140000000000001</v>
      </c>
      <c r="AI435" s="1288"/>
    </row>
    <row r="436" spans="1:35" ht="13.5" customHeight="1">
      <c r="A436" s="614"/>
      <c r="B436" s="561"/>
      <c r="C436" s="530" t="s">
        <v>372</v>
      </c>
      <c r="D436" s="679">
        <v>122.7</v>
      </c>
      <c r="E436" s="551">
        <v>4208594</v>
      </c>
      <c r="F436" s="1686">
        <v>483632</v>
      </c>
      <c r="G436" s="646">
        <v>129</v>
      </c>
      <c r="H436" s="550">
        <v>1117041.57</v>
      </c>
      <c r="I436" s="1274">
        <v>0.59</v>
      </c>
      <c r="J436" s="647">
        <v>0</v>
      </c>
      <c r="K436" s="1293">
        <v>1.2010000000000001</v>
      </c>
      <c r="L436" s="1237">
        <v>526965</v>
      </c>
      <c r="M436" s="644"/>
      <c r="N436" s="2006"/>
      <c r="O436" s="2007"/>
      <c r="P436" s="2007"/>
      <c r="Q436" s="2007"/>
      <c r="R436" s="1540">
        <v>119.5</v>
      </c>
      <c r="S436" s="1984">
        <v>100.6</v>
      </c>
      <c r="T436" s="1984">
        <v>99.6</v>
      </c>
      <c r="U436" s="1395">
        <v>100.5</v>
      </c>
      <c r="V436" s="1704">
        <f t="shared" si="10"/>
        <v>1.2010000000000001</v>
      </c>
      <c r="AI436" s="1288"/>
    </row>
    <row r="437" spans="1:35" ht="13.5" customHeight="1">
      <c r="A437" s="614"/>
      <c r="B437" s="561"/>
      <c r="C437" s="530" t="s">
        <v>373</v>
      </c>
      <c r="D437" s="679">
        <v>121.6</v>
      </c>
      <c r="E437" s="551">
        <v>4099593</v>
      </c>
      <c r="F437" s="1686">
        <v>494049</v>
      </c>
      <c r="G437" s="646">
        <v>122.2</v>
      </c>
      <c r="H437" s="550">
        <v>1074214.0619999999</v>
      </c>
      <c r="I437" s="1274">
        <v>0.6</v>
      </c>
      <c r="J437" s="647">
        <v>-3.6</v>
      </c>
      <c r="K437" s="1293">
        <v>1.169</v>
      </c>
      <c r="L437" s="1237">
        <v>487536</v>
      </c>
      <c r="M437" s="644"/>
      <c r="N437" s="2006"/>
      <c r="O437" s="2007"/>
      <c r="P437" s="2007"/>
      <c r="Q437" s="2007"/>
      <c r="R437" s="1540">
        <v>116.9</v>
      </c>
      <c r="S437" s="1984">
        <v>100.4</v>
      </c>
      <c r="T437" s="1984">
        <v>100.1</v>
      </c>
      <c r="U437" s="1395">
        <v>100.3</v>
      </c>
      <c r="V437" s="1704">
        <f t="shared" si="10"/>
        <v>1.169</v>
      </c>
      <c r="AI437" s="1288"/>
    </row>
    <row r="438" spans="1:35" ht="13.5" customHeight="1">
      <c r="A438" s="614"/>
      <c r="B438" s="561"/>
      <c r="C438" s="530" t="s">
        <v>374</v>
      </c>
      <c r="D438" s="679">
        <v>117.1</v>
      </c>
      <c r="E438" s="551">
        <v>3989416</v>
      </c>
      <c r="F438" s="1686">
        <v>341732</v>
      </c>
      <c r="G438" s="646">
        <v>119.1</v>
      </c>
      <c r="H438" s="550">
        <v>1098228.186</v>
      </c>
      <c r="I438" s="1274">
        <v>0.61</v>
      </c>
      <c r="J438" s="647">
        <v>-3.8</v>
      </c>
      <c r="K438" s="1293">
        <v>1.252</v>
      </c>
      <c r="L438" s="1237">
        <v>514768</v>
      </c>
      <c r="M438" s="644"/>
      <c r="N438" s="2006"/>
      <c r="O438" s="2007"/>
      <c r="P438" s="2007"/>
      <c r="Q438" s="2007"/>
      <c r="R438" s="1540">
        <v>124.9</v>
      </c>
      <c r="S438" s="1984">
        <v>100.1</v>
      </c>
      <c r="T438" s="1984">
        <v>100.4</v>
      </c>
      <c r="U438" s="1395">
        <v>99.5</v>
      </c>
      <c r="V438" s="1704">
        <f t="shared" si="10"/>
        <v>1.252</v>
      </c>
      <c r="AI438" s="1288"/>
    </row>
    <row r="439" spans="1:35" ht="13.5" customHeight="1">
      <c r="A439" s="614"/>
      <c r="B439" s="561"/>
      <c r="C439" s="530" t="s">
        <v>116</v>
      </c>
      <c r="D439" s="679">
        <v>122.4</v>
      </c>
      <c r="E439" s="551">
        <v>3942772</v>
      </c>
      <c r="F439" s="1686">
        <v>396126</v>
      </c>
      <c r="G439" s="646">
        <v>129.30000000000001</v>
      </c>
      <c r="H439" s="550">
        <v>1091773.176</v>
      </c>
      <c r="I439" s="1274">
        <v>0.62</v>
      </c>
      <c r="J439" s="647">
        <v>-2</v>
      </c>
      <c r="K439" s="1293">
        <v>1.179</v>
      </c>
      <c r="L439" s="1237">
        <v>512761</v>
      </c>
      <c r="M439" s="644"/>
      <c r="N439" s="2006"/>
      <c r="O439" s="2007"/>
      <c r="P439" s="2007"/>
      <c r="Q439" s="2007"/>
      <c r="R439" s="1540">
        <v>118.3</v>
      </c>
      <c r="S439" s="1984">
        <v>99.5</v>
      </c>
      <c r="T439" s="1984">
        <v>99.9</v>
      </c>
      <c r="U439" s="1395">
        <v>99.9</v>
      </c>
      <c r="V439" s="1704">
        <f t="shared" si="10"/>
        <v>1.179</v>
      </c>
      <c r="AI439" s="1288"/>
    </row>
    <row r="440" spans="1:35" ht="13.5" customHeight="1">
      <c r="A440" s="614"/>
      <c r="B440" s="561"/>
      <c r="C440" s="530" t="s">
        <v>117</v>
      </c>
      <c r="D440" s="679">
        <v>122.4</v>
      </c>
      <c r="E440" s="551">
        <v>3803591</v>
      </c>
      <c r="F440" s="1686">
        <v>417697</v>
      </c>
      <c r="G440" s="646">
        <v>126.1</v>
      </c>
      <c r="H440" s="550">
        <v>1119518.0369999998</v>
      </c>
      <c r="I440" s="1274">
        <v>0.63</v>
      </c>
      <c r="J440" s="647">
        <v>-3.5</v>
      </c>
      <c r="K440" s="1293">
        <v>1.234</v>
      </c>
      <c r="L440" s="1237">
        <v>474680</v>
      </c>
      <c r="M440" s="644"/>
      <c r="N440" s="2006"/>
      <c r="O440" s="2007"/>
      <c r="P440" s="2007"/>
      <c r="Q440" s="2007"/>
      <c r="R440" s="1540">
        <v>124.9</v>
      </c>
      <c r="S440" s="1984">
        <v>99.4</v>
      </c>
      <c r="T440" s="1984">
        <v>100.7</v>
      </c>
      <c r="U440" s="1395">
        <v>99.9</v>
      </c>
      <c r="V440" s="1704">
        <f t="shared" si="10"/>
        <v>1.234</v>
      </c>
      <c r="AI440" s="1288"/>
    </row>
    <row r="441" spans="1:35" ht="13.5" customHeight="1">
      <c r="A441" s="614"/>
      <c r="B441" s="561"/>
      <c r="C441" s="533" t="s">
        <v>118</v>
      </c>
      <c r="D441" s="681">
        <v>120.5</v>
      </c>
      <c r="E441" s="557">
        <v>3782164</v>
      </c>
      <c r="F441" s="1687">
        <v>479930</v>
      </c>
      <c r="G441" s="653">
        <v>119.9</v>
      </c>
      <c r="H441" s="556">
        <v>1101927.1240000001</v>
      </c>
      <c r="I441" s="1276">
        <v>0.64</v>
      </c>
      <c r="J441" s="654">
        <v>-1.3</v>
      </c>
      <c r="K441" s="1295">
        <v>1.2589999999999999</v>
      </c>
      <c r="L441" s="1239">
        <v>537752</v>
      </c>
      <c r="M441" s="644"/>
      <c r="N441" s="2008"/>
      <c r="O441" s="673"/>
      <c r="P441" s="673"/>
      <c r="Q441" s="673"/>
      <c r="R441" s="1541">
        <v>127</v>
      </c>
      <c r="S441" s="1256">
        <v>99.2</v>
      </c>
      <c r="T441" s="1256">
        <v>100.4</v>
      </c>
      <c r="U441" s="1396">
        <v>99.7</v>
      </c>
      <c r="V441" s="1705">
        <f t="shared" si="10"/>
        <v>1.2589999999999999</v>
      </c>
      <c r="AI441" s="1288"/>
    </row>
    <row r="442" spans="1:35" ht="13.5" customHeight="1">
      <c r="A442" s="611">
        <v>2012</v>
      </c>
      <c r="B442" s="560" t="s">
        <v>158</v>
      </c>
      <c r="C442" s="529" t="s">
        <v>366</v>
      </c>
      <c r="D442" s="677">
        <v>123.2</v>
      </c>
      <c r="E442" s="549">
        <v>3643683</v>
      </c>
      <c r="F442" s="1688">
        <v>435195</v>
      </c>
      <c r="G442" s="649">
        <v>132.69999999999999</v>
      </c>
      <c r="H442" s="548">
        <v>1058293.1399999999</v>
      </c>
      <c r="I442" s="1274">
        <v>0.65</v>
      </c>
      <c r="J442" s="650">
        <v>-1.1000000000000001</v>
      </c>
      <c r="K442" s="1294">
        <v>1.143</v>
      </c>
      <c r="L442" s="1238">
        <v>380184</v>
      </c>
      <c r="M442" s="644"/>
      <c r="N442" s="2006"/>
      <c r="O442" s="674"/>
      <c r="P442" s="2007"/>
      <c r="Q442" s="2007"/>
      <c r="R442" s="1542">
        <v>111.8</v>
      </c>
      <c r="S442" s="1984">
        <v>99.2</v>
      </c>
      <c r="T442" s="1984">
        <v>98.3</v>
      </c>
      <c r="U442" s="1388">
        <v>98.7</v>
      </c>
      <c r="V442" s="1706">
        <f>ROUND(R442*S442/T442/U442,3)</f>
        <v>1.143</v>
      </c>
      <c r="AI442" s="1288"/>
    </row>
    <row r="443" spans="1:35" ht="13.5" customHeight="1">
      <c r="A443" s="614"/>
      <c r="B443" s="561"/>
      <c r="C443" s="530" t="s">
        <v>367</v>
      </c>
      <c r="D443" s="679">
        <v>121.3</v>
      </c>
      <c r="E443" s="551">
        <v>3638310</v>
      </c>
      <c r="F443" s="1686">
        <v>377369</v>
      </c>
      <c r="G443" s="646">
        <v>130.1</v>
      </c>
      <c r="H443" s="550">
        <v>1130689.406</v>
      </c>
      <c r="I443" s="1274">
        <v>0.65</v>
      </c>
      <c r="J443" s="647">
        <v>1.4</v>
      </c>
      <c r="K443" s="1293">
        <v>1.212</v>
      </c>
      <c r="L443" s="1237">
        <v>505277</v>
      </c>
      <c r="M443" s="644"/>
      <c r="N443" s="2006"/>
      <c r="O443" s="2007"/>
      <c r="P443" s="2007"/>
      <c r="Q443" s="2007"/>
      <c r="R443" s="1540">
        <v>120.9</v>
      </c>
      <c r="S443" s="1984">
        <v>99.3</v>
      </c>
      <c r="T443" s="1984">
        <v>100.5</v>
      </c>
      <c r="U443" s="1395">
        <v>98.6</v>
      </c>
      <c r="V443" s="1704">
        <f>ROUND(R443*S443/T443/U443,3)</f>
        <v>1.212</v>
      </c>
      <c r="AI443" s="1288"/>
    </row>
    <row r="444" spans="1:35" ht="13.5" customHeight="1">
      <c r="A444" s="614"/>
      <c r="B444" s="561"/>
      <c r="C444" s="530" t="s">
        <v>368</v>
      </c>
      <c r="D444" s="679">
        <v>118.7</v>
      </c>
      <c r="E444" s="551">
        <v>3785373</v>
      </c>
      <c r="F444" s="1686">
        <v>417239</v>
      </c>
      <c r="G444" s="646">
        <v>126.6</v>
      </c>
      <c r="H444" s="550">
        <v>1142551.47</v>
      </c>
      <c r="I444" s="1274">
        <v>0.67</v>
      </c>
      <c r="J444" s="647">
        <v>0.1</v>
      </c>
      <c r="K444" s="1293">
        <v>1.385</v>
      </c>
      <c r="L444" s="1237">
        <v>555447</v>
      </c>
      <c r="M444" s="644"/>
      <c r="N444" s="2006"/>
      <c r="O444" s="2007"/>
      <c r="P444" s="2007"/>
      <c r="Q444" s="2007"/>
      <c r="R444" s="1540">
        <v>137.4</v>
      </c>
      <c r="S444" s="1984">
        <v>99.9</v>
      </c>
      <c r="T444" s="1984">
        <v>100.8</v>
      </c>
      <c r="U444" s="1395">
        <v>98.3</v>
      </c>
      <c r="V444" s="1704">
        <f t="shared" ref="V444:V453" si="11">ROUND(R444*S444/T444/U444,3)</f>
        <v>1.385</v>
      </c>
      <c r="AI444" s="1288"/>
    </row>
    <row r="445" spans="1:35" ht="13.5" customHeight="1">
      <c r="A445" s="614"/>
      <c r="B445" s="561"/>
      <c r="C445" s="530" t="s">
        <v>369</v>
      </c>
      <c r="D445" s="679">
        <v>119.7</v>
      </c>
      <c r="E445" s="551">
        <v>3732543</v>
      </c>
      <c r="F445" s="1686">
        <v>349315</v>
      </c>
      <c r="G445" s="646">
        <v>122.3</v>
      </c>
      <c r="H445" s="550">
        <v>1161805.3419999999</v>
      </c>
      <c r="I445" s="1274">
        <v>0.67</v>
      </c>
      <c r="J445" s="647">
        <v>-3.5</v>
      </c>
      <c r="K445" s="1293">
        <v>1.111</v>
      </c>
      <c r="L445" s="1237">
        <v>504641</v>
      </c>
      <c r="M445" s="644"/>
      <c r="N445" s="2006"/>
      <c r="O445" s="2007"/>
      <c r="P445" s="2007"/>
      <c r="Q445" s="2007"/>
      <c r="R445" s="1540">
        <v>113.3</v>
      </c>
      <c r="S445" s="1984">
        <v>99.5</v>
      </c>
      <c r="T445" s="1984">
        <v>101.4</v>
      </c>
      <c r="U445" s="1395">
        <v>100.1</v>
      </c>
      <c r="V445" s="1704">
        <f t="shared" si="11"/>
        <v>1.111</v>
      </c>
      <c r="AI445" s="1288"/>
    </row>
    <row r="446" spans="1:35" ht="13.5" customHeight="1">
      <c r="A446" s="614"/>
      <c r="B446" s="561"/>
      <c r="C446" s="530" t="s">
        <v>370</v>
      </c>
      <c r="D446" s="679">
        <v>117.9</v>
      </c>
      <c r="E446" s="551">
        <v>3760554</v>
      </c>
      <c r="F446" s="1686">
        <v>426882</v>
      </c>
      <c r="G446" s="646">
        <v>123.2</v>
      </c>
      <c r="H446" s="550">
        <v>1103953.9630000002</v>
      </c>
      <c r="I446" s="1274">
        <v>0.68</v>
      </c>
      <c r="J446" s="647">
        <v>-1.2</v>
      </c>
      <c r="K446" s="1293">
        <v>1.111</v>
      </c>
      <c r="L446" s="1237">
        <v>457833</v>
      </c>
      <c r="M446" s="644"/>
      <c r="N446" s="2006"/>
      <c r="O446" s="2007"/>
      <c r="P446" s="2007"/>
      <c r="Q446" s="2007"/>
      <c r="R446" s="1540">
        <v>111.8</v>
      </c>
      <c r="S446" s="1984">
        <v>99</v>
      </c>
      <c r="T446" s="1984">
        <v>99.7</v>
      </c>
      <c r="U446" s="1395">
        <v>99.9</v>
      </c>
      <c r="V446" s="1704">
        <f>ROUND(R446*S446/T446/U446,3)</f>
        <v>1.111</v>
      </c>
      <c r="AI446" s="1288"/>
    </row>
    <row r="447" spans="1:35" ht="13.5" customHeight="1">
      <c r="A447" s="614"/>
      <c r="B447" s="561"/>
      <c r="C447" s="530" t="s">
        <v>371</v>
      </c>
      <c r="D447" s="679">
        <v>117.2</v>
      </c>
      <c r="E447" s="551">
        <v>3884889</v>
      </c>
      <c r="F447" s="1686">
        <v>450219</v>
      </c>
      <c r="G447" s="646">
        <v>118.6</v>
      </c>
      <c r="H447" s="550">
        <v>1166342.49</v>
      </c>
      <c r="I447" s="1274">
        <v>0.68</v>
      </c>
      <c r="J447" s="647">
        <v>-3.9</v>
      </c>
      <c r="K447" s="1293">
        <v>1.1910000000000001</v>
      </c>
      <c r="L447" s="1237">
        <v>500483</v>
      </c>
      <c r="M447" s="644"/>
      <c r="N447" s="2006"/>
      <c r="O447" s="2007"/>
      <c r="P447" s="2007"/>
      <c r="Q447" s="2007"/>
      <c r="R447" s="1540">
        <v>122.7</v>
      </c>
      <c r="S447" s="1984">
        <v>98.2</v>
      </c>
      <c r="T447" s="1984">
        <v>101.5</v>
      </c>
      <c r="U447" s="1395">
        <v>99.7</v>
      </c>
      <c r="V447" s="1704">
        <f t="shared" si="11"/>
        <v>1.1910000000000001</v>
      </c>
      <c r="AI447" s="1288"/>
    </row>
    <row r="448" spans="1:35" ht="13.5" customHeight="1">
      <c r="A448" s="614"/>
      <c r="B448" s="561"/>
      <c r="C448" s="530" t="s">
        <v>372</v>
      </c>
      <c r="D448" s="679">
        <v>116.3</v>
      </c>
      <c r="E448" s="551">
        <v>3962301</v>
      </c>
      <c r="F448" s="1686">
        <v>478920</v>
      </c>
      <c r="G448" s="646">
        <v>118.6</v>
      </c>
      <c r="H448" s="550">
        <v>1156693.2549999999</v>
      </c>
      <c r="I448" s="1274">
        <v>0.69</v>
      </c>
      <c r="J448" s="647">
        <v>-5.3</v>
      </c>
      <c r="K448" s="1293">
        <v>1.1120000000000001</v>
      </c>
      <c r="L448" s="1237">
        <v>483545</v>
      </c>
      <c r="M448" s="644"/>
      <c r="N448" s="2006"/>
      <c r="O448" s="2007"/>
      <c r="P448" s="2007"/>
      <c r="Q448" s="2007"/>
      <c r="R448" s="1540">
        <v>115.1</v>
      </c>
      <c r="S448" s="1984">
        <v>97.5</v>
      </c>
      <c r="T448" s="1984">
        <v>100.8</v>
      </c>
      <c r="U448" s="1395">
        <v>100.1</v>
      </c>
      <c r="V448" s="1704">
        <f t="shared" si="11"/>
        <v>1.1120000000000001</v>
      </c>
      <c r="AI448" s="1288"/>
    </row>
    <row r="449" spans="1:35" ht="13.5" customHeight="1">
      <c r="A449" s="614"/>
      <c r="B449" s="561"/>
      <c r="C449" s="530" t="s">
        <v>373</v>
      </c>
      <c r="D449" s="679">
        <v>115.1</v>
      </c>
      <c r="E449" s="551">
        <v>3841250</v>
      </c>
      <c r="F449" s="1686">
        <v>391594</v>
      </c>
      <c r="G449" s="646">
        <v>119.1</v>
      </c>
      <c r="H449" s="550">
        <v>1115442.0319999999</v>
      </c>
      <c r="I449" s="1274">
        <v>0.69</v>
      </c>
      <c r="J449" s="647">
        <v>-0.8</v>
      </c>
      <c r="K449" s="1293">
        <v>1.0840000000000001</v>
      </c>
      <c r="L449" s="1237">
        <v>462571</v>
      </c>
      <c r="M449" s="644"/>
      <c r="N449" s="2006"/>
      <c r="O449" s="2007"/>
      <c r="P449" s="2007"/>
      <c r="Q449" s="2007"/>
      <c r="R449" s="1540">
        <v>110.7</v>
      </c>
      <c r="S449" s="1984">
        <v>97.6</v>
      </c>
      <c r="T449" s="1984">
        <v>99.7</v>
      </c>
      <c r="U449" s="1395">
        <v>100</v>
      </c>
      <c r="V449" s="1704">
        <f t="shared" si="11"/>
        <v>1.0840000000000001</v>
      </c>
      <c r="AI449" s="1288"/>
    </row>
    <row r="450" spans="1:35" ht="13.5" customHeight="1">
      <c r="A450" s="614"/>
      <c r="B450" s="561"/>
      <c r="C450" s="530" t="s">
        <v>374</v>
      </c>
      <c r="D450" s="679">
        <v>114.3</v>
      </c>
      <c r="E450" s="551">
        <v>3778162</v>
      </c>
      <c r="F450" s="1686">
        <v>364759</v>
      </c>
      <c r="G450" s="646">
        <v>118.5</v>
      </c>
      <c r="H450" s="550">
        <v>1129419.4740000002</v>
      </c>
      <c r="I450" s="1274">
        <v>0.69</v>
      </c>
      <c r="J450" s="647">
        <v>-2.4</v>
      </c>
      <c r="K450" s="1293">
        <v>1.175</v>
      </c>
      <c r="L450" s="1237">
        <v>490068</v>
      </c>
      <c r="M450" s="644"/>
      <c r="N450" s="2006"/>
      <c r="O450" s="2007"/>
      <c r="P450" s="2007"/>
      <c r="Q450" s="2007"/>
      <c r="R450" s="1540">
        <v>120.4</v>
      </c>
      <c r="S450" s="1984">
        <v>97.9</v>
      </c>
      <c r="T450" s="1984">
        <v>100.3</v>
      </c>
      <c r="U450" s="1395">
        <v>100</v>
      </c>
      <c r="V450" s="1704">
        <f t="shared" si="11"/>
        <v>1.175</v>
      </c>
      <c r="AI450" s="1288"/>
    </row>
    <row r="451" spans="1:35" ht="13.5" customHeight="1">
      <c r="A451" s="614"/>
      <c r="B451" s="561"/>
      <c r="C451" s="530" t="s">
        <v>116</v>
      </c>
      <c r="D451" s="679">
        <v>108.8</v>
      </c>
      <c r="E451" s="551">
        <v>3718530</v>
      </c>
      <c r="F451" s="1686">
        <v>507370</v>
      </c>
      <c r="G451" s="646">
        <v>107.3</v>
      </c>
      <c r="H451" s="550">
        <v>1129068.0939999998</v>
      </c>
      <c r="I451" s="1274">
        <v>0.69</v>
      </c>
      <c r="J451" s="647">
        <v>-3.7</v>
      </c>
      <c r="K451" s="1293">
        <v>1.0680000000000001</v>
      </c>
      <c r="L451" s="1237">
        <v>457676</v>
      </c>
      <c r="M451" s="644"/>
      <c r="N451" s="2006"/>
      <c r="O451" s="2007"/>
      <c r="P451" s="2007"/>
      <c r="Q451" s="2007"/>
      <c r="R451" s="1540">
        <v>109</v>
      </c>
      <c r="S451" s="1984">
        <v>97.8</v>
      </c>
      <c r="T451" s="1984">
        <v>99.9</v>
      </c>
      <c r="U451" s="1395">
        <v>99.9</v>
      </c>
      <c r="V451" s="1704">
        <f t="shared" si="11"/>
        <v>1.0680000000000001</v>
      </c>
      <c r="AI451" s="1288"/>
    </row>
    <row r="452" spans="1:35" ht="13.5" customHeight="1">
      <c r="A452" s="614"/>
      <c r="B452" s="561"/>
      <c r="C452" s="530" t="s">
        <v>117</v>
      </c>
      <c r="D452" s="679">
        <v>104.4</v>
      </c>
      <c r="E452" s="551">
        <v>3557941</v>
      </c>
      <c r="F452" s="1686">
        <v>475743</v>
      </c>
      <c r="G452" s="646">
        <v>100.8</v>
      </c>
      <c r="H452" s="550">
        <v>1171890.9539999999</v>
      </c>
      <c r="I452" s="1274">
        <v>0.69</v>
      </c>
      <c r="J452" s="647">
        <v>0</v>
      </c>
      <c r="K452" s="1293">
        <v>1.0589999999999999</v>
      </c>
      <c r="L452" s="1237">
        <v>434408</v>
      </c>
      <c r="M452" s="644"/>
      <c r="N452" s="2006"/>
      <c r="O452" s="2007"/>
      <c r="P452" s="2007"/>
      <c r="Q452" s="2007"/>
      <c r="R452" s="1540">
        <v>108.9</v>
      </c>
      <c r="S452" s="1984">
        <v>97.6</v>
      </c>
      <c r="T452" s="1984">
        <v>100.6</v>
      </c>
      <c r="U452" s="1395">
        <v>99.8</v>
      </c>
      <c r="V452" s="1704">
        <f t="shared" si="11"/>
        <v>1.0589999999999999</v>
      </c>
      <c r="AI452" s="1288"/>
    </row>
    <row r="453" spans="1:35" ht="13.5" customHeight="1">
      <c r="A453" s="626"/>
      <c r="B453" s="642"/>
      <c r="C453" s="533" t="s">
        <v>118</v>
      </c>
      <c r="D453" s="681">
        <v>110.9</v>
      </c>
      <c r="E453" s="557">
        <v>3532958</v>
      </c>
      <c r="F453" s="1687">
        <v>578991</v>
      </c>
      <c r="G453" s="653">
        <v>106.1</v>
      </c>
      <c r="H453" s="556">
        <v>1132240.68</v>
      </c>
      <c r="I453" s="1276">
        <v>0.69</v>
      </c>
      <c r="J453" s="654">
        <v>0.5</v>
      </c>
      <c r="K453" s="1295">
        <v>1.1160000000000001</v>
      </c>
      <c r="L453" s="1239">
        <v>496218</v>
      </c>
      <c r="M453" s="644"/>
      <c r="N453" s="2008"/>
      <c r="O453" s="673"/>
      <c r="P453" s="673"/>
      <c r="Q453" s="673"/>
      <c r="R453" s="1541">
        <v>114.8</v>
      </c>
      <c r="S453" s="1256">
        <v>97.9</v>
      </c>
      <c r="T453" s="1256">
        <v>100.7</v>
      </c>
      <c r="U453" s="1396">
        <v>100</v>
      </c>
      <c r="V453" s="1705">
        <f t="shared" si="11"/>
        <v>1.1160000000000001</v>
      </c>
      <c r="AI453" s="1288"/>
    </row>
    <row r="454" spans="1:35" ht="13.5" customHeight="1">
      <c r="A454" s="614">
        <v>2013</v>
      </c>
      <c r="B454" s="561" t="s">
        <v>162</v>
      </c>
      <c r="C454" s="529" t="s">
        <v>366</v>
      </c>
      <c r="D454" s="677">
        <v>107.9</v>
      </c>
      <c r="E454" s="549">
        <v>3464235</v>
      </c>
      <c r="F454" s="1688">
        <v>357226</v>
      </c>
      <c r="G454" s="649">
        <v>105.7</v>
      </c>
      <c r="H454" s="548">
        <v>1035190.04</v>
      </c>
      <c r="I454" s="1274">
        <v>0.7</v>
      </c>
      <c r="J454" s="650">
        <v>-5.9</v>
      </c>
      <c r="K454" s="1294">
        <v>1.026</v>
      </c>
      <c r="L454" s="1238">
        <v>405986</v>
      </c>
      <c r="M454" s="644"/>
      <c r="N454" s="2006"/>
      <c r="O454" s="674"/>
      <c r="P454" s="2007"/>
      <c r="Q454" s="2007"/>
      <c r="R454" s="1543">
        <v>100.8</v>
      </c>
      <c r="S454" s="1984">
        <v>98.3</v>
      </c>
      <c r="T454" s="1984">
        <v>98.1</v>
      </c>
      <c r="U454" s="1388">
        <v>98.4</v>
      </c>
      <c r="V454" s="1706">
        <f>ROUND(R454*S454/T454/U454,3)</f>
        <v>1.026</v>
      </c>
      <c r="AI454" s="1288"/>
    </row>
    <row r="455" spans="1:35" ht="13.5" customHeight="1">
      <c r="A455" s="614"/>
      <c r="B455" s="561"/>
      <c r="C455" s="530" t="s">
        <v>367</v>
      </c>
      <c r="D455" s="679">
        <v>107.6</v>
      </c>
      <c r="E455" s="551">
        <v>3357573</v>
      </c>
      <c r="F455" s="1686">
        <v>386182</v>
      </c>
      <c r="G455" s="646">
        <v>106</v>
      </c>
      <c r="H455" s="550">
        <v>1089869.7420000001</v>
      </c>
      <c r="I455" s="1274">
        <v>0.71</v>
      </c>
      <c r="J455" s="647">
        <v>-5.7</v>
      </c>
      <c r="K455" s="1293">
        <v>1.052</v>
      </c>
      <c r="L455" s="1237">
        <v>442426</v>
      </c>
      <c r="M455" s="644"/>
      <c r="N455" s="2006"/>
      <c r="O455" s="2007"/>
      <c r="P455" s="2007"/>
      <c r="Q455" s="2007"/>
      <c r="R455" s="1543">
        <v>105.5</v>
      </c>
      <c r="S455" s="1984">
        <v>98.7</v>
      </c>
      <c r="T455" s="1984">
        <v>100.7</v>
      </c>
      <c r="U455" s="1395">
        <v>98.3</v>
      </c>
      <c r="V455" s="1704">
        <f>ROUND(R455*S455/T455/U455,3)</f>
        <v>1.052</v>
      </c>
      <c r="AI455" s="1288"/>
    </row>
    <row r="456" spans="1:35" ht="13.5" customHeight="1">
      <c r="A456" s="614"/>
      <c r="B456" s="561"/>
      <c r="C456" s="530" t="s">
        <v>368</v>
      </c>
      <c r="D456" s="679">
        <v>112.1</v>
      </c>
      <c r="E456" s="551">
        <v>3637549</v>
      </c>
      <c r="F456" s="1686">
        <v>421400</v>
      </c>
      <c r="G456" s="646">
        <v>110.2</v>
      </c>
      <c r="H456" s="550">
        <v>1090160.544</v>
      </c>
      <c r="I456" s="1274">
        <v>0.72</v>
      </c>
      <c r="J456" s="647">
        <v>3.5</v>
      </c>
      <c r="K456" s="1293">
        <v>1.2909999999999999</v>
      </c>
      <c r="L456" s="1237">
        <v>562179</v>
      </c>
      <c r="M456" s="644"/>
      <c r="N456" s="2006"/>
      <c r="O456" s="2007"/>
      <c r="P456" s="2007"/>
      <c r="Q456" s="2007"/>
      <c r="R456" s="1543">
        <v>129.5</v>
      </c>
      <c r="S456" s="1984">
        <v>98.8</v>
      </c>
      <c r="T456" s="1984">
        <v>100.8</v>
      </c>
      <c r="U456" s="1395">
        <v>98.3</v>
      </c>
      <c r="V456" s="1704">
        <f>ROUND(R456*S456/T456/U456,3)</f>
        <v>1.2909999999999999</v>
      </c>
      <c r="AI456" s="1288"/>
    </row>
    <row r="457" spans="1:35" ht="13.5" customHeight="1">
      <c r="A457" s="614"/>
      <c r="B457" s="561"/>
      <c r="C457" s="530" t="s">
        <v>369</v>
      </c>
      <c r="D457" s="679">
        <v>109.2</v>
      </c>
      <c r="E457" s="551">
        <v>3543012</v>
      </c>
      <c r="F457" s="1686">
        <v>359078</v>
      </c>
      <c r="G457" s="646">
        <v>102.6</v>
      </c>
      <c r="H457" s="550">
        <v>1149093.882</v>
      </c>
      <c r="I457" s="1274">
        <v>0.73</v>
      </c>
      <c r="J457" s="647">
        <v>-2.6</v>
      </c>
      <c r="K457" s="1293">
        <v>1.034</v>
      </c>
      <c r="L457" s="1237">
        <v>507632</v>
      </c>
      <c r="M457" s="644"/>
      <c r="N457" s="2006"/>
      <c r="O457" s="2007"/>
      <c r="P457" s="2007"/>
      <c r="Q457" s="2007"/>
      <c r="R457" s="1543">
        <v>105.2</v>
      </c>
      <c r="S457" s="1984">
        <v>99</v>
      </c>
      <c r="T457" s="1984">
        <v>101.4</v>
      </c>
      <c r="U457" s="1395">
        <v>99.3</v>
      </c>
      <c r="V457" s="1704">
        <f>ROUND(R457*S457/T457/U457,3)</f>
        <v>1.034</v>
      </c>
      <c r="AI457" s="1288"/>
    </row>
    <row r="458" spans="1:35" ht="13.5" customHeight="1">
      <c r="A458" s="614"/>
      <c r="B458" s="561"/>
      <c r="C458" s="530" t="s">
        <v>370</v>
      </c>
      <c r="D458" s="679">
        <v>109.3</v>
      </c>
      <c r="E458" s="551">
        <v>3613642</v>
      </c>
      <c r="F458" s="1686">
        <v>390781</v>
      </c>
      <c r="G458" s="646">
        <v>106.4</v>
      </c>
      <c r="H458" s="550">
        <v>1108948.794</v>
      </c>
      <c r="I458" s="1274">
        <v>0.74</v>
      </c>
      <c r="J458" s="647">
        <v>-1.6</v>
      </c>
      <c r="K458" s="1293">
        <v>1.034</v>
      </c>
      <c r="L458" s="1237">
        <v>477867</v>
      </c>
      <c r="M458" s="644"/>
      <c r="N458" s="2006"/>
      <c r="O458" s="2007"/>
      <c r="P458" s="2007"/>
      <c r="Q458" s="2007"/>
      <c r="R458" s="1543">
        <v>103.9</v>
      </c>
      <c r="S458" s="1984">
        <v>98.9</v>
      </c>
      <c r="T458" s="1984">
        <v>100.3</v>
      </c>
      <c r="U458" s="1395">
        <v>99.1</v>
      </c>
      <c r="V458" s="1704">
        <f>ROUND(R458*S458/T458/U458,3)</f>
        <v>1.034</v>
      </c>
      <c r="AI458" s="1288"/>
    </row>
    <row r="459" spans="1:35" ht="13.5" customHeight="1">
      <c r="A459" s="614"/>
      <c r="B459" s="561"/>
      <c r="C459" s="530" t="s">
        <v>371</v>
      </c>
      <c r="D459" s="679">
        <v>109.5</v>
      </c>
      <c r="E459" s="551">
        <v>3737419</v>
      </c>
      <c r="F459" s="1686">
        <v>476706</v>
      </c>
      <c r="G459" s="646">
        <v>107.2</v>
      </c>
      <c r="H459" s="550">
        <v>1151538.135</v>
      </c>
      <c r="I459" s="1274">
        <v>0.75</v>
      </c>
      <c r="J459" s="647">
        <v>3</v>
      </c>
      <c r="K459" s="1293">
        <v>1.107</v>
      </c>
      <c r="L459" s="1237">
        <v>511289</v>
      </c>
      <c r="M459" s="644"/>
      <c r="N459" s="2006"/>
      <c r="O459" s="2007"/>
      <c r="P459" s="2007"/>
      <c r="Q459" s="2007"/>
      <c r="R459" s="1543">
        <v>112.9</v>
      </c>
      <c r="S459" s="1984">
        <v>98.8</v>
      </c>
      <c r="T459" s="1984">
        <v>101.6</v>
      </c>
      <c r="U459" s="1395">
        <v>99.2</v>
      </c>
      <c r="V459" s="1704">
        <f t="shared" ref="V459:V522" si="12">ROUND(R459*S459/T459/U459,3)</f>
        <v>1.107</v>
      </c>
      <c r="AI459" s="1288"/>
    </row>
    <row r="460" spans="1:35" ht="13.5" customHeight="1">
      <c r="A460" s="614"/>
      <c r="B460" s="561"/>
      <c r="C460" s="530" t="s">
        <v>372</v>
      </c>
      <c r="D460" s="679">
        <v>113</v>
      </c>
      <c r="E460" s="551">
        <v>3994789</v>
      </c>
      <c r="F460" s="1686">
        <v>356410</v>
      </c>
      <c r="G460" s="646">
        <v>113.2</v>
      </c>
      <c r="H460" s="550">
        <v>1147759.1730000002</v>
      </c>
      <c r="I460" s="1274">
        <v>0.76</v>
      </c>
      <c r="J460" s="647">
        <v>-1.6</v>
      </c>
      <c r="K460" s="1293">
        <v>1.125</v>
      </c>
      <c r="L460" s="1237">
        <v>494809</v>
      </c>
      <c r="M460" s="644"/>
      <c r="N460" s="2006"/>
      <c r="O460" s="2007"/>
      <c r="P460" s="2007"/>
      <c r="Q460" s="2007"/>
      <c r="R460" s="1543">
        <v>114.1</v>
      </c>
      <c r="S460" s="1984">
        <v>99</v>
      </c>
      <c r="T460" s="1984">
        <v>101.1</v>
      </c>
      <c r="U460" s="1395">
        <v>99.3</v>
      </c>
      <c r="V460" s="1704">
        <f t="shared" si="12"/>
        <v>1.125</v>
      </c>
      <c r="AI460" s="1288"/>
    </row>
    <row r="461" spans="1:35" ht="13.5" customHeight="1">
      <c r="A461" s="614"/>
      <c r="B461" s="561"/>
      <c r="C461" s="530" t="s">
        <v>373</v>
      </c>
      <c r="D461" s="679">
        <v>113.7</v>
      </c>
      <c r="E461" s="551">
        <v>3784335</v>
      </c>
      <c r="F461" s="1686">
        <v>409197</v>
      </c>
      <c r="G461" s="646">
        <v>111.8</v>
      </c>
      <c r="H461" s="550">
        <v>1091953.6740000001</v>
      </c>
      <c r="I461" s="1274">
        <v>0.78</v>
      </c>
      <c r="J461" s="647">
        <v>-0.5</v>
      </c>
      <c r="K461" s="1293">
        <v>1.026</v>
      </c>
      <c r="L461" s="1237">
        <v>503993</v>
      </c>
      <c r="M461" s="644"/>
      <c r="N461" s="2006"/>
      <c r="O461" s="2007"/>
      <c r="P461" s="2007"/>
      <c r="Q461" s="2007"/>
      <c r="R461" s="1543">
        <v>103.4</v>
      </c>
      <c r="S461" s="1984">
        <v>99.2</v>
      </c>
      <c r="T461" s="1984">
        <v>100.7</v>
      </c>
      <c r="U461" s="1395">
        <v>99.3</v>
      </c>
      <c r="V461" s="1704">
        <f t="shared" si="12"/>
        <v>1.026</v>
      </c>
      <c r="AI461" s="1288"/>
    </row>
    <row r="462" spans="1:35" ht="13.5" customHeight="1">
      <c r="A462" s="614"/>
      <c r="B462" s="561"/>
      <c r="C462" s="530" t="s">
        <v>374</v>
      </c>
      <c r="D462" s="679">
        <v>114.4</v>
      </c>
      <c r="E462" s="551">
        <v>3673365</v>
      </c>
      <c r="F462" s="1686">
        <v>453033</v>
      </c>
      <c r="G462" s="646">
        <v>112.9</v>
      </c>
      <c r="H462" s="550">
        <v>1098072.22</v>
      </c>
      <c r="I462" s="1274">
        <v>0.77</v>
      </c>
      <c r="J462" s="647">
        <v>1.1000000000000001</v>
      </c>
      <c r="K462" s="1293">
        <v>1.1539999999999999</v>
      </c>
      <c r="L462" s="1237">
        <v>498340</v>
      </c>
      <c r="M462" s="644"/>
      <c r="N462" s="2006"/>
      <c r="O462" s="2007"/>
      <c r="P462" s="2007"/>
      <c r="Q462" s="2007"/>
      <c r="R462" s="1543">
        <v>117.1</v>
      </c>
      <c r="S462" s="1984">
        <v>99.3</v>
      </c>
      <c r="T462" s="1984">
        <v>101.7</v>
      </c>
      <c r="U462" s="1395">
        <v>99.1</v>
      </c>
      <c r="V462" s="1704">
        <f t="shared" si="12"/>
        <v>1.1539999999999999</v>
      </c>
      <c r="AI462" s="1288"/>
    </row>
    <row r="463" spans="1:35" ht="13.5" customHeight="1">
      <c r="A463" s="614"/>
      <c r="B463" s="561"/>
      <c r="C463" s="530" t="s">
        <v>116</v>
      </c>
      <c r="D463" s="679">
        <v>115.8</v>
      </c>
      <c r="E463" s="551">
        <v>3787980</v>
      </c>
      <c r="F463" s="1686">
        <v>488157</v>
      </c>
      <c r="G463" s="646">
        <v>112.1</v>
      </c>
      <c r="H463" s="550">
        <v>1132174.8</v>
      </c>
      <c r="I463" s="1274">
        <v>0.79</v>
      </c>
      <c r="J463" s="647">
        <v>-0.3</v>
      </c>
      <c r="K463" s="1293">
        <v>1.141</v>
      </c>
      <c r="L463" s="1237">
        <v>511578</v>
      </c>
      <c r="M463" s="644"/>
      <c r="N463" s="2006"/>
      <c r="O463" s="2007"/>
      <c r="P463" s="2007"/>
      <c r="Q463" s="2007"/>
      <c r="R463" s="1543">
        <v>115.9</v>
      </c>
      <c r="S463" s="1984">
        <v>99.4</v>
      </c>
      <c r="T463" s="1984">
        <v>101.5</v>
      </c>
      <c r="U463" s="1395">
        <v>99.5</v>
      </c>
      <c r="V463" s="1704">
        <f t="shared" si="12"/>
        <v>1.141</v>
      </c>
      <c r="AI463" s="1288"/>
    </row>
    <row r="464" spans="1:35" ht="13.5" customHeight="1">
      <c r="A464" s="614"/>
      <c r="B464" s="561"/>
      <c r="C464" s="530" t="s">
        <v>117</v>
      </c>
      <c r="D464" s="679">
        <v>117.5</v>
      </c>
      <c r="E464" s="551">
        <v>3543440</v>
      </c>
      <c r="F464" s="1686">
        <v>613150</v>
      </c>
      <c r="G464" s="646">
        <v>116.9</v>
      </c>
      <c r="H464" s="550">
        <v>1167317.07</v>
      </c>
      <c r="I464" s="1274">
        <v>0.8</v>
      </c>
      <c r="J464" s="647">
        <v>0.7</v>
      </c>
      <c r="K464" s="1293">
        <v>1.1519999999999999</v>
      </c>
      <c r="L464" s="1237">
        <v>482255</v>
      </c>
      <c r="M464" s="644"/>
      <c r="N464" s="2006"/>
      <c r="O464" s="2007"/>
      <c r="P464" s="2007"/>
      <c r="Q464" s="2007"/>
      <c r="R464" s="1543">
        <v>117.7</v>
      </c>
      <c r="S464" s="1984">
        <v>99.4</v>
      </c>
      <c r="T464" s="1984">
        <v>102.2</v>
      </c>
      <c r="U464" s="1395">
        <v>99.4</v>
      </c>
      <c r="V464" s="1704">
        <f t="shared" si="12"/>
        <v>1.1519999999999999</v>
      </c>
      <c r="AI464" s="1288"/>
    </row>
    <row r="465" spans="1:35" ht="13.5" customHeight="1">
      <c r="A465" s="614"/>
      <c r="B465" s="561"/>
      <c r="C465" s="533" t="s">
        <v>118</v>
      </c>
      <c r="D465" s="681">
        <v>118</v>
      </c>
      <c r="E465" s="557">
        <v>3524298</v>
      </c>
      <c r="F465" s="1687">
        <v>571096</v>
      </c>
      <c r="G465" s="653">
        <v>119.5</v>
      </c>
      <c r="H465" s="556">
        <v>1141226.358</v>
      </c>
      <c r="I465" s="1276">
        <v>0.82</v>
      </c>
      <c r="J465" s="654">
        <v>0.8</v>
      </c>
      <c r="K465" s="1295">
        <v>1.214</v>
      </c>
      <c r="L465" s="1239">
        <v>525872</v>
      </c>
      <c r="M465" s="644"/>
      <c r="N465" s="2008"/>
      <c r="O465" s="673"/>
      <c r="P465" s="673"/>
      <c r="Q465" s="673"/>
      <c r="R465" s="1544">
        <v>124.1</v>
      </c>
      <c r="S465" s="1256">
        <v>99.7</v>
      </c>
      <c r="T465" s="1256">
        <v>102.6</v>
      </c>
      <c r="U465" s="1396">
        <v>99.3</v>
      </c>
      <c r="V465" s="1705">
        <f t="shared" si="12"/>
        <v>1.214</v>
      </c>
      <c r="AI465" s="1288"/>
    </row>
    <row r="466" spans="1:35" ht="13.5" customHeight="1">
      <c r="A466" s="611">
        <v>2014</v>
      </c>
      <c r="B466" s="560" t="s">
        <v>165</v>
      </c>
      <c r="C466" s="529" t="s">
        <v>366</v>
      </c>
      <c r="D466" s="679">
        <v>118.4</v>
      </c>
      <c r="E466" s="551">
        <v>3569719</v>
      </c>
      <c r="F466" s="1686">
        <v>336622</v>
      </c>
      <c r="G466" s="646">
        <v>119.3</v>
      </c>
      <c r="H466" s="550">
        <v>1049497.4280000001</v>
      </c>
      <c r="I466" s="1274">
        <v>0.83</v>
      </c>
      <c r="J466" s="647">
        <v>-1.2</v>
      </c>
      <c r="K466" s="1293">
        <v>1.133</v>
      </c>
      <c r="L466" s="1237">
        <v>404154</v>
      </c>
      <c r="M466" s="644"/>
      <c r="N466" s="2006"/>
      <c r="O466" s="2007"/>
      <c r="P466" s="2007"/>
      <c r="Q466" s="2007"/>
      <c r="R466" s="1543">
        <v>111</v>
      </c>
      <c r="S466" s="1984">
        <v>100.1</v>
      </c>
      <c r="T466" s="1984">
        <v>99.8</v>
      </c>
      <c r="U466" s="1395">
        <v>98.3</v>
      </c>
      <c r="V466" s="1704">
        <f t="shared" si="12"/>
        <v>1.133</v>
      </c>
      <c r="AI466" s="1288"/>
    </row>
    <row r="467" spans="1:35" ht="13.5" customHeight="1">
      <c r="A467" s="614"/>
      <c r="B467" s="561"/>
      <c r="C467" s="530" t="s">
        <v>367</v>
      </c>
      <c r="D467" s="679">
        <v>114.6</v>
      </c>
      <c r="E467" s="551">
        <v>3407323</v>
      </c>
      <c r="F467" s="1686">
        <v>462025</v>
      </c>
      <c r="G467" s="646">
        <v>114.3</v>
      </c>
      <c r="H467" s="550">
        <v>1103195.97</v>
      </c>
      <c r="I467" s="1274">
        <v>0.86</v>
      </c>
      <c r="J467" s="647">
        <v>1</v>
      </c>
      <c r="K467" s="1293">
        <v>1.119</v>
      </c>
      <c r="L467" s="1237">
        <v>498016</v>
      </c>
      <c r="M467" s="644"/>
      <c r="N467" s="2006"/>
      <c r="O467" s="2007"/>
      <c r="P467" s="2007"/>
      <c r="Q467" s="2007"/>
      <c r="R467" s="1543">
        <v>112.5</v>
      </c>
      <c r="S467" s="1984">
        <v>99.9</v>
      </c>
      <c r="T467" s="1984">
        <v>102.2</v>
      </c>
      <c r="U467" s="1395">
        <v>98.3</v>
      </c>
      <c r="V467" s="1704">
        <f t="shared" si="12"/>
        <v>1.119</v>
      </c>
      <c r="AI467" s="1288"/>
    </row>
    <row r="468" spans="1:35" ht="13.5" customHeight="1">
      <c r="A468" s="614"/>
      <c r="B468" s="561"/>
      <c r="C468" s="530" t="s">
        <v>368</v>
      </c>
      <c r="D468" s="679">
        <v>116.3</v>
      </c>
      <c r="E468" s="551">
        <v>3633202</v>
      </c>
      <c r="F468" s="1686">
        <v>410012</v>
      </c>
      <c r="G468" s="646">
        <v>114.2</v>
      </c>
      <c r="H468" s="550">
        <v>1104920.4679999999</v>
      </c>
      <c r="I468" s="1274">
        <v>0.86</v>
      </c>
      <c r="J468" s="647">
        <v>16.600000000000001</v>
      </c>
      <c r="K468" s="1293">
        <v>1.3380000000000001</v>
      </c>
      <c r="L468" s="1237">
        <v>550717</v>
      </c>
      <c r="M468" s="644"/>
      <c r="N468" s="2006"/>
      <c r="O468" s="2007"/>
      <c r="P468" s="2007"/>
      <c r="Q468" s="2007"/>
      <c r="R468" s="1543">
        <v>134.9</v>
      </c>
      <c r="S468" s="1984">
        <v>99.9</v>
      </c>
      <c r="T468" s="1984">
        <v>102.5</v>
      </c>
      <c r="U468" s="1395">
        <v>98.3</v>
      </c>
      <c r="V468" s="1704">
        <f t="shared" si="12"/>
        <v>1.3380000000000001</v>
      </c>
      <c r="AI468" s="1288"/>
    </row>
    <row r="469" spans="1:35" ht="13.5" customHeight="1">
      <c r="A469" s="614"/>
      <c r="B469" s="561"/>
      <c r="C469" s="530" t="s">
        <v>369</v>
      </c>
      <c r="D469" s="679">
        <v>113.8</v>
      </c>
      <c r="E469" s="551">
        <v>3541030</v>
      </c>
      <c r="F469" s="1686">
        <v>460313</v>
      </c>
      <c r="G469" s="646">
        <v>116.2</v>
      </c>
      <c r="H469" s="550">
        <v>1158152.206</v>
      </c>
      <c r="I469" s="1274">
        <v>0.86</v>
      </c>
      <c r="J469" s="647">
        <v>-8.1999999999999993</v>
      </c>
      <c r="K469" s="1293">
        <v>1.1040000000000001</v>
      </c>
      <c r="L469" s="1237">
        <v>509076</v>
      </c>
      <c r="M469" s="644"/>
      <c r="N469" s="2006"/>
      <c r="O469" s="2007"/>
      <c r="P469" s="2007"/>
      <c r="Q469" s="2007"/>
      <c r="R469" s="1543">
        <v>109.7</v>
      </c>
      <c r="S469" s="1984">
        <v>102.7</v>
      </c>
      <c r="T469" s="1984">
        <v>103.4</v>
      </c>
      <c r="U469" s="1395">
        <v>98.7</v>
      </c>
      <c r="V469" s="1704">
        <f t="shared" si="12"/>
        <v>1.1040000000000001</v>
      </c>
      <c r="AI469" s="1288"/>
    </row>
    <row r="470" spans="1:35" ht="13.5" customHeight="1">
      <c r="A470" s="614"/>
      <c r="B470" s="561"/>
      <c r="C470" s="530" t="s">
        <v>370</v>
      </c>
      <c r="D470" s="679">
        <v>113.7</v>
      </c>
      <c r="E470" s="551">
        <v>3614530</v>
      </c>
      <c r="F470" s="1686">
        <v>436428</v>
      </c>
      <c r="G470" s="646">
        <v>113.1</v>
      </c>
      <c r="H470" s="550">
        <v>1113505.6200000001</v>
      </c>
      <c r="I470" s="1274">
        <v>0.88</v>
      </c>
      <c r="J470" s="647">
        <v>-0.9</v>
      </c>
      <c r="K470" s="1293">
        <v>1.0880000000000001</v>
      </c>
      <c r="L470" s="1237">
        <v>489959</v>
      </c>
      <c r="M470" s="644"/>
      <c r="N470" s="2006"/>
      <c r="O470" s="2007"/>
      <c r="P470" s="2007"/>
      <c r="Q470" s="2007"/>
      <c r="R470" s="1543">
        <v>106.3</v>
      </c>
      <c r="S470" s="1984">
        <v>102.8</v>
      </c>
      <c r="T470" s="1984">
        <v>102</v>
      </c>
      <c r="U470" s="1395">
        <v>98.5</v>
      </c>
      <c r="V470" s="1704">
        <f t="shared" si="12"/>
        <v>1.0880000000000001</v>
      </c>
      <c r="AI470" s="1288"/>
    </row>
    <row r="471" spans="1:35" ht="13.5" customHeight="1">
      <c r="A471" s="614"/>
      <c r="B471" s="561"/>
      <c r="C471" s="530" t="s">
        <v>371</v>
      </c>
      <c r="D471" s="679">
        <v>111.4</v>
      </c>
      <c r="E471" s="551">
        <v>3688064</v>
      </c>
      <c r="F471" s="1686">
        <v>478643</v>
      </c>
      <c r="G471" s="646">
        <v>111.2</v>
      </c>
      <c r="H471" s="550">
        <v>1156913.7620000001</v>
      </c>
      <c r="I471" s="1274">
        <v>0.88</v>
      </c>
      <c r="J471" s="647">
        <v>-1.4</v>
      </c>
      <c r="K471" s="1293">
        <v>1.179</v>
      </c>
      <c r="L471" s="1237">
        <v>515139</v>
      </c>
      <c r="M471" s="644"/>
      <c r="N471" s="2006"/>
      <c r="O471" s="2007"/>
      <c r="P471" s="2007"/>
      <c r="Q471" s="2007"/>
      <c r="R471" s="1543">
        <v>116.4</v>
      </c>
      <c r="S471" s="1984">
        <v>102.8</v>
      </c>
      <c r="T471" s="1984">
        <v>103</v>
      </c>
      <c r="U471" s="1395">
        <v>98.5</v>
      </c>
      <c r="V471" s="1704">
        <f t="shared" si="12"/>
        <v>1.179</v>
      </c>
      <c r="AI471" s="1288"/>
    </row>
    <row r="472" spans="1:35" ht="13.5" customHeight="1">
      <c r="A472" s="614"/>
      <c r="B472" s="561"/>
      <c r="C472" s="530" t="s">
        <v>372</v>
      </c>
      <c r="D472" s="679">
        <v>110.8</v>
      </c>
      <c r="E472" s="551">
        <v>3860347</v>
      </c>
      <c r="F472" s="1686">
        <v>416583</v>
      </c>
      <c r="G472" s="646">
        <v>108.2</v>
      </c>
      <c r="H472" s="550">
        <v>1168929.112</v>
      </c>
      <c r="I472" s="1274">
        <v>0.89</v>
      </c>
      <c r="J472" s="647">
        <v>-1.1000000000000001</v>
      </c>
      <c r="K472" s="1293">
        <v>1.1399999999999999</v>
      </c>
      <c r="L472" s="1237">
        <v>515432</v>
      </c>
      <c r="M472" s="644"/>
      <c r="N472" s="2006"/>
      <c r="O472" s="2007"/>
      <c r="P472" s="2007"/>
      <c r="Q472" s="2007"/>
      <c r="R472" s="1543">
        <v>111.8</v>
      </c>
      <c r="S472" s="1984">
        <v>103.1</v>
      </c>
      <c r="T472" s="1984">
        <v>103</v>
      </c>
      <c r="U472" s="1395">
        <v>98.2</v>
      </c>
      <c r="V472" s="1704">
        <f t="shared" si="12"/>
        <v>1.1399999999999999</v>
      </c>
      <c r="AI472" s="1288"/>
    </row>
    <row r="473" spans="1:35" ht="13.5" customHeight="1">
      <c r="A473" s="614"/>
      <c r="B473" s="561"/>
      <c r="C473" s="530" t="s">
        <v>373</v>
      </c>
      <c r="D473" s="679">
        <v>109.4</v>
      </c>
      <c r="E473" s="551">
        <v>3608587</v>
      </c>
      <c r="F473" s="1686">
        <v>610235</v>
      </c>
      <c r="G473" s="646">
        <v>108.8</v>
      </c>
      <c r="H473" s="550">
        <v>1077257.2720000001</v>
      </c>
      <c r="I473" s="1274">
        <v>0.89</v>
      </c>
      <c r="J473" s="647">
        <v>1.2</v>
      </c>
      <c r="K473" s="1293">
        <v>1.004</v>
      </c>
      <c r="L473" s="1237">
        <v>502106</v>
      </c>
      <c r="M473" s="644"/>
      <c r="N473" s="2006"/>
      <c r="O473" s="2007"/>
      <c r="P473" s="2007"/>
      <c r="Q473" s="2007"/>
      <c r="R473" s="1543">
        <v>97.5</v>
      </c>
      <c r="S473" s="1984">
        <v>103</v>
      </c>
      <c r="T473" s="1984">
        <v>101.9</v>
      </c>
      <c r="U473" s="1395">
        <v>98.2</v>
      </c>
      <c r="V473" s="1704">
        <f t="shared" si="12"/>
        <v>1.004</v>
      </c>
      <c r="AI473" s="1288"/>
    </row>
    <row r="474" spans="1:35" ht="13.5" customHeight="1">
      <c r="A474" s="614"/>
      <c r="B474" s="561"/>
      <c r="C474" s="530" t="s">
        <v>374</v>
      </c>
      <c r="D474" s="679">
        <v>111.8</v>
      </c>
      <c r="E474" s="551">
        <v>3559916</v>
      </c>
      <c r="F474" s="1686">
        <v>488902</v>
      </c>
      <c r="G474" s="646">
        <v>112.7</v>
      </c>
      <c r="H474" s="550">
        <v>1102632.1950000001</v>
      </c>
      <c r="I474" s="1274">
        <v>0.9</v>
      </c>
      <c r="J474" s="647">
        <v>-0.4</v>
      </c>
      <c r="K474" s="1293">
        <v>1.194</v>
      </c>
      <c r="L474" s="1237">
        <v>503258</v>
      </c>
      <c r="M474" s="644"/>
      <c r="N474" s="2006"/>
      <c r="O474" s="2007"/>
      <c r="P474" s="2007"/>
      <c r="Q474" s="2007"/>
      <c r="R474" s="1543">
        <v>116.1</v>
      </c>
      <c r="S474" s="1984">
        <v>103</v>
      </c>
      <c r="T474" s="1984">
        <v>102.5</v>
      </c>
      <c r="U474" s="1395">
        <v>97.7</v>
      </c>
      <c r="V474" s="1704">
        <f t="shared" si="12"/>
        <v>1.194</v>
      </c>
      <c r="AI474" s="1288"/>
    </row>
    <row r="475" spans="1:35" ht="13.5" customHeight="1">
      <c r="A475" s="614"/>
      <c r="B475" s="561"/>
      <c r="C475" s="530" t="s">
        <v>116</v>
      </c>
      <c r="D475" s="679">
        <v>116.8</v>
      </c>
      <c r="E475" s="551">
        <v>3632932</v>
      </c>
      <c r="F475" s="1686">
        <v>393116</v>
      </c>
      <c r="G475" s="646">
        <v>122.1</v>
      </c>
      <c r="H475" s="550">
        <v>1141480.0149999999</v>
      </c>
      <c r="I475" s="1274">
        <v>0.91</v>
      </c>
      <c r="J475" s="647">
        <v>0.6</v>
      </c>
      <c r="K475" s="1293">
        <v>1.1910000000000001</v>
      </c>
      <c r="L475" s="1237">
        <v>560414</v>
      </c>
      <c r="M475" s="644"/>
      <c r="N475" s="2006"/>
      <c r="O475" s="2007"/>
      <c r="P475" s="2007"/>
      <c r="Q475" s="2007"/>
      <c r="R475" s="1543">
        <v>116.9</v>
      </c>
      <c r="S475" s="1984">
        <v>102.3</v>
      </c>
      <c r="T475" s="1984">
        <v>102.9</v>
      </c>
      <c r="U475" s="1395">
        <v>97.6</v>
      </c>
      <c r="V475" s="1704">
        <f t="shared" si="12"/>
        <v>1.1910000000000001</v>
      </c>
      <c r="AI475" s="1288"/>
    </row>
    <row r="476" spans="1:35" ht="13.5" customHeight="1">
      <c r="A476" s="614"/>
      <c r="B476" s="561"/>
      <c r="C476" s="530" t="s">
        <v>117</v>
      </c>
      <c r="D476" s="679">
        <v>112.8</v>
      </c>
      <c r="E476" s="551">
        <v>3411547</v>
      </c>
      <c r="F476" s="1686">
        <v>444862</v>
      </c>
      <c r="G476" s="646">
        <v>113.3</v>
      </c>
      <c r="H476" s="550">
        <v>1139299.794</v>
      </c>
      <c r="I476" s="1274">
        <v>0.92</v>
      </c>
      <c r="J476" s="647">
        <v>0.6</v>
      </c>
      <c r="K476" s="1293">
        <v>1.111</v>
      </c>
      <c r="L476" s="1237">
        <v>508542</v>
      </c>
      <c r="M476" s="644"/>
      <c r="N476" s="2006"/>
      <c r="O476" s="2007"/>
      <c r="P476" s="2007"/>
      <c r="Q476" s="2007"/>
      <c r="R476" s="1543">
        <v>109.8</v>
      </c>
      <c r="S476" s="1984">
        <v>102.1</v>
      </c>
      <c r="T476" s="1984">
        <v>103.2</v>
      </c>
      <c r="U476" s="1395">
        <v>97.8</v>
      </c>
      <c r="V476" s="1704">
        <f t="shared" si="12"/>
        <v>1.111</v>
      </c>
      <c r="AI476" s="1288"/>
    </row>
    <row r="477" spans="1:35" ht="13.5" customHeight="1">
      <c r="A477" s="626"/>
      <c r="B477" s="642"/>
      <c r="C477" s="533" t="s">
        <v>118</v>
      </c>
      <c r="D477" s="681">
        <v>113.2</v>
      </c>
      <c r="E477" s="557">
        <v>3446917</v>
      </c>
      <c r="F477" s="1687">
        <v>445560</v>
      </c>
      <c r="G477" s="653">
        <v>119.2</v>
      </c>
      <c r="H477" s="556">
        <v>1117460.148</v>
      </c>
      <c r="I477" s="1276">
        <v>0.95</v>
      </c>
      <c r="J477" s="654">
        <v>-0.5</v>
      </c>
      <c r="K477" s="1295">
        <v>1.216</v>
      </c>
      <c r="L477" s="1239">
        <v>614496</v>
      </c>
      <c r="M477" s="644"/>
      <c r="N477" s="2008"/>
      <c r="O477" s="673"/>
      <c r="P477" s="673"/>
      <c r="Q477" s="673"/>
      <c r="R477" s="1544">
        <v>120.8</v>
      </c>
      <c r="S477" s="1256">
        <v>101.4</v>
      </c>
      <c r="T477" s="1256">
        <v>103.4</v>
      </c>
      <c r="U477" s="1396">
        <v>97.4</v>
      </c>
      <c r="V477" s="1705">
        <f t="shared" si="12"/>
        <v>1.216</v>
      </c>
      <c r="AI477" s="1288"/>
    </row>
    <row r="478" spans="1:35" ht="13.5" customHeight="1">
      <c r="A478" s="614">
        <v>2015</v>
      </c>
      <c r="B478" s="561" t="s">
        <v>167</v>
      </c>
      <c r="C478" s="529" t="s">
        <v>366</v>
      </c>
      <c r="D478" s="679">
        <v>117.9</v>
      </c>
      <c r="E478" s="551">
        <v>3419949</v>
      </c>
      <c r="F478" s="1686">
        <v>259392</v>
      </c>
      <c r="G478" s="646">
        <v>121.4</v>
      </c>
      <c r="H478" s="550">
        <v>1042189.1479999999</v>
      </c>
      <c r="I478" s="1274">
        <v>0.95</v>
      </c>
      <c r="J478" s="647">
        <v>-0.5</v>
      </c>
      <c r="K478" s="1293">
        <v>1.1220000000000001</v>
      </c>
      <c r="L478" s="1237">
        <v>489063</v>
      </c>
      <c r="M478" s="644"/>
      <c r="N478" s="2006"/>
      <c r="O478" s="2007"/>
      <c r="P478" s="2007"/>
      <c r="Q478" s="2007"/>
      <c r="R478" s="1543">
        <v>109.1</v>
      </c>
      <c r="S478" s="1984">
        <v>100</v>
      </c>
      <c r="T478" s="1984">
        <v>101.4</v>
      </c>
      <c r="U478" s="1395">
        <v>95.9</v>
      </c>
      <c r="V478" s="1704">
        <f t="shared" si="12"/>
        <v>1.1220000000000001</v>
      </c>
      <c r="AI478" s="1288"/>
    </row>
    <row r="479" spans="1:35" ht="13.5" customHeight="1">
      <c r="A479" s="614"/>
      <c r="B479" s="561"/>
      <c r="C479" s="530" t="s">
        <v>367</v>
      </c>
      <c r="D479" s="679">
        <v>113.8</v>
      </c>
      <c r="E479" s="551">
        <v>3261216</v>
      </c>
      <c r="F479" s="1686">
        <v>384948</v>
      </c>
      <c r="G479" s="646">
        <v>114.8</v>
      </c>
      <c r="H479" s="550">
        <v>1073403.8400000001</v>
      </c>
      <c r="I479" s="1274">
        <v>0.95</v>
      </c>
      <c r="J479" s="647">
        <v>0.6</v>
      </c>
      <c r="K479" s="1293">
        <v>1.139</v>
      </c>
      <c r="L479" s="1237">
        <v>472929</v>
      </c>
      <c r="M479" s="644"/>
      <c r="N479" s="2006"/>
      <c r="O479" s="2007"/>
      <c r="P479" s="2007"/>
      <c r="Q479" s="2007"/>
      <c r="R479" s="1543">
        <v>112.1</v>
      </c>
      <c r="S479" s="1984">
        <v>99.9</v>
      </c>
      <c r="T479" s="1984">
        <v>102.4</v>
      </c>
      <c r="U479" s="1395">
        <v>96</v>
      </c>
      <c r="V479" s="1704">
        <f t="shared" si="12"/>
        <v>1.139</v>
      </c>
      <c r="AI479" s="1288"/>
    </row>
    <row r="480" spans="1:35" ht="13.5" customHeight="1">
      <c r="A480" s="614"/>
      <c r="B480" s="561"/>
      <c r="C480" s="530" t="s">
        <v>368</v>
      </c>
      <c r="D480" s="679">
        <v>113.6</v>
      </c>
      <c r="E480" s="551">
        <v>3518241</v>
      </c>
      <c r="F480" s="1686">
        <v>386256</v>
      </c>
      <c r="G480" s="646">
        <v>116</v>
      </c>
      <c r="H480" s="550">
        <v>1092058.078</v>
      </c>
      <c r="I480" s="1274">
        <v>0.96</v>
      </c>
      <c r="J480" s="647">
        <v>-12.8</v>
      </c>
      <c r="K480" s="1293">
        <v>1.4019999999999999</v>
      </c>
      <c r="L480" s="1237">
        <v>589504</v>
      </c>
      <c r="M480" s="644"/>
      <c r="N480" s="2006"/>
      <c r="O480" s="2007"/>
      <c r="P480" s="2007"/>
      <c r="Q480" s="2007"/>
      <c r="R480" s="1543">
        <v>136.19999999999999</v>
      </c>
      <c r="S480" s="1984">
        <v>100.1</v>
      </c>
      <c r="T480" s="1984">
        <v>101.7</v>
      </c>
      <c r="U480" s="1395">
        <v>95.6</v>
      </c>
      <c r="V480" s="1704">
        <f t="shared" si="12"/>
        <v>1.4019999999999999</v>
      </c>
      <c r="AI480" s="1288"/>
    </row>
    <row r="481" spans="1:35" ht="13.5" customHeight="1">
      <c r="A481" s="614"/>
      <c r="B481" s="561"/>
      <c r="C481" s="530" t="s">
        <v>369</v>
      </c>
      <c r="D481" s="679">
        <v>110.9</v>
      </c>
      <c r="E481" s="551">
        <v>3408208</v>
      </c>
      <c r="F481" s="1686">
        <v>434986</v>
      </c>
      <c r="G481" s="646">
        <v>109.4</v>
      </c>
      <c r="H481" s="550">
        <v>1155636.844</v>
      </c>
      <c r="I481" s="1274">
        <v>0.96</v>
      </c>
      <c r="J481" s="647">
        <v>9.6999999999999993</v>
      </c>
      <c r="K481" s="1293">
        <v>1.0740000000000001</v>
      </c>
      <c r="L481" s="1237">
        <v>557356</v>
      </c>
      <c r="M481" s="644"/>
      <c r="N481" s="2006"/>
      <c r="O481" s="2007"/>
      <c r="P481" s="2007"/>
      <c r="Q481" s="2007"/>
      <c r="R481" s="1543">
        <v>107.2</v>
      </c>
      <c r="S481" s="1984">
        <v>100.1</v>
      </c>
      <c r="T481" s="1984">
        <v>102.6</v>
      </c>
      <c r="U481" s="1395">
        <v>97.4</v>
      </c>
      <c r="V481" s="1704">
        <f t="shared" si="12"/>
        <v>1.0740000000000001</v>
      </c>
      <c r="AI481" s="1288"/>
    </row>
    <row r="482" spans="1:35" ht="13.5" customHeight="1">
      <c r="A482" s="614"/>
      <c r="B482" s="561"/>
      <c r="C482" s="530" t="s">
        <v>370</v>
      </c>
      <c r="D482" s="679">
        <v>112.9</v>
      </c>
      <c r="E482" s="551">
        <v>3366368</v>
      </c>
      <c r="F482" s="1686">
        <v>434818</v>
      </c>
      <c r="G482" s="646">
        <v>114.5</v>
      </c>
      <c r="H482" s="550">
        <v>1066332.75</v>
      </c>
      <c r="I482" s="1274">
        <v>0.96</v>
      </c>
      <c r="J482" s="647">
        <v>6.2</v>
      </c>
      <c r="K482" s="1293">
        <v>1.0409999999999999</v>
      </c>
      <c r="L482" s="1237">
        <v>491470</v>
      </c>
      <c r="M482" s="644"/>
      <c r="N482" s="2006"/>
      <c r="O482" s="2007"/>
      <c r="P482" s="2007"/>
      <c r="Q482" s="2007"/>
      <c r="R482" s="1543">
        <v>102.4</v>
      </c>
      <c r="S482" s="1984">
        <v>100.4</v>
      </c>
      <c r="T482" s="1984">
        <v>100.8</v>
      </c>
      <c r="U482" s="1395">
        <v>98</v>
      </c>
      <c r="V482" s="1704">
        <f t="shared" si="12"/>
        <v>1.0409999999999999</v>
      </c>
      <c r="AI482" s="1288"/>
    </row>
    <row r="483" spans="1:35" ht="13.5" customHeight="1">
      <c r="A483" s="614"/>
      <c r="B483" s="561"/>
      <c r="C483" s="530" t="s">
        <v>371</v>
      </c>
      <c r="D483" s="679">
        <v>109.4</v>
      </c>
      <c r="E483" s="551">
        <v>3514591</v>
      </c>
      <c r="F483" s="1686">
        <v>514978</v>
      </c>
      <c r="G483" s="646">
        <v>107.6</v>
      </c>
      <c r="H483" s="550">
        <v>1130752.0320000001</v>
      </c>
      <c r="I483" s="1274">
        <v>0.97</v>
      </c>
      <c r="J483" s="647">
        <v>-1.3</v>
      </c>
      <c r="K483" s="1293">
        <v>1.159</v>
      </c>
      <c r="L483" s="1237">
        <v>531321</v>
      </c>
      <c r="M483" s="644"/>
      <c r="N483" s="2006"/>
      <c r="O483" s="2007"/>
      <c r="P483" s="2007"/>
      <c r="Q483" s="2007"/>
      <c r="R483" s="1543">
        <v>115.8</v>
      </c>
      <c r="S483" s="1984">
        <v>100.5</v>
      </c>
      <c r="T483" s="1984">
        <v>102.6</v>
      </c>
      <c r="U483" s="1395">
        <v>97.9</v>
      </c>
      <c r="V483" s="1704">
        <f t="shared" si="12"/>
        <v>1.159</v>
      </c>
      <c r="AI483" s="1288"/>
    </row>
    <row r="484" spans="1:35" ht="13.5" customHeight="1">
      <c r="A484" s="614"/>
      <c r="B484" s="561"/>
      <c r="C484" s="530" t="s">
        <v>372</v>
      </c>
      <c r="D484" s="679">
        <v>113.6</v>
      </c>
      <c r="E484" s="551">
        <v>3722759</v>
      </c>
      <c r="F484" s="1686">
        <v>312221</v>
      </c>
      <c r="G484" s="646">
        <v>115.2</v>
      </c>
      <c r="H484" s="550">
        <v>1148778.9439999999</v>
      </c>
      <c r="I484" s="1274">
        <v>0.97</v>
      </c>
      <c r="J484" s="647">
        <v>1.6847817460937193</v>
      </c>
      <c r="K484" s="1293">
        <v>1.137</v>
      </c>
      <c r="L484" s="1237">
        <v>545400</v>
      </c>
      <c r="M484" s="644"/>
      <c r="N484" s="2006"/>
      <c r="O484" s="2007"/>
      <c r="P484" s="2007"/>
      <c r="Q484" s="2007"/>
      <c r="R484" s="1543">
        <v>114.2</v>
      </c>
      <c r="S484" s="1984">
        <v>100.1</v>
      </c>
      <c r="T484" s="1984">
        <v>102.9</v>
      </c>
      <c r="U484" s="1395">
        <v>97.7</v>
      </c>
      <c r="V484" s="1704">
        <f t="shared" si="12"/>
        <v>1.137</v>
      </c>
      <c r="AI484" s="1288"/>
    </row>
    <row r="485" spans="1:35" ht="13.5" customHeight="1">
      <c r="A485" s="614"/>
      <c r="B485" s="561"/>
      <c r="C485" s="530" t="s">
        <v>373</v>
      </c>
      <c r="D485" s="679">
        <v>111.4</v>
      </c>
      <c r="E485" s="551">
        <v>3503428</v>
      </c>
      <c r="F485" s="1686">
        <v>503857</v>
      </c>
      <c r="G485" s="646">
        <v>110.5</v>
      </c>
      <c r="H485" s="550">
        <v>1068713.8</v>
      </c>
      <c r="I485" s="1274">
        <v>0.99</v>
      </c>
      <c r="J485" s="647">
        <v>2.1317178289962584</v>
      </c>
      <c r="K485" s="1293">
        <v>0.99399999999999999</v>
      </c>
      <c r="L485" s="1237">
        <v>484620</v>
      </c>
      <c r="M485" s="644"/>
      <c r="N485" s="2006"/>
      <c r="O485" s="2007"/>
      <c r="P485" s="2007"/>
      <c r="Q485" s="2007"/>
      <c r="R485" s="1543">
        <v>99.2</v>
      </c>
      <c r="S485" s="1984">
        <v>99.5</v>
      </c>
      <c r="T485" s="1984">
        <v>101.6</v>
      </c>
      <c r="U485" s="1395">
        <v>97.7</v>
      </c>
      <c r="V485" s="1704">
        <f t="shared" si="12"/>
        <v>0.99399999999999999</v>
      </c>
      <c r="AI485" s="1288"/>
    </row>
    <row r="486" spans="1:35" ht="13.5" customHeight="1">
      <c r="A486" s="614"/>
      <c r="B486" s="561"/>
      <c r="C486" s="530" t="s">
        <v>374</v>
      </c>
      <c r="D486" s="679">
        <v>112.7</v>
      </c>
      <c r="E486" s="551">
        <v>3378048</v>
      </c>
      <c r="F486" s="1686">
        <v>435403</v>
      </c>
      <c r="G486" s="646">
        <v>111.7</v>
      </c>
      <c r="H486" s="550">
        <v>1096631.0179999999</v>
      </c>
      <c r="I486" s="1274">
        <v>1.01</v>
      </c>
      <c r="J486" s="647">
        <v>2.4858057285238999</v>
      </c>
      <c r="K486" s="1293">
        <v>1.143</v>
      </c>
      <c r="L486" s="1237">
        <v>504071</v>
      </c>
      <c r="M486" s="644"/>
      <c r="N486" s="2006"/>
      <c r="O486" s="2007"/>
      <c r="P486" s="2007"/>
      <c r="Q486" s="2007"/>
      <c r="R486" s="1543">
        <v>115.2</v>
      </c>
      <c r="S486" s="1984">
        <v>99.2</v>
      </c>
      <c r="T486" s="1984">
        <v>102.3</v>
      </c>
      <c r="U486" s="1395">
        <v>97.7</v>
      </c>
      <c r="V486" s="1704">
        <f t="shared" si="12"/>
        <v>1.143</v>
      </c>
      <c r="AI486" s="1288"/>
    </row>
    <row r="487" spans="1:35" ht="13.5" customHeight="1">
      <c r="A487" s="614"/>
      <c r="B487" s="561"/>
      <c r="C487" s="530" t="s">
        <v>116</v>
      </c>
      <c r="D487" s="679">
        <v>111.9</v>
      </c>
      <c r="E487" s="551">
        <v>3419219</v>
      </c>
      <c r="F487" s="1686">
        <v>407872</v>
      </c>
      <c r="G487" s="646">
        <v>106.3</v>
      </c>
      <c r="H487" s="550">
        <v>1108065.0959999999</v>
      </c>
      <c r="I487" s="1274">
        <v>1.02</v>
      </c>
      <c r="J487" s="647">
        <v>2.1930154615454427</v>
      </c>
      <c r="K487" s="1293">
        <v>1.089</v>
      </c>
      <c r="L487" s="1237">
        <v>536580</v>
      </c>
      <c r="M487" s="644"/>
      <c r="N487" s="2006"/>
      <c r="O487" s="2007"/>
      <c r="P487" s="2007"/>
      <c r="Q487" s="2007"/>
      <c r="R487" s="1543">
        <v>110.2</v>
      </c>
      <c r="S487" s="1984">
        <v>98.7</v>
      </c>
      <c r="T487" s="1984">
        <v>103</v>
      </c>
      <c r="U487" s="1395">
        <v>97</v>
      </c>
      <c r="V487" s="1704">
        <f t="shared" si="12"/>
        <v>1.089</v>
      </c>
      <c r="AI487" s="1288"/>
    </row>
    <row r="488" spans="1:35" ht="13.5" customHeight="1">
      <c r="A488" s="614"/>
      <c r="B488" s="561"/>
      <c r="C488" s="530" t="s">
        <v>117</v>
      </c>
      <c r="D488" s="679">
        <v>109.9</v>
      </c>
      <c r="E488" s="551">
        <v>3282848</v>
      </c>
      <c r="F488" s="1686">
        <v>435948</v>
      </c>
      <c r="G488" s="646">
        <v>105.4</v>
      </c>
      <c r="H488" s="550">
        <v>1106699.94</v>
      </c>
      <c r="I488" s="1274">
        <v>1.04</v>
      </c>
      <c r="J488" s="647">
        <v>-1.6784976362401522</v>
      </c>
      <c r="K488" s="1293">
        <v>1.0609999999999999</v>
      </c>
      <c r="L488" s="1237">
        <v>473615</v>
      </c>
      <c r="M488" s="644"/>
      <c r="N488" s="2006"/>
      <c r="O488" s="2007"/>
      <c r="P488" s="2007"/>
      <c r="Q488" s="2007"/>
      <c r="R488" s="1543">
        <v>108.9</v>
      </c>
      <c r="S488" s="1984">
        <v>98.6</v>
      </c>
      <c r="T488" s="1984">
        <v>104</v>
      </c>
      <c r="U488" s="1395">
        <v>97.3</v>
      </c>
      <c r="V488" s="1704">
        <f t="shared" si="12"/>
        <v>1.0609999999999999</v>
      </c>
      <c r="AI488" s="1288"/>
    </row>
    <row r="489" spans="1:35" ht="13.5" customHeight="1">
      <c r="A489" s="614"/>
      <c r="B489" s="561"/>
      <c r="C489" s="533" t="s">
        <v>118</v>
      </c>
      <c r="D489" s="681">
        <v>108.9</v>
      </c>
      <c r="E489" s="557">
        <v>3245565</v>
      </c>
      <c r="F489" s="1687">
        <v>361578</v>
      </c>
      <c r="G489" s="653">
        <v>106.7</v>
      </c>
      <c r="H489" s="556">
        <v>1092728.06</v>
      </c>
      <c r="I489" s="1276">
        <v>1.05</v>
      </c>
      <c r="J489" s="654">
        <v>-1.3201946793974884</v>
      </c>
      <c r="K489" s="1295">
        <v>1.123</v>
      </c>
      <c r="L489" s="1239">
        <v>544442</v>
      </c>
      <c r="M489" s="644"/>
      <c r="N489" s="2008"/>
      <c r="O489" s="673"/>
      <c r="P489" s="673"/>
      <c r="Q489" s="673"/>
      <c r="R489" s="1544">
        <v>115.8</v>
      </c>
      <c r="S489" s="1256">
        <v>98.1</v>
      </c>
      <c r="T489" s="1256">
        <v>103.5</v>
      </c>
      <c r="U489" s="1396">
        <v>97.7</v>
      </c>
      <c r="V489" s="1705">
        <f t="shared" si="12"/>
        <v>1.123</v>
      </c>
      <c r="AI489" s="1288"/>
    </row>
    <row r="490" spans="1:35" ht="13.5" customHeight="1">
      <c r="A490" s="611">
        <v>2016</v>
      </c>
      <c r="B490" s="560" t="s">
        <v>169</v>
      </c>
      <c r="C490" s="529" t="s">
        <v>366</v>
      </c>
      <c r="D490" s="679">
        <v>111.1</v>
      </c>
      <c r="E490" s="551">
        <v>3239384</v>
      </c>
      <c r="F490" s="1686">
        <v>379372</v>
      </c>
      <c r="G490" s="649">
        <v>107.7</v>
      </c>
      <c r="H490" s="550">
        <v>1032218.01</v>
      </c>
      <c r="I490" s="1274">
        <v>1.06</v>
      </c>
      <c r="J490" s="650">
        <v>1.5172015370858389</v>
      </c>
      <c r="K490" s="1294">
        <v>0.996</v>
      </c>
      <c r="L490" s="1237">
        <v>407506</v>
      </c>
      <c r="M490" s="644"/>
      <c r="N490" s="2006"/>
      <c r="O490" s="2007"/>
      <c r="P490" s="2007"/>
      <c r="Q490" s="2007"/>
      <c r="R490" s="1543">
        <v>101.1</v>
      </c>
      <c r="S490" s="1984">
        <v>97.1</v>
      </c>
      <c r="T490" s="1984">
        <v>101</v>
      </c>
      <c r="U490" s="1395">
        <v>97.6</v>
      </c>
      <c r="V490" s="1706">
        <f t="shared" si="12"/>
        <v>0.996</v>
      </c>
      <c r="AI490" s="1288"/>
    </row>
    <row r="491" spans="1:35" ht="13.5" customHeight="1">
      <c r="A491" s="614"/>
      <c r="B491" s="561"/>
      <c r="C491" s="530" t="s">
        <v>367</v>
      </c>
      <c r="D491" s="679">
        <v>110.8</v>
      </c>
      <c r="E491" s="551">
        <v>3159841</v>
      </c>
      <c r="F491" s="1686">
        <v>432183</v>
      </c>
      <c r="G491" s="646">
        <v>107.6</v>
      </c>
      <c r="H491" s="550">
        <v>1068917.753</v>
      </c>
      <c r="I491" s="1274">
        <v>1.08</v>
      </c>
      <c r="J491" s="647">
        <v>1.5014688015711215</v>
      </c>
      <c r="K491" s="1293">
        <v>1.113</v>
      </c>
      <c r="L491" s="1237">
        <v>483612</v>
      </c>
      <c r="M491" s="644"/>
      <c r="N491" s="2006"/>
      <c r="O491" s="2007"/>
      <c r="P491" s="2007"/>
      <c r="Q491" s="2007"/>
      <c r="R491" s="1543">
        <v>114.8</v>
      </c>
      <c r="S491" s="1984">
        <v>96.8</v>
      </c>
      <c r="T491" s="1984">
        <v>102.7</v>
      </c>
      <c r="U491" s="1395">
        <v>97.2</v>
      </c>
      <c r="V491" s="1704">
        <f t="shared" si="12"/>
        <v>1.113</v>
      </c>
      <c r="AI491" s="1288"/>
    </row>
    <row r="492" spans="1:35" ht="13.5" customHeight="1">
      <c r="A492" s="614"/>
      <c r="B492" s="561"/>
      <c r="C492" s="530" t="s">
        <v>368</v>
      </c>
      <c r="D492" s="679">
        <v>110.7</v>
      </c>
      <c r="E492" s="551">
        <v>3280246</v>
      </c>
      <c r="F492" s="1686">
        <v>424372</v>
      </c>
      <c r="G492" s="646">
        <v>107.5</v>
      </c>
      <c r="H492" s="550">
        <v>1115286.68</v>
      </c>
      <c r="I492" s="1274">
        <v>1.0900000000000001</v>
      </c>
      <c r="J492" s="647">
        <v>-2.6585076454549608</v>
      </c>
      <c r="K492" s="1293">
        <v>1.29</v>
      </c>
      <c r="L492" s="1237">
        <v>536363</v>
      </c>
      <c r="M492" s="644"/>
      <c r="N492" s="2006"/>
      <c r="O492" s="2007"/>
      <c r="P492" s="2007"/>
      <c r="Q492" s="2007"/>
      <c r="R492" s="1543">
        <v>133.4</v>
      </c>
      <c r="S492" s="1984">
        <v>96.8</v>
      </c>
      <c r="T492" s="1984">
        <v>103.3</v>
      </c>
      <c r="U492" s="1395">
        <v>96.9</v>
      </c>
      <c r="V492" s="1704">
        <f t="shared" si="12"/>
        <v>1.29</v>
      </c>
      <c r="AI492" s="1288"/>
    </row>
    <row r="493" spans="1:35" ht="13.5" customHeight="1">
      <c r="A493" s="614"/>
      <c r="B493" s="561"/>
      <c r="C493" s="530" t="s">
        <v>369</v>
      </c>
      <c r="D493" s="679">
        <v>111.8</v>
      </c>
      <c r="E493" s="551">
        <v>3497940.7203831575</v>
      </c>
      <c r="F493" s="1686">
        <v>369895</v>
      </c>
      <c r="G493" s="646">
        <v>110.8</v>
      </c>
      <c r="H493" s="550">
        <v>1144943.3119999999</v>
      </c>
      <c r="I493" s="1274">
        <v>1.1100000000000001</v>
      </c>
      <c r="J493" s="647">
        <v>-0.41895530695337868</v>
      </c>
      <c r="K493" s="1293">
        <v>1.0029999999999999</v>
      </c>
      <c r="L493" s="1237">
        <v>494829</v>
      </c>
      <c r="M493" s="644"/>
      <c r="N493" s="2009">
        <v>1092459.659</v>
      </c>
      <c r="O493" s="2007"/>
      <c r="P493" s="2007"/>
      <c r="Q493" s="2010">
        <f t="shared" ref="Q493:Q536" si="13">N493*$Q$4</f>
        <v>3497940.7203831575</v>
      </c>
      <c r="R493" s="1543">
        <v>106.5</v>
      </c>
      <c r="S493" s="1984">
        <v>96.4</v>
      </c>
      <c r="T493" s="1984">
        <v>104</v>
      </c>
      <c r="U493" s="1395">
        <v>98.4</v>
      </c>
      <c r="V493" s="1704">
        <f t="shared" si="12"/>
        <v>1.0029999999999999</v>
      </c>
      <c r="AI493" s="1288"/>
    </row>
    <row r="494" spans="1:35" ht="13.5" customHeight="1">
      <c r="A494" s="614"/>
      <c r="B494" s="561"/>
      <c r="C494" s="530" t="s">
        <v>370</v>
      </c>
      <c r="D494" s="679">
        <v>111.8</v>
      </c>
      <c r="E494" s="551">
        <v>3521206.2215126632</v>
      </c>
      <c r="F494" s="1686">
        <v>763551</v>
      </c>
      <c r="G494" s="646">
        <v>109.5</v>
      </c>
      <c r="H494" s="550">
        <v>1059939.9990000001</v>
      </c>
      <c r="I494" s="1274">
        <v>1.1200000000000001</v>
      </c>
      <c r="J494" s="647">
        <v>-1.8476146514372829</v>
      </c>
      <c r="K494" s="1293">
        <v>0.98599999999999999</v>
      </c>
      <c r="L494" s="1237">
        <v>415353</v>
      </c>
      <c r="M494" s="644"/>
      <c r="N494" s="2009">
        <v>1099725.8259999999</v>
      </c>
      <c r="O494" s="2007"/>
      <c r="P494" s="2007"/>
      <c r="Q494" s="2010">
        <f t="shared" si="13"/>
        <v>3521206.2215126632</v>
      </c>
      <c r="R494" s="1543">
        <v>103.1</v>
      </c>
      <c r="S494" s="1984">
        <v>96.3</v>
      </c>
      <c r="T494" s="1984">
        <v>102.2</v>
      </c>
      <c r="U494" s="1395">
        <v>98.5</v>
      </c>
      <c r="V494" s="1704">
        <f t="shared" si="12"/>
        <v>0.98599999999999999</v>
      </c>
      <c r="AI494" s="1288"/>
    </row>
    <row r="495" spans="1:35" ht="13.5" customHeight="1">
      <c r="A495" s="614"/>
      <c r="B495" s="561"/>
      <c r="C495" s="530" t="s">
        <v>371</v>
      </c>
      <c r="D495" s="679">
        <v>111.7</v>
      </c>
      <c r="E495" s="551">
        <v>3552588.5479534799</v>
      </c>
      <c r="F495" s="1686">
        <v>388950</v>
      </c>
      <c r="G495" s="646">
        <v>111.8</v>
      </c>
      <c r="H495" s="550">
        <v>1144922.0819999999</v>
      </c>
      <c r="I495" s="1274">
        <v>1.1399999999999999</v>
      </c>
      <c r="J495" s="647">
        <v>-1.7589096671830191</v>
      </c>
      <c r="K495" s="1293">
        <v>1.1200000000000001</v>
      </c>
      <c r="L495" s="1237">
        <v>492599</v>
      </c>
      <c r="M495" s="644"/>
      <c r="N495" s="2009">
        <v>1109527</v>
      </c>
      <c r="O495" s="2007"/>
      <c r="P495" s="2007"/>
      <c r="Q495" s="2010">
        <f t="shared" si="13"/>
        <v>3552588.5479534799</v>
      </c>
      <c r="R495" s="1543">
        <v>118.1</v>
      </c>
      <c r="S495" s="1984">
        <v>96.5</v>
      </c>
      <c r="T495" s="1984">
        <v>103.4</v>
      </c>
      <c r="U495" s="1395">
        <v>98.4</v>
      </c>
      <c r="V495" s="1704">
        <f t="shared" si="12"/>
        <v>1.1200000000000001</v>
      </c>
      <c r="AI495" s="1288"/>
    </row>
    <row r="496" spans="1:35" ht="13.5" customHeight="1">
      <c r="A496" s="614"/>
      <c r="B496" s="561"/>
      <c r="C496" s="530" t="s">
        <v>372</v>
      </c>
      <c r="D496" s="679">
        <v>110.2</v>
      </c>
      <c r="E496" s="551">
        <v>3831582.4350219141</v>
      </c>
      <c r="F496" s="1686">
        <v>415431</v>
      </c>
      <c r="G496" s="646">
        <v>109.4</v>
      </c>
      <c r="H496" s="550">
        <v>1129740.2849999999</v>
      </c>
      <c r="I496" s="1274">
        <v>1.1399999999999999</v>
      </c>
      <c r="J496" s="647">
        <v>1</v>
      </c>
      <c r="K496" s="1293">
        <v>1.018</v>
      </c>
      <c r="L496" s="1237">
        <v>463730</v>
      </c>
      <c r="M496" s="644"/>
      <c r="N496" s="2009">
        <v>1196661</v>
      </c>
      <c r="O496" s="2007"/>
      <c r="P496" s="2007"/>
      <c r="Q496" s="2010">
        <f t="shared" si="13"/>
        <v>3831582.4350219141</v>
      </c>
      <c r="R496" s="1543">
        <v>106.9</v>
      </c>
      <c r="S496" s="1984">
        <v>96.4</v>
      </c>
      <c r="T496" s="1984">
        <v>103</v>
      </c>
      <c r="U496" s="1395">
        <v>98.3</v>
      </c>
      <c r="V496" s="1704">
        <f t="shared" si="12"/>
        <v>1.018</v>
      </c>
      <c r="AI496" s="1288"/>
    </row>
    <row r="497" spans="1:35" ht="13.5" customHeight="1">
      <c r="A497" s="614"/>
      <c r="B497" s="561"/>
      <c r="C497" s="530" t="s">
        <v>373</v>
      </c>
      <c r="D497" s="679">
        <v>109.5</v>
      </c>
      <c r="E497" s="551">
        <v>3627381.6047169883</v>
      </c>
      <c r="F497" s="1686">
        <v>401774</v>
      </c>
      <c r="G497" s="646">
        <v>105.7</v>
      </c>
      <c r="H497" s="550">
        <v>1064028.0919999999</v>
      </c>
      <c r="I497" s="1274">
        <v>1.1399999999999999</v>
      </c>
      <c r="J497" s="647">
        <v>-4.2</v>
      </c>
      <c r="K497" s="1293">
        <v>0.95699999999999996</v>
      </c>
      <c r="L497" s="1237">
        <v>433785</v>
      </c>
      <c r="M497" s="644"/>
      <c r="N497" s="2009">
        <v>1132886</v>
      </c>
      <c r="O497" s="2007"/>
      <c r="P497" s="2007"/>
      <c r="Q497" s="2010">
        <f t="shared" si="13"/>
        <v>3627381.6047169883</v>
      </c>
      <c r="R497" s="1543">
        <v>99.5</v>
      </c>
      <c r="S497" s="1984">
        <v>96.2</v>
      </c>
      <c r="T497" s="1984">
        <v>102.1</v>
      </c>
      <c r="U497" s="1395">
        <v>98</v>
      </c>
      <c r="V497" s="1704">
        <f t="shared" si="12"/>
        <v>0.95699999999999996</v>
      </c>
      <c r="AI497" s="1288"/>
    </row>
    <row r="498" spans="1:35" ht="13.5" customHeight="1">
      <c r="A498" s="614"/>
      <c r="B498" s="561"/>
      <c r="C498" s="530" t="s">
        <v>374</v>
      </c>
      <c r="D498" s="679">
        <v>114.9</v>
      </c>
      <c r="E498" s="551">
        <v>3598551.7454294059</v>
      </c>
      <c r="F498" s="1686">
        <v>374533</v>
      </c>
      <c r="G498" s="646">
        <v>119.3</v>
      </c>
      <c r="H498" s="550">
        <v>1109549.108</v>
      </c>
      <c r="I498" s="1274">
        <v>1.1499999999999999</v>
      </c>
      <c r="J498" s="647">
        <v>-5.0999999999999996</v>
      </c>
      <c r="K498" s="1293">
        <v>1.135</v>
      </c>
      <c r="L498" s="1237">
        <v>462610</v>
      </c>
      <c r="M498" s="644"/>
      <c r="N498" s="2009">
        <v>1123882</v>
      </c>
      <c r="O498" s="2007"/>
      <c r="P498" s="2007"/>
      <c r="Q498" s="2010">
        <f t="shared" si="13"/>
        <v>3598551.7454294059</v>
      </c>
      <c r="R498" s="1543">
        <v>118.7</v>
      </c>
      <c r="S498" s="1984">
        <v>96.2</v>
      </c>
      <c r="T498" s="1984">
        <v>103</v>
      </c>
      <c r="U498" s="1395">
        <v>97.7</v>
      </c>
      <c r="V498" s="1704">
        <f t="shared" si="12"/>
        <v>1.135</v>
      </c>
      <c r="AI498" s="1288"/>
    </row>
    <row r="499" spans="1:35" ht="13.5" customHeight="1">
      <c r="A499" s="614"/>
      <c r="B499" s="561"/>
      <c r="C499" s="530" t="s">
        <v>116</v>
      </c>
      <c r="D499" s="679">
        <v>109.9</v>
      </c>
      <c r="E499" s="551">
        <v>3651117.2496413384</v>
      </c>
      <c r="F499" s="1686">
        <v>352814</v>
      </c>
      <c r="G499" s="646">
        <v>107.4</v>
      </c>
      <c r="H499" s="550">
        <v>1101170.8400000001</v>
      </c>
      <c r="I499" s="1274">
        <v>1.17</v>
      </c>
      <c r="J499" s="647">
        <v>-1.2</v>
      </c>
      <c r="K499" s="1293">
        <v>1.0189999999999999</v>
      </c>
      <c r="L499" s="1237">
        <v>456663</v>
      </c>
      <c r="M499" s="644"/>
      <c r="N499" s="2009">
        <v>1140299</v>
      </c>
      <c r="O499" s="2011">
        <v>1127920.0692857143</v>
      </c>
      <c r="P499" s="2001"/>
      <c r="Q499" s="2010">
        <f t="shared" si="13"/>
        <v>3651117.2496413384</v>
      </c>
      <c r="R499" s="1543">
        <v>106.6</v>
      </c>
      <c r="S499" s="1984">
        <v>96.4</v>
      </c>
      <c r="T499" s="1984">
        <v>103.4</v>
      </c>
      <c r="U499" s="1395">
        <v>97.5</v>
      </c>
      <c r="V499" s="1704">
        <f t="shared" si="12"/>
        <v>1.0189999999999999</v>
      </c>
      <c r="AI499" s="1288"/>
    </row>
    <row r="500" spans="1:35" ht="13.5" customHeight="1">
      <c r="A500" s="614"/>
      <c r="B500" s="561"/>
      <c r="C500" s="530" t="s">
        <v>117</v>
      </c>
      <c r="D500" s="679">
        <v>111.6</v>
      </c>
      <c r="E500" s="551">
        <v>3335195.9117550803</v>
      </c>
      <c r="F500" s="1686">
        <v>456687</v>
      </c>
      <c r="G500" s="646">
        <v>113.3</v>
      </c>
      <c r="H500" s="550">
        <v>1113093.933</v>
      </c>
      <c r="I500" s="1274">
        <v>1.19</v>
      </c>
      <c r="J500" s="647">
        <v>-2.6</v>
      </c>
      <c r="K500" s="1293">
        <v>1.0740000000000001</v>
      </c>
      <c r="L500" s="1237">
        <v>467651</v>
      </c>
      <c r="M500" s="644"/>
      <c r="N500" s="2009">
        <v>1041632</v>
      </c>
      <c r="O500" s="2011">
        <v>1120658.9751428571</v>
      </c>
      <c r="P500" s="2001"/>
      <c r="Q500" s="2010">
        <f t="shared" si="13"/>
        <v>3335195.9117550803</v>
      </c>
      <c r="R500" s="1543">
        <v>112.6</v>
      </c>
      <c r="S500" s="1984">
        <v>96.6</v>
      </c>
      <c r="T500" s="1984">
        <v>104.4</v>
      </c>
      <c r="U500" s="1395">
        <v>97</v>
      </c>
      <c r="V500" s="1704">
        <f t="shared" si="12"/>
        <v>1.0740000000000001</v>
      </c>
      <c r="AI500" s="1288"/>
    </row>
    <row r="501" spans="1:35" ht="13.5" customHeight="1">
      <c r="A501" s="626"/>
      <c r="B501" s="642"/>
      <c r="C501" s="533" t="s">
        <v>118</v>
      </c>
      <c r="D501" s="681">
        <v>111.8</v>
      </c>
      <c r="E501" s="557">
        <v>3644572.5770087508</v>
      </c>
      <c r="F501" s="1687">
        <v>444104</v>
      </c>
      <c r="G501" s="653">
        <v>113.1</v>
      </c>
      <c r="H501" s="556">
        <v>1096114.186</v>
      </c>
      <c r="I501" s="1276">
        <v>1.19</v>
      </c>
      <c r="J501" s="654">
        <v>-2.2000000000000002</v>
      </c>
      <c r="K501" s="1295">
        <v>1.1100000000000001</v>
      </c>
      <c r="L501" s="1239">
        <v>541047</v>
      </c>
      <c r="M501" s="644"/>
      <c r="N501" s="2012">
        <v>1138255</v>
      </c>
      <c r="O501" s="1700">
        <v>1126163.142857143</v>
      </c>
      <c r="P501" s="658"/>
      <c r="Q501" s="1699">
        <f t="shared" si="13"/>
        <v>3644572.5770087508</v>
      </c>
      <c r="R501" s="1544">
        <v>116.6</v>
      </c>
      <c r="S501" s="1256">
        <v>97.2</v>
      </c>
      <c r="T501" s="1256">
        <v>104.7</v>
      </c>
      <c r="U501" s="1396">
        <v>97.5</v>
      </c>
      <c r="V501" s="1705">
        <f t="shared" si="12"/>
        <v>1.1100000000000001</v>
      </c>
      <c r="AI501" s="1288"/>
    </row>
    <row r="502" spans="1:35" ht="13.5" customHeight="1">
      <c r="A502" s="614">
        <v>2017</v>
      </c>
      <c r="B502" s="561" t="s">
        <v>171</v>
      </c>
      <c r="C502" s="529" t="s">
        <v>366</v>
      </c>
      <c r="D502" s="679">
        <v>108.1</v>
      </c>
      <c r="E502" s="551">
        <v>3584373.755988556</v>
      </c>
      <c r="F502" s="1686">
        <v>508728</v>
      </c>
      <c r="G502" s="649">
        <v>103.6</v>
      </c>
      <c r="H502" s="550">
        <v>1019216.4870000001</v>
      </c>
      <c r="I502" s="1274">
        <v>1.2</v>
      </c>
      <c r="J502" s="650">
        <v>-2.7</v>
      </c>
      <c r="K502" s="1294">
        <v>0.96599999999999997</v>
      </c>
      <c r="L502" s="1237">
        <v>385745</v>
      </c>
      <c r="M502" s="644"/>
      <c r="N502" s="2009">
        <v>1119454</v>
      </c>
      <c r="O502" s="2011">
        <v>1127581.2857142857</v>
      </c>
      <c r="P502" s="2001"/>
      <c r="Q502" s="2010">
        <f t="shared" si="13"/>
        <v>3584373.755988556</v>
      </c>
      <c r="R502" s="1543">
        <v>99.9</v>
      </c>
      <c r="S502" s="1984">
        <v>97.9</v>
      </c>
      <c r="T502" s="1984">
        <v>103.1</v>
      </c>
      <c r="U502" s="1395">
        <v>98.2</v>
      </c>
      <c r="V502" s="1706">
        <f t="shared" si="12"/>
        <v>0.96599999999999997</v>
      </c>
      <c r="AI502" s="1288"/>
    </row>
    <row r="503" spans="1:35" ht="13.5" customHeight="1">
      <c r="A503" s="614"/>
      <c r="B503" s="561"/>
      <c r="C503" s="530" t="s">
        <v>367</v>
      </c>
      <c r="D503" s="679">
        <v>113.5</v>
      </c>
      <c r="E503" s="551">
        <v>3255632.0319864079</v>
      </c>
      <c r="F503" s="1686">
        <v>505219</v>
      </c>
      <c r="G503" s="646">
        <v>114.6</v>
      </c>
      <c r="H503" s="550">
        <v>1063774.8810000001</v>
      </c>
      <c r="I503" s="1274">
        <v>1.23</v>
      </c>
      <c r="J503" s="647">
        <v>-4.3</v>
      </c>
      <c r="K503" s="1293">
        <v>1.107</v>
      </c>
      <c r="L503" s="1237">
        <v>536520</v>
      </c>
      <c r="M503" s="644"/>
      <c r="N503" s="2009">
        <v>1016783</v>
      </c>
      <c r="O503" s="2011">
        <v>1101884.4285714286</v>
      </c>
      <c r="P503" s="2001"/>
      <c r="Q503" s="2010">
        <f t="shared" si="13"/>
        <v>3255632.0319864079</v>
      </c>
      <c r="R503" s="1543">
        <v>114.1</v>
      </c>
      <c r="S503" s="1984">
        <v>98.1</v>
      </c>
      <c r="T503" s="1984">
        <v>103.9</v>
      </c>
      <c r="U503" s="1395">
        <v>97.3</v>
      </c>
      <c r="V503" s="1704">
        <f t="shared" si="12"/>
        <v>1.107</v>
      </c>
      <c r="AI503" s="1288"/>
    </row>
    <row r="504" spans="1:35" ht="13.5" customHeight="1">
      <c r="A504" s="614"/>
      <c r="B504" s="561"/>
      <c r="C504" s="530" t="s">
        <v>368</v>
      </c>
      <c r="D504" s="679">
        <v>113.1</v>
      </c>
      <c r="E504" s="551">
        <v>3529176.2943871981</v>
      </c>
      <c r="F504" s="1686">
        <v>401515</v>
      </c>
      <c r="G504" s="646">
        <v>112.5</v>
      </c>
      <c r="H504" s="550">
        <v>1100401.477</v>
      </c>
      <c r="I504" s="1274">
        <v>1.24</v>
      </c>
      <c r="J504" s="647">
        <v>-2.4</v>
      </c>
      <c r="K504" s="1293">
        <v>1.3149999999999999</v>
      </c>
      <c r="L504" s="1237">
        <v>579927</v>
      </c>
      <c r="M504" s="644"/>
      <c r="N504" s="2009">
        <v>1102215</v>
      </c>
      <c r="O504" s="2011">
        <v>1097502.857142857</v>
      </c>
      <c r="P504" s="2001"/>
      <c r="Q504" s="2010">
        <f t="shared" si="13"/>
        <v>3529176.2943871981</v>
      </c>
      <c r="R504" s="1543">
        <v>136.30000000000001</v>
      </c>
      <c r="S504" s="1984">
        <v>98.2</v>
      </c>
      <c r="T504" s="1984">
        <v>104.5</v>
      </c>
      <c r="U504" s="1395">
        <v>97.4</v>
      </c>
      <c r="V504" s="1704">
        <f t="shared" si="12"/>
        <v>1.3149999999999999</v>
      </c>
      <c r="AI504" s="1288"/>
    </row>
    <row r="505" spans="1:35" ht="13.5" customHeight="1">
      <c r="A505" s="614"/>
      <c r="B505" s="561"/>
      <c r="C505" s="530" t="s">
        <v>369</v>
      </c>
      <c r="D505" s="679">
        <v>114.6</v>
      </c>
      <c r="E505" s="551">
        <v>3695280.9823327665</v>
      </c>
      <c r="F505" s="1686">
        <v>386684</v>
      </c>
      <c r="G505" s="646">
        <v>115.3</v>
      </c>
      <c r="H505" s="550">
        <v>1136059.0919999999</v>
      </c>
      <c r="I505" s="1274">
        <v>1.26</v>
      </c>
      <c r="J505" s="647">
        <v>-0.4</v>
      </c>
      <c r="K505" s="1293">
        <v>1.0309999999999999</v>
      </c>
      <c r="L505" s="1237">
        <v>503472</v>
      </c>
      <c r="M505" s="644"/>
      <c r="N505" s="2009">
        <v>1154092</v>
      </c>
      <c r="O505" s="2011">
        <v>1101818.5714285714</v>
      </c>
      <c r="P505" s="2001"/>
      <c r="Q505" s="2010">
        <f t="shared" si="13"/>
        <v>3695280.9823327665</v>
      </c>
      <c r="R505" s="1543">
        <v>109.2</v>
      </c>
      <c r="S505" s="1984">
        <v>98.4</v>
      </c>
      <c r="T505" s="1984">
        <v>105.3</v>
      </c>
      <c r="U505" s="1395">
        <v>99</v>
      </c>
      <c r="V505" s="1704">
        <f t="shared" si="12"/>
        <v>1.0309999999999999</v>
      </c>
      <c r="AI505" s="1288"/>
    </row>
    <row r="506" spans="1:35" ht="13.5" customHeight="1">
      <c r="A506" s="614"/>
      <c r="B506" s="561"/>
      <c r="C506" s="530" t="s">
        <v>370</v>
      </c>
      <c r="D506" s="679">
        <v>112.9</v>
      </c>
      <c r="E506" s="551">
        <v>3698700.6058022399</v>
      </c>
      <c r="F506" s="1686">
        <v>369293</v>
      </c>
      <c r="G506" s="646">
        <v>114.2</v>
      </c>
      <c r="H506" s="550">
        <v>1071639.03</v>
      </c>
      <c r="I506" s="1274">
        <v>1.28</v>
      </c>
      <c r="J506" s="647">
        <v>-3.3</v>
      </c>
      <c r="K506" s="1293">
        <v>1.0169999999999999</v>
      </c>
      <c r="L506" s="1237">
        <v>466334</v>
      </c>
      <c r="M506" s="644"/>
      <c r="N506" s="2009">
        <v>1155160</v>
      </c>
      <c r="O506" s="2011">
        <v>1103941.5714285714</v>
      </c>
      <c r="P506" s="2001"/>
      <c r="Q506" s="2010">
        <f t="shared" si="13"/>
        <v>3698700.6058022399</v>
      </c>
      <c r="R506" s="1543">
        <v>105.8</v>
      </c>
      <c r="S506" s="1984">
        <v>98.2</v>
      </c>
      <c r="T506" s="1984">
        <v>103.1</v>
      </c>
      <c r="U506" s="1395">
        <v>99.1</v>
      </c>
      <c r="V506" s="1704">
        <f t="shared" si="12"/>
        <v>1.0169999999999999</v>
      </c>
      <c r="AI506" s="1288"/>
    </row>
    <row r="507" spans="1:35" ht="13.5" customHeight="1">
      <c r="A507" s="614"/>
      <c r="B507" s="561"/>
      <c r="C507" s="530" t="s">
        <v>371</v>
      </c>
      <c r="D507" s="679">
        <v>114.1</v>
      </c>
      <c r="E507" s="551">
        <v>3510726.9775041407</v>
      </c>
      <c r="F507" s="1686">
        <v>448876</v>
      </c>
      <c r="G507" s="646">
        <v>115.1</v>
      </c>
      <c r="H507" s="550">
        <v>1135105.7560000001</v>
      </c>
      <c r="I507" s="1274">
        <v>1.29</v>
      </c>
      <c r="J507" s="647">
        <v>-2.5</v>
      </c>
      <c r="K507" s="1293">
        <v>1.1439999999999999</v>
      </c>
      <c r="L507" s="1237">
        <v>531014</v>
      </c>
      <c r="M507" s="644"/>
      <c r="N507" s="2009">
        <v>1096453</v>
      </c>
      <c r="O507" s="2011">
        <v>1111773.142857143</v>
      </c>
      <c r="P507" s="2001"/>
      <c r="Q507" s="2010">
        <f t="shared" si="13"/>
        <v>3510726.9775041407</v>
      </c>
      <c r="R507" s="1543">
        <v>120.8</v>
      </c>
      <c r="S507" s="1984">
        <v>98.2</v>
      </c>
      <c r="T507" s="1984">
        <v>104.7</v>
      </c>
      <c r="U507" s="1395">
        <v>99</v>
      </c>
      <c r="V507" s="1704">
        <f t="shared" si="12"/>
        <v>1.1439999999999999</v>
      </c>
      <c r="AI507" s="1288"/>
    </row>
    <row r="508" spans="1:35" ht="13.5" customHeight="1">
      <c r="A508" s="614"/>
      <c r="B508" s="561"/>
      <c r="C508" s="530" t="s">
        <v>372</v>
      </c>
      <c r="D508" s="679">
        <v>113.7</v>
      </c>
      <c r="E508" s="551">
        <v>3808439.1406049165</v>
      </c>
      <c r="F508" s="1686">
        <v>369465</v>
      </c>
      <c r="G508" s="646">
        <v>114</v>
      </c>
      <c r="H508" s="550">
        <v>1115855.1359999999</v>
      </c>
      <c r="I508" s="1274">
        <v>1.29</v>
      </c>
      <c r="J508" s="647">
        <v>-2.1</v>
      </c>
      <c r="K508" s="1293">
        <v>1.0429999999999999</v>
      </c>
      <c r="L508" s="1237">
        <v>511423</v>
      </c>
      <c r="M508" s="644"/>
      <c r="N508" s="2009">
        <v>1189433</v>
      </c>
      <c r="O508" s="2011">
        <v>1119084.2857142857</v>
      </c>
      <c r="P508" s="2001"/>
      <c r="Q508" s="2010">
        <f t="shared" si="13"/>
        <v>3808439.1406049165</v>
      </c>
      <c r="R508" s="1543">
        <v>110.1</v>
      </c>
      <c r="S508" s="1984">
        <v>98.1</v>
      </c>
      <c r="T508" s="1984">
        <v>104.6</v>
      </c>
      <c r="U508" s="1395">
        <v>99</v>
      </c>
      <c r="V508" s="1704">
        <f t="shared" si="12"/>
        <v>1.0429999999999999</v>
      </c>
      <c r="AI508" s="1288"/>
    </row>
    <row r="509" spans="1:35" ht="13.5" customHeight="1">
      <c r="A509" s="614"/>
      <c r="B509" s="561"/>
      <c r="C509" s="530" t="s">
        <v>373</v>
      </c>
      <c r="D509" s="679">
        <v>117.2</v>
      </c>
      <c r="E509" s="551">
        <v>3681794.6021329337</v>
      </c>
      <c r="F509" s="1686">
        <v>345243</v>
      </c>
      <c r="G509" s="646">
        <v>119.2</v>
      </c>
      <c r="H509" s="550">
        <v>1053412.5330000001</v>
      </c>
      <c r="I509" s="1274">
        <v>1.31</v>
      </c>
      <c r="J509" s="647">
        <v>-1.1000000000000001</v>
      </c>
      <c r="K509" s="1293">
        <v>1.0229999999999999</v>
      </c>
      <c r="L509" s="1237">
        <v>509954</v>
      </c>
      <c r="M509" s="644"/>
      <c r="N509" s="2009">
        <v>1149880</v>
      </c>
      <c r="O509" s="2011">
        <v>1123430.857142857</v>
      </c>
      <c r="P509" s="2001"/>
      <c r="Q509" s="2010">
        <f t="shared" si="13"/>
        <v>3681794.6021329337</v>
      </c>
      <c r="R509" s="1543">
        <v>106.7</v>
      </c>
      <c r="S509" s="1984">
        <v>98.2</v>
      </c>
      <c r="T509" s="1984">
        <v>103.7</v>
      </c>
      <c r="U509" s="1395">
        <v>98.8</v>
      </c>
      <c r="V509" s="1704">
        <f t="shared" si="12"/>
        <v>1.0229999999999999</v>
      </c>
      <c r="X509" s="675"/>
      <c r="AI509" s="1288"/>
    </row>
    <row r="510" spans="1:35" ht="13.5" customHeight="1">
      <c r="A510" s="614"/>
      <c r="B510" s="561"/>
      <c r="C510" s="530" t="s">
        <v>374</v>
      </c>
      <c r="D510" s="679">
        <v>113.5</v>
      </c>
      <c r="E510" s="551">
        <v>3570147.7381281909</v>
      </c>
      <c r="F510" s="1686">
        <v>416126</v>
      </c>
      <c r="G510" s="646">
        <v>113.2</v>
      </c>
      <c r="H510" s="550">
        <v>1095435.7820000001</v>
      </c>
      <c r="I510" s="1274">
        <v>1.3</v>
      </c>
      <c r="J510" s="647">
        <v>-0.1</v>
      </c>
      <c r="K510" s="1293">
        <v>1.1120000000000001</v>
      </c>
      <c r="L510" s="1237">
        <v>542069</v>
      </c>
      <c r="M510" s="644"/>
      <c r="N510" s="2009">
        <v>1115011</v>
      </c>
      <c r="O510" s="2011">
        <v>1137463.4285714286</v>
      </c>
      <c r="P510" s="2011">
        <v>1119341.750611916</v>
      </c>
      <c r="Q510" s="2010">
        <f t="shared" si="13"/>
        <v>3570147.7381281909</v>
      </c>
      <c r="R510" s="1543">
        <v>116.5</v>
      </c>
      <c r="S510" s="1984">
        <v>98.4</v>
      </c>
      <c r="T510" s="1984">
        <v>104.9</v>
      </c>
      <c r="U510" s="1395">
        <v>98.3</v>
      </c>
      <c r="V510" s="1704">
        <f t="shared" si="12"/>
        <v>1.1120000000000001</v>
      </c>
      <c r="AI510" s="1288"/>
    </row>
    <row r="511" spans="1:35" ht="13.5" customHeight="1">
      <c r="A511" s="614"/>
      <c r="B511" s="561"/>
      <c r="C511" s="530" t="s">
        <v>116</v>
      </c>
      <c r="D511" s="679">
        <v>116</v>
      </c>
      <c r="E511" s="551">
        <v>3632815.2199114603</v>
      </c>
      <c r="F511" s="1686">
        <v>369655</v>
      </c>
      <c r="G511" s="646">
        <v>120.6</v>
      </c>
      <c r="H511" s="550">
        <v>1102353.8429999999</v>
      </c>
      <c r="I511" s="1274">
        <v>1.32</v>
      </c>
      <c r="J511" s="647">
        <v>-3</v>
      </c>
      <c r="K511" s="1293">
        <v>1.087</v>
      </c>
      <c r="L511" s="1237">
        <v>516258</v>
      </c>
      <c r="M511" s="644"/>
      <c r="N511" s="2009">
        <v>1134583</v>
      </c>
      <c r="O511" s="2011">
        <v>1142087.4285714286</v>
      </c>
      <c r="P511" s="2011">
        <v>1148754.8708257971</v>
      </c>
      <c r="Q511" s="2010">
        <f t="shared" si="13"/>
        <v>3632815.2199114603</v>
      </c>
      <c r="R511" s="1543">
        <v>114.4</v>
      </c>
      <c r="S511" s="1984">
        <v>99</v>
      </c>
      <c r="T511" s="1984">
        <v>105.5</v>
      </c>
      <c r="U511" s="1395">
        <v>98.8</v>
      </c>
      <c r="V511" s="1704">
        <f t="shared" si="12"/>
        <v>1.087</v>
      </c>
      <c r="AI511" s="1288"/>
    </row>
    <row r="512" spans="1:35" ht="13.5" customHeight="1">
      <c r="A512" s="614"/>
      <c r="B512" s="561"/>
      <c r="C512" s="530" t="s">
        <v>117</v>
      </c>
      <c r="D512" s="679">
        <v>116.6</v>
      </c>
      <c r="E512" s="551">
        <v>3394975.2845781767</v>
      </c>
      <c r="F512" s="1686">
        <v>488553</v>
      </c>
      <c r="G512" s="646">
        <v>122</v>
      </c>
      <c r="H512" s="550">
        <v>1122397.1100000001</v>
      </c>
      <c r="I512" s="1274">
        <v>1.33</v>
      </c>
      <c r="J512" s="647">
        <v>-0.7</v>
      </c>
      <c r="K512" s="1293">
        <v>1.123</v>
      </c>
      <c r="L512" s="1237">
        <v>562256</v>
      </c>
      <c r="M512" s="644"/>
      <c r="N512" s="2009">
        <v>1060302</v>
      </c>
      <c r="O512" s="2011">
        <v>1128688.857142857</v>
      </c>
      <c r="P512" s="2011">
        <v>1064612.3244683282</v>
      </c>
      <c r="Q512" s="2010">
        <f t="shared" si="13"/>
        <v>3394975.2845781767</v>
      </c>
      <c r="R512" s="1543">
        <v>117.8</v>
      </c>
      <c r="S512" s="1984">
        <v>99.4</v>
      </c>
      <c r="T512" s="1984">
        <v>106.2</v>
      </c>
      <c r="U512" s="1395">
        <v>98.2</v>
      </c>
      <c r="V512" s="1704">
        <f t="shared" si="12"/>
        <v>1.123</v>
      </c>
      <c r="AI512" s="1288"/>
    </row>
    <row r="513" spans="1:35" ht="13.5" customHeight="1">
      <c r="A513" s="614"/>
      <c r="B513" s="642"/>
      <c r="C513" s="533" t="s">
        <v>118</v>
      </c>
      <c r="D513" s="681">
        <v>116.1</v>
      </c>
      <c r="E513" s="557">
        <v>3493052.5191225931</v>
      </c>
      <c r="F513" s="1687">
        <v>358904</v>
      </c>
      <c r="G513" s="653">
        <v>120</v>
      </c>
      <c r="H513" s="556">
        <v>1102436.0360000001</v>
      </c>
      <c r="I513" s="1276">
        <v>1.35</v>
      </c>
      <c r="J513" s="654">
        <v>-1.1000000000000001</v>
      </c>
      <c r="K513" s="1295">
        <v>1.1459999999999999</v>
      </c>
      <c r="L513" s="1239">
        <v>594718</v>
      </c>
      <c r="M513" s="644"/>
      <c r="N513" s="2012">
        <v>1090933</v>
      </c>
      <c r="O513" s="1700">
        <v>1119513.5714285714</v>
      </c>
      <c r="P513" s="1700">
        <v>1078134.5544881977</v>
      </c>
      <c r="Q513" s="1699">
        <f t="shared" si="13"/>
        <v>3493052.5191225931</v>
      </c>
      <c r="R513" s="1544">
        <v>120.6</v>
      </c>
      <c r="S513" s="1256">
        <v>99.6</v>
      </c>
      <c r="T513" s="1256">
        <v>106.7</v>
      </c>
      <c r="U513" s="1396">
        <v>98.2</v>
      </c>
      <c r="V513" s="1705">
        <f t="shared" si="12"/>
        <v>1.1459999999999999</v>
      </c>
      <c r="AI513" s="1288"/>
    </row>
    <row r="514" spans="1:35" ht="13.5" customHeight="1">
      <c r="A514" s="611">
        <v>2018</v>
      </c>
      <c r="B514" s="560" t="s">
        <v>174</v>
      </c>
      <c r="C514" s="529" t="s">
        <v>366</v>
      </c>
      <c r="D514" s="679">
        <v>114.7</v>
      </c>
      <c r="E514" s="551">
        <v>3378501.5366845061</v>
      </c>
      <c r="F514" s="1686">
        <v>309781</v>
      </c>
      <c r="G514" s="649">
        <v>119.1</v>
      </c>
      <c r="H514" s="550">
        <v>1057248.3500000001</v>
      </c>
      <c r="I514" s="1274">
        <v>1.38</v>
      </c>
      <c r="J514" s="650">
        <v>-1.4</v>
      </c>
      <c r="K514" s="1294">
        <v>1.024</v>
      </c>
      <c r="L514" s="1237">
        <v>457725</v>
      </c>
      <c r="M514" s="644"/>
      <c r="N514" s="2009">
        <v>1055157</v>
      </c>
      <c r="O514" s="2011">
        <v>1113614.142857143</v>
      </c>
      <c r="P514" s="2011">
        <v>1046579.4660878325</v>
      </c>
      <c r="Q514" s="2010">
        <f t="shared" si="13"/>
        <v>3378501.5366845061</v>
      </c>
      <c r="R514" s="1543">
        <v>106.2</v>
      </c>
      <c r="S514" s="1984">
        <v>100</v>
      </c>
      <c r="T514" s="1984">
        <v>105.8</v>
      </c>
      <c r="U514" s="1395">
        <v>98</v>
      </c>
      <c r="V514" s="1706">
        <f t="shared" si="12"/>
        <v>1.024</v>
      </c>
      <c r="AI514" s="1288"/>
    </row>
    <row r="515" spans="1:35" ht="13.5" customHeight="1">
      <c r="A515" s="614"/>
      <c r="B515" s="561"/>
      <c r="C515" s="530" t="s">
        <v>367</v>
      </c>
      <c r="D515" s="679">
        <v>115.9</v>
      </c>
      <c r="E515" s="551">
        <v>3144539.0957534057</v>
      </c>
      <c r="F515" s="1686">
        <v>436401</v>
      </c>
      <c r="G515" s="646">
        <v>117.5</v>
      </c>
      <c r="H515" s="550">
        <v>1089366.1200000001</v>
      </c>
      <c r="I515" s="1274">
        <v>1.38</v>
      </c>
      <c r="J515" s="647">
        <v>-0.3</v>
      </c>
      <c r="K515" s="1293">
        <v>1.06</v>
      </c>
      <c r="L515" s="1237">
        <v>495320</v>
      </c>
      <c r="M515" s="644"/>
      <c r="N515" s="2009">
        <v>982087</v>
      </c>
      <c r="O515" s="2011">
        <v>1083993.2857142857</v>
      </c>
      <c r="P515" s="2011">
        <v>976911.75938184897</v>
      </c>
      <c r="Q515" s="2010">
        <f t="shared" si="13"/>
        <v>3144539.0957534057</v>
      </c>
      <c r="R515" s="1543">
        <v>113.4</v>
      </c>
      <c r="S515" s="1984">
        <v>100</v>
      </c>
      <c r="T515" s="1984">
        <v>108.6</v>
      </c>
      <c r="U515" s="1395">
        <v>98.5</v>
      </c>
      <c r="V515" s="1704">
        <f t="shared" si="12"/>
        <v>1.06</v>
      </c>
      <c r="AI515" s="1288"/>
    </row>
    <row r="516" spans="1:35" ht="13.5" customHeight="1">
      <c r="A516" s="614"/>
      <c r="B516" s="561"/>
      <c r="C516" s="530" t="s">
        <v>368</v>
      </c>
      <c r="D516" s="679">
        <v>120.5</v>
      </c>
      <c r="E516" s="551">
        <v>3370186.2163191293</v>
      </c>
      <c r="F516" s="1686">
        <v>772511</v>
      </c>
      <c r="G516" s="646">
        <v>127.7</v>
      </c>
      <c r="H516" s="550">
        <v>1116097.8119999999</v>
      </c>
      <c r="I516" s="1274">
        <v>1.39</v>
      </c>
      <c r="J516" s="647">
        <v>-2</v>
      </c>
      <c r="K516" s="1293">
        <v>1.2809999999999999</v>
      </c>
      <c r="L516" s="1237">
        <v>630594</v>
      </c>
      <c r="M516" s="644"/>
      <c r="N516" s="2009">
        <v>1052560</v>
      </c>
      <c r="O516" s="2011">
        <v>1070090.4285714286</v>
      </c>
      <c r="P516" s="2011">
        <v>1024563.1129325506</v>
      </c>
      <c r="Q516" s="2010">
        <f t="shared" si="13"/>
        <v>3370186.2163191293</v>
      </c>
      <c r="R516" s="1543">
        <v>137.80000000000001</v>
      </c>
      <c r="S516" s="1984">
        <v>99.8</v>
      </c>
      <c r="T516" s="1984">
        <v>109</v>
      </c>
      <c r="U516" s="1395">
        <v>98.5</v>
      </c>
      <c r="V516" s="1704">
        <f t="shared" si="12"/>
        <v>1.2809999999999999</v>
      </c>
      <c r="AI516" s="1288"/>
    </row>
    <row r="517" spans="1:35" ht="13.5" customHeight="1">
      <c r="A517" s="614"/>
      <c r="B517" s="561"/>
      <c r="C517" s="530" t="s">
        <v>369</v>
      </c>
      <c r="D517" s="679">
        <v>125.4</v>
      </c>
      <c r="E517" s="551">
        <v>3307413.0720129269</v>
      </c>
      <c r="F517" s="1686">
        <v>499525</v>
      </c>
      <c r="G517" s="646">
        <v>143.6</v>
      </c>
      <c r="H517" s="550">
        <v>1155137.4780000001</v>
      </c>
      <c r="I517" s="1274">
        <v>1.39</v>
      </c>
      <c r="J517" s="647">
        <v>-4.3</v>
      </c>
      <c r="K517" s="1293">
        <v>1.1120000000000001</v>
      </c>
      <c r="L517" s="1237">
        <v>537260</v>
      </c>
      <c r="M517" s="644"/>
      <c r="N517" s="2009">
        <v>1032955</v>
      </c>
      <c r="O517" s="2011">
        <v>1058368.142857143</v>
      </c>
      <c r="P517" s="2011">
        <v>1019706.7391581102</v>
      </c>
      <c r="Q517" s="2010">
        <f t="shared" si="13"/>
        <v>3307413.0720129269</v>
      </c>
      <c r="R517" s="1543">
        <v>121.6</v>
      </c>
      <c r="S517" s="1984">
        <v>100.2</v>
      </c>
      <c r="T517" s="1984">
        <v>110.7</v>
      </c>
      <c r="U517" s="1395">
        <v>99</v>
      </c>
      <c r="V517" s="1704">
        <f t="shared" si="12"/>
        <v>1.1120000000000001</v>
      </c>
      <c r="AI517" s="1288"/>
    </row>
    <row r="518" spans="1:35" ht="13.5" customHeight="1">
      <c r="A518" s="614"/>
      <c r="B518" s="561"/>
      <c r="C518" s="530" t="s">
        <v>370</v>
      </c>
      <c r="D518" s="679">
        <v>115.9</v>
      </c>
      <c r="E518" s="551">
        <v>3514754.9609541381</v>
      </c>
      <c r="F518" s="1686">
        <v>326486</v>
      </c>
      <c r="G518" s="646">
        <v>118.4</v>
      </c>
      <c r="H518" s="550">
        <v>1137420.0630000001</v>
      </c>
      <c r="I518" s="1274">
        <v>1.4</v>
      </c>
      <c r="J518" s="647">
        <v>-6</v>
      </c>
      <c r="K518" s="1293">
        <v>1.028</v>
      </c>
      <c r="L518" s="1237">
        <v>522294</v>
      </c>
      <c r="M518" s="644"/>
      <c r="N518" s="2009">
        <v>1097711</v>
      </c>
      <c r="O518" s="2011">
        <v>1053100.7142857143</v>
      </c>
      <c r="P518" s="2011">
        <v>1085686.1452492734</v>
      </c>
      <c r="Q518" s="2010">
        <f t="shared" si="13"/>
        <v>3514754.9609541381</v>
      </c>
      <c r="R518" s="1543">
        <v>110.9</v>
      </c>
      <c r="S518" s="1984">
        <v>100.6</v>
      </c>
      <c r="T518" s="1984">
        <v>108.9</v>
      </c>
      <c r="U518" s="1395">
        <v>99.7</v>
      </c>
      <c r="V518" s="1704">
        <f t="shared" si="12"/>
        <v>1.028</v>
      </c>
      <c r="AI518" s="1288"/>
    </row>
    <row r="519" spans="1:35" ht="13.5" customHeight="1">
      <c r="A519" s="614"/>
      <c r="B519" s="561"/>
      <c r="C519" s="530" t="s">
        <v>371</v>
      </c>
      <c r="D519" s="679">
        <v>117.9</v>
      </c>
      <c r="E519" s="551">
        <v>3505815.2711350657</v>
      </c>
      <c r="F519" s="1686">
        <v>422683</v>
      </c>
      <c r="G519" s="646">
        <v>123.4</v>
      </c>
      <c r="H519" s="550">
        <v>1172388.07</v>
      </c>
      <c r="I519" s="1274">
        <v>1.43</v>
      </c>
      <c r="J519" s="647">
        <v>-2.2999999999999998</v>
      </c>
      <c r="K519" s="1293">
        <v>1.1180000000000001</v>
      </c>
      <c r="L519" s="1237">
        <v>587721</v>
      </c>
      <c r="M519" s="644"/>
      <c r="N519" s="2009">
        <v>1094919</v>
      </c>
      <c r="O519" s="2011">
        <v>1058046</v>
      </c>
      <c r="P519" s="2011">
        <v>1089469.6602188246</v>
      </c>
      <c r="Q519" s="2010">
        <f t="shared" si="13"/>
        <v>3505815.2711350657</v>
      </c>
      <c r="R519" s="1543">
        <v>121.4</v>
      </c>
      <c r="S519" s="1984">
        <v>100.9</v>
      </c>
      <c r="T519" s="1984">
        <v>110</v>
      </c>
      <c r="U519" s="1395">
        <v>99.6</v>
      </c>
      <c r="V519" s="1704">
        <f t="shared" si="12"/>
        <v>1.1180000000000001</v>
      </c>
      <c r="AI519" s="1288"/>
    </row>
    <row r="520" spans="1:35" ht="13.5" customHeight="1">
      <c r="A520" s="614"/>
      <c r="B520" s="561"/>
      <c r="C520" s="530" t="s">
        <v>372</v>
      </c>
      <c r="D520" s="679">
        <v>115.9</v>
      </c>
      <c r="E520" s="551">
        <v>3774905.6980994917</v>
      </c>
      <c r="F520" s="1686">
        <v>357316</v>
      </c>
      <c r="G520" s="646">
        <v>120.9</v>
      </c>
      <c r="H520" s="550">
        <v>1153795.7969999998</v>
      </c>
      <c r="I520" s="1274">
        <v>1.46</v>
      </c>
      <c r="J520" s="647">
        <v>-4.2</v>
      </c>
      <c r="K520" s="1293">
        <v>1.0649999999999999</v>
      </c>
      <c r="L520" s="1237">
        <v>532486</v>
      </c>
      <c r="M520" s="644"/>
      <c r="N520" s="2009">
        <v>1178960</v>
      </c>
      <c r="O520" s="2011">
        <v>1070621.2857142857</v>
      </c>
      <c r="P520" s="2011">
        <v>1184496.3119278376</v>
      </c>
      <c r="Q520" s="2010">
        <f t="shared" si="13"/>
        <v>3774905.6980994917</v>
      </c>
      <c r="R520" s="1543">
        <v>113.1</v>
      </c>
      <c r="S520" s="1984">
        <v>101</v>
      </c>
      <c r="T520" s="1984">
        <v>108.2</v>
      </c>
      <c r="U520" s="1395">
        <v>99.1</v>
      </c>
      <c r="V520" s="1704">
        <f t="shared" si="12"/>
        <v>1.0649999999999999</v>
      </c>
      <c r="AI520" s="1288"/>
    </row>
    <row r="521" spans="1:35" ht="13.5" customHeight="1">
      <c r="A521" s="614"/>
      <c r="B521" s="561"/>
      <c r="C521" s="530" t="s">
        <v>373</v>
      </c>
      <c r="D521" s="679">
        <v>115.3</v>
      </c>
      <c r="E521" s="551">
        <v>3695293.7899113037</v>
      </c>
      <c r="F521" s="1686">
        <v>342274</v>
      </c>
      <c r="G521" s="646">
        <v>117.6</v>
      </c>
      <c r="H521" s="550">
        <v>1113934.1359999999</v>
      </c>
      <c r="I521" s="1274">
        <v>1.46</v>
      </c>
      <c r="J521" s="647">
        <v>-3.1</v>
      </c>
      <c r="K521" s="1293">
        <v>1.042</v>
      </c>
      <c r="L521" s="1237">
        <v>562735</v>
      </c>
      <c r="M521" s="644"/>
      <c r="N521" s="2009">
        <v>1154096</v>
      </c>
      <c r="O521" s="2011">
        <v>1084755.4285714286</v>
      </c>
      <c r="P521" s="2011">
        <v>1167812.8770939207</v>
      </c>
      <c r="Q521" s="2010">
        <f t="shared" si="13"/>
        <v>3695293.7899113037</v>
      </c>
      <c r="R521" s="1543">
        <v>109.9</v>
      </c>
      <c r="S521" s="1984">
        <v>101</v>
      </c>
      <c r="T521" s="1984">
        <v>107.3</v>
      </c>
      <c r="U521" s="1395">
        <v>99.3</v>
      </c>
      <c r="V521" s="1704">
        <f t="shared" si="12"/>
        <v>1.042</v>
      </c>
      <c r="AI521" s="1288"/>
    </row>
    <row r="522" spans="1:35" ht="13.5" customHeight="1">
      <c r="A522" s="614"/>
      <c r="B522" s="561"/>
      <c r="C522" s="530" t="s">
        <v>374</v>
      </c>
      <c r="D522" s="679">
        <v>116.7</v>
      </c>
      <c r="E522" s="551">
        <v>3427621.80226989</v>
      </c>
      <c r="F522" s="1686">
        <v>374357</v>
      </c>
      <c r="G522" s="646">
        <v>123.9</v>
      </c>
      <c r="H522" s="550">
        <v>1102655.416</v>
      </c>
      <c r="I522" s="1274">
        <v>1.47</v>
      </c>
      <c r="J522" s="647">
        <v>-2.2000000000000002</v>
      </c>
      <c r="K522" s="1293">
        <v>1.1060000000000001</v>
      </c>
      <c r="L522" s="1237">
        <v>482074</v>
      </c>
      <c r="M522" s="644"/>
      <c r="N522" s="2009">
        <v>1070498</v>
      </c>
      <c r="O522" s="2011">
        <v>1097385.5714285714</v>
      </c>
      <c r="P522" s="2011">
        <v>1084630.5152620994</v>
      </c>
      <c r="Q522" s="2010">
        <f t="shared" si="13"/>
        <v>3427621.80226989</v>
      </c>
      <c r="R522" s="1543">
        <v>117.4</v>
      </c>
      <c r="S522" s="1984">
        <v>101.2</v>
      </c>
      <c r="T522" s="1984">
        <v>108.4</v>
      </c>
      <c r="U522" s="1395">
        <v>99.1</v>
      </c>
      <c r="V522" s="1704">
        <f t="shared" si="12"/>
        <v>1.1060000000000001</v>
      </c>
      <c r="AI522" s="1288"/>
    </row>
    <row r="523" spans="1:35" ht="13.5" customHeight="1">
      <c r="A523" s="614"/>
      <c r="B523" s="561"/>
      <c r="C523" s="530" t="s">
        <v>116</v>
      </c>
      <c r="D523" s="679">
        <v>120.6</v>
      </c>
      <c r="E523" s="551">
        <v>3541881.4122962523</v>
      </c>
      <c r="F523" s="1686">
        <v>439645</v>
      </c>
      <c r="G523" s="646">
        <v>128.4</v>
      </c>
      <c r="H523" s="550">
        <v>1148494.3469999998</v>
      </c>
      <c r="I523" s="1274">
        <v>1.47</v>
      </c>
      <c r="J523" s="647">
        <v>-2.9</v>
      </c>
      <c r="K523" s="1293">
        <v>1.159</v>
      </c>
      <c r="L523" s="1237">
        <v>573616</v>
      </c>
      <c r="M523" s="644"/>
      <c r="N523" s="2009">
        <v>1106183</v>
      </c>
      <c r="O523" s="2011">
        <v>1105046</v>
      </c>
      <c r="P523" s="2011">
        <v>1119062.6306966098</v>
      </c>
      <c r="Q523" s="2010">
        <f t="shared" si="13"/>
        <v>3541881.4122962523</v>
      </c>
      <c r="R523" s="1543">
        <v>124.1</v>
      </c>
      <c r="S523" s="1984">
        <v>101.8</v>
      </c>
      <c r="T523" s="1984">
        <v>109.9</v>
      </c>
      <c r="U523" s="1395">
        <v>99.2</v>
      </c>
      <c r="V523" s="1704">
        <f t="shared" ref="V523:V586" si="14">ROUND(R523*S523/T523/U523,3)</f>
        <v>1.159</v>
      </c>
      <c r="AI523" s="1288"/>
    </row>
    <row r="524" spans="1:35" ht="13.5" customHeight="1">
      <c r="A524" s="614"/>
      <c r="B524" s="561"/>
      <c r="C524" s="530" t="s">
        <v>117</v>
      </c>
      <c r="D524" s="679">
        <v>115.4</v>
      </c>
      <c r="E524" s="551">
        <v>3343949.891685361</v>
      </c>
      <c r="F524" s="1686">
        <v>442845</v>
      </c>
      <c r="G524" s="646">
        <v>117.2</v>
      </c>
      <c r="H524" s="550">
        <v>1177712.28</v>
      </c>
      <c r="I524" s="1274">
        <v>1.46</v>
      </c>
      <c r="J524" s="647">
        <v>-4.5999999999999996</v>
      </c>
      <c r="K524" s="1293">
        <v>1.0960000000000001</v>
      </c>
      <c r="L524" s="1237">
        <v>543911</v>
      </c>
      <c r="M524" s="644"/>
      <c r="N524" s="2009">
        <v>1044366</v>
      </c>
      <c r="O524" s="2011">
        <v>1106676.142857143</v>
      </c>
      <c r="P524" s="2011">
        <v>1051656.319240314</v>
      </c>
      <c r="Q524" s="2010">
        <f t="shared" si="13"/>
        <v>3343949.891685361</v>
      </c>
      <c r="R524" s="1543">
        <v>119</v>
      </c>
      <c r="S524" s="1984">
        <v>101.4</v>
      </c>
      <c r="T524" s="1984">
        <v>110.8</v>
      </c>
      <c r="U524" s="1395">
        <v>99.4</v>
      </c>
      <c r="V524" s="1704">
        <f t="shared" si="14"/>
        <v>1.0960000000000001</v>
      </c>
      <c r="AI524" s="1288"/>
    </row>
    <row r="525" spans="1:35" ht="13.5" customHeight="1">
      <c r="A525" s="626"/>
      <c r="B525" s="642"/>
      <c r="C525" s="533" t="s">
        <v>118</v>
      </c>
      <c r="D525" s="681">
        <v>113.9</v>
      </c>
      <c r="E525" s="557">
        <v>3431179.1072086398</v>
      </c>
      <c r="F525" s="1687">
        <v>404684</v>
      </c>
      <c r="G525" s="653">
        <v>114.1</v>
      </c>
      <c r="H525" s="556">
        <v>1130973.6399999999</v>
      </c>
      <c r="I525" s="1276">
        <v>1.47</v>
      </c>
      <c r="J525" s="654">
        <v>-2.7</v>
      </c>
      <c r="K525" s="1295">
        <v>1.0620000000000001</v>
      </c>
      <c r="L525" s="1239">
        <v>557400</v>
      </c>
      <c r="M525" s="644"/>
      <c r="N525" s="2012">
        <v>1071609</v>
      </c>
      <c r="O525" s="1700">
        <v>1102947.2857142857</v>
      </c>
      <c r="P525" s="1700">
        <v>1073189.817230233</v>
      </c>
      <c r="Q525" s="1699">
        <f t="shared" si="13"/>
        <v>3431179.1072086398</v>
      </c>
      <c r="R525" s="1544">
        <v>115.3</v>
      </c>
      <c r="S525" s="1256">
        <v>100.6</v>
      </c>
      <c r="T525" s="1256">
        <v>109.9</v>
      </c>
      <c r="U525" s="1396">
        <v>99.4</v>
      </c>
      <c r="V525" s="1705">
        <f t="shared" si="14"/>
        <v>1.0620000000000001</v>
      </c>
      <c r="AI525" s="1288"/>
    </row>
    <row r="526" spans="1:35" ht="13.5" customHeight="1">
      <c r="A526" s="614">
        <v>2019</v>
      </c>
      <c r="B526" s="560" t="s">
        <v>177</v>
      </c>
      <c r="C526" s="529" t="s">
        <v>366</v>
      </c>
      <c r="D526" s="679">
        <v>110.3</v>
      </c>
      <c r="E526" s="551">
        <v>3464981.5088633494</v>
      </c>
      <c r="F526" s="1686">
        <v>267671</v>
      </c>
      <c r="G526" s="649">
        <v>108.6</v>
      </c>
      <c r="H526" s="550">
        <v>1034254.8239999999</v>
      </c>
      <c r="I526" s="1274">
        <v>1.46</v>
      </c>
      <c r="J526" s="650">
        <v>-4.8</v>
      </c>
      <c r="K526" s="1294">
        <v>0.97899999999999998</v>
      </c>
      <c r="L526" s="1237">
        <v>439203</v>
      </c>
      <c r="M526" s="644"/>
      <c r="N526" s="2009">
        <v>1082166</v>
      </c>
      <c r="O526" s="2011">
        <v>1101125.4285714286</v>
      </c>
      <c r="P526" s="2011">
        <v>1078519.7278318484</v>
      </c>
      <c r="Q526" s="2010">
        <f t="shared" si="13"/>
        <v>3464981.5088633494</v>
      </c>
      <c r="R526" s="1543">
        <v>102</v>
      </c>
      <c r="S526" s="1984">
        <v>100</v>
      </c>
      <c r="T526" s="1984">
        <v>106.7</v>
      </c>
      <c r="U526" s="1395">
        <v>97.6</v>
      </c>
      <c r="V526" s="1706">
        <f t="shared" si="14"/>
        <v>0.97899999999999998</v>
      </c>
      <c r="AI526" s="1288"/>
    </row>
    <row r="527" spans="1:35" ht="13.5" customHeight="1">
      <c r="A527" s="614"/>
      <c r="B527" s="561"/>
      <c r="C527" s="530" t="s">
        <v>367</v>
      </c>
      <c r="D527" s="679">
        <v>114.3</v>
      </c>
      <c r="E527" s="551">
        <v>3315440.221861213</v>
      </c>
      <c r="F527" s="1686">
        <v>436563</v>
      </c>
      <c r="G527" s="646">
        <v>114.7</v>
      </c>
      <c r="H527" s="550">
        <v>1064502.439</v>
      </c>
      <c r="I527" s="1274">
        <v>1.45</v>
      </c>
      <c r="J527" s="647">
        <v>-4.9000000000000004</v>
      </c>
      <c r="K527" s="1293">
        <v>1.0549999999999999</v>
      </c>
      <c r="L527" s="1237">
        <v>545246</v>
      </c>
      <c r="M527" s="644"/>
      <c r="N527" s="2009">
        <v>1035462</v>
      </c>
      <c r="O527" s="2011">
        <v>1080625.7142857143</v>
      </c>
      <c r="P527" s="2011">
        <v>1033751.6155915237</v>
      </c>
      <c r="Q527" s="2010">
        <f t="shared" si="13"/>
        <v>3315440.221861213</v>
      </c>
      <c r="R527" s="1543">
        <v>111.9</v>
      </c>
      <c r="S527" s="1984">
        <v>100.3</v>
      </c>
      <c r="T527" s="1984">
        <v>108.7</v>
      </c>
      <c r="U527" s="1395">
        <v>97.9</v>
      </c>
      <c r="V527" s="1704">
        <f t="shared" si="14"/>
        <v>1.0549999999999999</v>
      </c>
      <c r="AI527" s="1288"/>
    </row>
    <row r="528" spans="1:35" ht="13.5" customHeight="1">
      <c r="A528" s="614"/>
      <c r="B528" s="561"/>
      <c r="C528" s="530" t="s">
        <v>368</v>
      </c>
      <c r="D528" s="679">
        <v>109.4</v>
      </c>
      <c r="E528" s="551">
        <v>3564589.2490429799</v>
      </c>
      <c r="F528" s="1686">
        <v>345969</v>
      </c>
      <c r="G528" s="646">
        <v>107.1</v>
      </c>
      <c r="H528" s="550">
        <v>1087599.162</v>
      </c>
      <c r="I528" s="1274">
        <v>1.45</v>
      </c>
      <c r="J528" s="647">
        <v>-1.2</v>
      </c>
      <c r="K528" s="1293">
        <v>1.171</v>
      </c>
      <c r="L528" s="1237">
        <v>623974</v>
      </c>
      <c r="M528" s="644"/>
      <c r="N528" s="2009">
        <v>1113275</v>
      </c>
      <c r="O528" s="2011">
        <v>1074794.142857143</v>
      </c>
      <c r="P528" s="2011">
        <v>1092549.0964568979</v>
      </c>
      <c r="Q528" s="2010">
        <f t="shared" si="13"/>
        <v>3564589.2490429799</v>
      </c>
      <c r="R528" s="1543">
        <v>123.3</v>
      </c>
      <c r="S528" s="1984">
        <v>100.5</v>
      </c>
      <c r="T528" s="1984">
        <v>108.8</v>
      </c>
      <c r="U528" s="1395">
        <v>97.3</v>
      </c>
      <c r="V528" s="1704">
        <f t="shared" si="14"/>
        <v>1.171</v>
      </c>
      <c r="AI528" s="1288"/>
    </row>
    <row r="529" spans="1:35" ht="13.5" customHeight="1">
      <c r="A529" s="614"/>
      <c r="B529" s="561"/>
      <c r="C529" s="530" t="s">
        <v>369</v>
      </c>
      <c r="D529" s="679">
        <v>110.5</v>
      </c>
      <c r="E529" s="551">
        <v>3645513.5177849438</v>
      </c>
      <c r="F529" s="1686">
        <v>443780</v>
      </c>
      <c r="G529" s="646">
        <v>108.4</v>
      </c>
      <c r="H529" s="550">
        <v>1121815.584</v>
      </c>
      <c r="I529" s="1274">
        <v>1.44</v>
      </c>
      <c r="J529" s="647">
        <v>-1.8</v>
      </c>
      <c r="K529" s="1293">
        <v>1.004</v>
      </c>
      <c r="L529" s="1237">
        <v>527994</v>
      </c>
      <c r="M529" s="644"/>
      <c r="N529" s="2009">
        <v>1138548.8700000001</v>
      </c>
      <c r="O529" s="2011">
        <v>1084515.6957142858</v>
      </c>
      <c r="P529" s="2011">
        <v>1132404.7176144419</v>
      </c>
      <c r="Q529" s="2010">
        <f t="shared" si="13"/>
        <v>3645513.5177849438</v>
      </c>
      <c r="R529" s="1543">
        <v>107.8</v>
      </c>
      <c r="S529" s="1984">
        <v>101</v>
      </c>
      <c r="T529" s="1984">
        <v>109.2</v>
      </c>
      <c r="U529" s="1395">
        <v>99.3</v>
      </c>
      <c r="V529" s="1704">
        <f t="shared" si="14"/>
        <v>1.004</v>
      </c>
      <c r="AI529" s="1288"/>
    </row>
    <row r="530" spans="1:35" ht="13.5" customHeight="1">
      <c r="A530" s="614"/>
      <c r="B530" s="561" t="s">
        <v>388</v>
      </c>
      <c r="C530" s="530" t="s">
        <v>370</v>
      </c>
      <c r="D530" s="679">
        <v>113.1</v>
      </c>
      <c r="E530" s="551">
        <v>3878236.9855872863</v>
      </c>
      <c r="F530" s="1686">
        <v>368685</v>
      </c>
      <c r="G530" s="646">
        <v>113.9</v>
      </c>
      <c r="H530" s="550">
        <v>1099196.9910000002</v>
      </c>
      <c r="I530" s="1274">
        <v>1.44</v>
      </c>
      <c r="J530" s="647">
        <v>-0.3</v>
      </c>
      <c r="K530" s="1293">
        <v>0.98099999999999998</v>
      </c>
      <c r="L530" s="1237">
        <v>469507</v>
      </c>
      <c r="M530" s="644"/>
      <c r="N530" s="2009">
        <v>1211231.92</v>
      </c>
      <c r="O530" s="2011">
        <v>1099522.6842857143</v>
      </c>
      <c r="P530" s="2011">
        <v>1222187.5576081811</v>
      </c>
      <c r="Q530" s="2010">
        <f t="shared" si="13"/>
        <v>3878236.9855872863</v>
      </c>
      <c r="R530" s="1543">
        <v>103.7</v>
      </c>
      <c r="S530" s="1984">
        <v>101</v>
      </c>
      <c r="T530" s="1984">
        <v>107</v>
      </c>
      <c r="U530" s="1395">
        <v>99.8</v>
      </c>
      <c r="V530" s="1704">
        <f t="shared" si="14"/>
        <v>0.98099999999999998</v>
      </c>
      <c r="AI530" s="1288"/>
    </row>
    <row r="531" spans="1:35" ht="13.5" customHeight="1">
      <c r="A531" s="614"/>
      <c r="B531" s="561"/>
      <c r="C531" s="530" t="s">
        <v>371</v>
      </c>
      <c r="D531" s="679">
        <v>113.6</v>
      </c>
      <c r="E531" s="551">
        <v>3601631.2316318736</v>
      </c>
      <c r="F531" s="1686">
        <v>393074</v>
      </c>
      <c r="G531" s="646">
        <v>117.5</v>
      </c>
      <c r="H531" s="550">
        <v>1120557.24</v>
      </c>
      <c r="I531" s="1274">
        <v>1.43</v>
      </c>
      <c r="J531" s="647">
        <v>0</v>
      </c>
      <c r="K531" s="1293">
        <v>1.073</v>
      </c>
      <c r="L531" s="1237">
        <v>532439</v>
      </c>
      <c r="M531" s="644"/>
      <c r="N531" s="2009">
        <v>1124843.77</v>
      </c>
      <c r="O531" s="2011">
        <v>1111019.5085714287</v>
      </c>
      <c r="P531" s="2011">
        <v>1140408.7983972281</v>
      </c>
      <c r="Q531" s="2010">
        <f t="shared" si="13"/>
        <v>3601631.2316318736</v>
      </c>
      <c r="R531" s="1543">
        <v>114.8</v>
      </c>
      <c r="S531" s="1984">
        <v>100.6</v>
      </c>
      <c r="T531" s="1984">
        <v>107.7</v>
      </c>
      <c r="U531" s="1395">
        <v>99.9</v>
      </c>
      <c r="V531" s="1704">
        <f t="shared" si="14"/>
        <v>1.073</v>
      </c>
      <c r="AI531" s="1288"/>
    </row>
    <row r="532" spans="1:35" ht="13.5" customHeight="1">
      <c r="A532" s="614"/>
      <c r="B532" s="561"/>
      <c r="C532" s="530" t="s">
        <v>372</v>
      </c>
      <c r="D532" s="679">
        <v>119.3</v>
      </c>
      <c r="E532" s="551">
        <v>3628122.1773307533</v>
      </c>
      <c r="F532" s="1686">
        <v>445875</v>
      </c>
      <c r="G532" s="646">
        <v>131.9</v>
      </c>
      <c r="H532" s="550">
        <v>1133698.929</v>
      </c>
      <c r="I532" s="1274">
        <v>1.42</v>
      </c>
      <c r="J532" s="647">
        <v>-5.4</v>
      </c>
      <c r="K532" s="1293">
        <v>1.1100000000000001</v>
      </c>
      <c r="L532" s="1237">
        <v>538493</v>
      </c>
      <c r="M532" s="644"/>
      <c r="N532" s="2009">
        <v>1133117.2919999999</v>
      </c>
      <c r="O532" s="2011">
        <v>1119806.4074285715</v>
      </c>
      <c r="P532" s="2011">
        <v>1144965.3880760635</v>
      </c>
      <c r="Q532" s="2010">
        <f t="shared" si="13"/>
        <v>3628122.1773307533</v>
      </c>
      <c r="R532" s="1543">
        <v>118.8</v>
      </c>
      <c r="S532" s="1984">
        <v>100.3</v>
      </c>
      <c r="T532" s="1984">
        <v>108.1</v>
      </c>
      <c r="U532" s="1395">
        <v>99.3</v>
      </c>
      <c r="V532" s="1704">
        <f t="shared" si="14"/>
        <v>1.1100000000000001</v>
      </c>
      <c r="AI532" s="1288"/>
    </row>
    <row r="533" spans="1:35" ht="13.5" customHeight="1">
      <c r="A533" s="614"/>
      <c r="B533" s="561"/>
      <c r="C533" s="530" t="s">
        <v>373</v>
      </c>
      <c r="D533" s="679">
        <v>108.7</v>
      </c>
      <c r="E533" s="551">
        <v>3483197.0874381</v>
      </c>
      <c r="F533" s="1686">
        <v>278472</v>
      </c>
      <c r="G533" s="646">
        <v>112.4</v>
      </c>
      <c r="H533" s="550">
        <v>1092004.3760000002</v>
      </c>
      <c r="I533" s="1274">
        <v>1.42</v>
      </c>
      <c r="J533" s="647">
        <v>0.3</v>
      </c>
      <c r="K533" s="1293">
        <v>0.93100000000000005</v>
      </c>
      <c r="L533" s="1237">
        <v>470999</v>
      </c>
      <c r="M533" s="644"/>
      <c r="N533" s="2009">
        <v>1087855</v>
      </c>
      <c r="O533" s="2011">
        <v>1120619.1217142858</v>
      </c>
      <c r="P533" s="2011">
        <v>1096458.6939788107</v>
      </c>
      <c r="Q533" s="2010">
        <f t="shared" si="13"/>
        <v>3483197.0874381</v>
      </c>
      <c r="R533" s="1543">
        <v>99.6</v>
      </c>
      <c r="S533" s="1984">
        <v>100.1</v>
      </c>
      <c r="T533" s="1984">
        <v>107.2</v>
      </c>
      <c r="U533" s="1395">
        <v>99.9</v>
      </c>
      <c r="V533" s="1704">
        <f t="shared" si="14"/>
        <v>0.93100000000000005</v>
      </c>
      <c r="AI533" s="1288"/>
    </row>
    <row r="534" spans="1:35" ht="13.5" customHeight="1">
      <c r="A534" s="614"/>
      <c r="B534" s="561"/>
      <c r="C534" s="530" t="s">
        <v>374</v>
      </c>
      <c r="D534" s="679">
        <v>110.5</v>
      </c>
      <c r="E534" s="551">
        <v>3542635.1158799129</v>
      </c>
      <c r="F534" s="1686">
        <v>447610</v>
      </c>
      <c r="G534" s="646">
        <v>113</v>
      </c>
      <c r="H534" s="550">
        <v>1090943.04</v>
      </c>
      <c r="I534" s="1274">
        <v>1.41</v>
      </c>
      <c r="J534" s="647">
        <v>11.8</v>
      </c>
      <c r="K534" s="1293">
        <v>1.0429999999999999</v>
      </c>
      <c r="L534" s="1237">
        <v>489807</v>
      </c>
      <c r="M534" s="644"/>
      <c r="N534" s="2009">
        <v>1106418.3929999999</v>
      </c>
      <c r="O534" s="2011">
        <v>1130755.7492857142</v>
      </c>
      <c r="P534" s="2011">
        <v>1107221.3907574723</v>
      </c>
      <c r="Q534" s="2010">
        <f t="shared" si="13"/>
        <v>3542635.1158799129</v>
      </c>
      <c r="R534" s="1543">
        <v>112.4</v>
      </c>
      <c r="S534" s="1984">
        <v>100.1</v>
      </c>
      <c r="T534" s="1984">
        <v>108.1</v>
      </c>
      <c r="U534" s="1395">
        <v>99.8</v>
      </c>
      <c r="V534" s="1704">
        <f t="shared" si="14"/>
        <v>1.0429999999999999</v>
      </c>
      <c r="AI534" s="1288"/>
    </row>
    <row r="535" spans="1:35" ht="13.5" customHeight="1">
      <c r="A535" s="614"/>
      <c r="B535" s="561"/>
      <c r="C535" s="530" t="s">
        <v>116</v>
      </c>
      <c r="D535" s="679">
        <v>107</v>
      </c>
      <c r="E535" s="551">
        <v>3587370.7293662969</v>
      </c>
      <c r="F535" s="1686">
        <v>413707</v>
      </c>
      <c r="G535" s="646">
        <v>108.9</v>
      </c>
      <c r="H535" s="550">
        <v>1113885.227</v>
      </c>
      <c r="I535" s="1274">
        <v>1.41</v>
      </c>
      <c r="J535" s="647">
        <v>-8</v>
      </c>
      <c r="K535" s="1293">
        <v>1.0229999999999999</v>
      </c>
      <c r="L535" s="1237">
        <v>497193</v>
      </c>
      <c r="M535" s="644"/>
      <c r="N535" s="2013">
        <v>1120390</v>
      </c>
      <c r="O535" s="2011">
        <v>1131772.1778571429</v>
      </c>
      <c r="P535" s="2011">
        <v>1130524.5550372005</v>
      </c>
      <c r="Q535" s="2010">
        <f t="shared" si="13"/>
        <v>3587370.7293662969</v>
      </c>
      <c r="R535" s="1543">
        <v>108.7</v>
      </c>
      <c r="S535" s="1984">
        <v>101.6</v>
      </c>
      <c r="T535" s="1984">
        <v>108.6</v>
      </c>
      <c r="U535" s="1395">
        <v>99.4</v>
      </c>
      <c r="V535" s="1704">
        <f t="shared" si="14"/>
        <v>1.0229999999999999</v>
      </c>
      <c r="AI535" s="1288"/>
    </row>
    <row r="536" spans="1:35" ht="13.5" customHeight="1">
      <c r="A536" s="614"/>
      <c r="B536" s="561"/>
      <c r="C536" s="530" t="s">
        <v>117</v>
      </c>
      <c r="D536" s="679">
        <v>105.3</v>
      </c>
      <c r="E536" s="551">
        <v>3085195.1806005794</v>
      </c>
      <c r="F536" s="1686">
        <v>308614</v>
      </c>
      <c r="G536" s="646">
        <v>104.7</v>
      </c>
      <c r="H536" s="550">
        <v>1132280.1599999999</v>
      </c>
      <c r="I536" s="1274">
        <v>1.4</v>
      </c>
      <c r="J536" s="647">
        <v>-1.9</v>
      </c>
      <c r="K536" s="1293">
        <v>0.995</v>
      </c>
      <c r="L536" s="1237">
        <v>479406</v>
      </c>
      <c r="M536" s="644"/>
      <c r="N536" s="2009">
        <v>963553</v>
      </c>
      <c r="O536" s="2011">
        <v>1106772.767857143</v>
      </c>
      <c r="P536" s="2011">
        <v>964419.1311692684</v>
      </c>
      <c r="Q536" s="2010">
        <f t="shared" si="13"/>
        <v>3085195.1806005794</v>
      </c>
      <c r="R536" s="1543">
        <v>106.4</v>
      </c>
      <c r="S536" s="1984">
        <v>101.7</v>
      </c>
      <c r="T536" s="1984">
        <v>109.3</v>
      </c>
      <c r="U536" s="1395">
        <v>99.5</v>
      </c>
      <c r="V536" s="1704">
        <f t="shared" si="14"/>
        <v>0.995</v>
      </c>
      <c r="AI536" s="1288"/>
    </row>
    <row r="537" spans="1:35" ht="13.5" customHeight="1">
      <c r="A537" s="614"/>
      <c r="B537" s="561"/>
      <c r="C537" s="530" t="s">
        <v>118</v>
      </c>
      <c r="D537" s="679">
        <v>108.2</v>
      </c>
      <c r="E537" s="551">
        <v>3423167.9668335253</v>
      </c>
      <c r="F537" s="1686">
        <v>502904</v>
      </c>
      <c r="G537" s="646">
        <v>111.9</v>
      </c>
      <c r="H537" s="550">
        <v>1102759.74</v>
      </c>
      <c r="I537" s="1274">
        <v>1.4</v>
      </c>
      <c r="J537" s="647">
        <v>-3.5</v>
      </c>
      <c r="K537" s="1293">
        <v>1.0649999999999999</v>
      </c>
      <c r="L537" s="1237">
        <v>519634</v>
      </c>
      <c r="M537" s="644"/>
      <c r="N537" s="2012">
        <v>1069107</v>
      </c>
      <c r="O537" s="1700">
        <v>1086469.2078571429</v>
      </c>
      <c r="P537" s="1700">
        <v>1045491.784190866</v>
      </c>
      <c r="Q537" s="1699">
        <f>N537*$Q$4</f>
        <v>3423167.9668335253</v>
      </c>
      <c r="R537" s="1540">
        <v>113.5</v>
      </c>
      <c r="S537" s="1256">
        <v>101.9</v>
      </c>
      <c r="T537" s="1256">
        <v>108.9</v>
      </c>
      <c r="U537" s="1395">
        <v>99.7</v>
      </c>
      <c r="V537" s="1704">
        <f t="shared" si="14"/>
        <v>1.0649999999999999</v>
      </c>
      <c r="AI537" s="1288"/>
    </row>
    <row r="538" spans="1:35" ht="13.5" customHeight="1">
      <c r="A538" s="611">
        <v>2020</v>
      </c>
      <c r="B538" s="560" t="s">
        <v>180</v>
      </c>
      <c r="C538" s="529" t="s">
        <v>366</v>
      </c>
      <c r="D538" s="1260">
        <v>108.7</v>
      </c>
      <c r="E538" s="549">
        <v>2978540.0703307707</v>
      </c>
      <c r="F538" s="1688">
        <v>340801</v>
      </c>
      <c r="G538" s="649">
        <v>110.4</v>
      </c>
      <c r="H538" s="548">
        <v>1061021.5990000002</v>
      </c>
      <c r="I538" s="1275">
        <v>1.31</v>
      </c>
      <c r="J538" s="650">
        <v>-2.2000000000000002</v>
      </c>
      <c r="K538" s="1294">
        <v>1.0249999999999999</v>
      </c>
      <c r="L538" s="1238">
        <v>393930</v>
      </c>
      <c r="M538" s="644"/>
      <c r="N538" s="2016"/>
      <c r="O538" s="2017"/>
      <c r="P538" s="2011">
        <v>930243</v>
      </c>
      <c r="Q538" s="2010">
        <f>P538*$Q$4</f>
        <v>2978540.0703307707</v>
      </c>
      <c r="R538" s="1542">
        <v>100.6</v>
      </c>
      <c r="S538" s="1984">
        <v>102.2</v>
      </c>
      <c r="T538" s="1984">
        <v>99.7</v>
      </c>
      <c r="U538" s="1388">
        <v>100.6</v>
      </c>
      <c r="V538" s="1706">
        <f t="shared" si="14"/>
        <v>1.0249999999999999</v>
      </c>
      <c r="AI538" s="1288"/>
    </row>
    <row r="539" spans="1:35" ht="13.5" customHeight="1">
      <c r="A539" s="614"/>
      <c r="B539" s="561"/>
      <c r="C539" s="530" t="s">
        <v>367</v>
      </c>
      <c r="D539" s="1261">
        <v>104.6</v>
      </c>
      <c r="E539" s="551">
        <v>3336880.1083327425</v>
      </c>
      <c r="F539" s="1686">
        <v>256374</v>
      </c>
      <c r="G539" s="646">
        <v>102.5</v>
      </c>
      <c r="H539" s="550">
        <v>1067340.6939999999</v>
      </c>
      <c r="I539" s="1274">
        <v>1.25</v>
      </c>
      <c r="J539" s="647">
        <v>2.8</v>
      </c>
      <c r="K539" s="1293">
        <v>1.032</v>
      </c>
      <c r="L539" s="1237">
        <v>476070</v>
      </c>
      <c r="M539" s="644"/>
      <c r="N539" s="2018"/>
      <c r="O539" s="2017"/>
      <c r="P539" s="2011">
        <v>1042158</v>
      </c>
      <c r="Q539" s="2010">
        <f t="shared" ref="Q539:Q602" si="15">P539*$Q$4</f>
        <v>3336880.1083327425</v>
      </c>
      <c r="R539" s="1540">
        <v>103</v>
      </c>
      <c r="S539" s="1984">
        <v>101.7</v>
      </c>
      <c r="T539" s="1984">
        <v>101</v>
      </c>
      <c r="U539" s="1395">
        <v>100.5</v>
      </c>
      <c r="V539" s="1704">
        <f t="shared" si="14"/>
        <v>1.032</v>
      </c>
      <c r="AI539" s="1288"/>
    </row>
    <row r="540" spans="1:35" ht="13.5" customHeight="1">
      <c r="A540" s="614"/>
      <c r="B540" s="561"/>
      <c r="C540" s="530" t="s">
        <v>368</v>
      </c>
      <c r="D540" s="1261">
        <v>111.9</v>
      </c>
      <c r="E540" s="551">
        <v>3187764.6733169728</v>
      </c>
      <c r="F540" s="1686">
        <v>407489</v>
      </c>
      <c r="G540" s="646">
        <v>119.6</v>
      </c>
      <c r="H540" s="550">
        <v>1073958.4510000001</v>
      </c>
      <c r="I540" s="1274">
        <v>1.21</v>
      </c>
      <c r="J540" s="647">
        <v>-6.4</v>
      </c>
      <c r="K540" s="1293">
        <v>1.2629999999999999</v>
      </c>
      <c r="L540" s="1237">
        <v>543150</v>
      </c>
      <c r="M540" s="644"/>
      <c r="N540" s="2016"/>
      <c r="O540" s="2017"/>
      <c r="P540" s="2011">
        <v>995587</v>
      </c>
      <c r="Q540" s="2010">
        <f t="shared" si="15"/>
        <v>3187764.6733169728</v>
      </c>
      <c r="R540" s="1540">
        <v>128.30000000000001</v>
      </c>
      <c r="S540" s="1984">
        <v>100.9</v>
      </c>
      <c r="T540" s="1984">
        <v>102.1</v>
      </c>
      <c r="U540" s="1395">
        <v>100.4</v>
      </c>
      <c r="V540" s="1704">
        <f t="shared" si="14"/>
        <v>1.2629999999999999</v>
      </c>
      <c r="AI540" s="1288"/>
    </row>
    <row r="541" spans="1:35" ht="13.5" customHeight="1">
      <c r="A541" s="614"/>
      <c r="B541" s="561"/>
      <c r="C541" s="530" t="s">
        <v>369</v>
      </c>
      <c r="D541" s="2027">
        <v>92.9</v>
      </c>
      <c r="E541" s="551">
        <v>3040134.9174115364</v>
      </c>
      <c r="F541" s="1686">
        <v>526160</v>
      </c>
      <c r="G541" s="646">
        <v>85</v>
      </c>
      <c r="H541" s="550">
        <v>1083369.8999999999</v>
      </c>
      <c r="I541" s="1274">
        <v>1.1299999999999999</v>
      </c>
      <c r="J541" s="608">
        <v>-18.399999999999999</v>
      </c>
      <c r="K541" s="1289">
        <v>0.90800000000000003</v>
      </c>
      <c r="L541" s="586">
        <v>461902</v>
      </c>
      <c r="M541" s="644"/>
      <c r="N541" s="2016"/>
      <c r="O541" s="2017"/>
      <c r="P541" s="2011">
        <v>949480</v>
      </c>
      <c r="Q541" s="2010">
        <f t="shared" si="15"/>
        <v>3040134.9174115364</v>
      </c>
      <c r="R541" s="1540">
        <v>92.9</v>
      </c>
      <c r="S541" s="1984">
        <v>99</v>
      </c>
      <c r="T541" s="1984">
        <v>100.8</v>
      </c>
      <c r="U541" s="1395">
        <v>100.5</v>
      </c>
      <c r="V541" s="1704">
        <f t="shared" si="14"/>
        <v>0.90800000000000003</v>
      </c>
      <c r="AI541" s="1288"/>
    </row>
    <row r="542" spans="1:35" ht="13.5" customHeight="1">
      <c r="A542" s="614"/>
      <c r="B542" s="561"/>
      <c r="C542" s="530" t="s">
        <v>370</v>
      </c>
      <c r="D542" s="2027">
        <v>92.2</v>
      </c>
      <c r="E542" s="551">
        <v>3020965.1742357532</v>
      </c>
      <c r="F542" s="1686">
        <v>512198</v>
      </c>
      <c r="G542" s="646">
        <v>89.8</v>
      </c>
      <c r="H542" s="550">
        <v>989213.86499999999</v>
      </c>
      <c r="I542" s="1274">
        <v>1.04</v>
      </c>
      <c r="J542" s="608">
        <v>-12</v>
      </c>
      <c r="K542" s="1289">
        <v>0.83699999999999997</v>
      </c>
      <c r="L542" s="586">
        <v>365080</v>
      </c>
      <c r="M542" s="644"/>
      <c r="N542" s="2016"/>
      <c r="O542" s="2017"/>
      <c r="P542" s="2011">
        <v>943493</v>
      </c>
      <c r="Q542" s="2010">
        <f t="shared" si="15"/>
        <v>3020965.1742357532</v>
      </c>
      <c r="R542" s="1540">
        <v>82.8</v>
      </c>
      <c r="S542" s="1984">
        <v>98.5</v>
      </c>
      <c r="T542" s="1984">
        <v>96.9</v>
      </c>
      <c r="U542" s="1395">
        <v>100.6</v>
      </c>
      <c r="V542" s="1704">
        <f t="shared" si="14"/>
        <v>0.83699999999999997</v>
      </c>
      <c r="AI542" s="1288"/>
    </row>
    <row r="543" spans="1:35" ht="13.5" customHeight="1">
      <c r="A543" s="614"/>
      <c r="B543" s="561"/>
      <c r="C543" s="530" t="s">
        <v>371</v>
      </c>
      <c r="D543" s="2027">
        <v>91.6</v>
      </c>
      <c r="E543" s="551">
        <v>3148234.0821614321</v>
      </c>
      <c r="F543" s="1686">
        <v>407496</v>
      </c>
      <c r="G543" s="646">
        <v>90.6</v>
      </c>
      <c r="H543" s="550">
        <v>1097787.0919999999</v>
      </c>
      <c r="I543" s="1274">
        <v>1.02</v>
      </c>
      <c r="J543" s="608">
        <v>-0.9</v>
      </c>
      <c r="K543" s="1289">
        <v>0.96499999999999997</v>
      </c>
      <c r="L543" s="586">
        <v>415368</v>
      </c>
      <c r="M543" s="644"/>
      <c r="N543" s="2016"/>
      <c r="O543" s="2017"/>
      <c r="P543" s="2011">
        <v>983241</v>
      </c>
      <c r="Q543" s="2010">
        <f t="shared" si="15"/>
        <v>3148234.0821614321</v>
      </c>
      <c r="R543" s="1540">
        <v>95.6</v>
      </c>
      <c r="S543" s="1984">
        <v>99.1</v>
      </c>
      <c r="T543" s="1984">
        <v>98.1</v>
      </c>
      <c r="U543" s="1395">
        <v>100.1</v>
      </c>
      <c r="V543" s="1704">
        <f t="shared" si="14"/>
        <v>0.96499999999999997</v>
      </c>
      <c r="AI543" s="1288"/>
    </row>
    <row r="544" spans="1:35" ht="13.5" customHeight="1">
      <c r="A544" s="614"/>
      <c r="B544" s="561"/>
      <c r="C544" s="530" t="s">
        <v>372</v>
      </c>
      <c r="D544" s="2027">
        <v>94</v>
      </c>
      <c r="E544" s="551">
        <v>3210526.9422724838</v>
      </c>
      <c r="F544" s="1686">
        <v>319167</v>
      </c>
      <c r="G544" s="646">
        <v>90.7</v>
      </c>
      <c r="H544" s="550">
        <v>1119381.5160000001</v>
      </c>
      <c r="I544" s="1274">
        <v>0.97</v>
      </c>
      <c r="J544" s="608">
        <v>-0.9</v>
      </c>
      <c r="K544" s="1289">
        <v>0.92500000000000004</v>
      </c>
      <c r="L544" s="586">
        <v>444165</v>
      </c>
      <c r="M544" s="644"/>
      <c r="N544" s="2016"/>
      <c r="O544" s="2017"/>
      <c r="P544" s="2011">
        <v>1002696</v>
      </c>
      <c r="Q544" s="2010">
        <f t="shared" si="15"/>
        <v>3210526.9422724838</v>
      </c>
      <c r="R544" s="1540">
        <v>92.3</v>
      </c>
      <c r="S544" s="1984">
        <v>99.5</v>
      </c>
      <c r="T544" s="1984">
        <v>99.2</v>
      </c>
      <c r="U544" s="1395">
        <v>100.1</v>
      </c>
      <c r="V544" s="1704">
        <f t="shared" si="14"/>
        <v>0.92500000000000004</v>
      </c>
      <c r="AI544" s="1288"/>
    </row>
    <row r="545" spans="1:35" ht="13.5" customHeight="1">
      <c r="A545" s="614"/>
      <c r="B545" s="561"/>
      <c r="C545" s="530" t="s">
        <v>373</v>
      </c>
      <c r="D545" s="2027">
        <v>100.9</v>
      </c>
      <c r="E545" s="551">
        <v>3362517.678669889</v>
      </c>
      <c r="F545" s="1686">
        <v>293832</v>
      </c>
      <c r="G545" s="646">
        <v>111</v>
      </c>
      <c r="H545" s="550">
        <v>1051467.5760000001</v>
      </c>
      <c r="I545" s="1274">
        <v>0.93</v>
      </c>
      <c r="J545" s="608">
        <v>1.6</v>
      </c>
      <c r="K545" s="1289">
        <v>0.91200000000000003</v>
      </c>
      <c r="L545" s="586">
        <v>411120</v>
      </c>
      <c r="M545" s="644"/>
      <c r="N545" s="2016"/>
      <c r="O545" s="2017"/>
      <c r="P545" s="2011">
        <v>1050165</v>
      </c>
      <c r="Q545" s="2010">
        <f t="shared" si="15"/>
        <v>3362517.678669889</v>
      </c>
      <c r="R545" s="1540">
        <v>90.6</v>
      </c>
      <c r="S545" s="1984">
        <v>99.7</v>
      </c>
      <c r="T545" s="1984">
        <v>98.6</v>
      </c>
      <c r="U545" s="1395">
        <v>100.4</v>
      </c>
      <c r="V545" s="1704">
        <f t="shared" si="14"/>
        <v>0.91200000000000003</v>
      </c>
      <c r="AI545" s="1288"/>
    </row>
    <row r="546" spans="1:35" ht="13.5" customHeight="1">
      <c r="A546" s="614"/>
      <c r="B546" s="561"/>
      <c r="C546" s="530" t="s">
        <v>374</v>
      </c>
      <c r="D546" s="2027">
        <v>96.9</v>
      </c>
      <c r="E546" s="551">
        <v>3312148.674177113</v>
      </c>
      <c r="F546" s="1686">
        <v>351302</v>
      </c>
      <c r="G546" s="646">
        <v>96.1</v>
      </c>
      <c r="H546" s="550">
        <v>1093485.784</v>
      </c>
      <c r="I546" s="1274">
        <v>0.93</v>
      </c>
      <c r="J546" s="608">
        <v>-12.4</v>
      </c>
      <c r="K546" s="1289">
        <v>0.996</v>
      </c>
      <c r="L546" s="586">
        <v>435006</v>
      </c>
      <c r="M546" s="644"/>
      <c r="N546" s="2019"/>
      <c r="O546" s="2017"/>
      <c r="P546" s="2011">
        <v>1034434</v>
      </c>
      <c r="Q546" s="2010">
        <f t="shared" si="15"/>
        <v>3312148.674177113</v>
      </c>
      <c r="R546" s="1540">
        <v>100</v>
      </c>
      <c r="S546" s="1984">
        <v>99.7</v>
      </c>
      <c r="T546" s="1984">
        <v>100.2</v>
      </c>
      <c r="U546" s="1395">
        <v>99.9</v>
      </c>
      <c r="V546" s="1704">
        <f t="shared" si="14"/>
        <v>0.996</v>
      </c>
      <c r="AI546" s="1288"/>
    </row>
    <row r="547" spans="1:35" ht="13.5" customHeight="1">
      <c r="A547" s="614"/>
      <c r="B547" s="561"/>
      <c r="C547" s="530" t="s">
        <v>116</v>
      </c>
      <c r="D547" s="2027">
        <v>100.7</v>
      </c>
      <c r="E547" s="551">
        <v>3312692.9962649508</v>
      </c>
      <c r="F547" s="1686">
        <v>412544</v>
      </c>
      <c r="G547" s="646">
        <v>99.9</v>
      </c>
      <c r="H547" s="550">
        <v>1128704.1430000002</v>
      </c>
      <c r="I547" s="1274">
        <v>0.93</v>
      </c>
      <c r="J547" s="608">
        <v>4.0999999999999996</v>
      </c>
      <c r="K547" s="1289">
        <v>1.0469999999999999</v>
      </c>
      <c r="L547" s="586">
        <v>494062</v>
      </c>
      <c r="M547" s="644"/>
      <c r="N547" s="2019"/>
      <c r="O547" s="2017"/>
      <c r="P547" s="2011">
        <v>1034604</v>
      </c>
      <c r="Q547" s="2010">
        <f t="shared" si="15"/>
        <v>3312692.9962649508</v>
      </c>
      <c r="R547" s="1540">
        <v>104.8</v>
      </c>
      <c r="S547" s="1984">
        <v>99.8</v>
      </c>
      <c r="T547" s="1984">
        <v>100.5</v>
      </c>
      <c r="U547" s="1395">
        <v>99.4</v>
      </c>
      <c r="V547" s="1704">
        <f t="shared" si="14"/>
        <v>1.0469999999999999</v>
      </c>
      <c r="AI547" s="1288"/>
    </row>
    <row r="548" spans="1:35" ht="13.5" customHeight="1">
      <c r="A548" s="614"/>
      <c r="B548" s="561"/>
      <c r="C548" s="530" t="s">
        <v>117</v>
      </c>
      <c r="D548" s="2027">
        <v>100.8</v>
      </c>
      <c r="E548" s="551">
        <v>3144260.5309202182</v>
      </c>
      <c r="F548" s="1686">
        <v>386063</v>
      </c>
      <c r="G548" s="646">
        <v>98.8</v>
      </c>
      <c r="H548" s="550">
        <v>1122017.1100000001</v>
      </c>
      <c r="I548" s="1274">
        <v>0.93</v>
      </c>
      <c r="J548" s="608">
        <v>-2.7</v>
      </c>
      <c r="K548" s="1289">
        <v>0.98499999999999999</v>
      </c>
      <c r="L548" s="586">
        <v>442978</v>
      </c>
      <c r="M548" s="644"/>
      <c r="N548" s="2016"/>
      <c r="O548" s="2017"/>
      <c r="P548" s="2011">
        <v>982000</v>
      </c>
      <c r="Q548" s="2010">
        <f t="shared" si="15"/>
        <v>3144260.5309202182</v>
      </c>
      <c r="R548" s="1540">
        <v>99.6</v>
      </c>
      <c r="S548" s="1984">
        <v>99.7</v>
      </c>
      <c r="T548" s="1984">
        <v>101.6</v>
      </c>
      <c r="U548" s="1395">
        <v>99.2</v>
      </c>
      <c r="V548" s="1704">
        <f t="shared" si="14"/>
        <v>0.98499999999999999</v>
      </c>
      <c r="AI548" s="1288"/>
    </row>
    <row r="549" spans="1:35" ht="13.5" customHeight="1">
      <c r="A549" s="626"/>
      <c r="B549" s="642"/>
      <c r="C549" s="533" t="s">
        <v>118</v>
      </c>
      <c r="D549" s="2028">
        <v>102.9</v>
      </c>
      <c r="E549" s="557">
        <v>3081785.1628150092</v>
      </c>
      <c r="F549" s="1687">
        <v>419595</v>
      </c>
      <c r="G549" s="653">
        <v>101.4</v>
      </c>
      <c r="H549" s="556">
        <v>1100446.8020000001</v>
      </c>
      <c r="I549" s="1276">
        <v>0.93</v>
      </c>
      <c r="J549" s="676">
        <v>-3.5</v>
      </c>
      <c r="K549" s="1296">
        <v>1.095</v>
      </c>
      <c r="L549" s="590">
        <v>540090</v>
      </c>
      <c r="M549" s="644"/>
      <c r="N549" s="2020"/>
      <c r="O549" s="2021"/>
      <c r="P549" s="1700">
        <v>962488</v>
      </c>
      <c r="Q549" s="1699">
        <f t="shared" si="15"/>
        <v>3081785.1628150092</v>
      </c>
      <c r="R549" s="1541">
        <v>109.5</v>
      </c>
      <c r="S549" s="1256">
        <v>100.1</v>
      </c>
      <c r="T549" s="1256">
        <v>101.4</v>
      </c>
      <c r="U549" s="1396">
        <v>98.7</v>
      </c>
      <c r="V549" s="1705">
        <f t="shared" si="14"/>
        <v>1.095</v>
      </c>
      <c r="AI549" s="1288"/>
    </row>
    <row r="550" spans="1:35" ht="13.5" customHeight="1">
      <c r="A550" s="611">
        <v>2021</v>
      </c>
      <c r="B550" s="560" t="s">
        <v>182</v>
      </c>
      <c r="C550" s="529" t="s">
        <v>366</v>
      </c>
      <c r="D550" s="2029">
        <v>103.9</v>
      </c>
      <c r="E550" s="548">
        <v>3017305.4086687043</v>
      </c>
      <c r="F550" s="1689">
        <v>304172</v>
      </c>
      <c r="G550" s="677">
        <v>101.9</v>
      </c>
      <c r="H550" s="549">
        <v>1041546.0880000001</v>
      </c>
      <c r="I550" s="1277">
        <v>0.94</v>
      </c>
      <c r="J550" s="678">
        <v>-4.2</v>
      </c>
      <c r="K550" s="1297">
        <v>0.97399999999999998</v>
      </c>
      <c r="L550" s="595">
        <v>418528</v>
      </c>
      <c r="M550" s="644"/>
      <c r="N550" s="2016"/>
      <c r="O550" s="2017"/>
      <c r="P550" s="2011">
        <v>942350</v>
      </c>
      <c r="Q550" s="2010">
        <f t="shared" si="15"/>
        <v>3017305.4086687043</v>
      </c>
      <c r="R550" s="1540">
        <v>93.2</v>
      </c>
      <c r="S550" s="1984">
        <v>100.8</v>
      </c>
      <c r="T550" s="1984">
        <v>99.6</v>
      </c>
      <c r="U550" s="1395">
        <v>96.8</v>
      </c>
      <c r="V550" s="1704">
        <f t="shared" si="14"/>
        <v>0.97399999999999998</v>
      </c>
      <c r="AI550" s="1288"/>
    </row>
    <row r="551" spans="1:35" ht="13.5" customHeight="1">
      <c r="A551" s="614"/>
      <c r="B551" s="561"/>
      <c r="C551" s="530" t="s">
        <v>367</v>
      </c>
      <c r="D551" s="2030">
        <v>103</v>
      </c>
      <c r="E551" s="1233">
        <v>3064430.8938968955</v>
      </c>
      <c r="F551" s="1690">
        <v>328513</v>
      </c>
      <c r="G551" s="679">
        <v>99.9</v>
      </c>
      <c r="H551" s="551">
        <v>1038792.7439999999</v>
      </c>
      <c r="I551" s="1278">
        <v>0.93</v>
      </c>
      <c r="J551" s="680">
        <v>-4.4000000000000004</v>
      </c>
      <c r="K551" s="1288">
        <v>1.0529999999999999</v>
      </c>
      <c r="L551" s="599">
        <v>464610</v>
      </c>
      <c r="M551" s="644"/>
      <c r="N551" s="2016"/>
      <c r="O551" s="2017"/>
      <c r="P551" s="2011">
        <v>957068</v>
      </c>
      <c r="Q551" s="2010">
        <f t="shared" si="15"/>
        <v>3064430.8938968955</v>
      </c>
      <c r="R551" s="1540">
        <v>99.2</v>
      </c>
      <c r="S551" s="1984">
        <v>101.4</v>
      </c>
      <c r="T551" s="1984">
        <v>100.6</v>
      </c>
      <c r="U551" s="1395">
        <v>95</v>
      </c>
      <c r="V551" s="1704">
        <f>ROUND(R551*S551/T551/U551,3)</f>
        <v>1.0529999999999999</v>
      </c>
      <c r="AI551" s="1288"/>
    </row>
    <row r="552" spans="1:35" ht="13.5" customHeight="1">
      <c r="A552" s="614"/>
      <c r="B552" s="561"/>
      <c r="C552" s="530" t="s">
        <v>368</v>
      </c>
      <c r="D552" s="2030">
        <v>104.3</v>
      </c>
      <c r="E552" s="1233">
        <v>3248959.2835684465</v>
      </c>
      <c r="F552" s="1690">
        <v>414781</v>
      </c>
      <c r="G552" s="679">
        <v>100.9</v>
      </c>
      <c r="H552" s="551">
        <v>1083689.7120000001</v>
      </c>
      <c r="I552" s="1278">
        <v>0.94</v>
      </c>
      <c r="J552" s="680">
        <v>1.6</v>
      </c>
      <c r="K552" s="1288">
        <v>1.2889999999999999</v>
      </c>
      <c r="L552" s="599">
        <v>603135</v>
      </c>
      <c r="M552" s="644"/>
      <c r="N552" s="2016"/>
      <c r="O552" s="2017"/>
      <c r="P552" s="2011">
        <v>1014699</v>
      </c>
      <c r="Q552" s="2010">
        <f t="shared" si="15"/>
        <v>3248959.2835684465</v>
      </c>
      <c r="R552" s="1540">
        <v>124.1</v>
      </c>
      <c r="S552" s="1984">
        <v>102.2</v>
      </c>
      <c r="T552" s="1984">
        <v>102.4</v>
      </c>
      <c r="U552" s="1395">
        <v>96.1</v>
      </c>
      <c r="V552" s="1704">
        <f t="shared" si="14"/>
        <v>1.2889999999999999</v>
      </c>
      <c r="AI552" s="1288"/>
    </row>
    <row r="553" spans="1:35" ht="13.5" customHeight="1">
      <c r="A553" s="614"/>
      <c r="B553" s="561"/>
      <c r="C553" s="530" t="s">
        <v>369</v>
      </c>
      <c r="D553" s="2030">
        <v>104.1</v>
      </c>
      <c r="E553" s="1233">
        <v>3484746.8044411195</v>
      </c>
      <c r="F553" s="1690">
        <v>361612</v>
      </c>
      <c r="G553" s="679">
        <v>101.2</v>
      </c>
      <c r="H553" s="551">
        <v>1155299.1000000001</v>
      </c>
      <c r="I553" s="1278">
        <v>0.94</v>
      </c>
      <c r="J553" s="680">
        <v>15</v>
      </c>
      <c r="K553" s="1288">
        <v>1.075</v>
      </c>
      <c r="L553" s="599">
        <v>571833</v>
      </c>
      <c r="M553" s="644"/>
      <c r="N553" s="2016"/>
      <c r="O553" s="2017"/>
      <c r="P553" s="2011">
        <v>1088339</v>
      </c>
      <c r="Q553" s="2010">
        <f t="shared" si="15"/>
        <v>3484746.8044411195</v>
      </c>
      <c r="R553" s="1540">
        <v>104.6</v>
      </c>
      <c r="S553" s="1984">
        <v>103.2</v>
      </c>
      <c r="T553" s="1984">
        <v>103.1</v>
      </c>
      <c r="U553" s="1395">
        <v>97.4</v>
      </c>
      <c r="V553" s="1704">
        <f t="shared" si="14"/>
        <v>1.075</v>
      </c>
      <c r="AI553" s="1288"/>
    </row>
    <row r="554" spans="1:35" ht="13.5" customHeight="1">
      <c r="A554" s="614"/>
      <c r="B554" s="561"/>
      <c r="C554" s="530" t="s">
        <v>370</v>
      </c>
      <c r="D554" s="2030">
        <v>103.7</v>
      </c>
      <c r="E554" s="1233">
        <v>3357292.186626649</v>
      </c>
      <c r="F554" s="1690">
        <v>451835</v>
      </c>
      <c r="G554" s="679">
        <v>98.7</v>
      </c>
      <c r="H554" s="551">
        <v>1045390.71</v>
      </c>
      <c r="I554" s="1278">
        <v>0.94</v>
      </c>
      <c r="J554" s="680">
        <v>3</v>
      </c>
      <c r="K554" s="1288">
        <v>0.97499999999999998</v>
      </c>
      <c r="L554" s="599">
        <v>470255</v>
      </c>
      <c r="M554" s="644"/>
      <c r="N554" s="2016"/>
      <c r="O554" s="2017"/>
      <c r="P554" s="2011">
        <v>1048533</v>
      </c>
      <c r="Q554" s="2010">
        <f t="shared" si="15"/>
        <v>3357292.186626649</v>
      </c>
      <c r="R554" s="1540">
        <v>92.7</v>
      </c>
      <c r="S554" s="1984">
        <v>103.7</v>
      </c>
      <c r="T554" s="1984">
        <v>101.2</v>
      </c>
      <c r="U554" s="1395">
        <v>97.4</v>
      </c>
      <c r="V554" s="1704">
        <f t="shared" si="14"/>
        <v>0.97499999999999998</v>
      </c>
      <c r="AI554" s="1288"/>
    </row>
    <row r="555" spans="1:35" ht="13.5" customHeight="1">
      <c r="A555" s="614"/>
      <c r="B555" s="561"/>
      <c r="C555" s="530" t="s">
        <v>371</v>
      </c>
      <c r="D555" s="2030">
        <v>102.8</v>
      </c>
      <c r="E555" s="1233">
        <v>3530460.2541355677</v>
      </c>
      <c r="F555" s="1690">
        <v>406988</v>
      </c>
      <c r="G555" s="679">
        <v>99.4</v>
      </c>
      <c r="H555" s="551">
        <v>1136519.1189999999</v>
      </c>
      <c r="I555" s="1278">
        <v>0.95</v>
      </c>
      <c r="J555" s="680">
        <v>-3.3</v>
      </c>
      <c r="K555" s="1288">
        <v>1.1180000000000001</v>
      </c>
      <c r="L555" s="599">
        <v>591995</v>
      </c>
      <c r="M555" s="644"/>
      <c r="N555" s="2016"/>
      <c r="O555" s="2017"/>
      <c r="P555" s="2011">
        <v>1102616</v>
      </c>
      <c r="Q555" s="2010">
        <f t="shared" si="15"/>
        <v>3530460.2541355677</v>
      </c>
      <c r="R555" s="1540">
        <v>106.9</v>
      </c>
      <c r="S555" s="1984">
        <v>104.3</v>
      </c>
      <c r="T555" s="1984">
        <v>102.3</v>
      </c>
      <c r="U555" s="1395">
        <v>97.5</v>
      </c>
      <c r="V555" s="1704">
        <f t="shared" si="14"/>
        <v>1.1180000000000001</v>
      </c>
      <c r="AI555" s="1288"/>
    </row>
    <row r="556" spans="1:35" ht="13.5" customHeight="1">
      <c r="A556" s="614"/>
      <c r="B556" s="561"/>
      <c r="C556" s="530" t="s">
        <v>372</v>
      </c>
      <c r="D556" s="2030">
        <v>103.3</v>
      </c>
      <c r="E556" s="1233">
        <v>3678291.7294029673</v>
      </c>
      <c r="F556" s="1690">
        <v>305708</v>
      </c>
      <c r="G556" s="679">
        <v>99.8</v>
      </c>
      <c r="H556" s="551">
        <v>1136423.1780000001</v>
      </c>
      <c r="I556" s="1278">
        <v>0.96</v>
      </c>
      <c r="J556" s="680">
        <v>0.4</v>
      </c>
      <c r="K556" s="1288">
        <v>1.0449999999999999</v>
      </c>
      <c r="L556" s="599">
        <v>539954</v>
      </c>
      <c r="M556" s="644"/>
      <c r="N556" s="2016"/>
      <c r="O556" s="2017"/>
      <c r="P556" s="2011">
        <v>1148786</v>
      </c>
      <c r="Q556" s="2010">
        <f t="shared" si="15"/>
        <v>3678291.7294029673</v>
      </c>
      <c r="R556" s="1540">
        <v>100</v>
      </c>
      <c r="S556" s="1984">
        <v>105.3</v>
      </c>
      <c r="T556" s="1984">
        <v>103.6</v>
      </c>
      <c r="U556" s="1395">
        <v>97.3</v>
      </c>
      <c r="V556" s="1704">
        <f t="shared" si="14"/>
        <v>1.0449999999999999</v>
      </c>
      <c r="AI556" s="1288"/>
    </row>
    <row r="557" spans="1:35" ht="13.5" customHeight="1">
      <c r="A557" s="614"/>
      <c r="B557" s="561"/>
      <c r="C557" s="530" t="s">
        <v>373</v>
      </c>
      <c r="D557" s="2030">
        <v>101.1</v>
      </c>
      <c r="E557" s="1233">
        <v>3217548.6972055878</v>
      </c>
      <c r="F557" s="1690">
        <v>321419</v>
      </c>
      <c r="G557" s="679">
        <v>94.6</v>
      </c>
      <c r="H557" s="551">
        <v>1011633.325</v>
      </c>
      <c r="I557" s="1278">
        <v>0.94</v>
      </c>
      <c r="J557" s="680">
        <v>-5.8</v>
      </c>
      <c r="K557" s="1288">
        <v>1.03</v>
      </c>
      <c r="L557" s="599">
        <v>525659</v>
      </c>
      <c r="M557" s="644"/>
      <c r="N557" s="2016"/>
      <c r="O557" s="2017"/>
      <c r="P557" s="2011">
        <v>1004889</v>
      </c>
      <c r="Q557" s="2010">
        <f t="shared" si="15"/>
        <v>3217548.6972055878</v>
      </c>
      <c r="R557" s="1540">
        <v>92.2</v>
      </c>
      <c r="S557" s="1984">
        <v>105.5</v>
      </c>
      <c r="T557" s="1984">
        <v>101.4</v>
      </c>
      <c r="U557" s="1395">
        <v>93.1</v>
      </c>
      <c r="V557" s="1704">
        <f t="shared" si="14"/>
        <v>1.03</v>
      </c>
      <c r="AI557" s="1288"/>
    </row>
    <row r="558" spans="1:35" ht="13.5" customHeight="1">
      <c r="A558" s="614"/>
      <c r="B558" s="561"/>
      <c r="C558" s="530" t="s">
        <v>374</v>
      </c>
      <c r="D558" s="2030">
        <v>98.5</v>
      </c>
      <c r="E558" s="1233">
        <v>3913621.3793429299</v>
      </c>
      <c r="F558" s="1690">
        <v>365554</v>
      </c>
      <c r="G558" s="679">
        <v>92.6</v>
      </c>
      <c r="H558" s="551">
        <v>1100066.4920000001</v>
      </c>
      <c r="I558" s="1278">
        <v>0.93</v>
      </c>
      <c r="J558" s="680">
        <v>-1.3</v>
      </c>
      <c r="K558" s="1288">
        <v>1.129</v>
      </c>
      <c r="L558" s="599">
        <v>559620</v>
      </c>
      <c r="M558" s="644"/>
      <c r="N558" s="2016"/>
      <c r="O558" s="2017"/>
      <c r="P558" s="2011">
        <v>1222283</v>
      </c>
      <c r="Q558" s="2010">
        <f t="shared" si="15"/>
        <v>3913621.3793429299</v>
      </c>
      <c r="R558" s="1540">
        <v>101.5</v>
      </c>
      <c r="S558" s="1984">
        <v>105.9</v>
      </c>
      <c r="T558" s="1984">
        <v>102.5</v>
      </c>
      <c r="U558" s="1395">
        <v>92.9</v>
      </c>
      <c r="V558" s="1704">
        <f t="shared" si="14"/>
        <v>1.129</v>
      </c>
      <c r="AI558" s="1288"/>
    </row>
    <row r="559" spans="1:35" ht="13.5" customHeight="1">
      <c r="A559" s="614"/>
      <c r="B559" s="561"/>
      <c r="C559" s="530" t="s">
        <v>116</v>
      </c>
      <c r="D559" s="2030">
        <v>101.1</v>
      </c>
      <c r="E559" s="1233">
        <v>3720569.5461547705</v>
      </c>
      <c r="F559" s="1690">
        <v>453303</v>
      </c>
      <c r="G559" s="679">
        <v>101.9</v>
      </c>
      <c r="H559" s="551">
        <v>1096512.8060000001</v>
      </c>
      <c r="I559" s="1278">
        <v>0.9</v>
      </c>
      <c r="J559" s="680">
        <v>1.3</v>
      </c>
      <c r="K559" s="1288">
        <v>1.198</v>
      </c>
      <c r="L559" s="599">
        <v>601322</v>
      </c>
      <c r="M559" s="644"/>
      <c r="N559" s="2016"/>
      <c r="O559" s="2017"/>
      <c r="P559" s="2011">
        <v>1161990</v>
      </c>
      <c r="Q559" s="2010">
        <f t="shared" si="15"/>
        <v>3720569.5461547705</v>
      </c>
      <c r="R559" s="1540">
        <v>103.6</v>
      </c>
      <c r="S559" s="1984">
        <v>107.8</v>
      </c>
      <c r="T559" s="1984">
        <v>101.8</v>
      </c>
      <c r="U559" s="1395">
        <v>91.6</v>
      </c>
      <c r="V559" s="1704">
        <f t="shared" si="14"/>
        <v>1.198</v>
      </c>
      <c r="AI559" s="1288"/>
    </row>
    <row r="560" spans="1:35" ht="13.5" customHeight="1">
      <c r="A560" s="614"/>
      <c r="B560" s="561"/>
      <c r="C560" s="530" t="s">
        <v>117</v>
      </c>
      <c r="D560" s="2030">
        <v>100.8</v>
      </c>
      <c r="E560" s="1233">
        <v>3342854.8437204175</v>
      </c>
      <c r="F560" s="1690">
        <v>408248</v>
      </c>
      <c r="G560" s="679">
        <v>98.1</v>
      </c>
      <c r="H560" s="551">
        <v>1089661.4550000001</v>
      </c>
      <c r="I560" s="1278">
        <v>0.91</v>
      </c>
      <c r="J560" s="680">
        <v>1.9</v>
      </c>
      <c r="K560" s="1288">
        <v>1.1739999999999999</v>
      </c>
      <c r="L560" s="599">
        <v>577671</v>
      </c>
      <c r="M560" s="644"/>
      <c r="N560" s="2016"/>
      <c r="O560" s="2017"/>
      <c r="P560" s="2011">
        <v>1044024</v>
      </c>
      <c r="Q560" s="2010">
        <f t="shared" si="15"/>
        <v>3342854.8437204175</v>
      </c>
      <c r="R560" s="1540">
        <v>101.2</v>
      </c>
      <c r="S560" s="1984">
        <v>108.5</v>
      </c>
      <c r="T560" s="1984">
        <v>102.3</v>
      </c>
      <c r="U560" s="1395">
        <v>91.4</v>
      </c>
      <c r="V560" s="1704">
        <f t="shared" si="14"/>
        <v>1.1739999999999999</v>
      </c>
      <c r="AI560" s="1288"/>
    </row>
    <row r="561" spans="1:35" ht="13.5" customHeight="1">
      <c r="A561" s="626"/>
      <c r="B561" s="642"/>
      <c r="C561" s="533" t="s">
        <v>118</v>
      </c>
      <c r="D561" s="2031">
        <v>98.5</v>
      </c>
      <c r="E561" s="556">
        <v>3344378.9455663627</v>
      </c>
      <c r="F561" s="1691">
        <v>331001</v>
      </c>
      <c r="G561" s="681">
        <v>93.8</v>
      </c>
      <c r="H561" s="557">
        <v>1081832.69</v>
      </c>
      <c r="I561" s="1279">
        <v>0.91</v>
      </c>
      <c r="J561" s="682">
        <v>0.9</v>
      </c>
      <c r="K561" s="1298">
        <v>1.2090000000000001</v>
      </c>
      <c r="L561" s="602">
        <v>646362</v>
      </c>
      <c r="M561" s="644"/>
      <c r="N561" s="2020"/>
      <c r="O561" s="2021"/>
      <c r="P561" s="1700">
        <v>1044500</v>
      </c>
      <c r="Q561" s="1699">
        <f t="shared" si="15"/>
        <v>3344378.9455663627</v>
      </c>
      <c r="R561" s="1541">
        <v>104.8</v>
      </c>
      <c r="S561" s="1256">
        <v>108.3</v>
      </c>
      <c r="T561" s="1256">
        <v>102.6</v>
      </c>
      <c r="U561" s="1396">
        <v>91.5</v>
      </c>
      <c r="V561" s="1705">
        <f t="shared" si="14"/>
        <v>1.2090000000000001</v>
      </c>
      <c r="AI561" s="1288"/>
    </row>
    <row r="562" spans="1:35" ht="13.5" customHeight="1">
      <c r="A562" s="611">
        <v>2022</v>
      </c>
      <c r="B562" s="560" t="s">
        <v>185</v>
      </c>
      <c r="C562" s="529" t="s">
        <v>366</v>
      </c>
      <c r="D562" s="1262">
        <v>100.1</v>
      </c>
      <c r="E562" s="573">
        <v>3339921.9082353637</v>
      </c>
      <c r="F562" s="1692">
        <v>282114</v>
      </c>
      <c r="G562" s="649">
        <v>96.8</v>
      </c>
      <c r="H562" s="548">
        <v>1062806.398</v>
      </c>
      <c r="I562" s="1280">
        <v>0.93</v>
      </c>
      <c r="J562" s="678">
        <v>1.7</v>
      </c>
      <c r="K562" s="1299">
        <v>1.0489999999999999</v>
      </c>
      <c r="L562" s="683">
        <v>476153.38699999999</v>
      </c>
      <c r="M562" s="660"/>
      <c r="N562" s="1385"/>
      <c r="O562" s="517"/>
      <c r="P562" s="2014">
        <v>1043108</v>
      </c>
      <c r="Q562" s="2015">
        <f t="shared" si="15"/>
        <v>3339921.9082353637</v>
      </c>
      <c r="R562" s="1542">
        <v>91.9</v>
      </c>
      <c r="S562" s="1984">
        <v>109.5</v>
      </c>
      <c r="T562" s="1984">
        <v>99.7</v>
      </c>
      <c r="U562" s="1984">
        <v>96.2</v>
      </c>
      <c r="V562" s="1707">
        <f t="shared" si="14"/>
        <v>1.0489999999999999</v>
      </c>
      <c r="W562" s="605">
        <v>96.200300698682256</v>
      </c>
      <c r="AI562" s="1288"/>
    </row>
    <row r="563" spans="1:35" ht="13.5" customHeight="1">
      <c r="A563" s="614"/>
      <c r="B563" s="561"/>
      <c r="C563" s="530" t="s">
        <v>367</v>
      </c>
      <c r="D563" s="1263">
        <v>103.3</v>
      </c>
      <c r="E563" s="575">
        <v>3131936.43847265</v>
      </c>
      <c r="F563" s="1693">
        <v>435425</v>
      </c>
      <c r="G563" s="646">
        <v>102.1</v>
      </c>
      <c r="H563" s="550">
        <v>1062987.5619999999</v>
      </c>
      <c r="I563" s="1281">
        <v>0.95</v>
      </c>
      <c r="J563" s="680">
        <v>-0.8</v>
      </c>
      <c r="K563" s="1300">
        <v>1.1140000000000001</v>
      </c>
      <c r="L563" s="583">
        <v>567027.06200000003</v>
      </c>
      <c r="M563" s="660"/>
      <c r="N563" s="1385"/>
      <c r="O563" s="517"/>
      <c r="P563" s="2014">
        <v>978151</v>
      </c>
      <c r="Q563" s="2015">
        <f t="shared" si="15"/>
        <v>3131936.43847265</v>
      </c>
      <c r="R563" s="1540">
        <v>99.6</v>
      </c>
      <c r="S563" s="1984">
        <v>110.1</v>
      </c>
      <c r="T563" s="1984">
        <v>101.9</v>
      </c>
      <c r="U563" s="1984">
        <v>96.6</v>
      </c>
      <c r="V563" s="1708">
        <f t="shared" si="14"/>
        <v>1.1140000000000001</v>
      </c>
      <c r="W563" s="605">
        <v>96.502184487485664</v>
      </c>
      <c r="AI563" s="1288"/>
    </row>
    <row r="564" spans="1:35" ht="13.5" customHeight="1">
      <c r="A564" s="614"/>
      <c r="B564" s="561"/>
      <c r="C564" s="530" t="s">
        <v>368</v>
      </c>
      <c r="D564" s="1263">
        <v>100.5</v>
      </c>
      <c r="E564" s="575">
        <v>3364637.3329178211</v>
      </c>
      <c r="F564" s="1693">
        <v>477682</v>
      </c>
      <c r="G564" s="646">
        <v>97</v>
      </c>
      <c r="H564" s="565">
        <v>1106042.1000000001</v>
      </c>
      <c r="I564" s="1281">
        <v>0.96</v>
      </c>
      <c r="J564" s="680">
        <v>0.4</v>
      </c>
      <c r="K564" s="1300">
        <v>1.319</v>
      </c>
      <c r="L564" s="583">
        <v>720846.24400000006</v>
      </c>
      <c r="N564" s="1385"/>
      <c r="O564" s="517"/>
      <c r="P564" s="2014">
        <v>1050827</v>
      </c>
      <c r="Q564" s="2015">
        <f t="shared" si="15"/>
        <v>3364637.3329178211</v>
      </c>
      <c r="R564" s="1540">
        <v>117.3</v>
      </c>
      <c r="S564" s="1984">
        <v>110.9</v>
      </c>
      <c r="T564" s="1984">
        <v>102.1</v>
      </c>
      <c r="U564" s="1984">
        <v>96.6</v>
      </c>
      <c r="V564" s="1708">
        <f t="shared" si="14"/>
        <v>1.319</v>
      </c>
      <c r="W564" s="605">
        <v>96.502184487485664</v>
      </c>
      <c r="AI564" s="1288"/>
    </row>
    <row r="565" spans="1:35" ht="13.5" customHeight="1">
      <c r="A565" s="614"/>
      <c r="B565" s="561"/>
      <c r="C565" s="530" t="s">
        <v>392</v>
      </c>
      <c r="D565" s="1263">
        <v>102.1</v>
      </c>
      <c r="E565" s="551">
        <v>3277600.2310726028</v>
      </c>
      <c r="F565" s="1686">
        <v>441361</v>
      </c>
      <c r="G565" s="646">
        <v>98.6</v>
      </c>
      <c r="H565" s="550">
        <v>1151057.5900000001</v>
      </c>
      <c r="I565" s="1282">
        <v>0.98</v>
      </c>
      <c r="J565" s="680">
        <v>3.4</v>
      </c>
      <c r="K565" s="1300">
        <v>1.1339999999999999</v>
      </c>
      <c r="L565" s="586">
        <v>627012.41399999999</v>
      </c>
      <c r="N565" s="1385"/>
      <c r="O565" s="517"/>
      <c r="P565" s="2014">
        <v>1023644</v>
      </c>
      <c r="Q565" s="2015">
        <f t="shared" si="15"/>
        <v>3277600.2310726028</v>
      </c>
      <c r="R565" s="664">
        <v>101.1</v>
      </c>
      <c r="S565" s="1984">
        <v>112.8</v>
      </c>
      <c r="T565" s="1984">
        <v>103.4</v>
      </c>
      <c r="U565" s="1984">
        <v>97.3</v>
      </c>
      <c r="V565" s="1708">
        <f t="shared" si="14"/>
        <v>1.1339999999999999</v>
      </c>
      <c r="AI565" s="1288"/>
    </row>
    <row r="566" spans="1:35" ht="13.5" customHeight="1">
      <c r="A566" s="614"/>
      <c r="B566" s="561"/>
      <c r="C566" s="530" t="s">
        <v>393</v>
      </c>
      <c r="D566" s="1263">
        <v>99.5</v>
      </c>
      <c r="E566" s="599">
        <v>3475912.7771449802</v>
      </c>
      <c r="F566" s="1694">
        <v>313748</v>
      </c>
      <c r="G566" s="633">
        <v>94.3</v>
      </c>
      <c r="H566" s="600">
        <v>1068604.497</v>
      </c>
      <c r="I566" s="1283">
        <v>0.99</v>
      </c>
      <c r="J566" s="680">
        <v>8.9</v>
      </c>
      <c r="K566" s="1300">
        <v>1.036</v>
      </c>
      <c r="L566" s="586">
        <v>619192.054</v>
      </c>
      <c r="N566" s="1385"/>
      <c r="O566" s="517"/>
      <c r="P566" s="2014">
        <v>1085580</v>
      </c>
      <c r="Q566" s="2015">
        <f t="shared" si="15"/>
        <v>3475912.7771449802</v>
      </c>
      <c r="R566" s="664">
        <v>90.3</v>
      </c>
      <c r="S566" s="1984">
        <v>112.8</v>
      </c>
      <c r="T566" s="1984">
        <v>101.3</v>
      </c>
      <c r="U566" s="1984">
        <v>97.1</v>
      </c>
      <c r="V566" s="1708">
        <f t="shared" si="14"/>
        <v>1.036</v>
      </c>
      <c r="AI566" s="1288"/>
    </row>
    <row r="567" spans="1:35" ht="13.5" customHeight="1">
      <c r="A567" s="614"/>
      <c r="B567" s="561"/>
      <c r="C567" s="530" t="s">
        <v>394</v>
      </c>
      <c r="D567" s="1263">
        <v>101.9</v>
      </c>
      <c r="E567" s="599">
        <v>3594277.2160925646</v>
      </c>
      <c r="F567" s="1694">
        <v>427006</v>
      </c>
      <c r="G567" s="633">
        <v>96.1</v>
      </c>
      <c r="H567" s="600">
        <v>1156237.632</v>
      </c>
      <c r="I567" s="1283">
        <v>1.02</v>
      </c>
      <c r="J567" s="680">
        <v>-0.1</v>
      </c>
      <c r="K567" s="1300">
        <v>1.1879999999999999</v>
      </c>
      <c r="L567" s="586">
        <v>712590.43900000001</v>
      </c>
      <c r="N567" s="1385"/>
      <c r="O567" s="517"/>
      <c r="P567" s="2014">
        <v>1122547</v>
      </c>
      <c r="Q567" s="2015">
        <f t="shared" si="15"/>
        <v>3594277.2160925646</v>
      </c>
      <c r="R567" s="664">
        <v>105.7</v>
      </c>
      <c r="S567" s="1984">
        <v>113.9</v>
      </c>
      <c r="T567" s="1984">
        <v>103.6</v>
      </c>
      <c r="U567" s="1984">
        <v>97.8</v>
      </c>
      <c r="V567" s="1708">
        <f t="shared" si="14"/>
        <v>1.1879999999999999</v>
      </c>
      <c r="AI567" s="1288"/>
    </row>
    <row r="568" spans="1:35" ht="13.5" customHeight="1">
      <c r="A568" s="614"/>
      <c r="B568" s="561"/>
      <c r="C568" s="530" t="s">
        <v>395</v>
      </c>
      <c r="D568" s="1263">
        <v>102.6</v>
      </c>
      <c r="E568" s="599">
        <v>3727338.3514117617</v>
      </c>
      <c r="F568" s="1694">
        <v>299387</v>
      </c>
      <c r="G568" s="633">
        <v>103.3</v>
      </c>
      <c r="H568" s="600">
        <v>1132973.1000000001</v>
      </c>
      <c r="I568" s="1283">
        <v>1.03</v>
      </c>
      <c r="J568" s="680">
        <v>0.6</v>
      </c>
      <c r="K568" s="1300">
        <v>1.143</v>
      </c>
      <c r="L568" s="586">
        <v>664569.65399999998</v>
      </c>
      <c r="N568" s="1385"/>
      <c r="O568" s="517"/>
      <c r="P568" s="2014">
        <v>1164104</v>
      </c>
      <c r="Q568" s="2015">
        <f t="shared" si="15"/>
        <v>3727338.3514117617</v>
      </c>
      <c r="R568" s="664">
        <v>99.7</v>
      </c>
      <c r="S568" s="1984">
        <v>114.5</v>
      </c>
      <c r="T568" s="1984">
        <v>102.4</v>
      </c>
      <c r="U568" s="1984">
        <v>97.5</v>
      </c>
      <c r="V568" s="1708">
        <f t="shared" si="14"/>
        <v>1.143</v>
      </c>
      <c r="AI568" s="1288"/>
    </row>
    <row r="569" spans="1:35" ht="13.5" customHeight="1">
      <c r="A569" s="614"/>
      <c r="B569" s="561"/>
      <c r="C569" s="530" t="s">
        <v>396</v>
      </c>
      <c r="D569" s="1263">
        <v>102.9</v>
      </c>
      <c r="E569" s="599">
        <v>3715741.0890461882</v>
      </c>
      <c r="F569" s="1694">
        <v>399487</v>
      </c>
      <c r="G569" s="633">
        <v>103.9</v>
      </c>
      <c r="H569" s="600">
        <v>1064742.8</v>
      </c>
      <c r="I569" s="1283">
        <v>1.05</v>
      </c>
      <c r="J569" s="680">
        <v>0.3</v>
      </c>
      <c r="K569" s="1300">
        <v>1.107</v>
      </c>
      <c r="L569" s="586">
        <v>672129.25199999998</v>
      </c>
      <c r="N569" s="1385"/>
      <c r="O569" s="517"/>
      <c r="P569" s="2014">
        <v>1160482</v>
      </c>
      <c r="Q569" s="2015">
        <f t="shared" si="15"/>
        <v>3715741.0890461882</v>
      </c>
      <c r="R569" s="664">
        <v>95.5</v>
      </c>
      <c r="S569" s="1984">
        <v>114.8</v>
      </c>
      <c r="T569" s="1984">
        <v>101.9</v>
      </c>
      <c r="U569" s="1984">
        <v>97.2</v>
      </c>
      <c r="V569" s="1708">
        <f t="shared" si="14"/>
        <v>1.107</v>
      </c>
      <c r="AI569" s="1288"/>
    </row>
    <row r="570" spans="1:35" ht="13.5" customHeight="1">
      <c r="A570" s="614"/>
      <c r="B570" s="561"/>
      <c r="C570" s="530" t="s">
        <v>397</v>
      </c>
      <c r="D570" s="1263">
        <v>104.9</v>
      </c>
      <c r="E570" s="599">
        <v>3512606.2591180829</v>
      </c>
      <c r="F570" s="1694">
        <v>375351</v>
      </c>
      <c r="G570" s="633">
        <v>106.5</v>
      </c>
      <c r="H570" s="600">
        <v>1098949.3700000001</v>
      </c>
      <c r="I570" s="1283">
        <v>1.05</v>
      </c>
      <c r="J570" s="680">
        <v>1.7</v>
      </c>
      <c r="K570" s="1300">
        <v>1.2350000000000001</v>
      </c>
      <c r="L570" s="586">
        <v>694891.076</v>
      </c>
      <c r="N570" s="1385"/>
      <c r="O570" s="517"/>
      <c r="P570" s="2014">
        <v>1097039.9279999998</v>
      </c>
      <c r="Q570" s="2015">
        <f t="shared" si="15"/>
        <v>3512606.2591180829</v>
      </c>
      <c r="R570" s="664">
        <v>107.8</v>
      </c>
      <c r="S570" s="1984">
        <v>115.3</v>
      </c>
      <c r="T570" s="1984">
        <v>103.5</v>
      </c>
      <c r="U570" s="1984">
        <v>97.2</v>
      </c>
      <c r="V570" s="1708">
        <f t="shared" si="14"/>
        <v>1.2350000000000001</v>
      </c>
      <c r="AI570" s="1288"/>
    </row>
    <row r="571" spans="1:35" ht="13.5" customHeight="1">
      <c r="A571" s="614"/>
      <c r="B571" s="561"/>
      <c r="C571" s="530" t="s">
        <v>116</v>
      </c>
      <c r="D571" s="1263">
        <v>103.3</v>
      </c>
      <c r="E571" s="599">
        <v>3599215.4629662638</v>
      </c>
      <c r="F571" s="1694">
        <v>370837</v>
      </c>
      <c r="G571" s="633">
        <v>103.6</v>
      </c>
      <c r="H571" s="600">
        <v>1105563.27</v>
      </c>
      <c r="I571" s="1283">
        <v>1.06</v>
      </c>
      <c r="J571" s="680">
        <v>2.4</v>
      </c>
      <c r="K571" s="1300">
        <v>1.2010000000000001</v>
      </c>
      <c r="L571" s="586">
        <v>742625.23900000006</v>
      </c>
      <c r="N571" s="1385"/>
      <c r="O571" s="517"/>
      <c r="P571" s="2014">
        <v>1124089.2890000001</v>
      </c>
      <c r="Q571" s="2015">
        <f t="shared" si="15"/>
        <v>3599215.4629662638</v>
      </c>
      <c r="R571" s="664">
        <v>103.9</v>
      </c>
      <c r="S571" s="1984">
        <v>116.2</v>
      </c>
      <c r="T571" s="1984">
        <v>103.5</v>
      </c>
      <c r="U571" s="1984">
        <v>97.1</v>
      </c>
      <c r="V571" s="1708">
        <f t="shared" si="14"/>
        <v>1.2010000000000001</v>
      </c>
      <c r="AI571" s="1288"/>
    </row>
    <row r="572" spans="1:35" ht="13.5" customHeight="1">
      <c r="A572" s="614"/>
      <c r="B572" s="561"/>
      <c r="C572" s="530" t="s">
        <v>117</v>
      </c>
      <c r="D572" s="1263">
        <v>103.6</v>
      </c>
      <c r="E572" s="599">
        <v>3338232.742317229</v>
      </c>
      <c r="F572" s="1694">
        <v>354435</v>
      </c>
      <c r="G572" s="633">
        <v>105</v>
      </c>
      <c r="H572" s="600">
        <v>1126491.3</v>
      </c>
      <c r="I572" s="1283">
        <v>1.06</v>
      </c>
      <c r="J572" s="680">
        <v>0.1</v>
      </c>
      <c r="K572" s="1300">
        <v>1.1890000000000001</v>
      </c>
      <c r="L572" s="586">
        <v>738226.44700000004</v>
      </c>
      <c r="N572" s="1385"/>
      <c r="O572" s="517"/>
      <c r="P572" s="2014">
        <v>1042580.448</v>
      </c>
      <c r="Q572" s="2015">
        <f t="shared" si="15"/>
        <v>3338232.742317229</v>
      </c>
      <c r="R572" s="664">
        <v>104.1</v>
      </c>
      <c r="S572" s="1984">
        <v>116.7</v>
      </c>
      <c r="T572" s="1984">
        <v>106.1</v>
      </c>
      <c r="U572" s="1984">
        <v>96.3</v>
      </c>
      <c r="V572" s="1708">
        <f t="shared" si="14"/>
        <v>1.1890000000000001</v>
      </c>
      <c r="AI572" s="1288"/>
    </row>
    <row r="573" spans="1:35" ht="13.5" customHeight="1">
      <c r="A573" s="626"/>
      <c r="B573" s="642"/>
      <c r="C573" s="533" t="s">
        <v>118</v>
      </c>
      <c r="D573" s="1264">
        <v>103.6</v>
      </c>
      <c r="E573" s="602">
        <v>3409242.7253494258</v>
      </c>
      <c r="F573" s="1695">
        <v>290348</v>
      </c>
      <c r="G573" s="1265">
        <v>106.3</v>
      </c>
      <c r="H573" s="603">
        <v>1121808.175</v>
      </c>
      <c r="I573" s="1284">
        <v>1.06</v>
      </c>
      <c r="J573" s="682">
        <v>3.6</v>
      </c>
      <c r="K573" s="1301">
        <v>1.2589999999999999</v>
      </c>
      <c r="L573" s="590">
        <v>747465.76699999999</v>
      </c>
      <c r="N573" s="2022"/>
      <c r="O573" s="543"/>
      <c r="P573" s="1702">
        <v>1064757.9369999999</v>
      </c>
      <c r="Q573" s="547">
        <f t="shared" si="15"/>
        <v>3409242.7253494258</v>
      </c>
      <c r="R573" s="669">
        <v>108.1</v>
      </c>
      <c r="S573" s="1256">
        <v>117</v>
      </c>
      <c r="T573" s="1256">
        <v>104.3</v>
      </c>
      <c r="U573" s="1984">
        <v>96.3</v>
      </c>
      <c r="V573" s="1709">
        <f t="shared" si="14"/>
        <v>1.2589999999999999</v>
      </c>
      <c r="AI573" s="1288"/>
    </row>
    <row r="574" spans="1:35" ht="13.5" customHeight="1">
      <c r="A574" s="592">
        <v>2023</v>
      </c>
      <c r="B574" s="593" t="s">
        <v>189</v>
      </c>
      <c r="C574" s="593" t="s">
        <v>107</v>
      </c>
      <c r="D574" s="1246">
        <v>99</v>
      </c>
      <c r="E574" s="596">
        <v>3277926.6130002597</v>
      </c>
      <c r="F574" s="1696">
        <v>302261</v>
      </c>
      <c r="G574" s="1266">
        <v>96.1</v>
      </c>
      <c r="H574" s="595">
        <v>1013815.62</v>
      </c>
      <c r="I574" s="1285">
        <v>1.05</v>
      </c>
      <c r="J574" s="684">
        <v>2</v>
      </c>
      <c r="K574" s="1302">
        <v>1.0569999999999999</v>
      </c>
      <c r="L574" s="1240">
        <v>532587.89500000002</v>
      </c>
      <c r="N574" s="1385"/>
      <c r="O574" s="517"/>
      <c r="P574" s="2014">
        <v>1023745.934</v>
      </c>
      <c r="Q574" s="2015">
        <f t="shared" si="15"/>
        <v>3277926.6130002597</v>
      </c>
      <c r="R574" s="1984">
        <v>90.2</v>
      </c>
      <c r="S574" s="1984">
        <v>117</v>
      </c>
      <c r="T574" s="1984">
        <v>103.1</v>
      </c>
      <c r="U574" s="1388">
        <v>96.8</v>
      </c>
      <c r="V574" s="1704">
        <f t="shared" si="14"/>
        <v>1.0569999999999999</v>
      </c>
      <c r="AI574" s="1288"/>
    </row>
    <row r="575" spans="1:35" ht="13.5" customHeight="1">
      <c r="A575" s="598"/>
      <c r="B575" s="266"/>
      <c r="C575" s="266" t="s">
        <v>108</v>
      </c>
      <c r="D575" s="1247">
        <v>99.6</v>
      </c>
      <c r="E575" s="498">
        <v>3134213.059201241</v>
      </c>
      <c r="F575" s="1697">
        <v>418978</v>
      </c>
      <c r="G575" s="1267">
        <v>96.5</v>
      </c>
      <c r="H575" s="599">
        <v>1059494.949</v>
      </c>
      <c r="I575" s="1286">
        <v>1.01</v>
      </c>
      <c r="J575" s="685">
        <v>2.5</v>
      </c>
      <c r="K575" s="1289">
        <v>1.1359999999999999</v>
      </c>
      <c r="L575" s="586">
        <v>656434.91300000006</v>
      </c>
      <c r="N575" s="1385"/>
      <c r="O575" s="517"/>
      <c r="P575" s="2014">
        <v>978862.02299999993</v>
      </c>
      <c r="Q575" s="2015">
        <f t="shared" si="15"/>
        <v>3134213.059201241</v>
      </c>
      <c r="R575" s="1984">
        <v>97.4</v>
      </c>
      <c r="S575" s="1984">
        <v>117.3</v>
      </c>
      <c r="T575" s="1984">
        <v>104.1</v>
      </c>
      <c r="U575" s="1395">
        <v>96.6</v>
      </c>
      <c r="V575" s="1704">
        <f t="shared" si="14"/>
        <v>1.1359999999999999</v>
      </c>
      <c r="AI575" s="1288"/>
    </row>
    <row r="576" spans="1:35" ht="13.5" customHeight="1">
      <c r="A576" s="598"/>
      <c r="B576" s="266"/>
      <c r="C576" s="266" t="s">
        <v>109</v>
      </c>
      <c r="D576" s="1247">
        <v>100.7</v>
      </c>
      <c r="E576" s="498">
        <v>3331381.5074847718</v>
      </c>
      <c r="F576" s="1697">
        <v>312279</v>
      </c>
      <c r="G576" s="1267">
        <v>101.9</v>
      </c>
      <c r="H576" s="599">
        <v>1072917.0959999999</v>
      </c>
      <c r="I576" s="1286">
        <v>1.01</v>
      </c>
      <c r="J576" s="685">
        <v>2.7</v>
      </c>
      <c r="K576" s="1289">
        <v>1.373</v>
      </c>
      <c r="L576" s="586">
        <v>772936.495</v>
      </c>
      <c r="N576" s="1385"/>
      <c r="O576" s="517"/>
      <c r="P576" s="2014">
        <v>1040440.704</v>
      </c>
      <c r="Q576" s="2015">
        <f t="shared" si="15"/>
        <v>3331381.5074847718</v>
      </c>
      <c r="R576" s="1984">
        <v>118.2</v>
      </c>
      <c r="S576" s="1984">
        <v>117.6</v>
      </c>
      <c r="T576" s="1984">
        <v>105.1</v>
      </c>
      <c r="U576" s="1395">
        <v>96.3</v>
      </c>
      <c r="V576" s="1704">
        <f t="shared" si="14"/>
        <v>1.373</v>
      </c>
      <c r="AI576" s="1288"/>
    </row>
    <row r="577" spans="1:35" ht="13.5" customHeight="1">
      <c r="A577" s="598"/>
      <c r="B577" s="266"/>
      <c r="C577" s="266" t="s">
        <v>110</v>
      </c>
      <c r="D577" s="1247">
        <v>95.8</v>
      </c>
      <c r="E577" s="498">
        <v>2769539.9745906438</v>
      </c>
      <c r="F577" s="1697">
        <v>717232</v>
      </c>
      <c r="G577" s="1267">
        <v>93.6</v>
      </c>
      <c r="H577" s="599">
        <v>1115520.378</v>
      </c>
      <c r="I577" s="1286">
        <v>1.03</v>
      </c>
      <c r="J577" s="685">
        <v>3.4</v>
      </c>
      <c r="K577" s="1289">
        <v>1.0900000000000001</v>
      </c>
      <c r="L577" s="586">
        <v>703317.17800000007</v>
      </c>
      <c r="N577" s="1385"/>
      <c r="O577" s="517"/>
      <c r="P577" s="2014">
        <v>864969.11699999997</v>
      </c>
      <c r="Q577" s="2015">
        <f t="shared" si="15"/>
        <v>2769539.9745906438</v>
      </c>
      <c r="R577" s="1984">
        <v>94.8</v>
      </c>
      <c r="S577" s="1984">
        <v>118.3</v>
      </c>
      <c r="T577" s="1984">
        <v>105.4</v>
      </c>
      <c r="U577" s="1395">
        <v>97.6</v>
      </c>
      <c r="V577" s="1704">
        <f t="shared" si="14"/>
        <v>1.0900000000000001</v>
      </c>
      <c r="AI577" s="1288"/>
    </row>
    <row r="578" spans="1:35" ht="13.5" customHeight="1">
      <c r="A578" s="598"/>
      <c r="B578" s="266"/>
      <c r="C578" s="266" t="s">
        <v>111</v>
      </c>
      <c r="D578" s="1247">
        <v>96.9</v>
      </c>
      <c r="E578" s="498">
        <v>3576647.9652613592</v>
      </c>
      <c r="F578" s="1697">
        <v>320382</v>
      </c>
      <c r="G578" s="1267">
        <v>94.9</v>
      </c>
      <c r="H578" s="599">
        <v>1055170.1639999999</v>
      </c>
      <c r="I578" s="1286">
        <v>1.02</v>
      </c>
      <c r="J578" s="685">
        <v>3.3</v>
      </c>
      <c r="K578" s="1289">
        <v>1.014</v>
      </c>
      <c r="L578" s="586">
        <v>611169.70299999998</v>
      </c>
      <c r="N578" s="1385"/>
      <c r="O578" s="517"/>
      <c r="P578" s="2014">
        <v>1117041.1189999999</v>
      </c>
      <c r="Q578" s="2015">
        <f t="shared" si="15"/>
        <v>3576647.9652613592</v>
      </c>
      <c r="R578" s="1984">
        <v>88.5</v>
      </c>
      <c r="S578" s="1984">
        <v>118.3</v>
      </c>
      <c r="T578" s="1984">
        <v>105.8</v>
      </c>
      <c r="U578" s="1395">
        <v>97.6</v>
      </c>
      <c r="V578" s="1704">
        <f t="shared" si="14"/>
        <v>1.014</v>
      </c>
      <c r="AI578" s="1288"/>
    </row>
    <row r="579" spans="1:35" ht="13.5" customHeight="1">
      <c r="A579" s="598"/>
      <c r="B579" s="266"/>
      <c r="C579" s="266" t="s">
        <v>112</v>
      </c>
      <c r="D579" s="1247">
        <v>104.9</v>
      </c>
      <c r="E579" s="498">
        <v>3674740.5945151774</v>
      </c>
      <c r="F579" s="1697">
        <v>263242</v>
      </c>
      <c r="G579" s="1267">
        <v>112.3</v>
      </c>
      <c r="H579" s="599">
        <v>1136340.3149999999</v>
      </c>
      <c r="I579" s="1286">
        <v>1.02</v>
      </c>
      <c r="J579" s="685">
        <v>3.9</v>
      </c>
      <c r="K579" s="1289">
        <v>1.25</v>
      </c>
      <c r="L579" s="586">
        <v>715542.598</v>
      </c>
      <c r="N579" s="1385"/>
      <c r="O579" s="517"/>
      <c r="P579" s="2014">
        <v>1147676.9269999999</v>
      </c>
      <c r="Q579" s="2015">
        <f t="shared" si="15"/>
        <v>3674740.5945151774</v>
      </c>
      <c r="R579" s="1984">
        <v>109</v>
      </c>
      <c r="S579" s="1984">
        <v>118.8</v>
      </c>
      <c r="T579" s="1984">
        <v>106.1</v>
      </c>
      <c r="U579" s="1395">
        <v>97.6</v>
      </c>
      <c r="V579" s="1704">
        <f t="shared" si="14"/>
        <v>1.25</v>
      </c>
      <c r="AI579" s="1288"/>
    </row>
    <row r="580" spans="1:35" ht="13.5" customHeight="1">
      <c r="A580" s="598"/>
      <c r="B580" s="266"/>
      <c r="C580" s="266" t="s">
        <v>113</v>
      </c>
      <c r="D580" s="1247">
        <v>96.5</v>
      </c>
      <c r="E580" s="498">
        <v>3600962.3910636017</v>
      </c>
      <c r="F580" s="1697">
        <v>559351</v>
      </c>
      <c r="G580" s="1267">
        <v>92.7</v>
      </c>
      <c r="H580" s="599">
        <v>1108823.9129999999</v>
      </c>
      <c r="I580" s="1286">
        <v>1.01</v>
      </c>
      <c r="J580" s="685">
        <v>4.3</v>
      </c>
      <c r="K580" s="1289">
        <v>1.08</v>
      </c>
      <c r="L580" s="586">
        <v>700216.10499999998</v>
      </c>
      <c r="N580" s="1385"/>
      <c r="O580" s="517"/>
      <c r="P580" s="2014">
        <v>1124634.8810000001</v>
      </c>
      <c r="Q580" s="2015">
        <f t="shared" si="15"/>
        <v>3600962.3910636017</v>
      </c>
      <c r="R580" s="1984">
        <v>93.7</v>
      </c>
      <c r="S580" s="1984">
        <v>119.2</v>
      </c>
      <c r="T580" s="1984">
        <v>106.1</v>
      </c>
      <c r="U580" s="1395">
        <v>97.5</v>
      </c>
      <c r="V580" s="1704">
        <f t="shared" si="14"/>
        <v>1.08</v>
      </c>
      <c r="AI580" s="1288"/>
    </row>
    <row r="581" spans="1:35" ht="13.5" customHeight="1">
      <c r="A581" s="598"/>
      <c r="B581" s="266"/>
      <c r="C581" s="266" t="s">
        <v>114</v>
      </c>
      <c r="D581" s="1247">
        <v>96.4</v>
      </c>
      <c r="E581" s="498">
        <v>3516406.7191372598</v>
      </c>
      <c r="F581" s="1697">
        <v>424490</v>
      </c>
      <c r="G581" s="1267">
        <v>93.4</v>
      </c>
      <c r="H581" s="599">
        <v>1037897.622</v>
      </c>
      <c r="I581" s="1286">
        <v>1.01</v>
      </c>
      <c r="J581" s="685">
        <v>5</v>
      </c>
      <c r="K581" s="1289">
        <v>1.0580000000000001</v>
      </c>
      <c r="L581" s="586">
        <v>668940.38399999996</v>
      </c>
      <c r="N581" s="1385"/>
      <c r="O581" s="517"/>
      <c r="P581" s="2014">
        <v>1098226.8689999999</v>
      </c>
      <c r="Q581" s="2015">
        <f t="shared" si="15"/>
        <v>3516406.7191372598</v>
      </c>
      <c r="R581" s="1984">
        <v>89.4</v>
      </c>
      <c r="S581" s="1984">
        <v>120</v>
      </c>
      <c r="T581" s="1984">
        <v>104.2</v>
      </c>
      <c r="U581" s="1395">
        <v>97.3</v>
      </c>
      <c r="V581" s="1704">
        <f t="shared" si="14"/>
        <v>1.0580000000000001</v>
      </c>
      <c r="AI581" s="1288"/>
    </row>
    <row r="582" spans="1:35" ht="13.5" customHeight="1">
      <c r="A582" s="598"/>
      <c r="B582" s="266"/>
      <c r="C582" s="266" t="s">
        <v>115</v>
      </c>
      <c r="D582" s="1247">
        <v>95.8</v>
      </c>
      <c r="E582" s="498">
        <v>3798045.6465365961</v>
      </c>
      <c r="F582" s="1697">
        <v>291243</v>
      </c>
      <c r="G582" s="1267">
        <v>92</v>
      </c>
      <c r="H582" s="599">
        <v>1094157.8640000001</v>
      </c>
      <c r="I582" s="1286">
        <v>1.01</v>
      </c>
      <c r="J582" s="685">
        <v>4</v>
      </c>
      <c r="K582" s="1289">
        <v>1.1519999999999999</v>
      </c>
      <c r="L582" s="586">
        <v>739614.73699999996</v>
      </c>
      <c r="N582" s="1385"/>
      <c r="O582" s="517"/>
      <c r="P582" s="2014">
        <v>1186186.9550000001</v>
      </c>
      <c r="Q582" s="2015">
        <f t="shared" si="15"/>
        <v>3798045.6465365961</v>
      </c>
      <c r="R582" s="1984">
        <v>99.2</v>
      </c>
      <c r="S582" s="1984">
        <v>119.8</v>
      </c>
      <c r="T582" s="1984">
        <v>106</v>
      </c>
      <c r="U582" s="1395">
        <v>97.3</v>
      </c>
      <c r="V582" s="1704">
        <f t="shared" si="14"/>
        <v>1.1519999999999999</v>
      </c>
      <c r="AI582" s="1288"/>
    </row>
    <row r="583" spans="1:35" ht="13.5" customHeight="1">
      <c r="A583" s="598"/>
      <c r="B583" s="266"/>
      <c r="C583" s="266" t="s">
        <v>116</v>
      </c>
      <c r="D583" s="1247">
        <v>95</v>
      </c>
      <c r="E583" s="498">
        <v>3363753.2225694926</v>
      </c>
      <c r="F583" s="1697">
        <v>787027</v>
      </c>
      <c r="G583" s="1267">
        <v>91.1</v>
      </c>
      <c r="H583" s="599">
        <v>1093094.96</v>
      </c>
      <c r="I583" s="1286">
        <v>1.02</v>
      </c>
      <c r="J583" s="685">
        <v>2.9</v>
      </c>
      <c r="K583" s="1289">
        <v>1.127</v>
      </c>
      <c r="L583" s="586">
        <v>710822.73400000005</v>
      </c>
      <c r="N583" s="1385"/>
      <c r="O583" s="517"/>
      <c r="P583" s="2014">
        <v>1050550.879</v>
      </c>
      <c r="Q583" s="2015">
        <f t="shared" si="15"/>
        <v>3363753.2225694926</v>
      </c>
      <c r="R583" s="1984">
        <v>97</v>
      </c>
      <c r="S583" s="1984">
        <v>119.6</v>
      </c>
      <c r="T583" s="1984">
        <v>105.9</v>
      </c>
      <c r="U583" s="1395">
        <v>97.2</v>
      </c>
      <c r="V583" s="1704">
        <f t="shared" si="14"/>
        <v>1.127</v>
      </c>
      <c r="AI583" s="1288"/>
    </row>
    <row r="584" spans="1:35" ht="13.5" customHeight="1">
      <c r="A584" s="598"/>
      <c r="B584" s="266"/>
      <c r="C584" s="266" t="s">
        <v>117</v>
      </c>
      <c r="D584" s="1247">
        <v>94.5</v>
      </c>
      <c r="E584" s="498">
        <v>2999860.3980566538</v>
      </c>
      <c r="F584" s="1697">
        <v>343958</v>
      </c>
      <c r="G584" s="1267">
        <v>92</v>
      </c>
      <c r="H584" s="599">
        <v>1106690.754</v>
      </c>
      <c r="I584" s="1286">
        <v>1.02</v>
      </c>
      <c r="J584" s="685">
        <v>4.0999999999999996</v>
      </c>
      <c r="K584" s="1289">
        <v>1.0900000000000001</v>
      </c>
      <c r="L584" s="586">
        <v>694921.53599999996</v>
      </c>
      <c r="N584" s="1385"/>
      <c r="O584" s="517"/>
      <c r="P584" s="2014">
        <v>936901.66</v>
      </c>
      <c r="Q584" s="2015">
        <f t="shared" si="15"/>
        <v>2999860.3980566538</v>
      </c>
      <c r="R584" s="1984">
        <v>95.2</v>
      </c>
      <c r="S584" s="1984">
        <v>120</v>
      </c>
      <c r="T584" s="1984">
        <v>107.8</v>
      </c>
      <c r="U584" s="1395">
        <v>97.2</v>
      </c>
      <c r="V584" s="1704">
        <f t="shared" si="14"/>
        <v>1.0900000000000001</v>
      </c>
      <c r="AI584" s="1288"/>
    </row>
    <row r="585" spans="1:35" ht="13.5" customHeight="1">
      <c r="A585" s="601"/>
      <c r="B585" s="588"/>
      <c r="C585" s="588" t="s">
        <v>118</v>
      </c>
      <c r="D585" s="1248">
        <v>97.7</v>
      </c>
      <c r="E585" s="603">
        <v>3173782.9568153131</v>
      </c>
      <c r="F585" s="1698">
        <v>264578</v>
      </c>
      <c r="G585" s="1268">
        <v>97.6</v>
      </c>
      <c r="H585" s="602">
        <v>1093381.398</v>
      </c>
      <c r="I585" s="1287">
        <v>1.02</v>
      </c>
      <c r="J585" s="686">
        <v>1.5</v>
      </c>
      <c r="K585" s="1296">
        <v>1.194</v>
      </c>
      <c r="L585" s="590">
        <v>751409.97700000007</v>
      </c>
      <c r="N585" s="2022"/>
      <c r="O585" s="543"/>
      <c r="P585" s="1702">
        <v>991220.299</v>
      </c>
      <c r="Q585" s="547">
        <f t="shared" si="15"/>
        <v>3173782.9568153131</v>
      </c>
      <c r="R585" s="1984">
        <v>101.7</v>
      </c>
      <c r="S585" s="1256">
        <v>120.3</v>
      </c>
      <c r="T585" s="1256">
        <v>106.5</v>
      </c>
      <c r="U585" s="1396">
        <v>96.2</v>
      </c>
      <c r="V585" s="1704">
        <f t="shared" si="14"/>
        <v>1.194</v>
      </c>
      <c r="AI585" s="1288"/>
    </row>
    <row r="586" spans="1:35" ht="13.5" customHeight="1">
      <c r="A586" s="585">
        <v>2024</v>
      </c>
      <c r="B586" s="266" t="s">
        <v>191</v>
      </c>
      <c r="C586" s="266" t="s">
        <v>107</v>
      </c>
      <c r="D586" s="1247">
        <v>93.5</v>
      </c>
      <c r="E586" s="498">
        <v>3344268.2432612749</v>
      </c>
      <c r="F586" s="1697">
        <v>317253</v>
      </c>
      <c r="G586" s="1267">
        <v>89.6</v>
      </c>
      <c r="H586" s="599">
        <v>1060891.2450000001</v>
      </c>
      <c r="I586" s="1286">
        <v>1.02</v>
      </c>
      <c r="J586" s="685">
        <v>2.8</v>
      </c>
      <c r="K586" s="1289">
        <v>1.0640000000000001</v>
      </c>
      <c r="L586" s="586">
        <v>551467.94400000002</v>
      </c>
      <c r="N586" s="1385"/>
      <c r="O586" s="517"/>
      <c r="P586" s="2014">
        <v>1044465.426</v>
      </c>
      <c r="Q586" s="2015">
        <f t="shared" si="15"/>
        <v>3344268.2432612749</v>
      </c>
      <c r="R586" s="667">
        <v>86.2</v>
      </c>
      <c r="S586" s="1984">
        <v>120.5</v>
      </c>
      <c r="T586" s="1984">
        <v>102.1</v>
      </c>
      <c r="U586" s="1388">
        <v>95.6</v>
      </c>
      <c r="V586" s="1707">
        <f t="shared" si="14"/>
        <v>1.0640000000000001</v>
      </c>
      <c r="AI586" s="1288"/>
    </row>
    <row r="587" spans="1:35" ht="13.5" customHeight="1">
      <c r="A587" s="598"/>
      <c r="B587" s="266"/>
      <c r="C587" s="266" t="s">
        <v>108</v>
      </c>
      <c r="D587" s="1247">
        <v>97</v>
      </c>
      <c r="E587" s="498">
        <v>3283870.671035443</v>
      </c>
      <c r="F587" s="1697">
        <v>280780</v>
      </c>
      <c r="G587" s="1267">
        <v>95.9</v>
      </c>
      <c r="H587" s="599">
        <v>1089406.692</v>
      </c>
      <c r="I587" s="1286">
        <v>1.01</v>
      </c>
      <c r="J587" s="685">
        <v>6.4</v>
      </c>
      <c r="K587" s="1289">
        <v>1.2170000000000001</v>
      </c>
      <c r="L587" s="586">
        <v>641642.68900000001</v>
      </c>
      <c r="N587" s="1385"/>
      <c r="O587" s="517"/>
      <c r="P587" s="2014">
        <v>1025602.353</v>
      </c>
      <c r="Q587" s="2015">
        <f t="shared" si="15"/>
        <v>3283870.671035443</v>
      </c>
      <c r="R587" s="664">
        <v>97.6</v>
      </c>
      <c r="S587" s="1984">
        <v>120.6</v>
      </c>
      <c r="T587" s="1984">
        <v>103.2</v>
      </c>
      <c r="U587" s="1395">
        <v>93.7</v>
      </c>
      <c r="V587" s="1708">
        <f t="shared" ref="V587:V609" si="16">ROUND(R587*S587/T587/U587,3)</f>
        <v>1.2170000000000001</v>
      </c>
      <c r="AI587" s="1288"/>
    </row>
    <row r="588" spans="1:35" ht="13.5" customHeight="1">
      <c r="A588" s="598"/>
      <c r="B588" s="266"/>
      <c r="C588" s="266" t="s">
        <v>109</v>
      </c>
      <c r="D588" s="1247">
        <v>98.4</v>
      </c>
      <c r="E588" s="498">
        <v>3407615.4776697303</v>
      </c>
      <c r="F588" s="1697">
        <v>291786</v>
      </c>
      <c r="G588" s="1267">
        <v>99</v>
      </c>
      <c r="H588" s="599">
        <v>1097761.4339999999</v>
      </c>
      <c r="I588" s="1286">
        <v>1.02</v>
      </c>
      <c r="J588" s="685">
        <v>4.3</v>
      </c>
      <c r="K588" s="1289">
        <v>1.377</v>
      </c>
      <c r="L588" s="586">
        <v>768382.85600000003</v>
      </c>
      <c r="N588" s="1385"/>
      <c r="O588" s="517"/>
      <c r="P588" s="2014">
        <v>1064249.723</v>
      </c>
      <c r="Q588" s="2015">
        <f t="shared" si="15"/>
        <v>3407615.4776697303</v>
      </c>
      <c r="R588" s="664">
        <v>112.4</v>
      </c>
      <c r="S588" s="1984">
        <v>121</v>
      </c>
      <c r="T588" s="1984">
        <v>104.1</v>
      </c>
      <c r="U588" s="1395">
        <v>94.9</v>
      </c>
      <c r="V588" s="1708">
        <f t="shared" si="16"/>
        <v>1.377</v>
      </c>
      <c r="AI588" s="1288"/>
    </row>
    <row r="589" spans="1:35" ht="13.5" customHeight="1">
      <c r="A589" s="598"/>
      <c r="B589" s="266"/>
      <c r="C589" s="266" t="s">
        <v>110</v>
      </c>
      <c r="D589" s="1247">
        <v>92.2</v>
      </c>
      <c r="E589" s="498">
        <v>2991688.0102677541</v>
      </c>
      <c r="F589" s="1697">
        <v>439512</v>
      </c>
      <c r="G589" s="1267">
        <v>89.3</v>
      </c>
      <c r="H589" s="599">
        <v>1146883.8860000002</v>
      </c>
      <c r="I589" s="1286">
        <v>1.01</v>
      </c>
      <c r="J589" s="685">
        <v>0.9</v>
      </c>
      <c r="K589" s="1289">
        <v>1.08</v>
      </c>
      <c r="L589" s="586">
        <v>666221.91300000006</v>
      </c>
      <c r="N589" s="1385"/>
      <c r="O589" s="517"/>
      <c r="P589" s="2014">
        <v>934349.3</v>
      </c>
      <c r="Q589" s="2015">
        <f t="shared" si="15"/>
        <v>2991688.0102677541</v>
      </c>
      <c r="R589" s="664">
        <v>91.1</v>
      </c>
      <c r="S589" s="1984">
        <v>121.9</v>
      </c>
      <c r="T589" s="1984">
        <v>107.7</v>
      </c>
      <c r="U589" s="1395">
        <v>95.5</v>
      </c>
      <c r="V589" s="1708">
        <f t="shared" si="16"/>
        <v>1.08</v>
      </c>
      <c r="AI589" s="1288"/>
    </row>
    <row r="590" spans="1:35" ht="13.5" customHeight="1">
      <c r="A590" s="598"/>
      <c r="B590" s="266"/>
      <c r="C590" s="266" t="s">
        <v>111</v>
      </c>
      <c r="D590" s="1247">
        <v>96.1</v>
      </c>
      <c r="E590" s="498">
        <v>3477422.6305598025</v>
      </c>
      <c r="F590" s="1697">
        <v>223184</v>
      </c>
      <c r="G590" s="1267">
        <v>90.6</v>
      </c>
      <c r="H590" s="599">
        <v>1131867.8539999998</v>
      </c>
      <c r="I590" s="1286">
        <v>0.99</v>
      </c>
      <c r="J590" s="685">
        <v>1.6</v>
      </c>
      <c r="K590" s="1289">
        <v>1.0429999999999999</v>
      </c>
      <c r="L590" s="586">
        <v>639881.56700000004</v>
      </c>
      <c r="N590" s="1385"/>
      <c r="O590" s="517"/>
      <c r="P590" s="2014">
        <v>1086051.55</v>
      </c>
      <c r="Q590" s="2015">
        <f t="shared" si="15"/>
        <v>3477422.6305598025</v>
      </c>
      <c r="R590" s="664">
        <v>89.4</v>
      </c>
      <c r="S590" s="1984">
        <v>122.3</v>
      </c>
      <c r="T590" s="1984">
        <v>108.1</v>
      </c>
      <c r="U590" s="1395">
        <v>97</v>
      </c>
      <c r="V590" s="1708">
        <f t="shared" si="16"/>
        <v>1.0429999999999999</v>
      </c>
      <c r="AI590" s="1288"/>
    </row>
    <row r="591" spans="1:35" ht="13.5" customHeight="1">
      <c r="A591" s="598"/>
      <c r="B591" s="266"/>
      <c r="C591" s="266" t="s">
        <v>112</v>
      </c>
      <c r="D591" s="1247">
        <v>95.5</v>
      </c>
      <c r="E591" s="498">
        <v>3684830.6386252129</v>
      </c>
      <c r="F591" s="1697">
        <v>334827</v>
      </c>
      <c r="G591" s="1267">
        <v>91.2</v>
      </c>
      <c r="H591" s="599">
        <v>1149938.4280000001</v>
      </c>
      <c r="I591" s="1286">
        <v>0.98</v>
      </c>
      <c r="J591" s="685">
        <v>5</v>
      </c>
      <c r="K591" s="1289">
        <v>1.117</v>
      </c>
      <c r="L591" s="586">
        <v>706887.31299999997</v>
      </c>
      <c r="N591" s="1385"/>
      <c r="O591" s="517"/>
      <c r="P591" s="2014">
        <v>1150828.2</v>
      </c>
      <c r="Q591" s="2015">
        <f t="shared" si="15"/>
        <v>3684830.6386252129</v>
      </c>
      <c r="R591" s="664">
        <v>95.2</v>
      </c>
      <c r="S591" s="1984">
        <v>122.5</v>
      </c>
      <c r="T591" s="1984">
        <v>108.8</v>
      </c>
      <c r="U591" s="1395">
        <v>96</v>
      </c>
      <c r="V591" s="1708">
        <f t="shared" si="16"/>
        <v>1.117</v>
      </c>
      <c r="AI591" s="1288"/>
    </row>
    <row r="592" spans="1:35" ht="13.5" customHeight="1">
      <c r="A592" s="598"/>
      <c r="B592" s="266"/>
      <c r="C592" s="266" t="s">
        <v>113</v>
      </c>
      <c r="D592" s="1247">
        <v>100.1</v>
      </c>
      <c r="E592" s="607">
        <v>3801282.9060971704</v>
      </c>
      <c r="F592" s="1697">
        <v>325266</v>
      </c>
      <c r="G592" s="1267">
        <v>97.7</v>
      </c>
      <c r="H592" s="599">
        <v>1156092.46</v>
      </c>
      <c r="I592" s="1286">
        <v>1.01</v>
      </c>
      <c r="J592" s="685">
        <v>0.5</v>
      </c>
      <c r="K592" s="1289">
        <v>1.17</v>
      </c>
      <c r="L592" s="586">
        <v>714937.696</v>
      </c>
      <c r="N592" s="1385"/>
      <c r="O592" s="517"/>
      <c r="P592" s="2014">
        <v>1187198</v>
      </c>
      <c r="Q592" s="2015">
        <f t="shared" si="15"/>
        <v>3801282.9060971704</v>
      </c>
      <c r="R592" s="664">
        <v>100.8</v>
      </c>
      <c r="S592" s="1984">
        <v>122.7</v>
      </c>
      <c r="T592" s="1984">
        <v>110.7</v>
      </c>
      <c r="U592" s="1395">
        <v>95.5</v>
      </c>
      <c r="V592" s="1708">
        <f t="shared" si="16"/>
        <v>1.17</v>
      </c>
      <c r="AI592" s="1288"/>
    </row>
    <row r="593" spans="1:35" ht="13.5" customHeight="1">
      <c r="A593" s="598"/>
      <c r="B593" s="266"/>
      <c r="C593" s="266" t="s">
        <v>114</v>
      </c>
      <c r="D593" s="1247">
        <v>96.4</v>
      </c>
      <c r="E593" s="607">
        <v>3496145.5493393643</v>
      </c>
      <c r="F593" s="1697">
        <v>244499</v>
      </c>
      <c r="G593" s="1267">
        <v>91.7</v>
      </c>
      <c r="H593" s="599">
        <v>1081961.4180000001</v>
      </c>
      <c r="I593" s="1286">
        <v>1.02</v>
      </c>
      <c r="J593" s="685">
        <v>4.7</v>
      </c>
      <c r="K593" s="1289">
        <v>1.0329999999999999</v>
      </c>
      <c r="L593" s="586">
        <v>658371.99699999997</v>
      </c>
      <c r="N593" s="1385"/>
      <c r="O593" s="517"/>
      <c r="P593" s="2014">
        <v>1091899</v>
      </c>
      <c r="Q593" s="2015">
        <f t="shared" si="15"/>
        <v>3496145.5493393643</v>
      </c>
      <c r="R593" s="664">
        <v>87.7</v>
      </c>
      <c r="S593" s="1984">
        <v>122.4</v>
      </c>
      <c r="T593" s="1984">
        <v>107</v>
      </c>
      <c r="U593" s="1395">
        <v>97.1</v>
      </c>
      <c r="V593" s="1708">
        <f t="shared" si="16"/>
        <v>1.0329999999999999</v>
      </c>
      <c r="AI593" s="1288"/>
    </row>
    <row r="594" spans="1:35" ht="13.5" customHeight="1">
      <c r="A594" s="598"/>
      <c r="B594" s="266"/>
      <c r="C594" s="266" t="s">
        <v>115</v>
      </c>
      <c r="D594" s="1247">
        <v>97.7</v>
      </c>
      <c r="E594" s="607">
        <v>3668686.013481006</v>
      </c>
      <c r="F594" s="1697">
        <v>497845</v>
      </c>
      <c r="G594" s="1267">
        <v>96.5</v>
      </c>
      <c r="H594" s="599">
        <v>1099634.8700000001</v>
      </c>
      <c r="I594" s="1286">
        <v>1.02</v>
      </c>
      <c r="J594" s="685">
        <v>0.8</v>
      </c>
      <c r="K594" s="1289">
        <v>1.19</v>
      </c>
      <c r="L594" s="586">
        <v>677303.44099999999</v>
      </c>
      <c r="N594" s="1385"/>
      <c r="O594" s="517"/>
      <c r="P594" s="2014">
        <v>1145785.99</v>
      </c>
      <c r="Q594" s="2015">
        <f t="shared" si="15"/>
        <v>3668686.013481006</v>
      </c>
      <c r="R594" s="664">
        <v>99.7</v>
      </c>
      <c r="S594" s="1984">
        <v>122.6</v>
      </c>
      <c r="T594" s="1984">
        <v>107.9</v>
      </c>
      <c r="U594" s="1395">
        <v>95.2</v>
      </c>
      <c r="V594" s="1708">
        <f t="shared" si="16"/>
        <v>1.19</v>
      </c>
      <c r="AI594" s="1288"/>
    </row>
    <row r="595" spans="1:35" ht="13.5" customHeight="1">
      <c r="A595" s="598"/>
      <c r="B595" s="266"/>
      <c r="C595" s="266" t="s">
        <v>116</v>
      </c>
      <c r="D595" s="1247">
        <v>98</v>
      </c>
      <c r="E595" s="607">
        <v>3564273.2220425708</v>
      </c>
      <c r="F595" s="1697">
        <v>350234</v>
      </c>
      <c r="G595" s="1267">
        <v>95</v>
      </c>
      <c r="H595" s="599">
        <v>1144828.0260000001</v>
      </c>
      <c r="I595" s="1286">
        <v>1.02</v>
      </c>
      <c r="J595" s="685">
        <v>-0.9</v>
      </c>
      <c r="K595" s="1289">
        <v>1.204</v>
      </c>
      <c r="L595" s="586">
        <v>703934.20900000003</v>
      </c>
      <c r="N595" s="1385"/>
      <c r="O595" s="517"/>
      <c r="P595" s="2014">
        <v>1113176.3</v>
      </c>
      <c r="Q595" s="2015">
        <f t="shared" si="15"/>
        <v>3564273.2220425708</v>
      </c>
      <c r="R595" s="664">
        <v>102.2</v>
      </c>
      <c r="S595" s="1984">
        <v>123</v>
      </c>
      <c r="T595" s="1984">
        <v>109</v>
      </c>
      <c r="U595" s="1395">
        <v>95.8</v>
      </c>
      <c r="V595" s="1708">
        <f t="shared" si="16"/>
        <v>1.204</v>
      </c>
      <c r="AI595" s="1288"/>
    </row>
    <row r="596" spans="1:35" ht="13.5" customHeight="1">
      <c r="A596" s="598"/>
      <c r="B596" s="266"/>
      <c r="C596" s="266" t="s">
        <v>117</v>
      </c>
      <c r="D596" s="1247">
        <v>96.6</v>
      </c>
      <c r="E596" s="607">
        <v>3208213.445323389</v>
      </c>
      <c r="F596" s="1697">
        <v>317625</v>
      </c>
      <c r="G596" s="1267">
        <v>90.9</v>
      </c>
      <c r="H596" s="599">
        <v>1151910.395</v>
      </c>
      <c r="I596" s="1286">
        <v>1.01</v>
      </c>
      <c r="J596" s="685">
        <v>3.4</v>
      </c>
      <c r="K596" s="1289">
        <v>1.141</v>
      </c>
      <c r="L596" s="586">
        <v>637957.66800000006</v>
      </c>
      <c r="N596" s="1385"/>
      <c r="O596" s="517"/>
      <c r="P596" s="2014">
        <v>1001973.46</v>
      </c>
      <c r="Q596" s="2015">
        <f t="shared" si="15"/>
        <v>3208213.445323389</v>
      </c>
      <c r="R596" s="664">
        <v>97.5</v>
      </c>
      <c r="S596" s="1984">
        <v>123.1</v>
      </c>
      <c r="T596" s="1984">
        <v>109.7</v>
      </c>
      <c r="U596" s="1395">
        <v>95.9</v>
      </c>
      <c r="V596" s="1708">
        <f t="shared" si="16"/>
        <v>1.141</v>
      </c>
      <c r="AI596" s="1288"/>
    </row>
    <row r="597" spans="1:35" ht="13.5" customHeight="1">
      <c r="A597" s="601"/>
      <c r="B597" s="588"/>
      <c r="C597" s="588" t="s">
        <v>118</v>
      </c>
      <c r="D597" s="1248">
        <v>96.7</v>
      </c>
      <c r="E597" s="543">
        <v>3142565.7040523705</v>
      </c>
      <c r="F597" s="1698">
        <v>372586</v>
      </c>
      <c r="G597" s="1268">
        <v>91.9</v>
      </c>
      <c r="H597" s="602">
        <v>1121366.2</v>
      </c>
      <c r="I597" s="1287">
        <v>1</v>
      </c>
      <c r="J597" s="686">
        <v>2.2000000000000002</v>
      </c>
      <c r="K597" s="1296">
        <v>1.224</v>
      </c>
      <c r="L597" s="590">
        <v>768089.28300000005</v>
      </c>
      <c r="N597" s="2022"/>
      <c r="O597" s="543"/>
      <c r="P597" s="1702">
        <v>981470.68</v>
      </c>
      <c r="Q597" s="547">
        <f t="shared" si="15"/>
        <v>3142565.7040523705</v>
      </c>
      <c r="R597" s="669">
        <v>103.1</v>
      </c>
      <c r="S597" s="1256">
        <v>123.2</v>
      </c>
      <c r="T597" s="1256">
        <v>108.4</v>
      </c>
      <c r="U597" s="1396">
        <v>95.7</v>
      </c>
      <c r="V597" s="1709">
        <f t="shared" si="16"/>
        <v>1.224</v>
      </c>
      <c r="AI597" s="1288"/>
    </row>
    <row r="598" spans="1:35" ht="13.5" customHeight="1">
      <c r="A598" s="585">
        <v>2025</v>
      </c>
      <c r="B598" s="266" t="s">
        <v>832</v>
      </c>
      <c r="C598" s="266" t="s">
        <v>107</v>
      </c>
      <c r="D598" s="1247">
        <v>99.1</v>
      </c>
      <c r="E598" s="498">
        <v>3118212.2215393786</v>
      </c>
      <c r="F598" s="1697">
        <v>221771</v>
      </c>
      <c r="G598" s="1267">
        <v>96.1</v>
      </c>
      <c r="H598" s="599">
        <v>1051705.575</v>
      </c>
      <c r="I598" s="1286">
        <v>0.99</v>
      </c>
      <c r="J598" s="685">
        <v>0.2</v>
      </c>
      <c r="K598" s="1289">
        <v>1.0960000000000001</v>
      </c>
      <c r="L598" s="586">
        <v>558140.65300000005</v>
      </c>
      <c r="N598" s="1385"/>
      <c r="O598" s="517"/>
      <c r="P598" s="2014">
        <v>973864.72</v>
      </c>
      <c r="Q598" s="2015">
        <f t="shared" si="15"/>
        <v>3118212.2215393786</v>
      </c>
      <c r="R598" s="667">
        <v>91.3</v>
      </c>
      <c r="S598" s="1984">
        <v>123.7</v>
      </c>
      <c r="T598" s="1984">
        <v>111</v>
      </c>
      <c r="U598" s="1388">
        <v>92.8</v>
      </c>
      <c r="V598" s="1707">
        <f t="shared" si="16"/>
        <v>1.0960000000000001</v>
      </c>
    </row>
    <row r="599" spans="1:35" ht="13.5" customHeight="1">
      <c r="A599" s="598"/>
      <c r="B599" s="266"/>
      <c r="C599" s="266" t="s">
        <v>108</v>
      </c>
      <c r="D599" s="1247">
        <v>97.3</v>
      </c>
      <c r="E599" s="498">
        <v>3056114.4528683973</v>
      </c>
      <c r="F599" s="1697">
        <v>315986</v>
      </c>
      <c r="G599" s="1267">
        <v>91.3</v>
      </c>
      <c r="H599" s="599">
        <v>1067022.24</v>
      </c>
      <c r="I599" s="1286">
        <v>0.99</v>
      </c>
      <c r="J599" s="685">
        <v>-2.4</v>
      </c>
      <c r="K599" s="1289">
        <v>1.1379999999999999</v>
      </c>
      <c r="L599" s="586">
        <v>693205.49</v>
      </c>
      <c r="N599" s="1385"/>
      <c r="O599" s="517"/>
      <c r="P599" s="2014">
        <v>954470.65</v>
      </c>
      <c r="Q599" s="2015">
        <f t="shared" si="15"/>
        <v>3056114.4528683973</v>
      </c>
      <c r="R599" s="664">
        <v>94.1</v>
      </c>
      <c r="S599" s="1984">
        <v>124.1</v>
      </c>
      <c r="T599" s="1984">
        <v>111.5</v>
      </c>
      <c r="U599" s="1395">
        <v>92</v>
      </c>
      <c r="V599" s="1708">
        <f t="shared" si="16"/>
        <v>1.1379999999999999</v>
      </c>
    </row>
    <row r="600" spans="1:35" ht="13.5" customHeight="1">
      <c r="A600" s="598"/>
      <c r="B600" s="266"/>
      <c r="C600" s="266" t="s">
        <v>109</v>
      </c>
      <c r="D600" s="1247">
        <v>91.8</v>
      </c>
      <c r="E600" s="498">
        <v>2997854.5391440261</v>
      </c>
      <c r="F600" s="1697">
        <v>298906</v>
      </c>
      <c r="G600" s="1267">
        <v>87.5</v>
      </c>
      <c r="H600" s="599">
        <v>1062048.192</v>
      </c>
      <c r="I600" s="1286">
        <v>1</v>
      </c>
      <c r="J600" s="685">
        <v>-1.4</v>
      </c>
      <c r="K600" s="1289">
        <v>1.27</v>
      </c>
      <c r="L600" s="586">
        <v>785043.049</v>
      </c>
      <c r="N600" s="1385"/>
      <c r="O600" s="517"/>
      <c r="P600" s="2014">
        <v>936275.2</v>
      </c>
      <c r="Q600" s="2015">
        <f t="shared" si="15"/>
        <v>2997854.5391440261</v>
      </c>
      <c r="R600" s="664">
        <v>104.9</v>
      </c>
      <c r="S600" s="1984">
        <v>124.5</v>
      </c>
      <c r="T600" s="1984">
        <v>113.4</v>
      </c>
      <c r="U600" s="1395">
        <v>90.7</v>
      </c>
      <c r="V600" s="1708">
        <f t="shared" si="16"/>
        <v>1.27</v>
      </c>
    </row>
    <row r="601" spans="1:35" ht="13.5" customHeight="1">
      <c r="A601" s="598"/>
      <c r="B601" s="266"/>
      <c r="C601" s="266" t="s">
        <v>110</v>
      </c>
      <c r="D601" s="1247">
        <v>93.6</v>
      </c>
      <c r="E601" s="498">
        <v>3101449.7267875834</v>
      </c>
      <c r="F601" s="1697">
        <v>346944</v>
      </c>
      <c r="G601" s="1267">
        <v>87.2</v>
      </c>
      <c r="H601" s="599">
        <v>1147441.318</v>
      </c>
      <c r="I601" s="1286">
        <v>0.99</v>
      </c>
      <c r="J601" s="685">
        <v>-2</v>
      </c>
      <c r="K601" s="1289">
        <v>1.0569999999999999</v>
      </c>
      <c r="L601" s="586">
        <v>689407.60699999996</v>
      </c>
      <c r="N601" s="1385"/>
      <c r="O601" s="517"/>
      <c r="P601" s="2014">
        <v>968629.54</v>
      </c>
      <c r="Q601" s="2015">
        <f t="shared" si="15"/>
        <v>3101449.7267875834</v>
      </c>
      <c r="R601" s="664">
        <v>92.5</v>
      </c>
      <c r="S601" s="1984">
        <v>124.4</v>
      </c>
      <c r="T601" s="1984">
        <v>116.1</v>
      </c>
      <c r="U601" s="1395">
        <v>93.8</v>
      </c>
      <c r="V601" s="1708">
        <f t="shared" si="16"/>
        <v>1.0569999999999999</v>
      </c>
    </row>
    <row r="602" spans="1:35" ht="13.5" customHeight="1">
      <c r="A602" s="598"/>
      <c r="B602" s="266"/>
      <c r="C602" s="266" t="s">
        <v>111</v>
      </c>
      <c r="D602" s="1247">
        <v>98.8</v>
      </c>
      <c r="E602" s="498">
        <v>3462968.5737635801</v>
      </c>
      <c r="F602" s="1697">
        <v>673325</v>
      </c>
      <c r="G602" s="1267">
        <v>101.2</v>
      </c>
      <c r="H602" s="599">
        <v>1107304.5870000001</v>
      </c>
      <c r="I602" s="1286">
        <v>0.99</v>
      </c>
      <c r="J602" s="685">
        <v>-1.7</v>
      </c>
      <c r="K602" s="1289">
        <v>1.0329999999999999</v>
      </c>
      <c r="L602" s="586">
        <v>644633.42300000007</v>
      </c>
      <c r="N602" s="1385"/>
      <c r="O602" s="517"/>
      <c r="P602" s="2014">
        <v>1081537.33</v>
      </c>
      <c r="Q602" s="2015">
        <f t="shared" si="15"/>
        <v>3462968.5737635801</v>
      </c>
      <c r="R602" s="664">
        <v>90.3</v>
      </c>
      <c r="S602" s="1984">
        <v>124</v>
      </c>
      <c r="T602" s="1984">
        <v>116.6</v>
      </c>
      <c r="U602" s="1395">
        <v>93</v>
      </c>
      <c r="V602" s="1708">
        <f t="shared" si="16"/>
        <v>1.0329999999999999</v>
      </c>
    </row>
    <row r="603" spans="1:35" ht="13.5" customHeight="1">
      <c r="A603" s="598"/>
      <c r="B603" s="266"/>
      <c r="C603" s="266" t="s">
        <v>112</v>
      </c>
      <c r="D603" s="1247">
        <v>103.4</v>
      </c>
      <c r="E603" s="498">
        <v>3825468.6093313233</v>
      </c>
      <c r="F603" s="1697">
        <v>308353</v>
      </c>
      <c r="G603" s="1267">
        <v>107.1</v>
      </c>
      <c r="H603" s="599">
        <v>1151527</v>
      </c>
      <c r="I603" s="1286">
        <v>0.98</v>
      </c>
      <c r="J603" s="685">
        <v>-3.2</v>
      </c>
      <c r="K603" s="1289">
        <v>1.19</v>
      </c>
      <c r="L603" s="586">
        <v>697657.81799999997</v>
      </c>
      <c r="N603" s="1385"/>
      <c r="O603" s="517"/>
      <c r="P603" s="2014">
        <v>1194751.56</v>
      </c>
      <c r="Q603" s="2015">
        <f t="shared" ref="Q603:Q621" si="17">P603*$Q$4</f>
        <v>3825468.6093313233</v>
      </c>
      <c r="R603" s="664">
        <v>104.9</v>
      </c>
      <c r="S603" s="1984">
        <v>124</v>
      </c>
      <c r="T603" s="1984">
        <v>117.4</v>
      </c>
      <c r="U603" s="1395">
        <v>93.1</v>
      </c>
      <c r="V603" s="1708">
        <f t="shared" si="16"/>
        <v>1.19</v>
      </c>
    </row>
    <row r="604" spans="1:35" ht="13.5" customHeight="1">
      <c r="A604" s="598"/>
      <c r="B604" s="266"/>
      <c r="C604" s="266" t="s">
        <v>113</v>
      </c>
      <c r="D604" s="1247">
        <v>102.1</v>
      </c>
      <c r="E604" s="607">
        <v>3909323.3801184185</v>
      </c>
      <c r="F604" s="1697">
        <v>269370</v>
      </c>
      <c r="G604" s="1267">
        <v>101.6</v>
      </c>
      <c r="H604" s="599">
        <v>1174338.298</v>
      </c>
      <c r="I604" s="1286">
        <v>0.97</v>
      </c>
      <c r="J604" s="685">
        <v>-2.9</v>
      </c>
      <c r="K604" s="1289">
        <v>1.175</v>
      </c>
      <c r="L604" s="586">
        <v>729835.36400000006</v>
      </c>
      <c r="N604" s="1385"/>
      <c r="O604" s="517"/>
      <c r="P604" s="2014">
        <v>1220940.67</v>
      </c>
      <c r="Q604" s="2015">
        <f t="shared" si="17"/>
        <v>3909323.3801184185</v>
      </c>
      <c r="R604" s="664">
        <v>102.8</v>
      </c>
      <c r="S604" s="1984">
        <v>124.2</v>
      </c>
      <c r="T604" s="1984">
        <v>117.1</v>
      </c>
      <c r="U604" s="1395">
        <v>92.8</v>
      </c>
      <c r="V604" s="1708">
        <f t="shared" si="16"/>
        <v>1.175</v>
      </c>
    </row>
    <row r="605" spans="1:35" ht="13.5" customHeight="1">
      <c r="A605" s="598"/>
      <c r="B605" s="266"/>
      <c r="C605" s="266" t="s">
        <v>114</v>
      </c>
      <c r="D605" s="1247">
        <v>93.7</v>
      </c>
      <c r="E605" s="607">
        <v>3484620.2335462244</v>
      </c>
      <c r="F605" s="1697">
        <v>295447</v>
      </c>
      <c r="G605" s="1267">
        <v>90</v>
      </c>
      <c r="H605" s="599">
        <v>1074118.344</v>
      </c>
      <c r="I605" s="1286">
        <v>0.96</v>
      </c>
      <c r="J605" s="685">
        <v>-1.8</v>
      </c>
      <c r="K605" s="1289">
        <v>0.97099999999999997</v>
      </c>
      <c r="L605" s="586">
        <v>638614.70700000005</v>
      </c>
      <c r="N605" s="1385"/>
      <c r="O605" s="517"/>
      <c r="P605" s="2014">
        <v>1088299.47</v>
      </c>
      <c r="Q605" s="2015">
        <f t="shared" si="17"/>
        <v>3484620.2335462244</v>
      </c>
      <c r="R605" s="664">
        <v>83.7</v>
      </c>
      <c r="S605" s="1984">
        <v>124.3</v>
      </c>
      <c r="T605" s="1984">
        <v>116</v>
      </c>
      <c r="U605" s="1395">
        <v>92.4</v>
      </c>
      <c r="V605" s="1708">
        <f t="shared" si="16"/>
        <v>0.97099999999999997</v>
      </c>
    </row>
    <row r="606" spans="1:35" ht="13.5" customHeight="1">
      <c r="A606" s="598"/>
      <c r="B606" s="266"/>
      <c r="C606" s="266" t="s">
        <v>115</v>
      </c>
      <c r="D606" s="1247">
        <v>95.1</v>
      </c>
      <c r="E606" s="607">
        <v>3553951.9787266739</v>
      </c>
      <c r="F606" s="599">
        <v>281037</v>
      </c>
      <c r="G606" s="1267">
        <v>87.1</v>
      </c>
      <c r="H606" s="599">
        <v>1098498.3639999998</v>
      </c>
      <c r="I606" s="1286">
        <v>0.95</v>
      </c>
      <c r="J606" s="685">
        <v>-0.7</v>
      </c>
      <c r="K606" s="1289">
        <v>1.145</v>
      </c>
      <c r="L606" s="586">
        <v>686442.98</v>
      </c>
      <c r="N606" s="1385"/>
      <c r="O606" s="517"/>
      <c r="P606" s="2014">
        <v>1109952.82</v>
      </c>
      <c r="Q606" s="2015">
        <f t="shared" si="17"/>
        <v>3553951.9787266739</v>
      </c>
      <c r="R606" s="664">
        <v>98.8</v>
      </c>
      <c r="S606" s="1984">
        <v>124.5</v>
      </c>
      <c r="T606" s="1984">
        <v>116.4</v>
      </c>
      <c r="U606" s="1395">
        <v>92.3</v>
      </c>
      <c r="V606" s="1708">
        <f t="shared" si="16"/>
        <v>1.145</v>
      </c>
    </row>
    <row r="607" spans="1:35" ht="13.5" customHeight="1">
      <c r="A607" s="598"/>
      <c r="B607" s="266"/>
      <c r="C607" s="266" t="s">
        <v>116</v>
      </c>
      <c r="D607" s="1247">
        <v>95.3</v>
      </c>
      <c r="E607" s="607">
        <v>3218845.464532495</v>
      </c>
      <c r="F607" s="599">
        <v>255718</v>
      </c>
      <c r="G607" s="1267">
        <v>92.7</v>
      </c>
      <c r="H607" s="599">
        <v>1165904.202</v>
      </c>
      <c r="I607" s="1286">
        <v>0.95</v>
      </c>
      <c r="J607" s="685">
        <v>0.7</v>
      </c>
      <c r="K607" s="1289">
        <v>1.1399999999999999</v>
      </c>
      <c r="L607" s="586">
        <v>698406.22900000005</v>
      </c>
      <c r="N607" s="1385"/>
      <c r="O607" s="517"/>
      <c r="P607" s="2014">
        <v>1005294</v>
      </c>
      <c r="Q607" s="2015">
        <f t="shared" si="17"/>
        <v>3218845.464532495</v>
      </c>
      <c r="R607" s="664">
        <v>99.3</v>
      </c>
      <c r="S607" s="1984">
        <v>124.9</v>
      </c>
      <c r="T607" s="1984">
        <v>118.3</v>
      </c>
      <c r="U607" s="1395">
        <v>92</v>
      </c>
      <c r="V607" s="1708">
        <f t="shared" si="16"/>
        <v>1.1399999999999999</v>
      </c>
    </row>
    <row r="608" spans="1:35" ht="13.5" customHeight="1">
      <c r="A608" s="598"/>
      <c r="B608" s="266"/>
      <c r="C608" s="266" t="s">
        <v>117</v>
      </c>
      <c r="D608" s="1247">
        <v>94.8</v>
      </c>
      <c r="E608" s="607">
        <v>3137344.7266805647</v>
      </c>
      <c r="F608" s="599">
        <v>243217</v>
      </c>
      <c r="G608" s="1267">
        <v>92.5</v>
      </c>
      <c r="H608" s="599">
        <v>1129149.825</v>
      </c>
      <c r="I608" s="1286">
        <v>0.95</v>
      </c>
      <c r="J608" s="685">
        <v>0.7</v>
      </c>
      <c r="K608" s="1289">
        <v>1.0640000000000001</v>
      </c>
      <c r="L608" s="586">
        <v>674525.804</v>
      </c>
      <c r="N608" s="2023"/>
      <c r="O608" s="2024"/>
      <c r="P608" s="1988">
        <v>979840.09</v>
      </c>
      <c r="Q608" s="2015">
        <f t="shared" si="17"/>
        <v>3137344.7266805647</v>
      </c>
      <c r="R608" s="664">
        <v>91.9</v>
      </c>
      <c r="S608" s="1984">
        <v>125.1</v>
      </c>
      <c r="T608" s="1984">
        <v>117.7</v>
      </c>
      <c r="U608" s="1395">
        <v>91.8</v>
      </c>
      <c r="V608" s="1708">
        <f t="shared" si="16"/>
        <v>1.0640000000000001</v>
      </c>
    </row>
    <row r="609" spans="1:22" ht="13.5" customHeight="1">
      <c r="A609" s="601"/>
      <c r="B609" s="588"/>
      <c r="C609" s="588" t="s">
        <v>118</v>
      </c>
      <c r="D609" s="1248">
        <v>92.6</v>
      </c>
      <c r="E609" s="543"/>
      <c r="F609" s="602">
        <v>302620</v>
      </c>
      <c r="G609" s="1268">
        <v>83.1</v>
      </c>
      <c r="H609" s="602">
        <v>1118431.497</v>
      </c>
      <c r="I609" s="1287">
        <v>0.95</v>
      </c>
      <c r="J609" s="686">
        <v>-2</v>
      </c>
      <c r="K609" s="1296">
        <v>1.1559999999999999</v>
      </c>
      <c r="L609" s="590">
        <v>747510.25100000005</v>
      </c>
      <c r="N609" s="2025"/>
      <c r="O609" s="2026"/>
      <c r="P609" s="1547"/>
      <c r="Q609" s="547">
        <f t="shared" si="17"/>
        <v>0</v>
      </c>
      <c r="R609" s="669">
        <v>100.6</v>
      </c>
      <c r="S609" s="1256">
        <v>125.2</v>
      </c>
      <c r="T609" s="1256">
        <v>118.4</v>
      </c>
      <c r="U609" s="1396">
        <v>92</v>
      </c>
      <c r="V609" s="1709">
        <f t="shared" si="16"/>
        <v>1.1559999999999999</v>
      </c>
    </row>
    <row r="610" spans="1:22" ht="13.5" customHeight="1">
      <c r="A610" s="585">
        <v>2026</v>
      </c>
      <c r="B610" s="266" t="s">
        <v>953</v>
      </c>
      <c r="C610" s="266" t="s">
        <v>107</v>
      </c>
      <c r="D610" s="1247">
        <v>102.3</v>
      </c>
      <c r="F610" s="1697">
        <v>200468</v>
      </c>
      <c r="G610" s="1267">
        <v>99.7</v>
      </c>
      <c r="H610" s="599">
        <v>1113173.6540000001</v>
      </c>
      <c r="I610" s="1286">
        <v>0.94</v>
      </c>
      <c r="J610" s="685">
        <v>2.8</v>
      </c>
      <c r="K610" s="1289">
        <v>1.048</v>
      </c>
      <c r="L610" s="586">
        <v>595752.56500000006</v>
      </c>
      <c r="N610" s="1385"/>
      <c r="O610" s="517"/>
      <c r="P610" s="2014"/>
      <c r="Q610" s="2015">
        <f t="shared" si="17"/>
        <v>0</v>
      </c>
      <c r="R610" s="664">
        <v>92.6</v>
      </c>
      <c r="S610" s="1984">
        <v>125.8</v>
      </c>
      <c r="T610" s="1984">
        <v>117.9</v>
      </c>
      <c r="U610" s="1395">
        <v>94.3</v>
      </c>
      <c r="V610" s="1708">
        <f t="shared" ref="V610:V621" si="18">ROUND(R610*S610/T610/U610,3)</f>
        <v>1.048</v>
      </c>
    </row>
    <row r="611" spans="1:22" ht="13.5" customHeight="1">
      <c r="A611" s="598"/>
      <c r="B611" s="266"/>
      <c r="C611" s="266" t="s">
        <v>108</v>
      </c>
      <c r="D611" s="1247"/>
      <c r="F611" s="1697"/>
      <c r="G611" s="1267"/>
      <c r="H611" s="599"/>
      <c r="I611" s="1286"/>
      <c r="J611" s="685"/>
      <c r="K611" s="1289"/>
      <c r="L611" s="586"/>
      <c r="N611" s="1385"/>
      <c r="O611" s="517"/>
      <c r="P611" s="2014"/>
      <c r="Q611" s="2015">
        <f t="shared" si="17"/>
        <v>0</v>
      </c>
      <c r="R611" s="664"/>
      <c r="S611" s="1984"/>
      <c r="T611" s="1984"/>
      <c r="U611" s="1395"/>
      <c r="V611" s="1708" t="e">
        <f t="shared" si="18"/>
        <v>#DIV/0!</v>
      </c>
    </row>
    <row r="612" spans="1:22" ht="13.5" customHeight="1">
      <c r="A612" s="598"/>
      <c r="B612" s="266"/>
      <c r="C612" s="266" t="s">
        <v>109</v>
      </c>
      <c r="D612" s="1247"/>
      <c r="F612" s="1697"/>
      <c r="G612" s="1267"/>
      <c r="H612" s="599"/>
      <c r="I612" s="1286"/>
      <c r="J612" s="685"/>
      <c r="K612" s="1289"/>
      <c r="L612" s="586"/>
      <c r="N612" s="1385"/>
      <c r="O612" s="517"/>
      <c r="P612" s="2014"/>
      <c r="Q612" s="2015">
        <f t="shared" si="17"/>
        <v>0</v>
      </c>
      <c r="R612" s="664"/>
      <c r="S612" s="1984"/>
      <c r="T612" s="1984"/>
      <c r="U612" s="1395"/>
      <c r="V612" s="1708" t="e">
        <f t="shared" si="18"/>
        <v>#DIV/0!</v>
      </c>
    </row>
    <row r="613" spans="1:22" ht="13.5" customHeight="1">
      <c r="A613" s="598"/>
      <c r="B613" s="266"/>
      <c r="C613" s="266" t="s">
        <v>110</v>
      </c>
      <c r="D613" s="1247"/>
      <c r="F613" s="1697"/>
      <c r="G613" s="1267"/>
      <c r="H613" s="599"/>
      <c r="I613" s="1286"/>
      <c r="J613" s="685"/>
      <c r="K613" s="1289"/>
      <c r="L613" s="586"/>
      <c r="N613" s="1385"/>
      <c r="O613" s="517"/>
      <c r="P613" s="2014"/>
      <c r="Q613" s="2015">
        <f t="shared" si="17"/>
        <v>0</v>
      </c>
      <c r="R613" s="664"/>
      <c r="S613" s="1984"/>
      <c r="T613" s="1984"/>
      <c r="U613" s="1395"/>
      <c r="V613" s="1708" t="e">
        <f t="shared" si="18"/>
        <v>#DIV/0!</v>
      </c>
    </row>
    <row r="614" spans="1:22" ht="13.5" customHeight="1">
      <c r="A614" s="598"/>
      <c r="B614" s="266"/>
      <c r="C614" s="266" t="s">
        <v>111</v>
      </c>
      <c r="D614" s="1247"/>
      <c r="F614" s="1697"/>
      <c r="G614" s="1267"/>
      <c r="H614" s="599"/>
      <c r="I614" s="1286"/>
      <c r="J614" s="685"/>
      <c r="K614" s="1289"/>
      <c r="L614" s="586"/>
      <c r="N614" s="1385"/>
      <c r="O614" s="517"/>
      <c r="P614" s="2014"/>
      <c r="Q614" s="2015">
        <f t="shared" si="17"/>
        <v>0</v>
      </c>
      <c r="R614" s="664"/>
      <c r="S614" s="1984"/>
      <c r="T614" s="1984"/>
      <c r="U614" s="1395"/>
      <c r="V614" s="1708" t="e">
        <f t="shared" si="18"/>
        <v>#DIV/0!</v>
      </c>
    </row>
    <row r="615" spans="1:22" ht="13.5" customHeight="1">
      <c r="A615" s="598"/>
      <c r="B615" s="266"/>
      <c r="C615" s="266" t="s">
        <v>112</v>
      </c>
      <c r="D615" s="1247"/>
      <c r="F615" s="1697"/>
      <c r="G615" s="1267"/>
      <c r="H615" s="599"/>
      <c r="I615" s="1286"/>
      <c r="J615" s="685"/>
      <c r="K615" s="1289"/>
      <c r="L615" s="586"/>
      <c r="N615" s="1385"/>
      <c r="O615" s="517"/>
      <c r="P615" s="2014"/>
      <c r="Q615" s="2015">
        <f t="shared" si="17"/>
        <v>0</v>
      </c>
      <c r="R615" s="664"/>
      <c r="S615" s="1984"/>
      <c r="T615" s="1984"/>
      <c r="U615" s="1395"/>
      <c r="V615" s="1708" t="e">
        <f t="shared" si="18"/>
        <v>#DIV/0!</v>
      </c>
    </row>
    <row r="616" spans="1:22" ht="13.5" customHeight="1">
      <c r="A616" s="598"/>
      <c r="B616" s="266"/>
      <c r="C616" s="266" t="s">
        <v>113</v>
      </c>
      <c r="D616" s="1247"/>
      <c r="E616" s="607"/>
      <c r="F616" s="1697"/>
      <c r="G616" s="1267"/>
      <c r="H616" s="599"/>
      <c r="I616" s="1286"/>
      <c r="J616" s="685"/>
      <c r="K616" s="1289"/>
      <c r="L616" s="586"/>
      <c r="N616" s="1385"/>
      <c r="O616" s="517"/>
      <c r="P616" s="2014"/>
      <c r="Q616" s="2015">
        <f t="shared" si="17"/>
        <v>0</v>
      </c>
      <c r="R616" s="664"/>
      <c r="S616" s="1984"/>
      <c r="T616" s="1984"/>
      <c r="U616" s="1395"/>
      <c r="V616" s="1708" t="e">
        <f t="shared" si="18"/>
        <v>#DIV/0!</v>
      </c>
    </row>
    <row r="617" spans="1:22" ht="13.5" customHeight="1">
      <c r="A617" s="598"/>
      <c r="B617" s="266"/>
      <c r="C617" s="266" t="s">
        <v>114</v>
      </c>
      <c r="D617" s="1247"/>
      <c r="E617" s="607"/>
      <c r="F617" s="1697"/>
      <c r="G617" s="1267"/>
      <c r="H617" s="599"/>
      <c r="I617" s="1286"/>
      <c r="J617" s="685"/>
      <c r="K617" s="1289"/>
      <c r="L617" s="586"/>
      <c r="N617" s="1385"/>
      <c r="O617" s="517"/>
      <c r="P617" s="2014"/>
      <c r="Q617" s="2015">
        <f t="shared" si="17"/>
        <v>0</v>
      </c>
      <c r="R617" s="664"/>
      <c r="S617" s="1984"/>
      <c r="T617" s="1984"/>
      <c r="U617" s="1395"/>
      <c r="V617" s="1708" t="e">
        <f t="shared" si="18"/>
        <v>#DIV/0!</v>
      </c>
    </row>
    <row r="618" spans="1:22" ht="13.5" customHeight="1">
      <c r="A618" s="598"/>
      <c r="B618" s="266"/>
      <c r="C618" s="266" t="s">
        <v>115</v>
      </c>
      <c r="D618" s="1247"/>
      <c r="E618" s="607"/>
      <c r="F618" s="599"/>
      <c r="G618" s="1267"/>
      <c r="H618" s="599"/>
      <c r="I618" s="1286"/>
      <c r="J618" s="685"/>
      <c r="K618" s="1289"/>
      <c r="L618" s="586"/>
      <c r="N618" s="1385"/>
      <c r="O618" s="517"/>
      <c r="P618" s="2014"/>
      <c r="Q618" s="2015">
        <f t="shared" si="17"/>
        <v>0</v>
      </c>
      <c r="R618" s="664"/>
      <c r="S618" s="1984"/>
      <c r="T618" s="1984"/>
      <c r="U618" s="1395"/>
      <c r="V618" s="1708" t="e">
        <f t="shared" si="18"/>
        <v>#DIV/0!</v>
      </c>
    </row>
    <row r="619" spans="1:22" ht="13.5" customHeight="1">
      <c r="A619" s="598"/>
      <c r="B619" s="266"/>
      <c r="C619" s="266" t="s">
        <v>116</v>
      </c>
      <c r="D619" s="1247"/>
      <c r="E619" s="607"/>
      <c r="F619" s="599"/>
      <c r="G619" s="1267"/>
      <c r="H619" s="599"/>
      <c r="I619" s="1286"/>
      <c r="J619" s="685"/>
      <c r="K619" s="1289"/>
      <c r="L619" s="586"/>
      <c r="N619" s="1385"/>
      <c r="O619" s="517"/>
      <c r="P619" s="2014"/>
      <c r="Q619" s="2015">
        <f t="shared" si="17"/>
        <v>0</v>
      </c>
      <c r="R619" s="664"/>
      <c r="S619" s="1984"/>
      <c r="T619" s="1984"/>
      <c r="U619" s="1395"/>
      <c r="V619" s="1708" t="e">
        <f t="shared" si="18"/>
        <v>#DIV/0!</v>
      </c>
    </row>
    <row r="620" spans="1:22" ht="13.5" customHeight="1">
      <c r="A620" s="598"/>
      <c r="B620" s="266"/>
      <c r="C620" s="266" t="s">
        <v>117</v>
      </c>
      <c r="D620" s="1247"/>
      <c r="E620" s="607"/>
      <c r="F620" s="599"/>
      <c r="G620" s="1267"/>
      <c r="H620" s="599"/>
      <c r="I620" s="1286"/>
      <c r="J620" s="685"/>
      <c r="K620" s="1289"/>
      <c r="L620" s="586"/>
      <c r="N620" s="2023"/>
      <c r="O620" s="2024"/>
      <c r="P620" s="1988"/>
      <c r="Q620" s="2015">
        <f t="shared" si="17"/>
        <v>0</v>
      </c>
      <c r="R620" s="664"/>
      <c r="S620" s="1984"/>
      <c r="T620" s="1984"/>
      <c r="U620" s="1395"/>
      <c r="V620" s="1708" t="e">
        <f t="shared" si="18"/>
        <v>#DIV/0!</v>
      </c>
    </row>
    <row r="621" spans="1:22" ht="13.5" customHeight="1">
      <c r="A621" s="601"/>
      <c r="B621" s="588"/>
      <c r="C621" s="588" t="s">
        <v>118</v>
      </c>
      <c r="D621" s="1248"/>
      <c r="E621" s="543"/>
      <c r="F621" s="602"/>
      <c r="G621" s="1268"/>
      <c r="H621" s="602"/>
      <c r="I621" s="1287"/>
      <c r="J621" s="686"/>
      <c r="K621" s="1296"/>
      <c r="L621" s="590"/>
      <c r="N621" s="2025"/>
      <c r="O621" s="2026"/>
      <c r="P621" s="1547"/>
      <c r="Q621" s="547">
        <f t="shared" si="17"/>
        <v>0</v>
      </c>
      <c r="R621" s="669"/>
      <c r="S621" s="1256"/>
      <c r="T621" s="1256"/>
      <c r="U621" s="1396"/>
      <c r="V621" s="1709" t="e">
        <f t="shared" si="18"/>
        <v>#DIV/0!</v>
      </c>
    </row>
  </sheetData>
  <mergeCells count="1">
    <mergeCell ref="N2:Q2"/>
  </mergeCells>
  <phoneticPr fontId="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33"/>
  <sheetViews>
    <sheetView showGridLines="0" workbookViewId="0">
      <pane xSplit="3" ySplit="9" topLeftCell="D608" activePane="bottomRight" state="frozen"/>
      <selection pane="topRight" activeCell="D1" sqref="D1"/>
      <selection pane="bottomLeft" activeCell="A10" sqref="A10"/>
      <selection pane="bottomRight" activeCell="D623" sqref="D623"/>
    </sheetView>
  </sheetViews>
  <sheetFormatPr defaultColWidth="14.26953125" defaultRowHeight="12"/>
  <cols>
    <col min="1" max="1" width="7" style="515" customWidth="1"/>
    <col min="2" max="2" width="8" style="515" customWidth="1"/>
    <col min="3" max="3" width="7.08984375" style="515" customWidth="1"/>
    <col min="4" max="4" width="10.6328125" style="515" customWidth="1"/>
    <col min="5" max="5" width="10.6328125" style="498" customWidth="1"/>
    <col min="6" max="7" width="10.6328125" style="1317" customWidth="1"/>
    <col min="8" max="8" width="10.6328125" style="498" customWidth="1"/>
    <col min="9" max="9" width="10.6328125" style="730" customWidth="1"/>
    <col min="10" max="10" width="10.6328125" style="498" customWidth="1"/>
    <col min="11" max="12" width="10.6328125" style="730" customWidth="1"/>
    <col min="13" max="13" width="8.453125" style="515" customWidth="1"/>
    <col min="14" max="14" width="10.6328125" style="498" customWidth="1"/>
    <col min="15" max="15" width="12.26953125" style="515" customWidth="1"/>
    <col min="16" max="16" width="2.1796875" style="515" customWidth="1"/>
    <col min="17" max="17" width="12.1796875" style="515" customWidth="1"/>
    <col min="18" max="18" width="2.1796875" style="515" customWidth="1"/>
    <col min="19" max="19" width="12.26953125" style="515" customWidth="1"/>
    <col min="20" max="20" width="2.08984375" style="515" customWidth="1"/>
    <col min="21" max="22" width="13.08984375" style="498" customWidth="1"/>
    <col min="23" max="23" width="13.08984375" style="515" customWidth="1"/>
    <col min="24" max="24" width="2.08984375" style="515" customWidth="1"/>
    <col min="25" max="25" width="9.26953125" style="515" customWidth="1"/>
    <col min="26" max="26" width="11.90625" style="515" customWidth="1"/>
    <col min="27" max="16384" width="14.26953125" style="515"/>
  </cols>
  <sheetData>
    <row r="1" spans="1:26">
      <c r="B1" s="687" t="s">
        <v>434</v>
      </c>
      <c r="D1" s="688"/>
      <c r="E1" s="1335"/>
      <c r="F1" s="1312"/>
      <c r="G1" s="1312"/>
      <c r="H1" s="1331"/>
      <c r="I1" s="1303"/>
      <c r="J1" s="1331"/>
      <c r="K1" s="1303"/>
      <c r="L1" s="1303"/>
      <c r="N1" s="498" t="s">
        <v>896</v>
      </c>
      <c r="Y1" s="689" t="s">
        <v>899</v>
      </c>
    </row>
    <row r="2" spans="1:26">
      <c r="A2" s="500"/>
      <c r="B2" s="501"/>
      <c r="C2" s="501"/>
      <c r="D2" s="690" t="s">
        <v>277</v>
      </c>
      <c r="E2" s="505" t="s">
        <v>323</v>
      </c>
      <c r="F2" s="1336" t="s">
        <v>435</v>
      </c>
      <c r="G2" s="1313" t="s">
        <v>325</v>
      </c>
      <c r="H2" s="505" t="s">
        <v>326</v>
      </c>
      <c r="I2" s="1309" t="s">
        <v>436</v>
      </c>
      <c r="J2" s="1332" t="s">
        <v>437</v>
      </c>
      <c r="K2" s="1304" t="s">
        <v>329</v>
      </c>
      <c r="L2" s="1325" t="s">
        <v>330</v>
      </c>
      <c r="N2" s="1380" t="s">
        <v>438</v>
      </c>
      <c r="O2" s="693" t="s">
        <v>897</v>
      </c>
      <c r="U2" s="1380"/>
      <c r="V2" s="1710"/>
      <c r="W2" s="693" t="s">
        <v>352</v>
      </c>
      <c r="Y2" s="692" t="s">
        <v>330</v>
      </c>
      <c r="Z2" s="1727" t="s">
        <v>898</v>
      </c>
    </row>
    <row r="3" spans="1:26">
      <c r="A3" s="507" t="s">
        <v>15</v>
      </c>
      <c r="B3" s="508" t="s">
        <v>362</v>
      </c>
      <c r="C3" s="508" t="s">
        <v>17</v>
      </c>
      <c r="D3" s="507" t="s">
        <v>331</v>
      </c>
      <c r="E3" s="1228" t="s">
        <v>332</v>
      </c>
      <c r="F3" s="1337" t="s">
        <v>439</v>
      </c>
      <c r="G3" s="1314" t="s">
        <v>409</v>
      </c>
      <c r="H3" s="1228" t="s">
        <v>335</v>
      </c>
      <c r="I3" s="1306" t="s">
        <v>440</v>
      </c>
      <c r="J3" s="1333" t="s">
        <v>441</v>
      </c>
      <c r="K3" s="1305" t="s">
        <v>338</v>
      </c>
      <c r="L3" s="1326" t="s">
        <v>339</v>
      </c>
      <c r="N3" s="1381" t="s">
        <v>442</v>
      </c>
      <c r="O3" s="696" t="s">
        <v>443</v>
      </c>
      <c r="U3" s="1381" t="s">
        <v>445</v>
      </c>
      <c r="V3" s="1701" t="s">
        <v>446</v>
      </c>
      <c r="W3" s="696" t="s">
        <v>437</v>
      </c>
      <c r="Y3" s="695" t="s">
        <v>339</v>
      </c>
      <c r="Z3" s="1732" t="s">
        <v>444</v>
      </c>
    </row>
    <row r="4" spans="1:26" ht="13">
      <c r="A4" s="514"/>
      <c r="B4" s="515" t="s">
        <v>123</v>
      </c>
      <c r="D4" s="1555" t="s">
        <v>298</v>
      </c>
      <c r="E4" s="1383"/>
      <c r="F4" s="1555" t="s">
        <v>298</v>
      </c>
      <c r="G4" s="1557" t="s">
        <v>447</v>
      </c>
      <c r="H4" s="1228" t="s">
        <v>341</v>
      </c>
      <c r="I4" s="1327" t="s">
        <v>449</v>
      </c>
      <c r="J4" s="1333" t="s">
        <v>448</v>
      </c>
      <c r="K4" s="1305" t="s">
        <v>343</v>
      </c>
      <c r="L4" s="1327" t="s">
        <v>895</v>
      </c>
      <c r="M4" s="508"/>
      <c r="N4" s="1381"/>
      <c r="O4" s="696" t="s">
        <v>449</v>
      </c>
      <c r="U4" s="1381" t="s">
        <v>451</v>
      </c>
      <c r="V4" s="1701" t="s">
        <v>452</v>
      </c>
      <c r="W4" s="696" t="s">
        <v>441</v>
      </c>
      <c r="Y4" s="1731" t="s">
        <v>895</v>
      </c>
      <c r="Z4" s="1732" t="s">
        <v>895</v>
      </c>
    </row>
    <row r="5" spans="1:26" ht="13">
      <c r="A5" s="514"/>
      <c r="D5" s="1558" t="s">
        <v>835</v>
      </c>
      <c r="E5" s="1383"/>
      <c r="F5" s="1558" t="s">
        <v>835</v>
      </c>
      <c r="G5" s="1555" t="s">
        <v>298</v>
      </c>
      <c r="H5" s="1228"/>
      <c r="I5" s="1306"/>
      <c r="J5" s="1228"/>
      <c r="K5" s="1306"/>
      <c r="L5" s="1326" t="s">
        <v>449</v>
      </c>
      <c r="M5" s="508"/>
      <c r="N5" s="1381"/>
      <c r="O5" s="696"/>
      <c r="U5" s="1711" t="s">
        <v>454</v>
      </c>
      <c r="V5" s="1712" t="s">
        <v>454</v>
      </c>
      <c r="W5" s="696" t="s">
        <v>342</v>
      </c>
      <c r="Y5" s="697" t="s">
        <v>97</v>
      </c>
      <c r="Z5" s="1732" t="s">
        <v>900</v>
      </c>
    </row>
    <row r="6" spans="1:26">
      <c r="A6" s="625"/>
      <c r="B6" s="588" t="s">
        <v>85</v>
      </c>
      <c r="C6" s="698"/>
      <c r="D6" s="699" t="s">
        <v>346</v>
      </c>
      <c r="E6" s="1334" t="s">
        <v>347</v>
      </c>
      <c r="F6" s="1338" t="s">
        <v>348</v>
      </c>
      <c r="G6" s="1315" t="s">
        <v>349</v>
      </c>
      <c r="H6" s="1334" t="s">
        <v>350</v>
      </c>
      <c r="I6" s="1307" t="s">
        <v>351</v>
      </c>
      <c r="J6" s="1334" t="s">
        <v>352</v>
      </c>
      <c r="K6" s="1307" t="s">
        <v>353</v>
      </c>
      <c r="L6" s="1328" t="s">
        <v>354</v>
      </c>
      <c r="M6" s="508"/>
      <c r="N6" s="1382"/>
      <c r="O6" s="701"/>
      <c r="U6" s="1711"/>
      <c r="V6" s="1701"/>
      <c r="W6" s="696"/>
      <c r="Y6" s="700"/>
      <c r="Z6" s="1732" t="s">
        <v>453</v>
      </c>
    </row>
    <row r="7" spans="1:26" hidden="1">
      <c r="B7" s="702" t="s">
        <v>455</v>
      </c>
      <c r="C7" s="508" t="s">
        <v>116</v>
      </c>
      <c r="D7" s="500"/>
      <c r="E7" s="595"/>
      <c r="F7" s="735"/>
      <c r="G7" s="1316"/>
      <c r="H7" s="595"/>
      <c r="I7" s="1309"/>
      <c r="J7" s="595"/>
      <c r="K7" s="736"/>
      <c r="L7" s="1325"/>
      <c r="M7" s="508"/>
      <c r="N7" s="587">
        <v>145746</v>
      </c>
      <c r="O7" s="703"/>
      <c r="U7" s="1384"/>
      <c r="W7" s="516"/>
      <c r="Y7" s="704">
        <v>51.5</v>
      </c>
      <c r="Z7" s="516"/>
    </row>
    <row r="8" spans="1:26" hidden="1">
      <c r="C8" s="508" t="s">
        <v>117</v>
      </c>
      <c r="D8" s="514"/>
      <c r="E8" s="599"/>
      <c r="F8" s="729"/>
      <c r="H8" s="599"/>
      <c r="I8" s="1306"/>
      <c r="J8" s="599"/>
      <c r="L8" s="1326"/>
      <c r="M8" s="508"/>
      <c r="N8" s="587">
        <v>133204</v>
      </c>
      <c r="O8" s="703"/>
      <c r="U8" s="587"/>
      <c r="W8" s="706"/>
      <c r="Y8" s="704">
        <v>52.1</v>
      </c>
      <c r="Z8" s="516"/>
    </row>
    <row r="9" spans="1:26" hidden="1">
      <c r="C9" s="508" t="s">
        <v>118</v>
      </c>
      <c r="D9" s="514"/>
      <c r="E9" s="599"/>
      <c r="F9" s="729"/>
      <c r="H9" s="599"/>
      <c r="I9" s="1306"/>
      <c r="J9" s="599"/>
      <c r="L9" s="1326"/>
      <c r="M9" s="508"/>
      <c r="N9" s="587">
        <v>219278</v>
      </c>
      <c r="O9" s="703"/>
      <c r="U9" s="587"/>
      <c r="W9" s="706"/>
      <c r="Y9" s="704">
        <v>51.8</v>
      </c>
      <c r="Z9" s="516"/>
    </row>
    <row r="10" spans="1:26">
      <c r="A10" s="501">
        <v>1975</v>
      </c>
      <c r="B10" s="501" t="s">
        <v>456</v>
      </c>
      <c r="C10" s="691" t="s">
        <v>107</v>
      </c>
      <c r="D10" s="692"/>
      <c r="E10" s="1230"/>
      <c r="F10" s="1339"/>
      <c r="G10" s="1318"/>
      <c r="H10" s="1230">
        <v>24018</v>
      </c>
      <c r="I10" s="1185"/>
      <c r="J10" s="1230">
        <v>3036703</v>
      </c>
      <c r="K10" s="1185">
        <v>10.055</v>
      </c>
      <c r="L10" s="1329"/>
      <c r="M10" s="707"/>
      <c r="N10" s="1381">
        <v>139546</v>
      </c>
      <c r="O10" s="703"/>
      <c r="U10" s="587"/>
      <c r="W10" s="706"/>
      <c r="Y10" s="1723">
        <v>52.7</v>
      </c>
      <c r="Z10" s="516"/>
    </row>
    <row r="11" spans="1:26">
      <c r="C11" s="508" t="s">
        <v>108</v>
      </c>
      <c r="D11" s="695"/>
      <c r="E11" s="1231"/>
      <c r="F11" s="1340"/>
      <c r="G11" s="1319"/>
      <c r="H11" s="1231">
        <v>25698</v>
      </c>
      <c r="I11" s="1186"/>
      <c r="J11" s="1231">
        <v>5743135</v>
      </c>
      <c r="K11" s="1186">
        <v>10.061999999999999</v>
      </c>
      <c r="L11" s="1330"/>
      <c r="M11" s="707"/>
      <c r="N11" s="1381">
        <v>143299</v>
      </c>
      <c r="O11" s="703"/>
      <c r="U11" s="587"/>
      <c r="W11" s="706"/>
      <c r="Y11" s="1723">
        <v>52.8</v>
      </c>
      <c r="Z11" s="516"/>
    </row>
    <row r="12" spans="1:26">
      <c r="C12" s="508" t="s">
        <v>109</v>
      </c>
      <c r="D12" s="695"/>
      <c r="E12" s="1231"/>
      <c r="F12" s="1340"/>
      <c r="G12" s="1319"/>
      <c r="H12" s="1231">
        <v>29869</v>
      </c>
      <c r="I12" s="1186"/>
      <c r="J12" s="1231">
        <v>1971739</v>
      </c>
      <c r="K12" s="1186">
        <v>10.071</v>
      </c>
      <c r="L12" s="1330"/>
      <c r="M12" s="707"/>
      <c r="N12" s="1381">
        <v>163914</v>
      </c>
      <c r="O12" s="703"/>
      <c r="U12" s="587"/>
      <c r="W12" s="706"/>
      <c r="Y12" s="1723">
        <v>53.2</v>
      </c>
      <c r="Z12" s="516"/>
    </row>
    <row r="13" spans="1:26">
      <c r="C13" s="508" t="s">
        <v>110</v>
      </c>
      <c r="D13" s="695"/>
      <c r="E13" s="1231"/>
      <c r="F13" s="1340"/>
      <c r="G13" s="1319"/>
      <c r="H13" s="1231">
        <v>31471</v>
      </c>
      <c r="I13" s="1186"/>
      <c r="J13" s="1231">
        <v>3017136</v>
      </c>
      <c r="K13" s="1186">
        <v>10.039</v>
      </c>
      <c r="L13" s="1330"/>
      <c r="M13" s="707"/>
      <c r="N13" s="1381">
        <v>164119</v>
      </c>
      <c r="O13" s="703"/>
      <c r="U13" s="587"/>
      <c r="W13" s="706"/>
      <c r="Y13" s="1723">
        <v>54.3</v>
      </c>
      <c r="Z13" s="516"/>
    </row>
    <row r="14" spans="1:26">
      <c r="C14" s="508" t="s">
        <v>111</v>
      </c>
      <c r="D14" s="695"/>
      <c r="E14" s="1231"/>
      <c r="F14" s="1340"/>
      <c r="G14" s="1319"/>
      <c r="H14" s="1231">
        <v>37960</v>
      </c>
      <c r="I14" s="1186"/>
      <c r="J14" s="1231">
        <v>21784481</v>
      </c>
      <c r="K14" s="1186">
        <v>9.9640000000000004</v>
      </c>
      <c r="L14" s="1330"/>
      <c r="M14" s="707"/>
      <c r="N14" s="1381">
        <v>151106</v>
      </c>
      <c r="O14" s="703"/>
      <c r="U14" s="587"/>
      <c r="W14" s="706"/>
      <c r="Y14" s="1723">
        <v>54.3</v>
      </c>
      <c r="Z14" s="516"/>
    </row>
    <row r="15" spans="1:26">
      <c r="C15" s="508" t="s">
        <v>112</v>
      </c>
      <c r="D15" s="695"/>
      <c r="E15" s="1231"/>
      <c r="F15" s="1340"/>
      <c r="G15" s="1319"/>
      <c r="H15" s="1231">
        <v>40779</v>
      </c>
      <c r="I15" s="1186"/>
      <c r="J15" s="1231">
        <v>2235189</v>
      </c>
      <c r="K15" s="1186">
        <v>9.8559999999999999</v>
      </c>
      <c r="L15" s="1330"/>
      <c r="M15" s="707"/>
      <c r="N15" s="1381">
        <v>154770</v>
      </c>
      <c r="O15" s="703"/>
      <c r="U15" s="587"/>
      <c r="W15" s="706"/>
      <c r="Y15" s="1723">
        <v>54.3</v>
      </c>
      <c r="Z15" s="516"/>
    </row>
    <row r="16" spans="1:26">
      <c r="C16" s="508" t="s">
        <v>113</v>
      </c>
      <c r="D16" s="695"/>
      <c r="E16" s="1231"/>
      <c r="F16" s="1340"/>
      <c r="G16" s="1319"/>
      <c r="H16" s="1231">
        <v>44418</v>
      </c>
      <c r="I16" s="1186"/>
      <c r="J16" s="1231">
        <v>2743311</v>
      </c>
      <c r="K16" s="1186">
        <v>9.7560000000000002</v>
      </c>
      <c r="L16" s="1330"/>
      <c r="M16" s="707"/>
      <c r="N16" s="1381">
        <v>173388</v>
      </c>
      <c r="O16" s="703"/>
      <c r="U16" s="587"/>
      <c r="W16" s="706"/>
      <c r="Y16" s="1723">
        <v>54.7</v>
      </c>
      <c r="Z16" s="516"/>
    </row>
    <row r="17" spans="1:26">
      <c r="C17" s="508" t="s">
        <v>114</v>
      </c>
      <c r="D17" s="695"/>
      <c r="E17" s="1231"/>
      <c r="F17" s="1340"/>
      <c r="G17" s="1319"/>
      <c r="H17" s="1231">
        <v>44316</v>
      </c>
      <c r="I17" s="1186"/>
      <c r="J17" s="1231">
        <v>4524470</v>
      </c>
      <c r="K17" s="1186">
        <v>9.6739999999999995</v>
      </c>
      <c r="L17" s="1330"/>
      <c r="M17" s="707"/>
      <c r="N17" s="1381">
        <v>163797</v>
      </c>
      <c r="O17" s="703"/>
      <c r="U17" s="587"/>
      <c r="W17" s="706"/>
      <c r="Y17" s="1723">
        <v>54.7</v>
      </c>
      <c r="Z17" s="516"/>
    </row>
    <row r="18" spans="1:26">
      <c r="C18" s="508" t="s">
        <v>115</v>
      </c>
      <c r="D18" s="695"/>
      <c r="E18" s="1231"/>
      <c r="F18" s="1340"/>
      <c r="G18" s="1319"/>
      <c r="H18" s="1231">
        <v>42892</v>
      </c>
      <c r="I18" s="1186"/>
      <c r="J18" s="1231">
        <v>1819315</v>
      </c>
      <c r="K18" s="1186">
        <v>9.5549999999999997</v>
      </c>
      <c r="L18" s="1330"/>
      <c r="M18" s="707"/>
      <c r="N18" s="1381">
        <v>152376</v>
      </c>
      <c r="O18" s="703"/>
      <c r="U18" s="587"/>
      <c r="W18" s="706"/>
      <c r="Y18" s="1723">
        <v>55.6</v>
      </c>
      <c r="Z18" s="516"/>
    </row>
    <row r="19" spans="1:26">
      <c r="C19" s="508" t="s">
        <v>116</v>
      </c>
      <c r="D19" s="695"/>
      <c r="E19" s="1231"/>
      <c r="F19" s="1340"/>
      <c r="G19" s="1319"/>
      <c r="H19" s="1231">
        <v>39501</v>
      </c>
      <c r="I19" s="1186">
        <v>106.21299999999999</v>
      </c>
      <c r="J19" s="1231">
        <v>2011236</v>
      </c>
      <c r="K19" s="1186">
        <v>9.4629999999999992</v>
      </c>
      <c r="L19" s="1733">
        <v>110.291</v>
      </c>
      <c r="M19" s="707"/>
      <c r="N19" s="1381">
        <v>154801</v>
      </c>
      <c r="O19" s="1716">
        <f>ROUND(N19/N7*100,3)</f>
        <v>106.21299999999999</v>
      </c>
      <c r="P19" s="707"/>
      <c r="U19" s="587"/>
      <c r="W19" s="706"/>
      <c r="Y19" s="1723">
        <v>56.8</v>
      </c>
      <c r="Z19" s="1716">
        <f>ROUND(Y19/Y7*100,3)</f>
        <v>110.291</v>
      </c>
    </row>
    <row r="20" spans="1:26">
      <c r="C20" s="508" t="s">
        <v>117</v>
      </c>
      <c r="D20" s="695"/>
      <c r="E20" s="1231"/>
      <c r="F20" s="1340"/>
      <c r="G20" s="1319"/>
      <c r="H20" s="1231">
        <v>35693</v>
      </c>
      <c r="I20" s="1186">
        <v>115.361</v>
      </c>
      <c r="J20" s="1231">
        <v>13093515</v>
      </c>
      <c r="K20" s="1186">
        <v>9.3409999999999993</v>
      </c>
      <c r="L20" s="1733">
        <v>108.06100000000001</v>
      </c>
      <c r="M20" s="707"/>
      <c r="N20" s="1381">
        <v>153666</v>
      </c>
      <c r="O20" s="1716">
        <f>ROUND(N20/N8*100,3)</f>
        <v>115.361</v>
      </c>
      <c r="P20" s="707"/>
      <c r="U20" s="587"/>
      <c r="W20" s="706"/>
      <c r="Y20" s="1723">
        <v>56.3</v>
      </c>
      <c r="Z20" s="1716">
        <f>ROUND(Y20/Y8*100,3)</f>
        <v>108.06100000000001</v>
      </c>
    </row>
    <row r="21" spans="1:26">
      <c r="A21" s="698"/>
      <c r="B21" s="698"/>
      <c r="C21" s="708" t="s">
        <v>118</v>
      </c>
      <c r="D21" s="700"/>
      <c r="E21" s="1232"/>
      <c r="F21" s="1341"/>
      <c r="G21" s="1320"/>
      <c r="H21" s="1232">
        <v>35597</v>
      </c>
      <c r="I21" s="1187">
        <v>107.032</v>
      </c>
      <c r="J21" s="1232">
        <v>2039730</v>
      </c>
      <c r="K21" s="1187">
        <v>9.1180000000000003</v>
      </c>
      <c r="L21" s="1734">
        <v>108.494</v>
      </c>
      <c r="M21" s="707"/>
      <c r="N21" s="1381">
        <v>234697</v>
      </c>
      <c r="O21" s="1716">
        <f>ROUND(N21/N9*100,3)</f>
        <v>107.032</v>
      </c>
      <c r="P21" s="707"/>
      <c r="U21" s="587"/>
      <c r="W21" s="706"/>
      <c r="Y21" s="1723">
        <v>56.2</v>
      </c>
      <c r="Z21" s="1716">
        <f>ROUND(Y21/Y9*100,3)</f>
        <v>108.494</v>
      </c>
    </row>
    <row r="22" spans="1:26">
      <c r="A22" s="501">
        <v>1976</v>
      </c>
      <c r="B22" s="691" t="s">
        <v>365</v>
      </c>
      <c r="C22" s="529" t="s">
        <v>366</v>
      </c>
      <c r="D22" s="692"/>
      <c r="E22" s="1230">
        <v>1200.5999999999999</v>
      </c>
      <c r="F22" s="1339"/>
      <c r="G22" s="1318"/>
      <c r="H22" s="1230">
        <v>34689</v>
      </c>
      <c r="I22" s="1185">
        <v>98.247</v>
      </c>
      <c r="J22" s="1230">
        <v>1515730</v>
      </c>
      <c r="K22" s="1185">
        <v>9.0009999999999994</v>
      </c>
      <c r="L22" s="1733">
        <v>109.108</v>
      </c>
      <c r="M22" s="707"/>
      <c r="N22" s="1713">
        <v>137100</v>
      </c>
      <c r="O22" s="1717">
        <f t="shared" ref="O22:O85" si="0">ROUND(N22/N10*100,3)</f>
        <v>98.247</v>
      </c>
      <c r="P22" s="707"/>
      <c r="U22" s="587"/>
      <c r="W22" s="706"/>
      <c r="Y22" s="1724">
        <v>57.5</v>
      </c>
      <c r="Z22" s="1717">
        <f t="shared" ref="Z22:Z85" si="1">ROUND(Y22/Y10*100,3)</f>
        <v>109.108</v>
      </c>
    </row>
    <row r="23" spans="1:26">
      <c r="B23" s="508"/>
      <c r="C23" s="530" t="s">
        <v>367</v>
      </c>
      <c r="D23" s="695"/>
      <c r="E23" s="1231">
        <v>1254.0999999999999</v>
      </c>
      <c r="F23" s="1340"/>
      <c r="G23" s="1319"/>
      <c r="H23" s="1231">
        <v>34383</v>
      </c>
      <c r="I23" s="1186">
        <v>102.1</v>
      </c>
      <c r="J23" s="1231">
        <v>3781092</v>
      </c>
      <c r="K23" s="1186">
        <v>8.9459999999999997</v>
      </c>
      <c r="L23" s="1733">
        <v>109.65900000000001</v>
      </c>
      <c r="M23" s="707"/>
      <c r="N23" s="1713">
        <v>146308</v>
      </c>
      <c r="O23" s="1717">
        <f t="shared" si="0"/>
        <v>102.1</v>
      </c>
      <c r="P23" s="707"/>
      <c r="U23" s="587"/>
      <c r="W23" s="706"/>
      <c r="Y23" s="1724">
        <v>57.9</v>
      </c>
      <c r="Z23" s="1717">
        <f t="shared" si="1"/>
        <v>109.65900000000001</v>
      </c>
    </row>
    <row r="24" spans="1:26">
      <c r="B24" s="508"/>
      <c r="C24" s="530" t="s">
        <v>368</v>
      </c>
      <c r="D24" s="695"/>
      <c r="E24" s="1231">
        <v>1274.5</v>
      </c>
      <c r="F24" s="1340"/>
      <c r="G24" s="1319"/>
      <c r="H24" s="1231">
        <v>35751</v>
      </c>
      <c r="I24" s="1186">
        <v>100.78100000000001</v>
      </c>
      <c r="J24" s="1231">
        <v>85141</v>
      </c>
      <c r="K24" s="1186">
        <v>8.8949999999999996</v>
      </c>
      <c r="L24" s="1733">
        <v>108.83499999999999</v>
      </c>
      <c r="M24" s="707"/>
      <c r="N24" s="1713">
        <v>165194</v>
      </c>
      <c r="O24" s="1717">
        <f t="shared" si="0"/>
        <v>100.78100000000001</v>
      </c>
      <c r="P24" s="707"/>
      <c r="U24" s="587"/>
      <c r="W24" s="706"/>
      <c r="Y24" s="1724">
        <v>57.9</v>
      </c>
      <c r="Z24" s="1717">
        <f t="shared" si="1"/>
        <v>108.83499999999999</v>
      </c>
    </row>
    <row r="25" spans="1:26">
      <c r="B25" s="508"/>
      <c r="C25" s="530" t="s">
        <v>369</v>
      </c>
      <c r="D25" s="695"/>
      <c r="E25" s="1231">
        <v>1226.3</v>
      </c>
      <c r="F25" s="1340"/>
      <c r="G25" s="1319"/>
      <c r="H25" s="1231">
        <v>37140</v>
      </c>
      <c r="I25" s="1186">
        <v>105.374</v>
      </c>
      <c r="J25" s="1231">
        <v>2747996</v>
      </c>
      <c r="K25" s="1186">
        <v>8.8719999999999999</v>
      </c>
      <c r="L25" s="1733">
        <v>109.208</v>
      </c>
      <c r="M25" s="707"/>
      <c r="N25" s="1713">
        <v>172939</v>
      </c>
      <c r="O25" s="1717">
        <f t="shared" si="0"/>
        <v>105.374</v>
      </c>
      <c r="P25" s="707"/>
      <c r="U25" s="587"/>
      <c r="W25" s="706"/>
      <c r="Y25" s="1724">
        <v>59.3</v>
      </c>
      <c r="Z25" s="1717">
        <f t="shared" si="1"/>
        <v>109.208</v>
      </c>
    </row>
    <row r="26" spans="1:26">
      <c r="B26" s="508"/>
      <c r="C26" s="530" t="s">
        <v>370</v>
      </c>
      <c r="D26" s="695"/>
      <c r="E26" s="1231">
        <v>1263.3</v>
      </c>
      <c r="F26" s="1340"/>
      <c r="G26" s="1319"/>
      <c r="H26" s="1231">
        <v>38240</v>
      </c>
      <c r="I26" s="1186">
        <v>115.434</v>
      </c>
      <c r="J26" s="1231">
        <v>23489934</v>
      </c>
      <c r="K26" s="1186">
        <v>8.8520000000000003</v>
      </c>
      <c r="L26" s="1733">
        <v>109.208</v>
      </c>
      <c r="M26" s="707"/>
      <c r="N26" s="1713">
        <v>174428</v>
      </c>
      <c r="O26" s="1717">
        <f t="shared" si="0"/>
        <v>115.434</v>
      </c>
      <c r="P26" s="707"/>
      <c r="U26" s="1385"/>
      <c r="V26" s="607"/>
      <c r="W26" s="706"/>
      <c r="Y26" s="1724">
        <v>59.3</v>
      </c>
      <c r="Z26" s="1717">
        <f t="shared" si="1"/>
        <v>109.208</v>
      </c>
    </row>
    <row r="27" spans="1:26">
      <c r="B27" s="508"/>
      <c r="C27" s="530" t="s">
        <v>371</v>
      </c>
      <c r="D27" s="695"/>
      <c r="E27" s="1231">
        <v>1280.4000000000001</v>
      </c>
      <c r="F27" s="1340"/>
      <c r="G27" s="1319"/>
      <c r="H27" s="1231">
        <v>39795</v>
      </c>
      <c r="I27" s="1186">
        <v>111.685</v>
      </c>
      <c r="J27" s="1231">
        <v>4857760</v>
      </c>
      <c r="K27" s="1186">
        <v>8.8309999999999995</v>
      </c>
      <c r="L27" s="1733">
        <v>110.129</v>
      </c>
      <c r="M27" s="707"/>
      <c r="N27" s="1713">
        <v>172855</v>
      </c>
      <c r="O27" s="1717">
        <f t="shared" si="0"/>
        <v>111.685</v>
      </c>
      <c r="P27" s="707"/>
      <c r="U27" s="1385"/>
      <c r="V27" s="607"/>
      <c r="W27" s="706"/>
      <c r="Y27" s="1724">
        <v>59.8</v>
      </c>
      <c r="Z27" s="1717">
        <f t="shared" si="1"/>
        <v>110.129</v>
      </c>
    </row>
    <row r="28" spans="1:26">
      <c r="B28" s="508"/>
      <c r="C28" s="530" t="s">
        <v>372</v>
      </c>
      <c r="D28" s="695"/>
      <c r="E28" s="1231">
        <v>1317</v>
      </c>
      <c r="F28" s="1340"/>
      <c r="G28" s="1319"/>
      <c r="H28" s="1231">
        <v>39876</v>
      </c>
      <c r="I28" s="1186">
        <v>115.033</v>
      </c>
      <c r="J28" s="1231">
        <v>2837356</v>
      </c>
      <c r="K28" s="1186">
        <v>8.8130000000000006</v>
      </c>
      <c r="L28" s="1733">
        <v>109.506</v>
      </c>
      <c r="M28" s="707"/>
      <c r="N28" s="1713">
        <v>199453</v>
      </c>
      <c r="O28" s="1717">
        <f t="shared" si="0"/>
        <v>115.033</v>
      </c>
      <c r="P28" s="707"/>
      <c r="U28" s="1385"/>
      <c r="V28" s="607"/>
      <c r="W28" s="706"/>
      <c r="Y28" s="1724">
        <v>59.9</v>
      </c>
      <c r="Z28" s="1717">
        <f t="shared" si="1"/>
        <v>109.506</v>
      </c>
    </row>
    <row r="29" spans="1:26">
      <c r="B29" s="508"/>
      <c r="C29" s="530" t="s">
        <v>373</v>
      </c>
      <c r="D29" s="695"/>
      <c r="E29" s="1231">
        <v>1377.3</v>
      </c>
      <c r="F29" s="1340"/>
      <c r="G29" s="1319"/>
      <c r="H29" s="1231">
        <v>37283</v>
      </c>
      <c r="I29" s="1186">
        <v>105.42700000000001</v>
      </c>
      <c r="J29" s="1231">
        <v>4690772</v>
      </c>
      <c r="K29" s="1186">
        <v>8.8040000000000003</v>
      </c>
      <c r="L29" s="1733">
        <v>109.68899999999999</v>
      </c>
      <c r="M29" s="707"/>
      <c r="N29" s="1713">
        <v>172687</v>
      </c>
      <c r="O29" s="1717">
        <f t="shared" si="0"/>
        <v>105.42700000000001</v>
      </c>
      <c r="P29" s="707"/>
      <c r="U29" s="1385"/>
      <c r="V29" s="607"/>
      <c r="W29" s="706"/>
      <c r="Y29" s="1724">
        <v>60</v>
      </c>
      <c r="Z29" s="1717">
        <f t="shared" si="1"/>
        <v>109.68899999999999</v>
      </c>
    </row>
    <row r="30" spans="1:26">
      <c r="B30" s="508"/>
      <c r="C30" s="530" t="s">
        <v>374</v>
      </c>
      <c r="D30" s="695"/>
      <c r="E30" s="1231">
        <v>1437.6</v>
      </c>
      <c r="F30" s="1340"/>
      <c r="G30" s="1319"/>
      <c r="H30" s="1231">
        <v>36940</v>
      </c>
      <c r="I30" s="1186">
        <v>101.947</v>
      </c>
      <c r="J30" s="1231">
        <v>2214862</v>
      </c>
      <c r="K30" s="1186">
        <v>8.7919999999999998</v>
      </c>
      <c r="L30" s="1733">
        <v>108.99299999999999</v>
      </c>
      <c r="M30" s="707"/>
      <c r="N30" s="1713">
        <v>155343</v>
      </c>
      <c r="O30" s="1717">
        <f t="shared" si="0"/>
        <v>101.947</v>
      </c>
      <c r="P30" s="707"/>
      <c r="U30" s="1385"/>
      <c r="V30" s="607"/>
      <c r="W30" s="706"/>
      <c r="Y30" s="1724">
        <v>60.6</v>
      </c>
      <c r="Z30" s="1717">
        <f t="shared" si="1"/>
        <v>108.99299999999999</v>
      </c>
    </row>
    <row r="31" spans="1:26">
      <c r="B31" s="508"/>
      <c r="C31" s="530" t="s">
        <v>116</v>
      </c>
      <c r="D31" s="695"/>
      <c r="E31" s="1231">
        <v>1470.5</v>
      </c>
      <c r="F31" s="1340"/>
      <c r="G31" s="1319"/>
      <c r="H31" s="1231">
        <v>36415</v>
      </c>
      <c r="I31" s="1186">
        <v>117.282</v>
      </c>
      <c r="J31" s="1231">
        <v>2595739</v>
      </c>
      <c r="K31" s="1186">
        <v>8.7859999999999996</v>
      </c>
      <c r="L31" s="1733">
        <v>107.923</v>
      </c>
      <c r="M31" s="707"/>
      <c r="N31" s="1713">
        <v>181554</v>
      </c>
      <c r="O31" s="1717">
        <f t="shared" si="0"/>
        <v>117.282</v>
      </c>
      <c r="P31" s="707"/>
      <c r="U31" s="1385"/>
      <c r="V31" s="607"/>
      <c r="W31" s="706"/>
      <c r="Y31" s="1724">
        <v>61.3</v>
      </c>
      <c r="Z31" s="1717">
        <f t="shared" si="1"/>
        <v>107.923</v>
      </c>
    </row>
    <row r="32" spans="1:26">
      <c r="B32" s="508"/>
      <c r="C32" s="530" t="s">
        <v>117</v>
      </c>
      <c r="D32" s="695"/>
      <c r="E32" s="1231">
        <v>1423.8</v>
      </c>
      <c r="F32" s="1340"/>
      <c r="G32" s="1319"/>
      <c r="H32" s="1231">
        <v>34962</v>
      </c>
      <c r="I32" s="1186">
        <v>111.4</v>
      </c>
      <c r="J32" s="1231">
        <v>15851504</v>
      </c>
      <c r="K32" s="1186">
        <v>8.7739999999999991</v>
      </c>
      <c r="L32" s="1733">
        <v>108.348</v>
      </c>
      <c r="M32" s="707"/>
      <c r="N32" s="1713">
        <v>171184</v>
      </c>
      <c r="O32" s="1717">
        <f t="shared" si="0"/>
        <v>111.4</v>
      </c>
      <c r="P32" s="707"/>
      <c r="U32" s="1385"/>
      <c r="V32" s="607"/>
      <c r="W32" s="706"/>
      <c r="Y32" s="1724">
        <v>61</v>
      </c>
      <c r="Z32" s="1717">
        <f t="shared" si="1"/>
        <v>108.348</v>
      </c>
    </row>
    <row r="33" spans="1:26">
      <c r="A33" s="698"/>
      <c r="B33" s="708"/>
      <c r="C33" s="533" t="s">
        <v>118</v>
      </c>
      <c r="D33" s="700"/>
      <c r="E33" s="1232">
        <v>1376.6</v>
      </c>
      <c r="F33" s="1341"/>
      <c r="G33" s="1320"/>
      <c r="H33" s="1232">
        <v>36350</v>
      </c>
      <c r="I33" s="1187">
        <v>124.852</v>
      </c>
      <c r="J33" s="1232">
        <v>2502099</v>
      </c>
      <c r="K33" s="1187">
        <v>8.7560000000000002</v>
      </c>
      <c r="L33" s="1734">
        <v>109.964</v>
      </c>
      <c r="M33" s="707"/>
      <c r="N33" s="1713">
        <v>293025</v>
      </c>
      <c r="O33" s="1717">
        <f t="shared" si="0"/>
        <v>124.852</v>
      </c>
      <c r="P33" s="707"/>
      <c r="U33" s="1385"/>
      <c r="V33" s="607"/>
      <c r="W33" s="706"/>
      <c r="Y33" s="1724">
        <v>61.8</v>
      </c>
      <c r="Z33" s="1717">
        <f t="shared" si="1"/>
        <v>109.964</v>
      </c>
    </row>
    <row r="34" spans="1:26">
      <c r="A34" s="515">
        <v>1977</v>
      </c>
      <c r="B34" s="508" t="s">
        <v>375</v>
      </c>
      <c r="C34" s="529" t="s">
        <v>366</v>
      </c>
      <c r="D34" s="695"/>
      <c r="E34" s="1231">
        <v>1422.2</v>
      </c>
      <c r="F34" s="1340"/>
      <c r="G34" s="1319"/>
      <c r="H34" s="1231">
        <v>32615</v>
      </c>
      <c r="I34" s="1186">
        <v>128.869</v>
      </c>
      <c r="J34" s="1231">
        <v>3174181</v>
      </c>
      <c r="K34" s="1186">
        <v>8.75</v>
      </c>
      <c r="L34" s="1733">
        <v>108.348</v>
      </c>
      <c r="M34" s="707"/>
      <c r="N34" s="1713">
        <v>176680</v>
      </c>
      <c r="O34" s="1717">
        <f t="shared" si="0"/>
        <v>128.869</v>
      </c>
      <c r="P34" s="707"/>
      <c r="U34" s="1385"/>
      <c r="V34" s="607"/>
      <c r="W34" s="706"/>
      <c r="Y34" s="1724">
        <v>62.3</v>
      </c>
      <c r="Z34" s="1717">
        <f t="shared" si="1"/>
        <v>108.348</v>
      </c>
    </row>
    <row r="35" spans="1:26">
      <c r="B35" s="508"/>
      <c r="C35" s="530" t="s">
        <v>367</v>
      </c>
      <c r="D35" s="695"/>
      <c r="E35" s="1231">
        <v>1433.5</v>
      </c>
      <c r="F35" s="1340"/>
      <c r="G35" s="1319"/>
      <c r="H35" s="1231">
        <v>31867</v>
      </c>
      <c r="I35" s="1186">
        <v>114.30800000000001</v>
      </c>
      <c r="J35" s="1231">
        <v>4916758</v>
      </c>
      <c r="K35" s="1186">
        <v>8.7430000000000003</v>
      </c>
      <c r="L35" s="1733">
        <v>108.46299999999999</v>
      </c>
      <c r="M35" s="707"/>
      <c r="N35" s="1713">
        <v>167242</v>
      </c>
      <c r="O35" s="1717">
        <f t="shared" si="0"/>
        <v>114.30800000000001</v>
      </c>
      <c r="P35" s="707"/>
      <c r="U35" s="1385"/>
      <c r="V35" s="607"/>
      <c r="W35" s="706"/>
      <c r="Y35" s="1724">
        <v>62.8</v>
      </c>
      <c r="Z35" s="1717">
        <f t="shared" si="1"/>
        <v>108.46299999999999</v>
      </c>
    </row>
    <row r="36" spans="1:26">
      <c r="B36" s="508"/>
      <c r="C36" s="530" t="s">
        <v>368</v>
      </c>
      <c r="D36" s="695"/>
      <c r="E36" s="1231">
        <v>1483</v>
      </c>
      <c r="F36" s="1340"/>
      <c r="G36" s="1319"/>
      <c r="H36" s="1231">
        <v>33780</v>
      </c>
      <c r="I36" s="1186">
        <v>126.255</v>
      </c>
      <c r="J36" s="1231">
        <v>1591506</v>
      </c>
      <c r="K36" s="1186">
        <v>8.7059999999999995</v>
      </c>
      <c r="L36" s="1733">
        <v>109.154</v>
      </c>
      <c r="M36" s="707"/>
      <c r="N36" s="1713">
        <v>208566</v>
      </c>
      <c r="O36" s="1717">
        <f t="shared" si="0"/>
        <v>126.255</v>
      </c>
      <c r="P36" s="707"/>
      <c r="U36" s="1385"/>
      <c r="V36" s="607"/>
      <c r="W36" s="706"/>
      <c r="Y36" s="1724">
        <v>63.2</v>
      </c>
      <c r="Z36" s="1717">
        <f t="shared" si="1"/>
        <v>109.154</v>
      </c>
    </row>
    <row r="37" spans="1:26">
      <c r="B37" s="508"/>
      <c r="C37" s="530" t="s">
        <v>369</v>
      </c>
      <c r="D37" s="695"/>
      <c r="E37" s="1231">
        <v>1445</v>
      </c>
      <c r="F37" s="1340"/>
      <c r="G37" s="1319"/>
      <c r="H37" s="1231">
        <v>33933</v>
      </c>
      <c r="I37" s="1186">
        <v>110</v>
      </c>
      <c r="J37" s="1231">
        <v>3192326</v>
      </c>
      <c r="K37" s="1186">
        <v>8.6140000000000008</v>
      </c>
      <c r="L37" s="1733">
        <v>107.75700000000001</v>
      </c>
      <c r="M37" s="707"/>
      <c r="N37" s="1713">
        <v>190233</v>
      </c>
      <c r="O37" s="1717">
        <f t="shared" si="0"/>
        <v>110</v>
      </c>
      <c r="P37" s="707"/>
      <c r="U37" s="1385"/>
      <c r="V37" s="607"/>
      <c r="W37" s="706"/>
      <c r="Y37" s="1724">
        <v>63.9</v>
      </c>
      <c r="Z37" s="1717">
        <f t="shared" si="1"/>
        <v>107.75700000000001</v>
      </c>
    </row>
    <row r="38" spans="1:26">
      <c r="B38" s="508"/>
      <c r="C38" s="530" t="s">
        <v>370</v>
      </c>
      <c r="D38" s="695"/>
      <c r="E38" s="1231">
        <v>1438.5</v>
      </c>
      <c r="F38" s="1340"/>
      <c r="G38" s="1319"/>
      <c r="H38" s="1231">
        <v>35268</v>
      </c>
      <c r="I38" s="1186">
        <v>109.556</v>
      </c>
      <c r="J38" s="1231">
        <v>30470781</v>
      </c>
      <c r="K38" s="1186">
        <v>8.41</v>
      </c>
      <c r="L38" s="1733">
        <v>108.76900000000001</v>
      </c>
      <c r="M38" s="707"/>
      <c r="N38" s="1713">
        <v>191096</v>
      </c>
      <c r="O38" s="1717">
        <f t="shared" si="0"/>
        <v>109.556</v>
      </c>
      <c r="P38" s="707"/>
      <c r="U38" s="1385"/>
      <c r="V38" s="607"/>
      <c r="W38" s="706"/>
      <c r="Y38" s="1724">
        <v>64.5</v>
      </c>
      <c r="Z38" s="1717">
        <f t="shared" si="1"/>
        <v>108.76900000000001</v>
      </c>
    </row>
    <row r="39" spans="1:26">
      <c r="B39" s="508"/>
      <c r="C39" s="530" t="s">
        <v>371</v>
      </c>
      <c r="D39" s="695"/>
      <c r="E39" s="1231">
        <v>1425.6</v>
      </c>
      <c r="F39" s="1340"/>
      <c r="G39" s="1319"/>
      <c r="H39" s="1231">
        <v>38218</v>
      </c>
      <c r="I39" s="1186">
        <v>108.248</v>
      </c>
      <c r="J39" s="1231">
        <v>4288778</v>
      </c>
      <c r="K39" s="1186">
        <v>8.1419999999999995</v>
      </c>
      <c r="L39" s="1733">
        <v>107.86</v>
      </c>
      <c r="M39" s="707"/>
      <c r="N39" s="1713">
        <v>187112</v>
      </c>
      <c r="O39" s="1717">
        <f t="shared" si="0"/>
        <v>108.248</v>
      </c>
      <c r="P39" s="707"/>
      <c r="U39" s="1385"/>
      <c r="V39" s="607"/>
      <c r="W39" s="706"/>
      <c r="Y39" s="1724">
        <v>64.5</v>
      </c>
      <c r="Z39" s="1717">
        <f t="shared" si="1"/>
        <v>107.86</v>
      </c>
    </row>
    <row r="40" spans="1:26">
      <c r="B40" s="508"/>
      <c r="C40" s="530" t="s">
        <v>372</v>
      </c>
      <c r="D40" s="695"/>
      <c r="E40" s="1231">
        <v>1443</v>
      </c>
      <c r="F40" s="1340"/>
      <c r="G40" s="1319"/>
      <c r="H40" s="1231">
        <v>37769</v>
      </c>
      <c r="I40" s="1186">
        <v>101.914</v>
      </c>
      <c r="J40" s="1231">
        <v>3261685</v>
      </c>
      <c r="K40" s="1186">
        <v>7.984</v>
      </c>
      <c r="L40" s="1733">
        <v>107.679</v>
      </c>
      <c r="M40" s="707"/>
      <c r="N40" s="1713">
        <v>203270</v>
      </c>
      <c r="O40" s="1717">
        <f t="shared" si="0"/>
        <v>101.914</v>
      </c>
      <c r="P40" s="707"/>
      <c r="U40" s="1385"/>
      <c r="V40" s="607"/>
      <c r="W40" s="706"/>
      <c r="Y40" s="1724">
        <v>64.5</v>
      </c>
      <c r="Z40" s="1717">
        <f t="shared" si="1"/>
        <v>107.679</v>
      </c>
    </row>
    <row r="41" spans="1:26">
      <c r="B41" s="508"/>
      <c r="C41" s="530" t="s">
        <v>373</v>
      </c>
      <c r="D41" s="695"/>
      <c r="E41" s="1231">
        <v>1461.5</v>
      </c>
      <c r="F41" s="1340"/>
      <c r="G41" s="1319"/>
      <c r="H41" s="1231">
        <v>36926</v>
      </c>
      <c r="I41" s="1186">
        <v>113.619</v>
      </c>
      <c r="J41" s="1231">
        <v>5491074</v>
      </c>
      <c r="K41" s="1186">
        <v>7.8680000000000003</v>
      </c>
      <c r="L41" s="1733">
        <v>108</v>
      </c>
      <c r="M41" s="707"/>
      <c r="N41" s="1713">
        <v>196205</v>
      </c>
      <c r="O41" s="1717">
        <f t="shared" si="0"/>
        <v>113.619</v>
      </c>
      <c r="P41" s="707"/>
      <c r="U41" s="1385"/>
      <c r="V41" s="607"/>
      <c r="W41" s="706"/>
      <c r="Y41" s="1724">
        <v>64.8</v>
      </c>
      <c r="Z41" s="1717">
        <f t="shared" si="1"/>
        <v>108</v>
      </c>
    </row>
    <row r="42" spans="1:26">
      <c r="B42" s="508"/>
      <c r="C42" s="530" t="s">
        <v>374</v>
      </c>
      <c r="D42" s="695"/>
      <c r="E42" s="1231">
        <v>1434.6</v>
      </c>
      <c r="F42" s="1340"/>
      <c r="G42" s="1319"/>
      <c r="H42" s="1231">
        <v>36674</v>
      </c>
      <c r="I42" s="1186">
        <v>128.72200000000001</v>
      </c>
      <c r="J42" s="1231">
        <v>2450440</v>
      </c>
      <c r="K42" s="1186">
        <v>7.7229999999999999</v>
      </c>
      <c r="L42" s="1733">
        <v>107.261</v>
      </c>
      <c r="M42" s="707"/>
      <c r="N42" s="1713">
        <v>199961</v>
      </c>
      <c r="O42" s="1717">
        <f t="shared" si="0"/>
        <v>128.72200000000001</v>
      </c>
      <c r="P42" s="707"/>
      <c r="U42" s="1385"/>
      <c r="V42" s="607"/>
      <c r="W42" s="706"/>
      <c r="Y42" s="1724">
        <v>65</v>
      </c>
      <c r="Z42" s="1717">
        <f t="shared" si="1"/>
        <v>107.261</v>
      </c>
    </row>
    <row r="43" spans="1:26">
      <c r="B43" s="508"/>
      <c r="C43" s="530" t="s">
        <v>116</v>
      </c>
      <c r="D43" s="695"/>
      <c r="E43" s="1231">
        <v>1438.2</v>
      </c>
      <c r="F43" s="1340"/>
      <c r="G43" s="1319"/>
      <c r="H43" s="1231">
        <v>36250</v>
      </c>
      <c r="I43" s="1186">
        <v>103.139</v>
      </c>
      <c r="J43" s="1231">
        <v>2638758</v>
      </c>
      <c r="K43" s="1186">
        <v>7.56</v>
      </c>
      <c r="L43" s="1733">
        <v>106.852</v>
      </c>
      <c r="M43" s="707"/>
      <c r="N43" s="1713">
        <v>187253</v>
      </c>
      <c r="O43" s="1717">
        <f t="shared" si="0"/>
        <v>103.139</v>
      </c>
      <c r="P43" s="707"/>
      <c r="U43" s="1385"/>
      <c r="V43" s="607"/>
      <c r="W43" s="706"/>
      <c r="Y43" s="1724">
        <v>65.5</v>
      </c>
      <c r="Z43" s="1717">
        <f t="shared" si="1"/>
        <v>106.852</v>
      </c>
    </row>
    <row r="44" spans="1:26">
      <c r="B44" s="508"/>
      <c r="C44" s="530" t="s">
        <v>117</v>
      </c>
      <c r="D44" s="695"/>
      <c r="E44" s="1231">
        <v>1414.8</v>
      </c>
      <c r="F44" s="1340"/>
      <c r="G44" s="1319"/>
      <c r="H44" s="1231">
        <v>67585</v>
      </c>
      <c r="I44" s="1186">
        <v>99.501000000000005</v>
      </c>
      <c r="J44" s="1231">
        <v>17121667</v>
      </c>
      <c r="K44" s="1186">
        <v>7.4039999999999999</v>
      </c>
      <c r="L44" s="1733">
        <v>105.738</v>
      </c>
      <c r="M44" s="707"/>
      <c r="N44" s="1713">
        <v>170330</v>
      </c>
      <c r="O44" s="1717">
        <f t="shared" si="0"/>
        <v>99.501000000000005</v>
      </c>
      <c r="P44" s="707"/>
      <c r="U44" s="1385"/>
      <c r="V44" s="607"/>
      <c r="W44" s="706"/>
      <c r="Y44" s="1724">
        <v>64.5</v>
      </c>
      <c r="Z44" s="1717">
        <f t="shared" si="1"/>
        <v>105.738</v>
      </c>
    </row>
    <row r="45" spans="1:26">
      <c r="B45" s="708"/>
      <c r="C45" s="533" t="s">
        <v>118</v>
      </c>
      <c r="D45" s="700"/>
      <c r="E45" s="1232">
        <v>1377.8</v>
      </c>
      <c r="F45" s="1341"/>
      <c r="G45" s="1320"/>
      <c r="H45" s="1232">
        <v>39355</v>
      </c>
      <c r="I45" s="1187">
        <v>97.647999999999996</v>
      </c>
      <c r="J45" s="1232">
        <v>5242150</v>
      </c>
      <c r="K45" s="1187">
        <v>7.29</v>
      </c>
      <c r="L45" s="1734">
        <v>104.53100000000001</v>
      </c>
      <c r="M45" s="707"/>
      <c r="N45" s="1713">
        <v>286133</v>
      </c>
      <c r="O45" s="1717">
        <f t="shared" si="0"/>
        <v>97.647999999999996</v>
      </c>
      <c r="P45" s="707"/>
      <c r="U45" s="1385"/>
      <c r="V45" s="607"/>
      <c r="W45" s="706"/>
      <c r="Y45" s="1724">
        <v>64.599999999999994</v>
      </c>
      <c r="Z45" s="1717">
        <f t="shared" si="1"/>
        <v>104.53100000000001</v>
      </c>
    </row>
    <row r="46" spans="1:26">
      <c r="A46" s="501">
        <v>1978</v>
      </c>
      <c r="B46" s="508" t="s">
        <v>376</v>
      </c>
      <c r="C46" s="529" t="s">
        <v>366</v>
      </c>
      <c r="D46" s="695"/>
      <c r="E46" s="1231">
        <v>1463.7</v>
      </c>
      <c r="F46" s="1340"/>
      <c r="G46" s="1319"/>
      <c r="H46" s="1231">
        <v>36315</v>
      </c>
      <c r="I46" s="1186">
        <v>101.983</v>
      </c>
      <c r="J46" s="1231">
        <v>963728</v>
      </c>
      <c r="K46" s="1186">
        <v>7.2439999999999998</v>
      </c>
      <c r="L46" s="1733">
        <v>104.01300000000001</v>
      </c>
      <c r="M46" s="707"/>
      <c r="N46" s="1713">
        <v>180184</v>
      </c>
      <c r="O46" s="1717">
        <f t="shared" si="0"/>
        <v>101.983</v>
      </c>
      <c r="P46" s="707"/>
      <c r="U46" s="1385"/>
      <c r="V46" s="607"/>
      <c r="W46" s="706"/>
      <c r="Y46" s="1724">
        <v>64.8</v>
      </c>
      <c r="Z46" s="1717">
        <f t="shared" si="1"/>
        <v>104.01300000000001</v>
      </c>
    </row>
    <row r="47" spans="1:26">
      <c r="B47" s="508"/>
      <c r="C47" s="530" t="s">
        <v>367</v>
      </c>
      <c r="D47" s="695"/>
      <c r="E47" s="1231">
        <v>1390.3</v>
      </c>
      <c r="F47" s="1340"/>
      <c r="G47" s="1319"/>
      <c r="H47" s="1231">
        <v>35892</v>
      </c>
      <c r="I47" s="1186">
        <v>109.62</v>
      </c>
      <c r="J47" s="1231">
        <v>3980889</v>
      </c>
      <c r="K47" s="1186">
        <v>7.2069999999999999</v>
      </c>
      <c r="L47" s="1733">
        <v>103.66200000000001</v>
      </c>
      <c r="M47" s="707"/>
      <c r="N47" s="1713">
        <v>183331</v>
      </c>
      <c r="O47" s="1717">
        <f t="shared" si="0"/>
        <v>109.62</v>
      </c>
      <c r="P47" s="707"/>
      <c r="U47" s="1385"/>
      <c r="V47" s="607"/>
      <c r="W47" s="706"/>
      <c r="Y47" s="1724">
        <v>65.099999999999994</v>
      </c>
      <c r="Z47" s="1717">
        <f t="shared" si="1"/>
        <v>103.66200000000001</v>
      </c>
    </row>
    <row r="48" spans="1:26">
      <c r="B48" s="508"/>
      <c r="C48" s="530" t="s">
        <v>368</v>
      </c>
      <c r="D48" s="695"/>
      <c r="E48" s="1231">
        <v>1379.3</v>
      </c>
      <c r="F48" s="1340"/>
      <c r="G48" s="1319"/>
      <c r="H48" s="1231">
        <v>38526</v>
      </c>
      <c r="I48" s="1186">
        <v>97.899000000000001</v>
      </c>
      <c r="J48" s="1231">
        <v>2661636</v>
      </c>
      <c r="K48" s="1186">
        <v>7.1310000000000002</v>
      </c>
      <c r="L48" s="1733">
        <v>103.956</v>
      </c>
      <c r="M48" s="707"/>
      <c r="N48" s="1713">
        <v>204184</v>
      </c>
      <c r="O48" s="1717">
        <f t="shared" si="0"/>
        <v>97.899000000000001</v>
      </c>
      <c r="P48" s="707"/>
      <c r="U48" s="1385"/>
      <c r="V48" s="607"/>
      <c r="W48" s="706"/>
      <c r="Y48" s="1724">
        <v>65.7</v>
      </c>
      <c r="Z48" s="1717">
        <f t="shared" si="1"/>
        <v>103.956</v>
      </c>
    </row>
    <row r="49" spans="1:26">
      <c r="B49" s="508"/>
      <c r="C49" s="530" t="s">
        <v>369</v>
      </c>
      <c r="D49" s="695"/>
      <c r="E49" s="1231">
        <v>1365.1</v>
      </c>
      <c r="F49" s="1340"/>
      <c r="G49" s="1319"/>
      <c r="H49" s="1231">
        <v>38145</v>
      </c>
      <c r="I49" s="1186">
        <v>106.982</v>
      </c>
      <c r="J49" s="1231">
        <v>3062017</v>
      </c>
      <c r="K49" s="1186">
        <v>7.0220000000000002</v>
      </c>
      <c r="L49" s="1733">
        <v>103.756</v>
      </c>
      <c r="M49" s="707"/>
      <c r="N49" s="1713">
        <v>203515</v>
      </c>
      <c r="O49" s="1717">
        <f t="shared" si="0"/>
        <v>106.982</v>
      </c>
      <c r="P49" s="707"/>
      <c r="U49" s="1385"/>
      <c r="V49" s="607"/>
      <c r="W49" s="706"/>
      <c r="Y49" s="1724">
        <v>66.3</v>
      </c>
      <c r="Z49" s="1717">
        <f t="shared" si="1"/>
        <v>103.756</v>
      </c>
    </row>
    <row r="50" spans="1:26">
      <c r="B50" s="508"/>
      <c r="C50" s="530" t="s">
        <v>370</v>
      </c>
      <c r="D50" s="695"/>
      <c r="E50" s="1231">
        <v>1374.9</v>
      </c>
      <c r="F50" s="1340"/>
      <c r="G50" s="1319"/>
      <c r="H50" s="1231">
        <v>41522</v>
      </c>
      <c r="I50" s="1186">
        <v>95.245999999999995</v>
      </c>
      <c r="J50" s="1231">
        <v>24743565</v>
      </c>
      <c r="K50" s="1186">
        <v>6.835</v>
      </c>
      <c r="L50" s="1733">
        <v>103.566</v>
      </c>
      <c r="M50" s="707"/>
      <c r="N50" s="1713">
        <v>182011</v>
      </c>
      <c r="O50" s="1717">
        <f t="shared" si="0"/>
        <v>95.245999999999995</v>
      </c>
      <c r="P50" s="707"/>
      <c r="U50" s="1385"/>
      <c r="V50" s="607"/>
      <c r="W50" s="706"/>
      <c r="Y50" s="1724">
        <v>66.8</v>
      </c>
      <c r="Z50" s="1717">
        <f t="shared" si="1"/>
        <v>103.566</v>
      </c>
    </row>
    <row r="51" spans="1:26">
      <c r="B51" s="508"/>
      <c r="C51" s="530" t="s">
        <v>371</v>
      </c>
      <c r="D51" s="695"/>
      <c r="E51" s="1231">
        <v>1363.4</v>
      </c>
      <c r="F51" s="1340"/>
      <c r="G51" s="1319"/>
      <c r="H51" s="1231">
        <v>43761</v>
      </c>
      <c r="I51" s="1186">
        <v>97.265000000000001</v>
      </c>
      <c r="J51" s="1231">
        <v>3883556</v>
      </c>
      <c r="K51" s="1186">
        <v>6.6920000000000002</v>
      </c>
      <c r="L51" s="1733">
        <v>104.651</v>
      </c>
      <c r="M51" s="707"/>
      <c r="N51" s="1713">
        <v>181994</v>
      </c>
      <c r="O51" s="1717">
        <f t="shared" si="0"/>
        <v>97.265000000000001</v>
      </c>
      <c r="P51" s="707"/>
      <c r="U51" s="1385"/>
      <c r="V51" s="607"/>
      <c r="W51" s="706"/>
      <c r="Y51" s="1724">
        <v>67.5</v>
      </c>
      <c r="Z51" s="1717">
        <f t="shared" si="1"/>
        <v>104.651</v>
      </c>
    </row>
    <row r="52" spans="1:26">
      <c r="B52" s="508"/>
      <c r="C52" s="530" t="s">
        <v>372</v>
      </c>
      <c r="D52" s="695"/>
      <c r="E52" s="1231">
        <v>1417.2</v>
      </c>
      <c r="F52" s="1340"/>
      <c r="G52" s="1319"/>
      <c r="H52" s="1231">
        <v>42176</v>
      </c>
      <c r="I52" s="1186">
        <v>96.106999999999999</v>
      </c>
      <c r="J52" s="1231">
        <v>3279094</v>
      </c>
      <c r="K52" s="1186">
        <v>6.6120000000000001</v>
      </c>
      <c r="L52" s="1733">
        <v>105.116</v>
      </c>
      <c r="M52" s="707"/>
      <c r="N52" s="1713">
        <v>195357</v>
      </c>
      <c r="O52" s="1717">
        <f t="shared" si="0"/>
        <v>96.106999999999999</v>
      </c>
      <c r="P52" s="707"/>
      <c r="U52" s="1385"/>
      <c r="V52" s="607"/>
      <c r="W52" s="706"/>
      <c r="Y52" s="1724">
        <v>67.8</v>
      </c>
      <c r="Z52" s="1717">
        <f t="shared" si="1"/>
        <v>105.116</v>
      </c>
    </row>
    <row r="53" spans="1:26">
      <c r="B53" s="508"/>
      <c r="C53" s="530" t="s">
        <v>373</v>
      </c>
      <c r="D53" s="695"/>
      <c r="E53" s="1231">
        <v>1473.1</v>
      </c>
      <c r="F53" s="1340"/>
      <c r="G53" s="1319"/>
      <c r="H53" s="1231">
        <v>41916</v>
      </c>
      <c r="I53" s="1186">
        <v>101.54</v>
      </c>
      <c r="J53" s="1231">
        <v>5085522</v>
      </c>
      <c r="K53" s="1186">
        <v>6.5620000000000003</v>
      </c>
      <c r="L53" s="1733">
        <v>105.556</v>
      </c>
      <c r="M53" s="707"/>
      <c r="N53" s="1713">
        <v>199227</v>
      </c>
      <c r="O53" s="1717">
        <f t="shared" si="0"/>
        <v>101.54</v>
      </c>
      <c r="P53" s="707"/>
      <c r="U53" s="1385"/>
      <c r="V53" s="607"/>
      <c r="W53" s="706"/>
      <c r="Y53" s="1724">
        <v>68.400000000000006</v>
      </c>
      <c r="Z53" s="1717">
        <f t="shared" si="1"/>
        <v>105.556</v>
      </c>
    </row>
    <row r="54" spans="1:26">
      <c r="B54" s="508"/>
      <c r="C54" s="530" t="s">
        <v>374</v>
      </c>
      <c r="D54" s="695"/>
      <c r="E54" s="1231">
        <v>1405</v>
      </c>
      <c r="F54" s="1340"/>
      <c r="G54" s="1319"/>
      <c r="H54" s="1231">
        <v>40583</v>
      </c>
      <c r="I54" s="1186">
        <v>97.251000000000005</v>
      </c>
      <c r="J54" s="1231">
        <v>2701409</v>
      </c>
      <c r="K54" s="1186">
        <v>6.51</v>
      </c>
      <c r="L54" s="1733">
        <v>105.23099999999999</v>
      </c>
      <c r="M54" s="707"/>
      <c r="N54" s="1713">
        <v>194464</v>
      </c>
      <c r="O54" s="1717">
        <f t="shared" si="0"/>
        <v>97.251000000000005</v>
      </c>
      <c r="P54" s="707"/>
      <c r="U54" s="1385"/>
      <c r="V54" s="607"/>
      <c r="W54" s="706"/>
      <c r="Y54" s="1724">
        <v>68.400000000000006</v>
      </c>
      <c r="Z54" s="1717">
        <f t="shared" si="1"/>
        <v>105.23099999999999</v>
      </c>
    </row>
    <row r="55" spans="1:26">
      <c r="B55" s="508"/>
      <c r="C55" s="530" t="s">
        <v>116</v>
      </c>
      <c r="D55" s="695"/>
      <c r="E55" s="1231">
        <v>1412.7</v>
      </c>
      <c r="F55" s="1340"/>
      <c r="G55" s="1319"/>
      <c r="H55" s="1231">
        <v>39408</v>
      </c>
      <c r="I55" s="1186">
        <v>100.621</v>
      </c>
      <c r="J55" s="1231">
        <v>3079385</v>
      </c>
      <c r="K55" s="1186">
        <v>6.4779999999999998</v>
      </c>
      <c r="L55" s="1733">
        <v>104.733</v>
      </c>
      <c r="M55" s="707"/>
      <c r="N55" s="1713">
        <v>188416</v>
      </c>
      <c r="O55" s="1717">
        <f t="shared" si="0"/>
        <v>100.621</v>
      </c>
      <c r="P55" s="707"/>
      <c r="U55" s="1385"/>
      <c r="V55" s="607"/>
      <c r="W55" s="706"/>
      <c r="Y55" s="1724">
        <v>68.599999999999994</v>
      </c>
      <c r="Z55" s="1717">
        <f t="shared" si="1"/>
        <v>104.733</v>
      </c>
    </row>
    <row r="56" spans="1:26">
      <c r="B56" s="508"/>
      <c r="C56" s="530" t="s">
        <v>117</v>
      </c>
      <c r="D56" s="695"/>
      <c r="E56" s="1231">
        <v>1450.4</v>
      </c>
      <c r="F56" s="1340"/>
      <c r="G56" s="1319"/>
      <c r="H56" s="1231">
        <v>39480</v>
      </c>
      <c r="I56" s="1186">
        <v>114.22199999999999</v>
      </c>
      <c r="J56" s="1231">
        <v>18786154</v>
      </c>
      <c r="K56" s="1186">
        <v>6.4279999999999999</v>
      </c>
      <c r="L56" s="1733">
        <v>105.116</v>
      </c>
      <c r="M56" s="707"/>
      <c r="N56" s="1713">
        <v>194554</v>
      </c>
      <c r="O56" s="1717">
        <f t="shared" si="0"/>
        <v>114.22199999999999</v>
      </c>
      <c r="P56" s="707"/>
      <c r="U56" s="1385"/>
      <c r="V56" s="607"/>
      <c r="W56" s="706"/>
      <c r="Y56" s="1724">
        <v>67.8</v>
      </c>
      <c r="Z56" s="1717">
        <f t="shared" si="1"/>
        <v>105.116</v>
      </c>
    </row>
    <row r="57" spans="1:26">
      <c r="A57" s="698"/>
      <c r="B57" s="508"/>
      <c r="C57" s="533" t="s">
        <v>118</v>
      </c>
      <c r="D57" s="695"/>
      <c r="E57" s="1231">
        <v>1390.8</v>
      </c>
      <c r="F57" s="1340"/>
      <c r="G57" s="1319"/>
      <c r="H57" s="1231">
        <v>38942</v>
      </c>
      <c r="I57" s="1187">
        <v>105.843</v>
      </c>
      <c r="J57" s="1232">
        <v>3179976</v>
      </c>
      <c r="K57" s="1187">
        <v>6.3680000000000003</v>
      </c>
      <c r="L57" s="1734">
        <v>104.95399999999999</v>
      </c>
      <c r="M57" s="707"/>
      <c r="N57" s="1713">
        <v>302852</v>
      </c>
      <c r="O57" s="1717">
        <f t="shared" si="0"/>
        <v>105.843</v>
      </c>
      <c r="P57" s="707"/>
      <c r="U57" s="1385"/>
      <c r="V57" s="607"/>
      <c r="W57" s="706"/>
      <c r="Y57" s="1724">
        <v>67.8</v>
      </c>
      <c r="Z57" s="1717">
        <f t="shared" si="1"/>
        <v>104.95399999999999</v>
      </c>
    </row>
    <row r="58" spans="1:26">
      <c r="A58" s="515">
        <v>1979</v>
      </c>
      <c r="B58" s="691" t="s">
        <v>377</v>
      </c>
      <c r="C58" s="529" t="s">
        <v>366</v>
      </c>
      <c r="D58" s="692"/>
      <c r="E58" s="1230">
        <v>1446.1</v>
      </c>
      <c r="F58" s="1339"/>
      <c r="G58" s="1318"/>
      <c r="H58" s="1230">
        <v>36747</v>
      </c>
      <c r="I58" s="1186">
        <v>103.041</v>
      </c>
      <c r="J58" s="1231">
        <v>3734023</v>
      </c>
      <c r="K58" s="1186">
        <v>6.3380000000000001</v>
      </c>
      <c r="L58" s="1733">
        <v>104.63</v>
      </c>
      <c r="M58" s="707"/>
      <c r="N58" s="1713">
        <v>185664</v>
      </c>
      <c r="O58" s="1717">
        <f t="shared" si="0"/>
        <v>103.041</v>
      </c>
      <c r="P58" s="707"/>
      <c r="U58" s="1385"/>
      <c r="V58" s="607"/>
      <c r="W58" s="706"/>
      <c r="Y58" s="1724">
        <v>67.8</v>
      </c>
      <c r="Z58" s="1717">
        <f t="shared" si="1"/>
        <v>104.63</v>
      </c>
    </row>
    <row r="59" spans="1:26">
      <c r="B59" s="508"/>
      <c r="C59" s="530" t="s">
        <v>367</v>
      </c>
      <c r="D59" s="695"/>
      <c r="E59" s="1231">
        <v>1502.2</v>
      </c>
      <c r="F59" s="1340"/>
      <c r="G59" s="1319"/>
      <c r="H59" s="1231">
        <v>35313</v>
      </c>
      <c r="I59" s="1186">
        <v>98.97</v>
      </c>
      <c r="J59" s="1231">
        <v>6967453</v>
      </c>
      <c r="K59" s="1186">
        <v>6.3109999999999999</v>
      </c>
      <c r="L59" s="1733">
        <v>104.14700000000001</v>
      </c>
      <c r="M59" s="707"/>
      <c r="N59" s="1713">
        <v>181442</v>
      </c>
      <c r="O59" s="1717">
        <f t="shared" si="0"/>
        <v>98.97</v>
      </c>
      <c r="P59" s="707"/>
      <c r="U59" s="1385"/>
      <c r="V59" s="607"/>
      <c r="W59" s="706"/>
      <c r="Y59" s="1724">
        <v>67.8</v>
      </c>
      <c r="Z59" s="1717">
        <f t="shared" si="1"/>
        <v>104.14700000000001</v>
      </c>
    </row>
    <row r="60" spans="1:26">
      <c r="B60" s="508"/>
      <c r="C60" s="530" t="s">
        <v>368</v>
      </c>
      <c r="D60" s="695"/>
      <c r="E60" s="1231">
        <v>1427.9</v>
      </c>
      <c r="F60" s="1340"/>
      <c r="G60" s="1319"/>
      <c r="H60" s="1231">
        <v>37076</v>
      </c>
      <c r="I60" s="1186">
        <v>106.67</v>
      </c>
      <c r="J60" s="1231">
        <v>2991107</v>
      </c>
      <c r="K60" s="1186">
        <v>6.29</v>
      </c>
      <c r="L60" s="1733">
        <v>103.95699999999999</v>
      </c>
      <c r="M60" s="707"/>
      <c r="N60" s="1713">
        <v>217804</v>
      </c>
      <c r="O60" s="1717">
        <f t="shared" si="0"/>
        <v>106.67</v>
      </c>
      <c r="P60" s="707"/>
      <c r="U60" s="1385"/>
      <c r="V60" s="607"/>
      <c r="W60" s="706"/>
      <c r="Y60" s="1724">
        <v>68.3</v>
      </c>
      <c r="Z60" s="1717">
        <f t="shared" si="1"/>
        <v>103.95699999999999</v>
      </c>
    </row>
    <row r="61" spans="1:26">
      <c r="B61" s="508"/>
      <c r="C61" s="530" t="s">
        <v>369</v>
      </c>
      <c r="D61" s="695"/>
      <c r="E61" s="1231">
        <v>1401.9</v>
      </c>
      <c r="F61" s="1340"/>
      <c r="G61" s="1319"/>
      <c r="H61" s="1231">
        <v>36583</v>
      </c>
      <c r="I61" s="1186">
        <v>101.429</v>
      </c>
      <c r="J61" s="1231">
        <v>4891832</v>
      </c>
      <c r="K61" s="1186">
        <v>6.3079999999999998</v>
      </c>
      <c r="L61" s="1733">
        <v>104.374</v>
      </c>
      <c r="M61" s="707"/>
      <c r="N61" s="1713">
        <v>206423</v>
      </c>
      <c r="O61" s="1717">
        <f t="shared" si="0"/>
        <v>101.429</v>
      </c>
      <c r="P61" s="707"/>
      <c r="U61" s="1385"/>
      <c r="V61" s="607"/>
      <c r="W61" s="706"/>
      <c r="Y61" s="1724">
        <v>69.2</v>
      </c>
      <c r="Z61" s="1717">
        <f t="shared" si="1"/>
        <v>104.374</v>
      </c>
    </row>
    <row r="62" spans="1:26">
      <c r="B62" s="508"/>
      <c r="C62" s="530" t="s">
        <v>370</v>
      </c>
      <c r="D62" s="695"/>
      <c r="E62" s="1231">
        <v>1517.5</v>
      </c>
      <c r="F62" s="1340"/>
      <c r="G62" s="1319"/>
      <c r="H62" s="1231">
        <v>40035</v>
      </c>
      <c r="I62" s="1186">
        <v>106.134</v>
      </c>
      <c r="J62" s="1231">
        <v>29944912</v>
      </c>
      <c r="K62" s="1186">
        <v>6.4260000000000002</v>
      </c>
      <c r="L62" s="1733">
        <v>104.491</v>
      </c>
      <c r="M62" s="707"/>
      <c r="N62" s="1713">
        <v>193175</v>
      </c>
      <c r="O62" s="1717">
        <f t="shared" si="0"/>
        <v>106.134</v>
      </c>
      <c r="P62" s="707"/>
      <c r="U62" s="1385"/>
      <c r="V62" s="607"/>
      <c r="W62" s="706"/>
      <c r="Y62" s="1724">
        <v>69.8</v>
      </c>
      <c r="Z62" s="1717">
        <f t="shared" si="1"/>
        <v>104.491</v>
      </c>
    </row>
    <row r="63" spans="1:26">
      <c r="B63" s="508"/>
      <c r="C63" s="530" t="s">
        <v>371</v>
      </c>
      <c r="D63" s="695"/>
      <c r="E63" s="1231">
        <v>1463.4</v>
      </c>
      <c r="F63" s="1340"/>
      <c r="G63" s="1319"/>
      <c r="H63" s="1231">
        <v>41572</v>
      </c>
      <c r="I63" s="1186">
        <v>100.068</v>
      </c>
      <c r="J63" s="1231">
        <v>7931173</v>
      </c>
      <c r="K63" s="1186">
        <v>6.5339999999999998</v>
      </c>
      <c r="L63" s="1733">
        <v>103.556</v>
      </c>
      <c r="M63" s="707"/>
      <c r="N63" s="1713">
        <v>182117</v>
      </c>
      <c r="O63" s="1717">
        <f t="shared" si="0"/>
        <v>100.068</v>
      </c>
      <c r="P63" s="707"/>
      <c r="U63" s="1385"/>
      <c r="V63" s="607"/>
      <c r="W63" s="706"/>
      <c r="Y63" s="1724">
        <v>69.900000000000006</v>
      </c>
      <c r="Z63" s="1717">
        <f t="shared" si="1"/>
        <v>103.556</v>
      </c>
    </row>
    <row r="64" spans="1:26">
      <c r="B64" s="508"/>
      <c r="C64" s="530" t="s">
        <v>372</v>
      </c>
      <c r="D64" s="695"/>
      <c r="E64" s="1231">
        <v>1428.5</v>
      </c>
      <c r="F64" s="1340"/>
      <c r="G64" s="1319"/>
      <c r="H64" s="1231">
        <v>40825</v>
      </c>
      <c r="I64" s="1186">
        <v>115.842</v>
      </c>
      <c r="J64" s="1231">
        <v>3500143</v>
      </c>
      <c r="K64" s="1186">
        <v>6.6449999999999996</v>
      </c>
      <c r="L64" s="1733">
        <v>103.982</v>
      </c>
      <c r="M64" s="707"/>
      <c r="N64" s="1713">
        <v>226306</v>
      </c>
      <c r="O64" s="1717">
        <f t="shared" si="0"/>
        <v>115.842</v>
      </c>
      <c r="P64" s="707"/>
      <c r="U64" s="1385"/>
      <c r="V64" s="607"/>
      <c r="W64" s="706"/>
      <c r="Y64" s="1724">
        <v>70.5</v>
      </c>
      <c r="Z64" s="1717">
        <f t="shared" si="1"/>
        <v>103.982</v>
      </c>
    </row>
    <row r="65" spans="1:26">
      <c r="B65" s="508"/>
      <c r="C65" s="530" t="s">
        <v>373</v>
      </c>
      <c r="D65" s="695"/>
      <c r="E65" s="1231">
        <v>1490.8</v>
      </c>
      <c r="F65" s="1340"/>
      <c r="G65" s="1319"/>
      <c r="H65" s="1231">
        <v>40211</v>
      </c>
      <c r="I65" s="1186">
        <v>94.063999999999993</v>
      </c>
      <c r="J65" s="1231">
        <v>6869423</v>
      </c>
      <c r="K65" s="1186">
        <v>6.851</v>
      </c>
      <c r="L65" s="1733">
        <v>102.193</v>
      </c>
      <c r="M65" s="707"/>
      <c r="N65" s="1713">
        <v>187400</v>
      </c>
      <c r="O65" s="1717">
        <f t="shared" si="0"/>
        <v>94.063999999999993</v>
      </c>
      <c r="P65" s="707"/>
      <c r="U65" s="1385"/>
      <c r="V65" s="607"/>
      <c r="W65" s="706"/>
      <c r="Y65" s="1724">
        <v>69.900000000000006</v>
      </c>
      <c r="Z65" s="1717">
        <f t="shared" si="1"/>
        <v>102.193</v>
      </c>
    </row>
    <row r="66" spans="1:26">
      <c r="B66" s="508"/>
      <c r="C66" s="530" t="s">
        <v>374</v>
      </c>
      <c r="D66" s="695"/>
      <c r="E66" s="1231">
        <v>1527.6</v>
      </c>
      <c r="F66" s="1340"/>
      <c r="G66" s="1319"/>
      <c r="H66" s="1231">
        <v>37721</v>
      </c>
      <c r="I66" s="1186">
        <v>97.025000000000006</v>
      </c>
      <c r="J66" s="1231">
        <v>2907085</v>
      </c>
      <c r="K66" s="1186">
        <v>7.0469999999999997</v>
      </c>
      <c r="L66" s="1733">
        <v>103.07</v>
      </c>
      <c r="M66" s="707"/>
      <c r="N66" s="1713">
        <v>188678</v>
      </c>
      <c r="O66" s="1717">
        <f t="shared" si="0"/>
        <v>97.025000000000006</v>
      </c>
      <c r="P66" s="707"/>
      <c r="U66" s="1385"/>
      <c r="V66" s="607"/>
      <c r="W66" s="706"/>
      <c r="Y66" s="1724">
        <v>70.5</v>
      </c>
      <c r="Z66" s="1717">
        <f t="shared" si="1"/>
        <v>103.07</v>
      </c>
    </row>
    <row r="67" spans="1:26">
      <c r="B67" s="508"/>
      <c r="C67" s="530" t="s">
        <v>116</v>
      </c>
      <c r="D67" s="695"/>
      <c r="E67" s="1231">
        <v>1572.8</v>
      </c>
      <c r="F67" s="1340"/>
      <c r="G67" s="1319"/>
      <c r="H67" s="1231">
        <v>37743</v>
      </c>
      <c r="I67" s="1186">
        <v>105.59</v>
      </c>
      <c r="J67" s="1231">
        <v>3794019</v>
      </c>
      <c r="K67" s="1186">
        <v>7.1870000000000003</v>
      </c>
      <c r="L67" s="1733">
        <v>103.64400000000001</v>
      </c>
      <c r="M67" s="707"/>
      <c r="N67" s="1713">
        <v>198949</v>
      </c>
      <c r="O67" s="1717">
        <f t="shared" si="0"/>
        <v>105.59</v>
      </c>
      <c r="P67" s="707"/>
      <c r="U67" s="1385"/>
      <c r="V67" s="607"/>
      <c r="W67" s="706"/>
      <c r="Y67" s="1724">
        <v>71.099999999999994</v>
      </c>
      <c r="Z67" s="1717">
        <f t="shared" si="1"/>
        <v>103.64400000000001</v>
      </c>
    </row>
    <row r="68" spans="1:26">
      <c r="B68" s="508"/>
      <c r="C68" s="530" t="s">
        <v>117</v>
      </c>
      <c r="D68" s="695"/>
      <c r="E68" s="1231">
        <v>1545.2</v>
      </c>
      <c r="F68" s="1340"/>
      <c r="G68" s="1319"/>
      <c r="H68" s="1231">
        <v>37456</v>
      </c>
      <c r="I68" s="1186">
        <v>92.331000000000003</v>
      </c>
      <c r="J68" s="1231">
        <v>23094579</v>
      </c>
      <c r="K68" s="1186">
        <v>7.3609999999999998</v>
      </c>
      <c r="L68" s="1733">
        <v>104.572</v>
      </c>
      <c r="M68" s="707"/>
      <c r="N68" s="1713">
        <v>179634</v>
      </c>
      <c r="O68" s="1717">
        <f t="shared" si="0"/>
        <v>92.331000000000003</v>
      </c>
      <c r="P68" s="707"/>
      <c r="U68" s="1385"/>
      <c r="V68" s="607"/>
      <c r="W68" s="706"/>
      <c r="Y68" s="1724">
        <v>70.900000000000006</v>
      </c>
      <c r="Z68" s="1717">
        <f t="shared" si="1"/>
        <v>104.572</v>
      </c>
    </row>
    <row r="69" spans="1:26">
      <c r="B69" s="508"/>
      <c r="C69" s="533" t="s">
        <v>118</v>
      </c>
      <c r="D69" s="695"/>
      <c r="E69" s="1231">
        <v>1500.3</v>
      </c>
      <c r="F69" s="1340"/>
      <c r="G69" s="1319"/>
      <c r="H69" s="1231">
        <v>36171</v>
      </c>
      <c r="I69" s="1186">
        <v>101.721</v>
      </c>
      <c r="J69" s="1231">
        <v>3553982</v>
      </c>
      <c r="K69" s="1186">
        <v>7.5659999999999998</v>
      </c>
      <c r="L69" s="1733">
        <v>105.16200000000001</v>
      </c>
      <c r="M69" s="707"/>
      <c r="N69" s="1713">
        <v>308065</v>
      </c>
      <c r="O69" s="1717">
        <f t="shared" si="0"/>
        <v>101.721</v>
      </c>
      <c r="P69" s="707"/>
      <c r="U69" s="1385"/>
      <c r="V69" s="607"/>
      <c r="W69" s="706"/>
      <c r="Y69" s="1724">
        <v>71.3</v>
      </c>
      <c r="Z69" s="1717">
        <f t="shared" si="1"/>
        <v>105.16200000000001</v>
      </c>
    </row>
    <row r="70" spans="1:26">
      <c r="A70" s="501">
        <v>1980</v>
      </c>
      <c r="B70" s="691" t="s">
        <v>378</v>
      </c>
      <c r="C70" s="529" t="s">
        <v>366</v>
      </c>
      <c r="D70" s="692"/>
      <c r="E70" s="1230">
        <v>1544.2</v>
      </c>
      <c r="F70" s="1339"/>
      <c r="G70" s="1255">
        <v>91.4</v>
      </c>
      <c r="H70" s="1230">
        <v>33792</v>
      </c>
      <c r="I70" s="1185">
        <v>95.385000000000005</v>
      </c>
      <c r="J70" s="1230">
        <v>4356909</v>
      </c>
      <c r="K70" s="1185">
        <v>7.6950000000000003</v>
      </c>
      <c r="L70" s="1735">
        <v>105.9</v>
      </c>
      <c r="M70" s="707"/>
      <c r="N70" s="1713">
        <v>177096</v>
      </c>
      <c r="O70" s="1717">
        <f t="shared" si="0"/>
        <v>95.385000000000005</v>
      </c>
      <c r="P70" s="707"/>
      <c r="U70" s="1385"/>
      <c r="V70" s="607"/>
      <c r="W70" s="706"/>
      <c r="Y70" s="1724">
        <v>71.8</v>
      </c>
      <c r="Z70" s="1717">
        <f t="shared" si="1"/>
        <v>105.9</v>
      </c>
    </row>
    <row r="71" spans="1:26">
      <c r="B71" s="508"/>
      <c r="C71" s="530" t="s">
        <v>367</v>
      </c>
      <c r="D71" s="695"/>
      <c r="E71" s="1231">
        <v>1604.5</v>
      </c>
      <c r="F71" s="1340"/>
      <c r="G71" s="1319">
        <v>90.9</v>
      </c>
      <c r="H71" s="1231">
        <v>33165</v>
      </c>
      <c r="I71" s="1186">
        <v>87.534999999999997</v>
      </c>
      <c r="J71" s="1231">
        <v>7871472</v>
      </c>
      <c r="K71" s="1186">
        <v>7.8410000000000002</v>
      </c>
      <c r="L71" s="1733">
        <v>107.08</v>
      </c>
      <c r="M71" s="707"/>
      <c r="N71" s="1713">
        <v>158825</v>
      </c>
      <c r="O71" s="1717">
        <f t="shared" si="0"/>
        <v>87.534999999999997</v>
      </c>
      <c r="P71" s="707"/>
      <c r="U71" s="1385"/>
      <c r="V71" s="607"/>
      <c r="W71" s="706"/>
      <c r="Y71" s="1724">
        <v>72.599999999999994</v>
      </c>
      <c r="Z71" s="1717">
        <f t="shared" si="1"/>
        <v>107.08</v>
      </c>
    </row>
    <row r="72" spans="1:26">
      <c r="B72" s="508"/>
      <c r="C72" s="530" t="s">
        <v>368</v>
      </c>
      <c r="D72" s="695"/>
      <c r="E72" s="1231">
        <v>1594.5</v>
      </c>
      <c r="F72" s="1340"/>
      <c r="G72" s="1319">
        <v>91</v>
      </c>
      <c r="H72" s="1231">
        <v>32935</v>
      </c>
      <c r="I72" s="1186">
        <v>95.736999999999995</v>
      </c>
      <c r="J72" s="1231">
        <v>3451451</v>
      </c>
      <c r="K72" s="1186">
        <v>8.31</v>
      </c>
      <c r="L72" s="1733">
        <v>106.735</v>
      </c>
      <c r="M72" s="707"/>
      <c r="N72" s="1713">
        <v>208519</v>
      </c>
      <c r="O72" s="1717">
        <f t="shared" si="0"/>
        <v>95.736999999999995</v>
      </c>
      <c r="P72" s="707"/>
      <c r="U72" s="1385"/>
      <c r="V72" s="607"/>
      <c r="W72" s="706"/>
      <c r="Y72" s="1724">
        <v>72.900000000000006</v>
      </c>
      <c r="Z72" s="1717">
        <f t="shared" si="1"/>
        <v>106.735</v>
      </c>
    </row>
    <row r="73" spans="1:26">
      <c r="B73" s="508"/>
      <c r="C73" s="530" t="s">
        <v>369</v>
      </c>
      <c r="D73" s="695"/>
      <c r="E73" s="1231">
        <v>1510.9</v>
      </c>
      <c r="F73" s="1340"/>
      <c r="G73" s="1319">
        <v>93</v>
      </c>
      <c r="H73" s="1231">
        <v>33851</v>
      </c>
      <c r="I73" s="1186">
        <v>94.77</v>
      </c>
      <c r="J73" s="1231">
        <v>4819879</v>
      </c>
      <c r="K73" s="1186">
        <v>8.8070000000000004</v>
      </c>
      <c r="L73" s="1733">
        <v>107.803</v>
      </c>
      <c r="M73" s="707"/>
      <c r="N73" s="1713">
        <v>195627</v>
      </c>
      <c r="O73" s="1717">
        <f t="shared" si="0"/>
        <v>94.77</v>
      </c>
      <c r="P73" s="707"/>
      <c r="U73" s="1385"/>
      <c r="V73" s="607"/>
      <c r="W73" s="706"/>
      <c r="Y73" s="1724">
        <v>74.599999999999994</v>
      </c>
      <c r="Z73" s="1717">
        <f t="shared" si="1"/>
        <v>107.803</v>
      </c>
    </row>
    <row r="74" spans="1:26">
      <c r="B74" s="508"/>
      <c r="C74" s="530" t="s">
        <v>370</v>
      </c>
      <c r="D74" s="695"/>
      <c r="E74" s="1231">
        <v>1623.2</v>
      </c>
      <c r="F74" s="1340"/>
      <c r="G74" s="1319">
        <v>92.8</v>
      </c>
      <c r="H74" s="1231">
        <v>36611</v>
      </c>
      <c r="I74" s="1186">
        <v>107.363</v>
      </c>
      <c r="J74" s="1231">
        <v>34964007</v>
      </c>
      <c r="K74" s="1186">
        <v>9.2210000000000001</v>
      </c>
      <c r="L74" s="1733">
        <v>107.163</v>
      </c>
      <c r="M74" s="707"/>
      <c r="N74" s="1713">
        <v>207398</v>
      </c>
      <c r="O74" s="1717">
        <f t="shared" si="0"/>
        <v>107.363</v>
      </c>
      <c r="P74" s="707"/>
      <c r="U74" s="1385"/>
      <c r="V74" s="607"/>
      <c r="W74" s="706"/>
      <c r="Y74" s="1724">
        <v>74.8</v>
      </c>
      <c r="Z74" s="1717">
        <f t="shared" si="1"/>
        <v>107.163</v>
      </c>
    </row>
    <row r="75" spans="1:26">
      <c r="B75" s="508"/>
      <c r="C75" s="530" t="s">
        <v>371</v>
      </c>
      <c r="D75" s="695"/>
      <c r="E75" s="1231">
        <v>1594.9</v>
      </c>
      <c r="F75" s="1340"/>
      <c r="G75" s="1319">
        <v>92.6</v>
      </c>
      <c r="H75" s="1231">
        <v>37402</v>
      </c>
      <c r="I75" s="1186">
        <v>119.989</v>
      </c>
      <c r="J75" s="1231">
        <v>8922662</v>
      </c>
      <c r="K75" s="1186">
        <v>9.4450000000000003</v>
      </c>
      <c r="L75" s="1733">
        <v>107.72499999999999</v>
      </c>
      <c r="M75" s="707"/>
      <c r="N75" s="1713">
        <v>218521</v>
      </c>
      <c r="O75" s="1717">
        <f t="shared" si="0"/>
        <v>119.989</v>
      </c>
      <c r="P75" s="707"/>
      <c r="U75" s="1385"/>
      <c r="V75" s="607"/>
      <c r="W75" s="706"/>
      <c r="Y75" s="1724">
        <v>75.3</v>
      </c>
      <c r="Z75" s="1717">
        <f t="shared" si="1"/>
        <v>107.72499999999999</v>
      </c>
    </row>
    <row r="76" spans="1:26">
      <c r="B76" s="508"/>
      <c r="C76" s="530" t="s">
        <v>372</v>
      </c>
      <c r="D76" s="695"/>
      <c r="E76" s="1231">
        <v>1564.8</v>
      </c>
      <c r="F76" s="1340"/>
      <c r="G76" s="1319">
        <v>92.5</v>
      </c>
      <c r="H76" s="1231">
        <v>38330</v>
      </c>
      <c r="I76" s="1186">
        <v>115.133</v>
      </c>
      <c r="J76" s="1231">
        <v>4883769</v>
      </c>
      <c r="K76" s="1186">
        <v>9.5259999999999998</v>
      </c>
      <c r="L76" s="1733">
        <v>106.95</v>
      </c>
      <c r="M76" s="707"/>
      <c r="N76" s="1713">
        <v>260553</v>
      </c>
      <c r="O76" s="1717">
        <f t="shared" si="0"/>
        <v>115.133</v>
      </c>
      <c r="P76" s="707"/>
      <c r="U76" s="1385"/>
      <c r="V76" s="607"/>
      <c r="W76" s="706"/>
      <c r="Y76" s="1724">
        <v>75.400000000000006</v>
      </c>
      <c r="Z76" s="1717">
        <f t="shared" si="1"/>
        <v>106.95</v>
      </c>
    </row>
    <row r="77" spans="1:26">
      <c r="B77" s="508"/>
      <c r="C77" s="530" t="s">
        <v>373</v>
      </c>
      <c r="D77" s="695"/>
      <c r="E77" s="1231">
        <v>1609.6</v>
      </c>
      <c r="F77" s="1340"/>
      <c r="G77" s="1319">
        <v>92.4</v>
      </c>
      <c r="H77" s="1231">
        <v>37158</v>
      </c>
      <c r="I77" s="1186">
        <v>121.425</v>
      </c>
      <c r="J77" s="1231">
        <v>7106615</v>
      </c>
      <c r="K77" s="1186">
        <v>9.5060000000000002</v>
      </c>
      <c r="L77" s="1733">
        <v>108.298</v>
      </c>
      <c r="M77" s="707"/>
      <c r="N77" s="1713">
        <v>227550</v>
      </c>
      <c r="O77" s="1717">
        <f t="shared" si="0"/>
        <v>121.425</v>
      </c>
      <c r="P77" s="707"/>
      <c r="U77" s="1385"/>
      <c r="V77" s="607"/>
      <c r="W77" s="706"/>
      <c r="Y77" s="1724">
        <v>75.7</v>
      </c>
      <c r="Z77" s="1717">
        <f t="shared" si="1"/>
        <v>108.298</v>
      </c>
    </row>
    <row r="78" spans="1:26">
      <c r="B78" s="508"/>
      <c r="C78" s="530" t="s">
        <v>374</v>
      </c>
      <c r="D78" s="695"/>
      <c r="E78" s="1231">
        <v>1608.7</v>
      </c>
      <c r="F78" s="1340"/>
      <c r="G78" s="1319">
        <v>92.2</v>
      </c>
      <c r="H78" s="1231">
        <v>35878</v>
      </c>
      <c r="I78" s="1186">
        <v>108.40900000000001</v>
      </c>
      <c r="J78" s="1231">
        <v>3639610</v>
      </c>
      <c r="K78" s="1186">
        <v>9.3610000000000007</v>
      </c>
      <c r="L78" s="1733">
        <v>108.369</v>
      </c>
      <c r="M78" s="707"/>
      <c r="N78" s="1713">
        <v>204544</v>
      </c>
      <c r="O78" s="1717">
        <f t="shared" si="0"/>
        <v>108.40900000000001</v>
      </c>
      <c r="P78" s="707"/>
      <c r="U78" s="1385"/>
      <c r="V78" s="607"/>
      <c r="W78" s="706"/>
      <c r="Y78" s="1724">
        <v>76.400000000000006</v>
      </c>
      <c r="Z78" s="1717">
        <f t="shared" si="1"/>
        <v>108.369</v>
      </c>
    </row>
    <row r="79" spans="1:26">
      <c r="B79" s="508"/>
      <c r="C79" s="530" t="s">
        <v>116</v>
      </c>
      <c r="D79" s="695"/>
      <c r="E79" s="1231">
        <v>1571.2</v>
      </c>
      <c r="F79" s="1340"/>
      <c r="G79" s="1319">
        <v>92.1</v>
      </c>
      <c r="H79" s="1231">
        <v>37089</v>
      </c>
      <c r="I79" s="1186">
        <v>127.527</v>
      </c>
      <c r="J79" s="1231">
        <v>4253459</v>
      </c>
      <c r="K79" s="1186">
        <v>9.2720000000000002</v>
      </c>
      <c r="L79" s="1733">
        <v>107.595</v>
      </c>
      <c r="M79" s="707"/>
      <c r="N79" s="1713">
        <v>253713</v>
      </c>
      <c r="O79" s="1717">
        <f t="shared" si="0"/>
        <v>127.527</v>
      </c>
      <c r="P79" s="707"/>
      <c r="U79" s="1385"/>
      <c r="V79" s="607"/>
      <c r="W79" s="706"/>
      <c r="Y79" s="1724">
        <v>76.5</v>
      </c>
      <c r="Z79" s="1717">
        <f t="shared" si="1"/>
        <v>107.595</v>
      </c>
    </row>
    <row r="80" spans="1:26">
      <c r="B80" s="508"/>
      <c r="C80" s="530" t="s">
        <v>117</v>
      </c>
      <c r="D80" s="695"/>
      <c r="E80" s="1231">
        <v>1587.9</v>
      </c>
      <c r="F80" s="1340"/>
      <c r="G80" s="1319">
        <v>92.1</v>
      </c>
      <c r="H80" s="1231">
        <v>35981</v>
      </c>
      <c r="I80" s="1186">
        <v>119.056</v>
      </c>
      <c r="J80" s="1231">
        <v>29137841</v>
      </c>
      <c r="K80" s="1186">
        <v>9.1319999999999997</v>
      </c>
      <c r="L80" s="1733">
        <v>107.898</v>
      </c>
      <c r="M80" s="707"/>
      <c r="N80" s="1713">
        <v>213865</v>
      </c>
      <c r="O80" s="1717">
        <f t="shared" si="0"/>
        <v>119.056</v>
      </c>
      <c r="P80" s="707"/>
      <c r="U80" s="1385"/>
      <c r="V80" s="607"/>
      <c r="W80" s="706"/>
      <c r="Y80" s="1724">
        <v>76.5</v>
      </c>
      <c r="Z80" s="1717">
        <f t="shared" si="1"/>
        <v>107.898</v>
      </c>
    </row>
    <row r="81" spans="1:26">
      <c r="A81" s="698"/>
      <c r="B81" s="708"/>
      <c r="C81" s="533" t="s">
        <v>118</v>
      </c>
      <c r="D81" s="700"/>
      <c r="E81" s="1232">
        <v>1560.2</v>
      </c>
      <c r="F81" s="1341"/>
      <c r="G81" s="1320">
        <v>91.9</v>
      </c>
      <c r="H81" s="1232">
        <v>36275</v>
      </c>
      <c r="I81" s="1187">
        <v>103.426</v>
      </c>
      <c r="J81" s="1232">
        <v>3341805</v>
      </c>
      <c r="K81" s="1187">
        <v>8.8629999999999995</v>
      </c>
      <c r="L81" s="1734">
        <v>106.732</v>
      </c>
      <c r="M81" s="707"/>
      <c r="N81" s="1713">
        <v>318618</v>
      </c>
      <c r="O81" s="1717">
        <f t="shared" si="0"/>
        <v>103.426</v>
      </c>
      <c r="P81" s="707"/>
      <c r="U81" s="1385"/>
      <c r="V81" s="607"/>
      <c r="W81" s="706"/>
      <c r="Y81" s="1724">
        <v>76.099999999999994</v>
      </c>
      <c r="Z81" s="1717">
        <f t="shared" si="1"/>
        <v>106.732</v>
      </c>
    </row>
    <row r="82" spans="1:26">
      <c r="A82" s="515">
        <v>1981</v>
      </c>
      <c r="B82" s="508" t="s">
        <v>379</v>
      </c>
      <c r="C82" s="529" t="s">
        <v>366</v>
      </c>
      <c r="D82" s="695"/>
      <c r="E82" s="1231">
        <v>1642.8</v>
      </c>
      <c r="F82" s="1340"/>
      <c r="G82" s="1319">
        <v>91.7</v>
      </c>
      <c r="H82" s="1231">
        <v>34274</v>
      </c>
      <c r="I82" s="1186">
        <v>120.998</v>
      </c>
      <c r="J82" s="1231">
        <v>4716611</v>
      </c>
      <c r="K82" s="1186">
        <v>8.7210000000000001</v>
      </c>
      <c r="L82" s="1733">
        <v>107.66</v>
      </c>
      <c r="M82" s="707"/>
      <c r="N82" s="1713">
        <v>214283</v>
      </c>
      <c r="O82" s="1717">
        <f t="shared" si="0"/>
        <v>120.998</v>
      </c>
      <c r="P82" s="707"/>
      <c r="U82" s="1385"/>
      <c r="V82" s="607"/>
      <c r="W82" s="706"/>
      <c r="Y82" s="1724">
        <v>77.3</v>
      </c>
      <c r="Z82" s="1717">
        <f t="shared" si="1"/>
        <v>107.66</v>
      </c>
    </row>
    <row r="83" spans="1:26">
      <c r="B83" s="508"/>
      <c r="C83" s="530" t="s">
        <v>367</v>
      </c>
      <c r="D83" s="695"/>
      <c r="E83" s="1231">
        <v>1639.9</v>
      </c>
      <c r="F83" s="1340"/>
      <c r="G83" s="1319">
        <v>91.9</v>
      </c>
      <c r="H83" s="1231">
        <v>33721</v>
      </c>
      <c r="I83" s="1186">
        <v>126.532</v>
      </c>
      <c r="J83" s="1231">
        <v>8625846</v>
      </c>
      <c r="K83" s="1186">
        <v>8.6669999999999998</v>
      </c>
      <c r="L83" s="1733">
        <v>106.06100000000001</v>
      </c>
      <c r="M83" s="707"/>
      <c r="N83" s="1713">
        <v>200965</v>
      </c>
      <c r="O83" s="1717">
        <f t="shared" si="0"/>
        <v>126.532</v>
      </c>
      <c r="P83" s="707"/>
      <c r="U83" s="1385"/>
      <c r="V83" s="607"/>
      <c r="W83" s="706"/>
      <c r="Y83" s="1724">
        <v>77</v>
      </c>
      <c r="Z83" s="1717">
        <f t="shared" si="1"/>
        <v>106.06100000000001</v>
      </c>
    </row>
    <row r="84" spans="1:26">
      <c r="B84" s="508"/>
      <c r="C84" s="530" t="s">
        <v>368</v>
      </c>
      <c r="D84" s="695"/>
      <c r="E84" s="1231">
        <v>1603.7</v>
      </c>
      <c r="F84" s="1340"/>
      <c r="G84" s="1319">
        <v>91.7</v>
      </c>
      <c r="H84" s="1231">
        <v>35206</v>
      </c>
      <c r="I84" s="1186">
        <v>113.203</v>
      </c>
      <c r="J84" s="1231">
        <v>4325975</v>
      </c>
      <c r="K84" s="1186">
        <v>8.5890000000000004</v>
      </c>
      <c r="L84" s="1733">
        <v>106.036</v>
      </c>
      <c r="M84" s="707"/>
      <c r="N84" s="1713">
        <v>236049</v>
      </c>
      <c r="O84" s="1717">
        <f t="shared" si="0"/>
        <v>113.203</v>
      </c>
      <c r="P84" s="707"/>
      <c r="U84" s="1385"/>
      <c r="V84" s="607"/>
      <c r="W84" s="706"/>
      <c r="Y84" s="1724">
        <v>77.3</v>
      </c>
      <c r="Z84" s="1717">
        <f t="shared" si="1"/>
        <v>106.036</v>
      </c>
    </row>
    <row r="85" spans="1:26">
      <c r="B85" s="508"/>
      <c r="C85" s="530" t="s">
        <v>369</v>
      </c>
      <c r="D85" s="695"/>
      <c r="E85" s="1231">
        <v>1576.2</v>
      </c>
      <c r="F85" s="1340"/>
      <c r="G85" s="1319">
        <v>93.3</v>
      </c>
      <c r="H85" s="1231">
        <v>37647</v>
      </c>
      <c r="I85" s="1186">
        <v>109.946</v>
      </c>
      <c r="J85" s="1231">
        <v>5644385</v>
      </c>
      <c r="K85" s="1186">
        <v>8.4619999999999997</v>
      </c>
      <c r="L85" s="1733">
        <v>104.155</v>
      </c>
      <c r="M85" s="707"/>
      <c r="N85" s="1713">
        <v>215085</v>
      </c>
      <c r="O85" s="1717">
        <f t="shared" si="0"/>
        <v>109.946</v>
      </c>
      <c r="P85" s="707"/>
      <c r="U85" s="1385"/>
      <c r="V85" s="607"/>
      <c r="W85" s="706"/>
      <c r="Y85" s="1724">
        <v>77.7</v>
      </c>
      <c r="Z85" s="1717">
        <f t="shared" si="1"/>
        <v>104.155</v>
      </c>
    </row>
    <row r="86" spans="1:26">
      <c r="B86" s="508"/>
      <c r="C86" s="530" t="s">
        <v>370</v>
      </c>
      <c r="D86" s="695"/>
      <c r="E86" s="1231">
        <v>1589.7</v>
      </c>
      <c r="F86" s="1340"/>
      <c r="G86" s="1319">
        <v>93.6</v>
      </c>
      <c r="H86" s="1231">
        <v>38835</v>
      </c>
      <c r="I86" s="1186">
        <v>100.593</v>
      </c>
      <c r="J86" s="1231">
        <v>41979769</v>
      </c>
      <c r="K86" s="1186">
        <v>8.3480000000000008</v>
      </c>
      <c r="L86" s="1733">
        <v>104.679</v>
      </c>
      <c r="M86" s="707"/>
      <c r="N86" s="1713">
        <v>208628</v>
      </c>
      <c r="O86" s="1717">
        <f t="shared" ref="O86:O149" si="2">ROUND(N86/N74*100,3)</f>
        <v>100.593</v>
      </c>
      <c r="P86" s="707"/>
      <c r="U86" s="1385"/>
      <c r="V86" s="607"/>
      <c r="W86" s="706"/>
      <c r="Y86" s="1724">
        <v>78.3</v>
      </c>
      <c r="Z86" s="1717">
        <f t="shared" ref="Z86:Z149" si="3">ROUND(Y86/Y74*100,3)</f>
        <v>104.679</v>
      </c>
    </row>
    <row r="87" spans="1:26">
      <c r="B87" s="508"/>
      <c r="C87" s="530" t="s">
        <v>371</v>
      </c>
      <c r="D87" s="695"/>
      <c r="E87" s="1231">
        <v>1526.7</v>
      </c>
      <c r="F87" s="1340"/>
      <c r="G87" s="1319">
        <v>94</v>
      </c>
      <c r="H87" s="1231">
        <v>41034</v>
      </c>
      <c r="I87" s="1186">
        <v>83.539000000000001</v>
      </c>
      <c r="J87" s="1231">
        <v>6973578</v>
      </c>
      <c r="K87" s="1186">
        <v>8.25</v>
      </c>
      <c r="L87" s="1733">
        <v>103.98399999999999</v>
      </c>
      <c r="M87" s="707"/>
      <c r="N87" s="1713">
        <v>182550</v>
      </c>
      <c r="O87" s="1717">
        <f t="shared" si="2"/>
        <v>83.539000000000001</v>
      </c>
      <c r="P87" s="707"/>
      <c r="U87" s="1385"/>
      <c r="V87" s="607"/>
      <c r="W87" s="706"/>
      <c r="Y87" s="1724">
        <v>78.3</v>
      </c>
      <c r="Z87" s="1717">
        <f t="shared" si="3"/>
        <v>103.98399999999999</v>
      </c>
    </row>
    <row r="88" spans="1:26">
      <c r="B88" s="508"/>
      <c r="C88" s="530" t="s">
        <v>372</v>
      </c>
      <c r="D88" s="695"/>
      <c r="E88" s="1231">
        <v>1513.3</v>
      </c>
      <c r="F88" s="1340"/>
      <c r="G88" s="1319">
        <v>93.9</v>
      </c>
      <c r="H88" s="1231">
        <v>40792</v>
      </c>
      <c r="I88" s="1186">
        <v>86.813999999999993</v>
      </c>
      <c r="J88" s="1231">
        <v>5243634</v>
      </c>
      <c r="K88" s="1186">
        <v>8.2149999999999999</v>
      </c>
      <c r="L88" s="1733">
        <v>103.979</v>
      </c>
      <c r="M88" s="707"/>
      <c r="N88" s="1713">
        <v>226197</v>
      </c>
      <c r="O88" s="1717">
        <f t="shared" si="2"/>
        <v>86.813999999999993</v>
      </c>
      <c r="P88" s="707"/>
      <c r="U88" s="1385"/>
      <c r="V88" s="607"/>
      <c r="W88" s="706"/>
      <c r="Y88" s="1724">
        <v>78.400000000000006</v>
      </c>
      <c r="Z88" s="1717">
        <f t="shared" si="3"/>
        <v>103.979</v>
      </c>
    </row>
    <row r="89" spans="1:26">
      <c r="B89" s="508"/>
      <c r="C89" s="530" t="s">
        <v>373</v>
      </c>
      <c r="D89" s="695"/>
      <c r="E89" s="1231">
        <v>1516.4</v>
      </c>
      <c r="F89" s="1340"/>
      <c r="G89" s="1319">
        <v>93.5</v>
      </c>
      <c r="H89" s="1231">
        <v>40175</v>
      </c>
      <c r="I89" s="1186">
        <v>98.646000000000001</v>
      </c>
      <c r="J89" s="1231">
        <v>7764703</v>
      </c>
      <c r="K89" s="1186">
        <v>8.1950000000000003</v>
      </c>
      <c r="L89" s="1733">
        <v>103.699</v>
      </c>
      <c r="M89" s="707"/>
      <c r="N89" s="1713">
        <v>224470</v>
      </c>
      <c r="O89" s="1717">
        <f t="shared" si="2"/>
        <v>98.646000000000001</v>
      </c>
      <c r="P89" s="707"/>
      <c r="U89" s="1385"/>
      <c r="V89" s="607"/>
      <c r="W89" s="706"/>
      <c r="Y89" s="1724">
        <v>78.5</v>
      </c>
      <c r="Z89" s="1717">
        <f t="shared" si="3"/>
        <v>103.699</v>
      </c>
    </row>
    <row r="90" spans="1:26">
      <c r="B90" s="508"/>
      <c r="C90" s="530" t="s">
        <v>374</v>
      </c>
      <c r="D90" s="695"/>
      <c r="E90" s="1231">
        <v>1450.8</v>
      </c>
      <c r="F90" s="1340"/>
      <c r="G90" s="1319">
        <v>93.4</v>
      </c>
      <c r="H90" s="1231">
        <v>39674</v>
      </c>
      <c r="I90" s="1186">
        <v>99.147000000000006</v>
      </c>
      <c r="J90" s="1231">
        <v>3785496</v>
      </c>
      <c r="K90" s="1186">
        <v>8.1839999999999993</v>
      </c>
      <c r="L90" s="1733">
        <v>103.66500000000001</v>
      </c>
      <c r="M90" s="707"/>
      <c r="N90" s="1713">
        <v>202800</v>
      </c>
      <c r="O90" s="1717">
        <f t="shared" si="2"/>
        <v>99.147000000000006</v>
      </c>
      <c r="P90" s="707"/>
      <c r="U90" s="1385"/>
      <c r="V90" s="607"/>
      <c r="W90" s="706"/>
      <c r="Y90" s="1724">
        <v>79.2</v>
      </c>
      <c r="Z90" s="1717">
        <f t="shared" si="3"/>
        <v>103.66500000000001</v>
      </c>
    </row>
    <row r="91" spans="1:26">
      <c r="B91" s="508"/>
      <c r="C91" s="530" t="s">
        <v>116</v>
      </c>
      <c r="D91" s="695"/>
      <c r="E91" s="1231">
        <v>1452.2</v>
      </c>
      <c r="F91" s="1340"/>
      <c r="G91" s="1319">
        <v>93.6</v>
      </c>
      <c r="H91" s="1231">
        <v>39137</v>
      </c>
      <c r="I91" s="1186">
        <v>77.914000000000001</v>
      </c>
      <c r="J91" s="1231">
        <v>4608532</v>
      </c>
      <c r="K91" s="1186">
        <v>8.1790000000000003</v>
      </c>
      <c r="L91" s="1733">
        <v>103.529</v>
      </c>
      <c r="M91" s="707"/>
      <c r="N91" s="1713">
        <v>197678</v>
      </c>
      <c r="O91" s="1717">
        <f t="shared" si="2"/>
        <v>77.914000000000001</v>
      </c>
      <c r="P91" s="707"/>
      <c r="U91" s="1385"/>
      <c r="V91" s="607"/>
      <c r="W91" s="706"/>
      <c r="Y91" s="1724">
        <v>79.2</v>
      </c>
      <c r="Z91" s="1717">
        <f t="shared" si="3"/>
        <v>103.529</v>
      </c>
    </row>
    <row r="92" spans="1:26">
      <c r="B92" s="508"/>
      <c r="C92" s="530" t="s">
        <v>117</v>
      </c>
      <c r="D92" s="695"/>
      <c r="E92" s="1231">
        <v>1432.6</v>
      </c>
      <c r="F92" s="1340"/>
      <c r="G92" s="1319">
        <v>94.1</v>
      </c>
      <c r="H92" s="1231">
        <v>38182</v>
      </c>
      <c r="I92" s="1186">
        <v>95.637</v>
      </c>
      <c r="J92" s="1231">
        <v>31183798</v>
      </c>
      <c r="K92" s="1186">
        <v>8.1769999999999996</v>
      </c>
      <c r="L92" s="1733">
        <v>103.00700000000001</v>
      </c>
      <c r="M92" s="707"/>
      <c r="N92" s="1713">
        <v>204535</v>
      </c>
      <c r="O92" s="1717">
        <f t="shared" si="2"/>
        <v>95.637</v>
      </c>
      <c r="P92" s="707"/>
      <c r="U92" s="1385"/>
      <c r="V92" s="607"/>
      <c r="W92" s="706"/>
      <c r="Y92" s="1724">
        <v>78.8</v>
      </c>
      <c r="Z92" s="1717">
        <f t="shared" si="3"/>
        <v>103.00700000000001</v>
      </c>
    </row>
    <row r="93" spans="1:26">
      <c r="B93" s="508"/>
      <c r="C93" s="533" t="s">
        <v>118</v>
      </c>
      <c r="D93" s="695"/>
      <c r="E93" s="1231">
        <v>1420.9</v>
      </c>
      <c r="F93" s="1340"/>
      <c r="G93" s="1319">
        <v>93.9</v>
      </c>
      <c r="H93" s="1231">
        <v>39028</v>
      </c>
      <c r="I93" s="1186">
        <v>101.905</v>
      </c>
      <c r="J93" s="1231">
        <v>4099434</v>
      </c>
      <c r="K93" s="1186">
        <v>8.0939999999999994</v>
      </c>
      <c r="L93" s="1733">
        <v>103.548</v>
      </c>
      <c r="M93" s="707"/>
      <c r="N93" s="1713">
        <v>324689</v>
      </c>
      <c r="O93" s="1717">
        <f t="shared" si="2"/>
        <v>101.905</v>
      </c>
      <c r="P93" s="707"/>
      <c r="U93" s="1385"/>
      <c r="V93" s="607"/>
      <c r="W93" s="706"/>
      <c r="Y93" s="1724">
        <v>78.8</v>
      </c>
      <c r="Z93" s="1717">
        <f t="shared" si="3"/>
        <v>103.548</v>
      </c>
    </row>
    <row r="94" spans="1:26">
      <c r="A94" s="501">
        <v>1982</v>
      </c>
      <c r="B94" s="691" t="s">
        <v>380</v>
      </c>
      <c r="C94" s="529" t="s">
        <v>366</v>
      </c>
      <c r="D94" s="692"/>
      <c r="E94" s="1230">
        <v>1523</v>
      </c>
      <c r="F94" s="1339"/>
      <c r="G94" s="1318">
        <v>93.4</v>
      </c>
      <c r="H94" s="1230">
        <v>36508</v>
      </c>
      <c r="I94" s="1185">
        <v>105.616</v>
      </c>
      <c r="J94" s="1230">
        <v>5045357</v>
      </c>
      <c r="K94" s="1185">
        <v>7.9859999999999998</v>
      </c>
      <c r="L94" s="1735">
        <v>101.81100000000001</v>
      </c>
      <c r="M94" s="707"/>
      <c r="N94" s="1713">
        <v>226317</v>
      </c>
      <c r="O94" s="1717">
        <f t="shared" si="2"/>
        <v>105.616</v>
      </c>
      <c r="P94" s="707"/>
      <c r="U94" s="1385"/>
      <c r="V94" s="607"/>
      <c r="W94" s="706"/>
      <c r="Y94" s="1724">
        <v>78.7</v>
      </c>
      <c r="Z94" s="1717">
        <f t="shared" si="3"/>
        <v>101.81100000000001</v>
      </c>
    </row>
    <row r="95" spans="1:26">
      <c r="B95" s="508"/>
      <c r="C95" s="530" t="s">
        <v>367</v>
      </c>
      <c r="D95" s="695"/>
      <c r="E95" s="1231">
        <v>1488.6</v>
      </c>
      <c r="F95" s="1340"/>
      <c r="G95" s="1319">
        <v>93.1</v>
      </c>
      <c r="H95" s="1231">
        <v>36055</v>
      </c>
      <c r="I95" s="1186">
        <v>115.863</v>
      </c>
      <c r="J95" s="1231">
        <v>9052638</v>
      </c>
      <c r="K95" s="1186">
        <v>7.8609999999999998</v>
      </c>
      <c r="L95" s="1733">
        <v>102.208</v>
      </c>
      <c r="M95" s="707"/>
      <c r="N95" s="1713">
        <v>232844</v>
      </c>
      <c r="O95" s="1717">
        <f t="shared" si="2"/>
        <v>115.863</v>
      </c>
      <c r="P95" s="707"/>
      <c r="U95" s="1385"/>
      <c r="V95" s="607"/>
      <c r="W95" s="706"/>
      <c r="Y95" s="1724">
        <v>78.7</v>
      </c>
      <c r="Z95" s="1717">
        <f t="shared" si="3"/>
        <v>102.208</v>
      </c>
    </row>
    <row r="96" spans="1:26">
      <c r="B96" s="508"/>
      <c r="C96" s="530" t="s">
        <v>368</v>
      </c>
      <c r="D96" s="695"/>
      <c r="E96" s="1231">
        <v>1496</v>
      </c>
      <c r="F96" s="1340"/>
      <c r="G96" s="1319">
        <v>93.1</v>
      </c>
      <c r="H96" s="1231">
        <v>38345</v>
      </c>
      <c r="I96" s="1186">
        <v>113.265</v>
      </c>
      <c r="J96" s="1231">
        <v>4438748</v>
      </c>
      <c r="K96" s="1186">
        <v>7.7809999999999997</v>
      </c>
      <c r="L96" s="1733">
        <v>101.682</v>
      </c>
      <c r="M96" s="707"/>
      <c r="N96" s="1713">
        <v>267360</v>
      </c>
      <c r="O96" s="1717">
        <f t="shared" si="2"/>
        <v>113.265</v>
      </c>
      <c r="P96" s="707"/>
      <c r="U96" s="1385"/>
      <c r="V96" s="607"/>
      <c r="W96" s="706"/>
      <c r="Y96" s="1724">
        <v>78.599999999999994</v>
      </c>
      <c r="Z96" s="1717">
        <f t="shared" si="3"/>
        <v>101.682</v>
      </c>
    </row>
    <row r="97" spans="1:26">
      <c r="B97" s="508"/>
      <c r="C97" s="530" t="s">
        <v>369</v>
      </c>
      <c r="D97" s="695"/>
      <c r="E97" s="1231">
        <v>1491.7</v>
      </c>
      <c r="F97" s="1340"/>
      <c r="G97" s="1319">
        <v>94.6</v>
      </c>
      <c r="H97" s="1231">
        <v>38822</v>
      </c>
      <c r="I97" s="1186">
        <v>111.871</v>
      </c>
      <c r="J97" s="1231">
        <v>5605714</v>
      </c>
      <c r="K97" s="1186">
        <v>7.7510000000000003</v>
      </c>
      <c r="L97" s="1733">
        <v>102.31699999999999</v>
      </c>
      <c r="M97" s="707"/>
      <c r="N97" s="1713">
        <v>240617</v>
      </c>
      <c r="O97" s="1717">
        <f t="shared" si="2"/>
        <v>111.871</v>
      </c>
      <c r="P97" s="707"/>
      <c r="U97" s="1385"/>
      <c r="V97" s="607"/>
      <c r="W97" s="706"/>
      <c r="Y97" s="1724">
        <v>79.5</v>
      </c>
      <c r="Z97" s="1717">
        <f t="shared" si="3"/>
        <v>102.31699999999999</v>
      </c>
    </row>
    <row r="98" spans="1:26">
      <c r="B98" s="508"/>
      <c r="C98" s="530" t="s">
        <v>370</v>
      </c>
      <c r="D98" s="695"/>
      <c r="E98" s="1231">
        <v>1490.5</v>
      </c>
      <c r="F98" s="1340"/>
      <c r="G98" s="1319">
        <v>94.4</v>
      </c>
      <c r="H98" s="1231">
        <v>41366</v>
      </c>
      <c r="I98" s="1186">
        <v>120.119</v>
      </c>
      <c r="J98" s="1231">
        <v>40677803</v>
      </c>
      <c r="K98" s="1186">
        <v>7.7279999999999998</v>
      </c>
      <c r="L98" s="1733">
        <v>101.788</v>
      </c>
      <c r="M98" s="707"/>
      <c r="N98" s="1713">
        <v>250601</v>
      </c>
      <c r="O98" s="1717">
        <f t="shared" si="2"/>
        <v>120.119</v>
      </c>
      <c r="P98" s="707"/>
      <c r="U98" s="1385"/>
      <c r="V98" s="607"/>
      <c r="W98" s="706"/>
      <c r="Y98" s="1724">
        <v>79.7</v>
      </c>
      <c r="Z98" s="1717">
        <f t="shared" si="3"/>
        <v>101.788</v>
      </c>
    </row>
    <row r="99" spans="1:26">
      <c r="B99" s="508"/>
      <c r="C99" s="530" t="s">
        <v>371</v>
      </c>
      <c r="D99" s="695"/>
      <c r="E99" s="1231">
        <v>1482.9</v>
      </c>
      <c r="F99" s="1340"/>
      <c r="G99" s="1319">
        <v>94</v>
      </c>
      <c r="H99" s="1231">
        <v>44307</v>
      </c>
      <c r="I99" s="1186">
        <v>129.25399999999999</v>
      </c>
      <c r="J99" s="1231">
        <v>8936110</v>
      </c>
      <c r="K99" s="1186">
        <v>7.7009999999999996</v>
      </c>
      <c r="L99" s="1733">
        <v>102.04300000000001</v>
      </c>
      <c r="M99" s="707"/>
      <c r="N99" s="1713">
        <v>235954</v>
      </c>
      <c r="O99" s="1717">
        <f t="shared" si="2"/>
        <v>129.25399999999999</v>
      </c>
      <c r="P99" s="707"/>
      <c r="U99" s="1385"/>
      <c r="V99" s="607"/>
      <c r="W99" s="706"/>
      <c r="Y99" s="1724">
        <v>79.900000000000006</v>
      </c>
      <c r="Z99" s="1717">
        <f t="shared" si="3"/>
        <v>102.04300000000001</v>
      </c>
    </row>
    <row r="100" spans="1:26">
      <c r="B100" s="508"/>
      <c r="C100" s="530" t="s">
        <v>372</v>
      </c>
      <c r="D100" s="695"/>
      <c r="E100" s="1231">
        <v>1464.9</v>
      </c>
      <c r="F100" s="1340"/>
      <c r="G100" s="1319">
        <v>93.7</v>
      </c>
      <c r="H100" s="1231">
        <v>44503</v>
      </c>
      <c r="I100" s="1186">
        <v>126.803</v>
      </c>
      <c r="J100" s="1231">
        <v>4869980</v>
      </c>
      <c r="K100" s="1186">
        <v>7.6849999999999996</v>
      </c>
      <c r="L100" s="1733">
        <v>101.53100000000001</v>
      </c>
      <c r="M100" s="707"/>
      <c r="N100" s="1713">
        <v>286825</v>
      </c>
      <c r="O100" s="1717">
        <f t="shared" si="2"/>
        <v>126.803</v>
      </c>
      <c r="P100" s="707"/>
      <c r="U100" s="1385"/>
      <c r="V100" s="607"/>
      <c r="W100" s="706"/>
      <c r="Y100" s="1724">
        <v>79.599999999999994</v>
      </c>
      <c r="Z100" s="1717">
        <f t="shared" si="3"/>
        <v>101.53100000000001</v>
      </c>
    </row>
    <row r="101" spans="1:26">
      <c r="B101" s="508"/>
      <c r="C101" s="530" t="s">
        <v>373</v>
      </c>
      <c r="D101" s="695"/>
      <c r="E101" s="1231">
        <v>1502.6</v>
      </c>
      <c r="F101" s="1340"/>
      <c r="G101" s="1319">
        <v>93</v>
      </c>
      <c r="H101" s="1231">
        <v>44032</v>
      </c>
      <c r="I101" s="1186">
        <v>109.76600000000001</v>
      </c>
      <c r="J101" s="1231">
        <v>8002860</v>
      </c>
      <c r="K101" s="1186">
        <v>7.68</v>
      </c>
      <c r="L101" s="1733">
        <v>102.166</v>
      </c>
      <c r="M101" s="707"/>
      <c r="N101" s="1713">
        <v>246392</v>
      </c>
      <c r="O101" s="1717">
        <f t="shared" si="2"/>
        <v>109.76600000000001</v>
      </c>
      <c r="P101" s="707"/>
      <c r="U101" s="1385"/>
      <c r="V101" s="607"/>
      <c r="W101" s="706"/>
      <c r="Y101" s="1724">
        <v>80.2</v>
      </c>
      <c r="Z101" s="1717">
        <f t="shared" si="3"/>
        <v>102.166</v>
      </c>
    </row>
    <row r="102" spans="1:26">
      <c r="B102" s="508"/>
      <c r="C102" s="530" t="s">
        <v>374</v>
      </c>
      <c r="D102" s="695"/>
      <c r="E102" s="1231">
        <v>1433.6</v>
      </c>
      <c r="F102" s="1340"/>
      <c r="G102" s="1319">
        <v>93.1</v>
      </c>
      <c r="H102" s="1231">
        <v>43015</v>
      </c>
      <c r="I102" s="1186">
        <v>115.723</v>
      </c>
      <c r="J102" s="1231">
        <v>3913108</v>
      </c>
      <c r="K102" s="1186">
        <v>7.69</v>
      </c>
      <c r="L102" s="1733">
        <v>102.52500000000001</v>
      </c>
      <c r="M102" s="707"/>
      <c r="N102" s="1713">
        <v>234686</v>
      </c>
      <c r="O102" s="1717">
        <f t="shared" si="2"/>
        <v>115.723</v>
      </c>
      <c r="P102" s="707"/>
      <c r="U102" s="1385"/>
      <c r="V102" s="607"/>
      <c r="W102" s="706"/>
      <c r="Y102" s="1724">
        <v>81.2</v>
      </c>
      <c r="Z102" s="1717">
        <f t="shared" si="3"/>
        <v>102.52500000000001</v>
      </c>
    </row>
    <row r="103" spans="1:26">
      <c r="B103" s="508"/>
      <c r="C103" s="530" t="s">
        <v>116</v>
      </c>
      <c r="D103" s="695"/>
      <c r="E103" s="1231">
        <v>1326.9</v>
      </c>
      <c r="F103" s="1340"/>
      <c r="G103" s="1319">
        <v>93.1</v>
      </c>
      <c r="H103" s="1231">
        <v>41537</v>
      </c>
      <c r="I103" s="1186">
        <v>128.268</v>
      </c>
      <c r="J103" s="1231">
        <v>4328470</v>
      </c>
      <c r="K103" s="1186">
        <v>7.6929999999999996</v>
      </c>
      <c r="L103" s="1733">
        <v>102.399</v>
      </c>
      <c r="M103" s="707"/>
      <c r="N103" s="1713">
        <v>253557</v>
      </c>
      <c r="O103" s="1717">
        <f t="shared" si="2"/>
        <v>128.268</v>
      </c>
      <c r="P103" s="707"/>
      <c r="U103" s="1385"/>
      <c r="V103" s="607"/>
      <c r="W103" s="706"/>
      <c r="Y103" s="1724">
        <v>81.099999999999994</v>
      </c>
      <c r="Z103" s="1717">
        <f t="shared" si="3"/>
        <v>102.399</v>
      </c>
    </row>
    <row r="104" spans="1:26">
      <c r="B104" s="508"/>
      <c r="C104" s="530" t="s">
        <v>117</v>
      </c>
      <c r="D104" s="695"/>
      <c r="E104" s="1231">
        <v>1274.5</v>
      </c>
      <c r="F104" s="1340"/>
      <c r="G104" s="1319">
        <v>93.5</v>
      </c>
      <c r="H104" s="1231">
        <v>42315</v>
      </c>
      <c r="I104" s="1186">
        <v>110.248</v>
      </c>
      <c r="J104" s="1231">
        <v>28896438</v>
      </c>
      <c r="K104" s="1186">
        <v>7.6849999999999996</v>
      </c>
      <c r="L104" s="1733">
        <v>101.777</v>
      </c>
      <c r="M104" s="707"/>
      <c r="N104" s="1713">
        <v>225496</v>
      </c>
      <c r="O104" s="1717">
        <f t="shared" si="2"/>
        <v>110.248</v>
      </c>
      <c r="P104" s="707"/>
      <c r="U104" s="1385"/>
      <c r="V104" s="607"/>
      <c r="W104" s="706"/>
      <c r="Y104" s="1724">
        <v>80.2</v>
      </c>
      <c r="Z104" s="1717">
        <f t="shared" si="3"/>
        <v>101.777</v>
      </c>
    </row>
    <row r="105" spans="1:26">
      <c r="A105" s="698"/>
      <c r="B105" s="708"/>
      <c r="C105" s="533" t="s">
        <v>118</v>
      </c>
      <c r="D105" s="700"/>
      <c r="E105" s="1232">
        <v>1308</v>
      </c>
      <c r="F105" s="1341"/>
      <c r="G105" s="1320">
        <v>93.2</v>
      </c>
      <c r="H105" s="1232">
        <v>41825</v>
      </c>
      <c r="I105" s="1187">
        <v>109.69199999999999</v>
      </c>
      <c r="J105" s="1232">
        <v>3874760</v>
      </c>
      <c r="K105" s="1187">
        <v>7.6559999999999997</v>
      </c>
      <c r="L105" s="1734">
        <v>101.65</v>
      </c>
      <c r="M105" s="707"/>
      <c r="N105" s="1713">
        <v>356157</v>
      </c>
      <c r="O105" s="1717">
        <f t="shared" si="2"/>
        <v>109.69199999999999</v>
      </c>
      <c r="P105" s="707"/>
      <c r="U105" s="1385"/>
      <c r="V105" s="607"/>
      <c r="W105" s="706"/>
      <c r="Y105" s="1724">
        <v>80.099999999999994</v>
      </c>
      <c r="Z105" s="1717">
        <f t="shared" si="3"/>
        <v>101.65</v>
      </c>
    </row>
    <row r="106" spans="1:26">
      <c r="A106" s="515">
        <v>1983</v>
      </c>
      <c r="B106" s="508" t="s">
        <v>381</v>
      </c>
      <c r="C106" s="529" t="s">
        <v>366</v>
      </c>
      <c r="D106" s="1188">
        <v>91.9</v>
      </c>
      <c r="E106" s="1231">
        <v>1316.4</v>
      </c>
      <c r="F106" s="1340"/>
      <c r="G106" s="1319">
        <v>93.5</v>
      </c>
      <c r="H106" s="1231">
        <v>40038</v>
      </c>
      <c r="I106" s="1186">
        <v>107.45</v>
      </c>
      <c r="J106" s="1231">
        <v>4246848</v>
      </c>
      <c r="K106" s="1186">
        <v>7.6420000000000003</v>
      </c>
      <c r="L106" s="1733">
        <v>101.90600000000001</v>
      </c>
      <c r="M106" s="707"/>
      <c r="N106" s="1713">
        <v>243178</v>
      </c>
      <c r="O106" s="1717">
        <f t="shared" si="2"/>
        <v>107.45</v>
      </c>
      <c r="P106" s="707"/>
      <c r="U106" s="1385"/>
      <c r="V106" s="607"/>
      <c r="W106" s="706"/>
      <c r="Y106" s="1724">
        <v>80.2</v>
      </c>
      <c r="Z106" s="1717">
        <f t="shared" si="3"/>
        <v>101.90600000000001</v>
      </c>
    </row>
    <row r="107" spans="1:26">
      <c r="B107" s="508"/>
      <c r="C107" s="530" t="s">
        <v>367</v>
      </c>
      <c r="D107" s="1188">
        <v>90.6</v>
      </c>
      <c r="E107" s="1231">
        <v>1403.7</v>
      </c>
      <c r="F107" s="1340"/>
      <c r="G107" s="1319">
        <v>93.1</v>
      </c>
      <c r="H107" s="1231">
        <v>39703</v>
      </c>
      <c r="I107" s="1186">
        <v>97.040999999999997</v>
      </c>
      <c r="J107" s="1231">
        <v>8238950</v>
      </c>
      <c r="K107" s="1186">
        <v>7.6260000000000003</v>
      </c>
      <c r="L107" s="1733">
        <v>101.90600000000001</v>
      </c>
      <c r="M107" s="707"/>
      <c r="N107" s="1713">
        <v>225955</v>
      </c>
      <c r="O107" s="1717">
        <f t="shared" si="2"/>
        <v>97.040999999999997</v>
      </c>
      <c r="P107" s="707"/>
      <c r="U107" s="1385"/>
      <c r="V107" s="607"/>
      <c r="W107" s="706"/>
      <c r="Y107" s="1724">
        <v>80.2</v>
      </c>
      <c r="Z107" s="1717">
        <f t="shared" si="3"/>
        <v>101.90600000000001</v>
      </c>
    </row>
    <row r="108" spans="1:26">
      <c r="B108" s="508"/>
      <c r="C108" s="530" t="s">
        <v>368</v>
      </c>
      <c r="D108" s="1188">
        <v>89.9</v>
      </c>
      <c r="E108" s="1231">
        <v>1382.6</v>
      </c>
      <c r="F108" s="1340"/>
      <c r="G108" s="1319">
        <v>93</v>
      </c>
      <c r="H108" s="1231">
        <v>39680</v>
      </c>
      <c r="I108" s="1186">
        <v>114.821</v>
      </c>
      <c r="J108" s="1231">
        <v>4399623</v>
      </c>
      <c r="K108" s="1186">
        <v>7.6159999999999997</v>
      </c>
      <c r="L108" s="1733">
        <v>102.79900000000001</v>
      </c>
      <c r="M108" s="707"/>
      <c r="N108" s="1713">
        <v>306985</v>
      </c>
      <c r="O108" s="1717">
        <f t="shared" si="2"/>
        <v>114.821</v>
      </c>
      <c r="P108" s="707"/>
      <c r="U108" s="1385"/>
      <c r="V108" s="607"/>
      <c r="W108" s="706"/>
      <c r="Y108" s="1724">
        <v>80.8</v>
      </c>
      <c r="Z108" s="1717">
        <f t="shared" si="3"/>
        <v>102.79900000000001</v>
      </c>
    </row>
    <row r="109" spans="1:26">
      <c r="B109" s="508"/>
      <c r="C109" s="530" t="s">
        <v>369</v>
      </c>
      <c r="D109" s="1188">
        <v>88.3</v>
      </c>
      <c r="E109" s="1231">
        <v>1397.8</v>
      </c>
      <c r="F109" s="1340"/>
      <c r="G109" s="1319">
        <v>94.2</v>
      </c>
      <c r="H109" s="1231">
        <v>43358</v>
      </c>
      <c r="I109" s="1186">
        <v>109.706</v>
      </c>
      <c r="J109" s="1231">
        <v>4667669</v>
      </c>
      <c r="K109" s="1186">
        <v>7.6079999999999997</v>
      </c>
      <c r="L109" s="1733">
        <v>102.264</v>
      </c>
      <c r="M109" s="707"/>
      <c r="N109" s="1713">
        <v>263972</v>
      </c>
      <c r="O109" s="1717">
        <f t="shared" si="2"/>
        <v>109.706</v>
      </c>
      <c r="P109" s="707"/>
      <c r="U109" s="1385"/>
      <c r="V109" s="607"/>
      <c r="W109" s="706"/>
      <c r="Y109" s="1724">
        <v>81.3</v>
      </c>
      <c r="Z109" s="1717">
        <f t="shared" si="3"/>
        <v>102.264</v>
      </c>
    </row>
    <row r="110" spans="1:26">
      <c r="B110" s="508"/>
      <c r="C110" s="530" t="s">
        <v>370</v>
      </c>
      <c r="D110" s="1188">
        <v>88.7</v>
      </c>
      <c r="E110" s="1231">
        <v>1398.3</v>
      </c>
      <c r="F110" s="1340"/>
      <c r="G110" s="1319">
        <v>94.1</v>
      </c>
      <c r="H110" s="1231">
        <v>44764</v>
      </c>
      <c r="I110" s="1186">
        <v>94.096999999999994</v>
      </c>
      <c r="J110" s="1231">
        <v>41768161</v>
      </c>
      <c r="K110" s="1186">
        <v>7.6040000000000001</v>
      </c>
      <c r="L110" s="1733">
        <v>102.886</v>
      </c>
      <c r="M110" s="707"/>
      <c r="N110" s="1713">
        <v>235808</v>
      </c>
      <c r="O110" s="1717">
        <f t="shared" si="2"/>
        <v>94.096999999999994</v>
      </c>
      <c r="P110" s="707"/>
      <c r="U110" s="1385"/>
      <c r="V110" s="607"/>
      <c r="W110" s="706"/>
      <c r="Y110" s="1724">
        <v>82</v>
      </c>
      <c r="Z110" s="1717">
        <f t="shared" si="3"/>
        <v>102.886</v>
      </c>
    </row>
    <row r="111" spans="1:26">
      <c r="B111" s="508"/>
      <c r="C111" s="530" t="s">
        <v>371</v>
      </c>
      <c r="D111" s="1188">
        <v>87.6</v>
      </c>
      <c r="E111" s="1231">
        <v>1430.5</v>
      </c>
      <c r="F111" s="1340"/>
      <c r="G111" s="1319">
        <v>93.7</v>
      </c>
      <c r="H111" s="1231">
        <v>47759</v>
      </c>
      <c r="I111" s="1186">
        <v>106.56100000000001</v>
      </c>
      <c r="J111" s="1231">
        <v>4577755</v>
      </c>
      <c r="K111" s="1186">
        <v>7.5819999999999999</v>
      </c>
      <c r="L111" s="1733">
        <v>102.253</v>
      </c>
      <c r="M111" s="707"/>
      <c r="N111" s="1713">
        <v>251436</v>
      </c>
      <c r="O111" s="1717">
        <f t="shared" si="2"/>
        <v>106.56100000000001</v>
      </c>
      <c r="P111" s="707"/>
      <c r="U111" s="1385"/>
      <c r="V111" s="607"/>
      <c r="W111" s="706"/>
      <c r="Y111" s="1724">
        <v>81.7</v>
      </c>
      <c r="Z111" s="1717">
        <f t="shared" si="3"/>
        <v>102.253</v>
      </c>
    </row>
    <row r="112" spans="1:26">
      <c r="B112" s="508"/>
      <c r="C112" s="530" t="s">
        <v>372</v>
      </c>
      <c r="D112" s="1188">
        <v>88</v>
      </c>
      <c r="E112" s="1231">
        <v>1403.6</v>
      </c>
      <c r="F112" s="1340"/>
      <c r="G112" s="1319">
        <v>93.7</v>
      </c>
      <c r="H112" s="1231">
        <v>46630</v>
      </c>
      <c r="I112" s="1186">
        <v>90.938999999999993</v>
      </c>
      <c r="J112" s="1231">
        <v>4479640</v>
      </c>
      <c r="K112" s="1186">
        <v>7.5659999999999998</v>
      </c>
      <c r="L112" s="1733">
        <v>102.136</v>
      </c>
      <c r="M112" s="707"/>
      <c r="N112" s="1713">
        <v>260837</v>
      </c>
      <c r="O112" s="1717">
        <f t="shared" si="2"/>
        <v>90.938999999999993</v>
      </c>
      <c r="P112" s="707"/>
      <c r="U112" s="1385"/>
      <c r="V112" s="607"/>
      <c r="W112" s="706"/>
      <c r="Y112" s="1724">
        <v>81.3</v>
      </c>
      <c r="Z112" s="1717">
        <f t="shared" si="3"/>
        <v>102.136</v>
      </c>
    </row>
    <row r="113" spans="1:26">
      <c r="B113" s="508"/>
      <c r="C113" s="530" t="s">
        <v>373</v>
      </c>
      <c r="D113" s="1188">
        <v>87.7</v>
      </c>
      <c r="E113" s="1231">
        <v>1398.4</v>
      </c>
      <c r="F113" s="1340"/>
      <c r="G113" s="1319">
        <v>93.1</v>
      </c>
      <c r="H113" s="1231">
        <v>47154</v>
      </c>
      <c r="I113" s="1186">
        <v>98.284000000000006</v>
      </c>
      <c r="J113" s="1231">
        <v>7488051</v>
      </c>
      <c r="K113" s="1186">
        <v>7.56</v>
      </c>
      <c r="L113" s="1733">
        <v>101.496</v>
      </c>
      <c r="M113" s="707"/>
      <c r="N113" s="1713">
        <v>242164</v>
      </c>
      <c r="O113" s="1717">
        <f t="shared" si="2"/>
        <v>98.284000000000006</v>
      </c>
      <c r="P113" s="707"/>
      <c r="U113" s="1385"/>
      <c r="V113" s="607"/>
      <c r="W113" s="706"/>
      <c r="Y113" s="1724">
        <v>81.400000000000006</v>
      </c>
      <c r="Z113" s="1717">
        <f t="shared" si="3"/>
        <v>101.496</v>
      </c>
    </row>
    <row r="114" spans="1:26">
      <c r="B114" s="508"/>
      <c r="C114" s="530" t="s">
        <v>374</v>
      </c>
      <c r="D114" s="1188">
        <v>92.1</v>
      </c>
      <c r="E114" s="1231">
        <v>1379.8</v>
      </c>
      <c r="F114" s="1340"/>
      <c r="G114" s="1319">
        <v>93.1</v>
      </c>
      <c r="H114" s="1231">
        <v>45011</v>
      </c>
      <c r="I114" s="1186">
        <v>100.116</v>
      </c>
      <c r="J114" s="1231">
        <v>4511484</v>
      </c>
      <c r="K114" s="1186">
        <v>7.5519999999999996</v>
      </c>
      <c r="L114" s="1733">
        <v>101.108</v>
      </c>
      <c r="M114" s="707"/>
      <c r="N114" s="1713">
        <v>234959</v>
      </c>
      <c r="O114" s="1717">
        <f t="shared" si="2"/>
        <v>100.116</v>
      </c>
      <c r="P114" s="707"/>
      <c r="U114" s="1385"/>
      <c r="V114" s="607"/>
      <c r="W114" s="706"/>
      <c r="Y114" s="1724">
        <v>82.1</v>
      </c>
      <c r="Z114" s="1717">
        <f t="shared" si="3"/>
        <v>101.108</v>
      </c>
    </row>
    <row r="115" spans="1:26">
      <c r="B115" s="508"/>
      <c r="C115" s="530" t="s">
        <v>116</v>
      </c>
      <c r="D115" s="1188">
        <v>90.9</v>
      </c>
      <c r="E115" s="1231">
        <v>1360.2</v>
      </c>
      <c r="F115" s="1340"/>
      <c r="G115" s="1319">
        <v>93.3</v>
      </c>
      <c r="H115" s="1231">
        <v>44678</v>
      </c>
      <c r="I115" s="1186">
        <v>110.571</v>
      </c>
      <c r="J115" s="1231">
        <v>4171868</v>
      </c>
      <c r="K115" s="1186">
        <v>7.5419999999999998</v>
      </c>
      <c r="L115" s="1733">
        <v>101.973</v>
      </c>
      <c r="M115" s="707"/>
      <c r="N115" s="1713">
        <v>280361</v>
      </c>
      <c r="O115" s="1717">
        <f t="shared" si="2"/>
        <v>110.571</v>
      </c>
      <c r="P115" s="707"/>
      <c r="U115" s="1385"/>
      <c r="V115" s="607"/>
      <c r="W115" s="706"/>
      <c r="Y115" s="1724">
        <v>82.7</v>
      </c>
      <c r="Z115" s="1717">
        <f t="shared" si="3"/>
        <v>101.973</v>
      </c>
    </row>
    <row r="116" spans="1:26">
      <c r="B116" s="508"/>
      <c r="C116" s="530" t="s">
        <v>117</v>
      </c>
      <c r="D116" s="1188">
        <v>90.9</v>
      </c>
      <c r="E116" s="1231">
        <v>1404.3</v>
      </c>
      <c r="F116" s="1340"/>
      <c r="G116" s="1319">
        <v>93.6</v>
      </c>
      <c r="H116" s="1231">
        <v>43202</v>
      </c>
      <c r="I116" s="1186">
        <v>107.86</v>
      </c>
      <c r="J116" s="1231">
        <v>29486185</v>
      </c>
      <c r="K116" s="1186">
        <v>7.4359999999999999</v>
      </c>
      <c r="L116" s="1733">
        <v>102.244</v>
      </c>
      <c r="M116" s="707"/>
      <c r="N116" s="1713">
        <v>243221</v>
      </c>
      <c r="O116" s="1717">
        <f t="shared" si="2"/>
        <v>107.86</v>
      </c>
      <c r="P116" s="707"/>
      <c r="U116" s="1385"/>
      <c r="V116" s="607"/>
      <c r="W116" s="706"/>
      <c r="Y116" s="1724">
        <v>82</v>
      </c>
      <c r="Z116" s="1717">
        <f t="shared" si="3"/>
        <v>102.244</v>
      </c>
    </row>
    <row r="117" spans="1:26">
      <c r="B117" s="508"/>
      <c r="C117" s="533" t="s">
        <v>118</v>
      </c>
      <c r="D117" s="1188">
        <v>91</v>
      </c>
      <c r="E117" s="1231">
        <v>1421.3</v>
      </c>
      <c r="F117" s="1340"/>
      <c r="G117" s="1319">
        <v>93.5</v>
      </c>
      <c r="H117" s="1231">
        <v>42345</v>
      </c>
      <c r="I117" s="1186">
        <v>102.863</v>
      </c>
      <c r="J117" s="1231">
        <v>3548222</v>
      </c>
      <c r="K117" s="1186">
        <v>7.2930000000000001</v>
      </c>
      <c r="L117" s="1733">
        <v>102.372</v>
      </c>
      <c r="M117" s="707"/>
      <c r="N117" s="1713">
        <v>366354</v>
      </c>
      <c r="O117" s="1717">
        <f t="shared" si="2"/>
        <v>102.863</v>
      </c>
      <c r="P117" s="707"/>
      <c r="U117" s="1385"/>
      <c r="V117" s="607"/>
      <c r="W117" s="706"/>
      <c r="Y117" s="1724">
        <v>82</v>
      </c>
      <c r="Z117" s="1717">
        <f t="shared" si="3"/>
        <v>102.372</v>
      </c>
    </row>
    <row r="118" spans="1:26">
      <c r="A118" s="501">
        <v>1984</v>
      </c>
      <c r="B118" s="691" t="s">
        <v>382</v>
      </c>
      <c r="C118" s="529" t="s">
        <v>366</v>
      </c>
      <c r="D118" s="1189">
        <v>91.7</v>
      </c>
      <c r="E118" s="1230">
        <v>1485.8</v>
      </c>
      <c r="F118" s="1339">
        <v>89.1</v>
      </c>
      <c r="G118" s="1318">
        <v>94.6</v>
      </c>
      <c r="H118" s="1230">
        <v>40584</v>
      </c>
      <c r="I118" s="1185">
        <v>105.121</v>
      </c>
      <c r="J118" s="1230">
        <v>4668378</v>
      </c>
      <c r="K118" s="1185">
        <v>7.2380000000000004</v>
      </c>
      <c r="L118" s="1735">
        <v>102.369</v>
      </c>
      <c r="M118" s="707"/>
      <c r="N118" s="1713">
        <v>255631</v>
      </c>
      <c r="O118" s="1717">
        <f t="shared" si="2"/>
        <v>105.121</v>
      </c>
      <c r="P118" s="707"/>
      <c r="U118" s="1385"/>
      <c r="V118" s="607"/>
      <c r="W118" s="706"/>
      <c r="Y118" s="1724">
        <v>82.1</v>
      </c>
      <c r="Z118" s="1717">
        <f t="shared" si="3"/>
        <v>102.369</v>
      </c>
    </row>
    <row r="119" spans="1:26">
      <c r="B119" s="508"/>
      <c r="C119" s="530" t="s">
        <v>367</v>
      </c>
      <c r="D119" s="1188">
        <v>91.7</v>
      </c>
      <c r="E119" s="1231">
        <v>1472.8</v>
      </c>
      <c r="F119" s="1340">
        <v>99.2</v>
      </c>
      <c r="G119" s="1319">
        <v>94.2</v>
      </c>
      <c r="H119" s="1231">
        <v>40871</v>
      </c>
      <c r="I119" s="1186">
        <v>108.176</v>
      </c>
      <c r="J119" s="1231">
        <v>9734606</v>
      </c>
      <c r="K119" s="1186">
        <v>7.2080000000000002</v>
      </c>
      <c r="L119" s="1733">
        <v>103.491</v>
      </c>
      <c r="M119" s="707"/>
      <c r="N119" s="1713">
        <v>244429</v>
      </c>
      <c r="O119" s="1717">
        <f t="shared" si="2"/>
        <v>108.176</v>
      </c>
      <c r="P119" s="707"/>
      <c r="U119" s="1385"/>
      <c r="V119" s="607"/>
      <c r="W119" s="706"/>
      <c r="Y119" s="1724">
        <v>83</v>
      </c>
      <c r="Z119" s="1717">
        <f t="shared" si="3"/>
        <v>103.491</v>
      </c>
    </row>
    <row r="120" spans="1:26">
      <c r="B120" s="508"/>
      <c r="C120" s="530" t="s">
        <v>368</v>
      </c>
      <c r="D120" s="1188">
        <v>91.5</v>
      </c>
      <c r="E120" s="1231">
        <v>1490.9</v>
      </c>
      <c r="F120" s="1340">
        <v>90.3</v>
      </c>
      <c r="G120" s="1319">
        <v>94.2</v>
      </c>
      <c r="H120" s="1231">
        <v>31189</v>
      </c>
      <c r="I120" s="1186">
        <v>87.215000000000003</v>
      </c>
      <c r="J120" s="1231">
        <v>3555053</v>
      </c>
      <c r="K120" s="1186">
        <v>7.1959999999999997</v>
      </c>
      <c r="L120" s="1733">
        <v>102.97</v>
      </c>
      <c r="M120" s="707"/>
      <c r="N120" s="1713">
        <v>267737</v>
      </c>
      <c r="O120" s="1717">
        <f t="shared" si="2"/>
        <v>87.215000000000003</v>
      </c>
      <c r="P120" s="707"/>
      <c r="U120" s="1385"/>
      <c r="V120" s="607"/>
      <c r="W120" s="706"/>
      <c r="Y120" s="1724">
        <v>83.2</v>
      </c>
      <c r="Z120" s="1717">
        <f t="shared" si="3"/>
        <v>102.97</v>
      </c>
    </row>
    <row r="121" spans="1:26">
      <c r="B121" s="508"/>
      <c r="C121" s="530" t="s">
        <v>369</v>
      </c>
      <c r="D121" s="1188">
        <v>92.6</v>
      </c>
      <c r="E121" s="1231">
        <v>1436.7</v>
      </c>
      <c r="F121" s="1340">
        <v>92.4</v>
      </c>
      <c r="G121" s="1319">
        <v>95.7</v>
      </c>
      <c r="H121" s="1231">
        <v>42018</v>
      </c>
      <c r="I121" s="1186">
        <v>103.19499999999999</v>
      </c>
      <c r="J121" s="1231">
        <v>5229332</v>
      </c>
      <c r="K121" s="1186">
        <v>7.1749999999999998</v>
      </c>
      <c r="L121" s="1733">
        <v>102.46</v>
      </c>
      <c r="M121" s="707"/>
      <c r="N121" s="1713">
        <v>272407</v>
      </c>
      <c r="O121" s="1717">
        <f t="shared" si="2"/>
        <v>103.19499999999999</v>
      </c>
      <c r="P121" s="707"/>
      <c r="U121" s="1385"/>
      <c r="V121" s="607"/>
      <c r="W121" s="706"/>
      <c r="Y121" s="1724">
        <v>83.3</v>
      </c>
      <c r="Z121" s="1717">
        <f t="shared" si="3"/>
        <v>102.46</v>
      </c>
    </row>
    <row r="122" spans="1:26">
      <c r="B122" s="508"/>
      <c r="C122" s="530" t="s">
        <v>370</v>
      </c>
      <c r="D122" s="1188">
        <v>91.4</v>
      </c>
      <c r="E122" s="1231">
        <v>1451.2</v>
      </c>
      <c r="F122" s="1340">
        <v>95.6</v>
      </c>
      <c r="G122" s="1319">
        <v>95.5</v>
      </c>
      <c r="H122" s="1231">
        <v>45005</v>
      </c>
      <c r="I122" s="1186">
        <v>100.26300000000001</v>
      </c>
      <c r="J122" s="1231">
        <v>48239653</v>
      </c>
      <c r="K122" s="1186">
        <v>7.1619999999999999</v>
      </c>
      <c r="L122" s="1733">
        <v>101.95099999999999</v>
      </c>
      <c r="M122" s="707"/>
      <c r="N122" s="1713">
        <v>236427</v>
      </c>
      <c r="O122" s="1717">
        <f t="shared" si="2"/>
        <v>100.26300000000001</v>
      </c>
      <c r="P122" s="707"/>
      <c r="U122" s="1385"/>
      <c r="V122" s="607"/>
      <c r="W122" s="706"/>
      <c r="Y122" s="1724">
        <v>83.6</v>
      </c>
      <c r="Z122" s="1717">
        <f t="shared" si="3"/>
        <v>101.95099999999999</v>
      </c>
    </row>
    <row r="123" spans="1:26">
      <c r="B123" s="508"/>
      <c r="C123" s="530" t="s">
        <v>371</v>
      </c>
      <c r="D123" s="1188">
        <v>93.1</v>
      </c>
      <c r="E123" s="1231">
        <v>1436.4</v>
      </c>
      <c r="F123" s="1340">
        <v>97.3</v>
      </c>
      <c r="G123" s="1319">
        <v>95.2</v>
      </c>
      <c r="H123" s="1231">
        <v>45577</v>
      </c>
      <c r="I123" s="1186">
        <v>98.503</v>
      </c>
      <c r="J123" s="1231">
        <v>5365775</v>
      </c>
      <c r="K123" s="1186">
        <v>7.1369999999999996</v>
      </c>
      <c r="L123" s="1733">
        <v>101.714</v>
      </c>
      <c r="M123" s="707"/>
      <c r="N123" s="1713">
        <v>247673</v>
      </c>
      <c r="O123" s="1717">
        <f t="shared" si="2"/>
        <v>98.503</v>
      </c>
      <c r="P123" s="707"/>
      <c r="U123" s="1385"/>
      <c r="V123" s="607"/>
      <c r="W123" s="706"/>
      <c r="Y123" s="1724">
        <v>83.1</v>
      </c>
      <c r="Z123" s="1717">
        <f t="shared" si="3"/>
        <v>101.714</v>
      </c>
    </row>
    <row r="124" spans="1:26">
      <c r="B124" s="508"/>
      <c r="C124" s="530" t="s">
        <v>372</v>
      </c>
      <c r="D124" s="1188">
        <v>92.4</v>
      </c>
      <c r="E124" s="1231">
        <v>1481.1</v>
      </c>
      <c r="F124" s="1340">
        <v>93.3</v>
      </c>
      <c r="G124" s="1319">
        <v>94.7</v>
      </c>
      <c r="H124" s="1231">
        <v>46992</v>
      </c>
      <c r="I124" s="1186">
        <v>106.28400000000001</v>
      </c>
      <c r="J124" s="1231">
        <v>4866145</v>
      </c>
      <c r="K124" s="1186">
        <v>7.1230000000000002</v>
      </c>
      <c r="L124" s="1733">
        <v>102.82899999999999</v>
      </c>
      <c r="M124" s="707"/>
      <c r="N124" s="1713">
        <v>277227</v>
      </c>
      <c r="O124" s="1717">
        <f t="shared" si="2"/>
        <v>106.28400000000001</v>
      </c>
      <c r="P124" s="707"/>
      <c r="U124" s="1385"/>
      <c r="V124" s="607"/>
      <c r="W124" s="706"/>
      <c r="Y124" s="1724">
        <v>83.6</v>
      </c>
      <c r="Z124" s="1717">
        <f t="shared" si="3"/>
        <v>102.82899999999999</v>
      </c>
    </row>
    <row r="125" spans="1:26">
      <c r="B125" s="508"/>
      <c r="C125" s="530" t="s">
        <v>373</v>
      </c>
      <c r="D125" s="1188">
        <v>93.9</v>
      </c>
      <c r="E125" s="1231">
        <v>1548.4</v>
      </c>
      <c r="F125" s="1340">
        <v>94.5</v>
      </c>
      <c r="G125" s="1319">
        <v>94.4</v>
      </c>
      <c r="H125" s="1231">
        <v>46830</v>
      </c>
      <c r="I125" s="1186">
        <v>107.441</v>
      </c>
      <c r="J125" s="1231">
        <v>7919978</v>
      </c>
      <c r="K125" s="1186">
        <v>7.1159999999999997</v>
      </c>
      <c r="L125" s="1733">
        <v>101.72</v>
      </c>
      <c r="M125" s="707"/>
      <c r="N125" s="1713">
        <v>260183</v>
      </c>
      <c r="O125" s="1717">
        <f t="shared" si="2"/>
        <v>107.441</v>
      </c>
      <c r="P125" s="707"/>
      <c r="U125" s="1385"/>
      <c r="V125" s="607"/>
      <c r="W125" s="706"/>
      <c r="Y125" s="1724">
        <v>82.8</v>
      </c>
      <c r="Z125" s="1717">
        <f t="shared" si="3"/>
        <v>101.72</v>
      </c>
    </row>
    <row r="126" spans="1:26">
      <c r="B126" s="508"/>
      <c r="C126" s="530" t="s">
        <v>374</v>
      </c>
      <c r="D126" s="1188">
        <v>92</v>
      </c>
      <c r="E126" s="1231">
        <v>1517</v>
      </c>
      <c r="F126" s="1340">
        <v>95.5</v>
      </c>
      <c r="G126" s="1319">
        <v>94.1</v>
      </c>
      <c r="H126" s="1231">
        <v>44244</v>
      </c>
      <c r="I126" s="1186">
        <v>100.42</v>
      </c>
      <c r="J126" s="1231">
        <v>4654215</v>
      </c>
      <c r="K126" s="1186">
        <v>7.1020000000000003</v>
      </c>
      <c r="L126" s="1733">
        <v>102.55800000000001</v>
      </c>
      <c r="M126" s="707"/>
      <c r="N126" s="1713">
        <v>235947</v>
      </c>
      <c r="O126" s="1717">
        <f t="shared" si="2"/>
        <v>100.42</v>
      </c>
      <c r="P126" s="707"/>
      <c r="U126" s="1385"/>
      <c r="V126" s="607"/>
      <c r="W126" s="706"/>
      <c r="Y126" s="1724">
        <v>84.2</v>
      </c>
      <c r="Z126" s="1717">
        <f t="shared" si="3"/>
        <v>102.55800000000001</v>
      </c>
    </row>
    <row r="127" spans="1:26">
      <c r="B127" s="508"/>
      <c r="C127" s="530" t="s">
        <v>116</v>
      </c>
      <c r="D127" s="1188">
        <v>93.3</v>
      </c>
      <c r="E127" s="1231">
        <v>1473.4</v>
      </c>
      <c r="F127" s="1340">
        <v>106.9</v>
      </c>
      <c r="G127" s="1319">
        <v>94.5</v>
      </c>
      <c r="H127" s="1231">
        <v>43182</v>
      </c>
      <c r="I127" s="1186">
        <v>89.289000000000001</v>
      </c>
      <c r="J127" s="1231">
        <v>4745901</v>
      </c>
      <c r="K127" s="1186">
        <v>7.0990000000000002</v>
      </c>
      <c r="L127" s="1733">
        <v>102.056</v>
      </c>
      <c r="M127" s="707"/>
      <c r="N127" s="1713">
        <v>250332</v>
      </c>
      <c r="O127" s="1717">
        <f t="shared" si="2"/>
        <v>89.289000000000001</v>
      </c>
      <c r="P127" s="707"/>
      <c r="U127" s="1385"/>
      <c r="V127" s="607"/>
      <c r="W127" s="706"/>
      <c r="Y127" s="1724">
        <v>84.4</v>
      </c>
      <c r="Z127" s="1717">
        <f t="shared" si="3"/>
        <v>102.056</v>
      </c>
    </row>
    <row r="128" spans="1:26">
      <c r="B128" s="508"/>
      <c r="C128" s="530" t="s">
        <v>117</v>
      </c>
      <c r="D128" s="1188">
        <v>93.5</v>
      </c>
      <c r="E128" s="1231">
        <v>1466.3</v>
      </c>
      <c r="F128" s="1340">
        <v>98.7</v>
      </c>
      <c r="G128" s="1319">
        <v>94.8</v>
      </c>
      <c r="H128" s="1231">
        <v>38991</v>
      </c>
      <c r="I128" s="1186">
        <v>105.378</v>
      </c>
      <c r="J128" s="1231">
        <v>33211540</v>
      </c>
      <c r="K128" s="1186">
        <v>7.0789999999999997</v>
      </c>
      <c r="L128" s="1733">
        <v>102.07299999999999</v>
      </c>
      <c r="M128" s="707"/>
      <c r="N128" s="1713">
        <v>256302</v>
      </c>
      <c r="O128" s="1717">
        <f t="shared" si="2"/>
        <v>105.378</v>
      </c>
      <c r="P128" s="707"/>
      <c r="U128" s="1385"/>
      <c r="V128" s="607"/>
      <c r="W128" s="706"/>
      <c r="Y128" s="1724">
        <v>83.7</v>
      </c>
      <c r="Z128" s="1717">
        <f t="shared" si="3"/>
        <v>102.07299999999999</v>
      </c>
    </row>
    <row r="129" spans="1:26">
      <c r="A129" s="698"/>
      <c r="B129" s="708"/>
      <c r="C129" s="533" t="s">
        <v>118</v>
      </c>
      <c r="D129" s="1190">
        <v>94.3</v>
      </c>
      <c r="E129" s="1232">
        <v>1540.9</v>
      </c>
      <c r="F129" s="1341">
        <v>99.2</v>
      </c>
      <c r="G129" s="1320">
        <v>94.4</v>
      </c>
      <c r="H129" s="1232">
        <v>36190</v>
      </c>
      <c r="I129" s="1187">
        <v>108.821</v>
      </c>
      <c r="J129" s="1232">
        <v>4175954</v>
      </c>
      <c r="K129" s="1187">
        <v>7.0350000000000001</v>
      </c>
      <c r="L129" s="1734">
        <v>102.31699999999999</v>
      </c>
      <c r="M129" s="707"/>
      <c r="N129" s="1713">
        <v>398669</v>
      </c>
      <c r="O129" s="1717">
        <f t="shared" si="2"/>
        <v>108.821</v>
      </c>
      <c r="P129" s="707"/>
      <c r="U129" s="1385"/>
      <c r="V129" s="607"/>
      <c r="W129" s="706"/>
      <c r="Y129" s="1724">
        <v>83.9</v>
      </c>
      <c r="Z129" s="1717">
        <f t="shared" si="3"/>
        <v>102.31699999999999</v>
      </c>
    </row>
    <row r="130" spans="1:26">
      <c r="A130" s="515">
        <v>1985</v>
      </c>
      <c r="B130" s="508" t="s">
        <v>383</v>
      </c>
      <c r="C130" s="529" t="s">
        <v>366</v>
      </c>
      <c r="D130" s="1188">
        <v>95.1</v>
      </c>
      <c r="E130" s="1231">
        <v>1607</v>
      </c>
      <c r="F130" s="1340">
        <v>100.8</v>
      </c>
      <c r="G130" s="1319">
        <v>94.1</v>
      </c>
      <c r="H130" s="1231">
        <v>34781</v>
      </c>
      <c r="I130" s="1186">
        <v>94.554000000000002</v>
      </c>
      <c r="J130" s="1231">
        <v>5073156</v>
      </c>
      <c r="K130" s="1186">
        <v>7.0289999999999999</v>
      </c>
      <c r="L130" s="1733">
        <v>102.43600000000001</v>
      </c>
      <c r="M130" s="707"/>
      <c r="N130" s="1713">
        <v>241710</v>
      </c>
      <c r="O130" s="1717">
        <f t="shared" si="2"/>
        <v>94.554000000000002</v>
      </c>
      <c r="P130" s="707"/>
      <c r="U130" s="1385"/>
      <c r="V130" s="607"/>
      <c r="W130" s="706"/>
      <c r="Y130" s="1724">
        <v>84.1</v>
      </c>
      <c r="Z130" s="1717">
        <f t="shared" si="3"/>
        <v>102.43600000000001</v>
      </c>
    </row>
    <row r="131" spans="1:26">
      <c r="B131" s="508"/>
      <c r="C131" s="530" t="s">
        <v>367</v>
      </c>
      <c r="D131" s="1188">
        <v>96.7</v>
      </c>
      <c r="E131" s="1231">
        <v>1615.6</v>
      </c>
      <c r="F131" s="1340">
        <v>97.9</v>
      </c>
      <c r="G131" s="1319">
        <v>93.7</v>
      </c>
      <c r="H131" s="1231">
        <v>32952</v>
      </c>
      <c r="I131" s="1186">
        <v>102.271</v>
      </c>
      <c r="J131" s="1231">
        <v>9919529</v>
      </c>
      <c r="K131" s="1186">
        <v>7.024</v>
      </c>
      <c r="L131" s="1733">
        <v>100.723</v>
      </c>
      <c r="M131" s="707"/>
      <c r="N131" s="1713">
        <v>249979</v>
      </c>
      <c r="O131" s="1717">
        <f t="shared" si="2"/>
        <v>102.271</v>
      </c>
      <c r="P131" s="707"/>
      <c r="U131" s="1385"/>
      <c r="V131" s="607"/>
      <c r="W131" s="706"/>
      <c r="Y131" s="1724">
        <v>83.6</v>
      </c>
      <c r="Z131" s="1717">
        <f t="shared" si="3"/>
        <v>100.723</v>
      </c>
    </row>
    <row r="132" spans="1:26">
      <c r="B132" s="508"/>
      <c r="C132" s="530" t="s">
        <v>368</v>
      </c>
      <c r="D132" s="1188">
        <v>97.3</v>
      </c>
      <c r="E132" s="1231">
        <v>1598</v>
      </c>
      <c r="F132" s="1340">
        <v>96.2</v>
      </c>
      <c r="G132" s="1319">
        <v>94.2</v>
      </c>
      <c r="H132" s="1231">
        <v>31048</v>
      </c>
      <c r="I132" s="1186">
        <v>108.045</v>
      </c>
      <c r="J132" s="1231">
        <v>5137470</v>
      </c>
      <c r="K132" s="1186">
        <v>6.9980000000000002</v>
      </c>
      <c r="L132" s="1733">
        <v>101.08199999999999</v>
      </c>
      <c r="M132" s="707"/>
      <c r="N132" s="1713">
        <v>289277</v>
      </c>
      <c r="O132" s="1717">
        <f t="shared" si="2"/>
        <v>108.045</v>
      </c>
      <c r="P132" s="707"/>
      <c r="U132" s="1385"/>
      <c r="V132" s="607"/>
      <c r="W132" s="706"/>
      <c r="Y132" s="1724">
        <v>84.1</v>
      </c>
      <c r="Z132" s="1717">
        <f t="shared" si="3"/>
        <v>101.08199999999999</v>
      </c>
    </row>
    <row r="133" spans="1:26">
      <c r="B133" s="508"/>
      <c r="C133" s="530" t="s">
        <v>369</v>
      </c>
      <c r="D133" s="1188">
        <v>97.8</v>
      </c>
      <c r="E133" s="1231">
        <v>1584.7</v>
      </c>
      <c r="F133" s="1340">
        <v>111.1</v>
      </c>
      <c r="G133" s="1319">
        <v>96.1</v>
      </c>
      <c r="H133" s="1231">
        <v>30543</v>
      </c>
      <c r="I133" s="1186">
        <v>112.595</v>
      </c>
      <c r="J133" s="1231">
        <v>5299343</v>
      </c>
      <c r="K133" s="1186">
        <v>7.0220000000000002</v>
      </c>
      <c r="L133" s="1733">
        <v>101.92100000000001</v>
      </c>
      <c r="M133" s="707"/>
      <c r="N133" s="1713">
        <v>306718</v>
      </c>
      <c r="O133" s="1717">
        <f t="shared" si="2"/>
        <v>112.595</v>
      </c>
      <c r="P133" s="707"/>
      <c r="U133" s="1385"/>
      <c r="V133" s="607"/>
      <c r="W133" s="706"/>
      <c r="Y133" s="1724">
        <v>84.9</v>
      </c>
      <c r="Z133" s="1717">
        <f t="shared" si="3"/>
        <v>101.92100000000001</v>
      </c>
    </row>
    <row r="134" spans="1:26">
      <c r="B134" s="508"/>
      <c r="C134" s="530" t="s">
        <v>370</v>
      </c>
      <c r="D134" s="1188">
        <v>98.5</v>
      </c>
      <c r="E134" s="1231">
        <v>1584.9</v>
      </c>
      <c r="F134" s="1340">
        <v>90.8</v>
      </c>
      <c r="G134" s="1319">
        <v>96.2</v>
      </c>
      <c r="H134" s="1231">
        <v>31981</v>
      </c>
      <c r="I134" s="1186">
        <v>113.968</v>
      </c>
      <c r="J134" s="1231">
        <v>54691842</v>
      </c>
      <c r="K134" s="1186">
        <v>7.04</v>
      </c>
      <c r="L134" s="1733">
        <v>101.435</v>
      </c>
      <c r="M134" s="707"/>
      <c r="N134" s="1713">
        <v>269451</v>
      </c>
      <c r="O134" s="1717">
        <f t="shared" si="2"/>
        <v>113.968</v>
      </c>
      <c r="P134" s="707"/>
      <c r="U134" s="1385"/>
      <c r="V134" s="607"/>
      <c r="W134" s="706"/>
      <c r="Y134" s="1724">
        <v>84.8</v>
      </c>
      <c r="Z134" s="1717">
        <f t="shared" si="3"/>
        <v>101.435</v>
      </c>
    </row>
    <row r="135" spans="1:26">
      <c r="B135" s="508"/>
      <c r="C135" s="530" t="s">
        <v>371</v>
      </c>
      <c r="D135" s="1188">
        <v>98.7</v>
      </c>
      <c r="E135" s="1231">
        <v>1540</v>
      </c>
      <c r="F135" s="1340">
        <v>93.3</v>
      </c>
      <c r="G135" s="1319">
        <v>95.6</v>
      </c>
      <c r="H135" s="1231">
        <v>31591</v>
      </c>
      <c r="I135" s="1186">
        <v>108.506</v>
      </c>
      <c r="J135" s="1231">
        <v>4479505</v>
      </c>
      <c r="K135" s="1186">
        <v>7.0110000000000001</v>
      </c>
      <c r="L135" s="1733">
        <v>102.166</v>
      </c>
      <c r="M135" s="707"/>
      <c r="N135" s="1713">
        <v>268739</v>
      </c>
      <c r="O135" s="1717">
        <f t="shared" si="2"/>
        <v>108.506</v>
      </c>
      <c r="P135" s="707"/>
      <c r="U135" s="1385"/>
      <c r="V135" s="607"/>
      <c r="W135" s="706"/>
      <c r="Y135" s="1724">
        <v>84.9</v>
      </c>
      <c r="Z135" s="1717">
        <f t="shared" si="3"/>
        <v>102.166</v>
      </c>
    </row>
    <row r="136" spans="1:26">
      <c r="B136" s="508"/>
      <c r="C136" s="530" t="s">
        <v>372</v>
      </c>
      <c r="D136" s="1188">
        <v>99.1</v>
      </c>
      <c r="E136" s="1231">
        <v>1522</v>
      </c>
      <c r="F136" s="1340">
        <v>89.4</v>
      </c>
      <c r="G136" s="1319">
        <v>95.2</v>
      </c>
      <c r="H136" s="1231">
        <v>33679</v>
      </c>
      <c r="I136" s="1186">
        <v>109.11199999999999</v>
      </c>
      <c r="J136" s="1231">
        <v>5338889</v>
      </c>
      <c r="K136" s="1186">
        <v>7.0129999999999999</v>
      </c>
      <c r="L136" s="1733">
        <v>102.033</v>
      </c>
      <c r="M136" s="707"/>
      <c r="N136" s="1713">
        <v>302487</v>
      </c>
      <c r="O136" s="1717">
        <f t="shared" si="2"/>
        <v>109.11199999999999</v>
      </c>
      <c r="P136" s="707"/>
      <c r="U136" s="1385"/>
      <c r="V136" s="607"/>
      <c r="W136" s="706"/>
      <c r="Y136" s="1724">
        <v>85.3</v>
      </c>
      <c r="Z136" s="1717">
        <f t="shared" si="3"/>
        <v>102.033</v>
      </c>
    </row>
    <row r="137" spans="1:26">
      <c r="B137" s="508"/>
      <c r="C137" s="530" t="s">
        <v>373</v>
      </c>
      <c r="D137" s="1188">
        <v>98.7</v>
      </c>
      <c r="E137" s="1231">
        <v>1564.3</v>
      </c>
      <c r="F137" s="1340">
        <v>93.7</v>
      </c>
      <c r="G137" s="1319">
        <v>94.8</v>
      </c>
      <c r="H137" s="1231">
        <v>33462</v>
      </c>
      <c r="I137" s="1186">
        <v>109.532</v>
      </c>
      <c r="J137" s="1231">
        <v>9140515</v>
      </c>
      <c r="K137" s="1186">
        <v>6.992</v>
      </c>
      <c r="L137" s="1733">
        <v>103.14</v>
      </c>
      <c r="M137" s="707"/>
      <c r="N137" s="1713">
        <v>284983</v>
      </c>
      <c r="O137" s="1717">
        <f t="shared" si="2"/>
        <v>109.532</v>
      </c>
      <c r="P137" s="707"/>
      <c r="U137" s="1385"/>
      <c r="V137" s="607"/>
      <c r="W137" s="706"/>
      <c r="Y137" s="1724">
        <v>85.4</v>
      </c>
      <c r="Z137" s="1717">
        <f t="shared" si="3"/>
        <v>103.14</v>
      </c>
    </row>
    <row r="138" spans="1:26">
      <c r="B138" s="508"/>
      <c r="C138" s="530" t="s">
        <v>374</v>
      </c>
      <c r="D138" s="1188">
        <v>98.9</v>
      </c>
      <c r="E138" s="1231">
        <v>1590.3</v>
      </c>
      <c r="F138" s="1340">
        <v>90.3</v>
      </c>
      <c r="G138" s="1319">
        <v>94.6</v>
      </c>
      <c r="H138" s="1231">
        <v>33258</v>
      </c>
      <c r="I138" s="1186">
        <v>112.18</v>
      </c>
      <c r="J138" s="1231">
        <v>4661622</v>
      </c>
      <c r="K138" s="1186">
        <v>6.9660000000000002</v>
      </c>
      <c r="L138" s="1733">
        <v>101.306</v>
      </c>
      <c r="M138" s="707"/>
      <c r="N138" s="1713">
        <v>264686</v>
      </c>
      <c r="O138" s="1717">
        <f t="shared" si="2"/>
        <v>112.18</v>
      </c>
      <c r="P138" s="707"/>
      <c r="U138" s="1385"/>
      <c r="V138" s="607"/>
      <c r="W138" s="706"/>
      <c r="Y138" s="1724">
        <v>85.3</v>
      </c>
      <c r="Z138" s="1717">
        <f t="shared" si="3"/>
        <v>101.306</v>
      </c>
    </row>
    <row r="139" spans="1:26">
      <c r="B139" s="508"/>
      <c r="C139" s="530" t="s">
        <v>116</v>
      </c>
      <c r="D139" s="1188">
        <v>100.3</v>
      </c>
      <c r="E139" s="1231">
        <v>1646.7</v>
      </c>
      <c r="F139" s="1340">
        <v>89.4</v>
      </c>
      <c r="G139" s="1319">
        <v>94.5</v>
      </c>
      <c r="H139" s="1231">
        <v>33544</v>
      </c>
      <c r="I139" s="1186">
        <v>115.955</v>
      </c>
      <c r="J139" s="1231">
        <v>4732331</v>
      </c>
      <c r="K139" s="1186">
        <v>6.9560000000000004</v>
      </c>
      <c r="L139" s="1733">
        <v>102.014</v>
      </c>
      <c r="M139" s="707"/>
      <c r="N139" s="1713">
        <v>290272</v>
      </c>
      <c r="O139" s="1717">
        <f t="shared" si="2"/>
        <v>115.955</v>
      </c>
      <c r="P139" s="707"/>
      <c r="U139" s="1385"/>
      <c r="V139" s="607"/>
      <c r="W139" s="706"/>
      <c r="Y139" s="1724">
        <v>86.1</v>
      </c>
      <c r="Z139" s="1717">
        <f t="shared" si="3"/>
        <v>102.014</v>
      </c>
    </row>
    <row r="140" spans="1:26">
      <c r="B140" s="508"/>
      <c r="C140" s="530" t="s">
        <v>117</v>
      </c>
      <c r="D140" s="1188">
        <v>99.9</v>
      </c>
      <c r="E140" s="1231">
        <v>1544.4</v>
      </c>
      <c r="F140" s="1340">
        <v>104.1</v>
      </c>
      <c r="G140" s="1319">
        <v>94.7</v>
      </c>
      <c r="H140" s="1231">
        <v>31045</v>
      </c>
      <c r="I140" s="1186">
        <v>101.083</v>
      </c>
      <c r="J140" s="1231">
        <v>36328276</v>
      </c>
      <c r="K140" s="1186">
        <v>6.9509999999999996</v>
      </c>
      <c r="L140" s="1733">
        <v>101.792</v>
      </c>
      <c r="M140" s="707"/>
      <c r="N140" s="1713">
        <v>259079</v>
      </c>
      <c r="O140" s="1717">
        <f t="shared" si="2"/>
        <v>101.083</v>
      </c>
      <c r="P140" s="707"/>
      <c r="U140" s="1385"/>
      <c r="V140" s="607"/>
      <c r="W140" s="706"/>
      <c r="Y140" s="1724">
        <v>85.2</v>
      </c>
      <c r="Z140" s="1717">
        <f t="shared" si="3"/>
        <v>101.792</v>
      </c>
    </row>
    <row r="141" spans="1:26">
      <c r="B141" s="508"/>
      <c r="C141" s="533" t="s">
        <v>118</v>
      </c>
      <c r="D141" s="1188">
        <v>100.5</v>
      </c>
      <c r="E141" s="1231">
        <v>1428.2</v>
      </c>
      <c r="F141" s="1340">
        <v>89.1</v>
      </c>
      <c r="G141" s="1319">
        <v>94.2</v>
      </c>
      <c r="H141" s="1231">
        <v>31624</v>
      </c>
      <c r="I141" s="1186">
        <v>103.36499999999999</v>
      </c>
      <c r="J141" s="1231">
        <v>3757607</v>
      </c>
      <c r="K141" s="1186">
        <v>6.9340000000000002</v>
      </c>
      <c r="L141" s="1733">
        <v>101.669</v>
      </c>
      <c r="M141" s="707"/>
      <c r="N141" s="1713">
        <v>412086</v>
      </c>
      <c r="O141" s="1717">
        <f t="shared" si="2"/>
        <v>103.36499999999999</v>
      </c>
      <c r="P141" s="707"/>
      <c r="U141" s="1385"/>
      <c r="V141" s="607"/>
      <c r="W141" s="706"/>
      <c r="Y141" s="1724">
        <v>85.3</v>
      </c>
      <c r="Z141" s="1717">
        <f t="shared" si="3"/>
        <v>101.669</v>
      </c>
    </row>
    <row r="142" spans="1:26">
      <c r="A142" s="501">
        <v>1986</v>
      </c>
      <c r="B142" s="691" t="s">
        <v>384</v>
      </c>
      <c r="C142" s="529" t="s">
        <v>366</v>
      </c>
      <c r="D142" s="1189">
        <v>98.9</v>
      </c>
      <c r="E142" s="1230">
        <v>1534.6</v>
      </c>
      <c r="F142" s="1339">
        <v>89.9</v>
      </c>
      <c r="G142" s="1318">
        <v>94.2</v>
      </c>
      <c r="H142" s="1230">
        <v>31187</v>
      </c>
      <c r="I142" s="1185">
        <v>105.402</v>
      </c>
      <c r="J142" s="1230">
        <v>5129939</v>
      </c>
      <c r="K142" s="1185">
        <v>6.9530000000000003</v>
      </c>
      <c r="L142" s="1735">
        <v>101.78400000000001</v>
      </c>
      <c r="M142" s="707"/>
      <c r="N142" s="1713">
        <v>254768</v>
      </c>
      <c r="O142" s="1717">
        <f t="shared" si="2"/>
        <v>105.402</v>
      </c>
      <c r="P142" s="707"/>
      <c r="U142" s="1385"/>
      <c r="V142" s="607"/>
      <c r="W142" s="706"/>
      <c r="Y142" s="1724">
        <v>85.6</v>
      </c>
      <c r="Z142" s="1717">
        <f t="shared" si="3"/>
        <v>101.78400000000001</v>
      </c>
    </row>
    <row r="143" spans="1:26">
      <c r="B143" s="508"/>
      <c r="C143" s="530" t="s">
        <v>367</v>
      </c>
      <c r="D143" s="1188">
        <v>95.1</v>
      </c>
      <c r="E143" s="1231">
        <v>1588.7</v>
      </c>
      <c r="F143" s="1340">
        <v>86</v>
      </c>
      <c r="G143" s="1319">
        <v>93.7</v>
      </c>
      <c r="H143" s="1231">
        <v>31047</v>
      </c>
      <c r="I143" s="1186">
        <v>90.203999999999994</v>
      </c>
      <c r="J143" s="1231">
        <v>9494182</v>
      </c>
      <c r="K143" s="1186">
        <v>6.9420000000000002</v>
      </c>
      <c r="L143" s="1733">
        <v>102.033</v>
      </c>
      <c r="M143" s="707"/>
      <c r="N143" s="1713">
        <v>225492</v>
      </c>
      <c r="O143" s="1717">
        <f t="shared" si="2"/>
        <v>90.203999999999994</v>
      </c>
      <c r="P143" s="707"/>
      <c r="U143" s="1385"/>
      <c r="V143" s="607"/>
      <c r="W143" s="706"/>
      <c r="Y143" s="1724">
        <v>85.3</v>
      </c>
      <c r="Z143" s="1717">
        <f t="shared" si="3"/>
        <v>102.033</v>
      </c>
    </row>
    <row r="144" spans="1:26">
      <c r="B144" s="508"/>
      <c r="C144" s="530" t="s">
        <v>368</v>
      </c>
      <c r="D144" s="1188">
        <v>99.2</v>
      </c>
      <c r="E144" s="1231">
        <v>1529.6</v>
      </c>
      <c r="F144" s="1340">
        <v>97.1</v>
      </c>
      <c r="G144" s="1319">
        <v>93.6</v>
      </c>
      <c r="H144" s="1231">
        <v>30243</v>
      </c>
      <c r="I144" s="1186">
        <v>107.617</v>
      </c>
      <c r="J144" s="1231">
        <v>4734148</v>
      </c>
      <c r="K144" s="1186">
        <v>6.8079999999999998</v>
      </c>
      <c r="L144" s="1733">
        <v>101.18899999999999</v>
      </c>
      <c r="M144" s="707"/>
      <c r="N144" s="1713">
        <v>311312</v>
      </c>
      <c r="O144" s="1717">
        <f t="shared" si="2"/>
        <v>107.617</v>
      </c>
      <c r="P144" s="707"/>
      <c r="U144" s="1385"/>
      <c r="V144" s="607"/>
      <c r="W144" s="706"/>
      <c r="Y144" s="1724">
        <v>85.1</v>
      </c>
      <c r="Z144" s="1717">
        <f t="shared" si="3"/>
        <v>101.18899999999999</v>
      </c>
    </row>
    <row r="145" spans="1:26">
      <c r="B145" s="508"/>
      <c r="C145" s="530" t="s">
        <v>369</v>
      </c>
      <c r="D145" s="1188">
        <v>99.6</v>
      </c>
      <c r="E145" s="1231">
        <v>1574.8</v>
      </c>
      <c r="F145" s="1340">
        <v>90.9</v>
      </c>
      <c r="G145" s="1319">
        <v>95.7</v>
      </c>
      <c r="H145" s="1231">
        <v>31448</v>
      </c>
      <c r="I145" s="1186">
        <v>89.781999999999996</v>
      </c>
      <c r="J145" s="1231">
        <v>5279203</v>
      </c>
      <c r="K145" s="1186">
        <v>6.7009999999999996</v>
      </c>
      <c r="L145" s="1733">
        <v>100.70699999999999</v>
      </c>
      <c r="M145" s="707"/>
      <c r="N145" s="1713">
        <v>275378</v>
      </c>
      <c r="O145" s="1717">
        <f t="shared" si="2"/>
        <v>89.781999999999996</v>
      </c>
      <c r="P145" s="707"/>
      <c r="U145" s="1385"/>
      <c r="V145" s="607"/>
      <c r="W145" s="706"/>
      <c r="Y145" s="1724">
        <v>85.5</v>
      </c>
      <c r="Z145" s="1717">
        <f t="shared" si="3"/>
        <v>100.70699999999999</v>
      </c>
    </row>
    <row r="146" spans="1:26">
      <c r="B146" s="508"/>
      <c r="C146" s="530" t="s">
        <v>370</v>
      </c>
      <c r="D146" s="1188">
        <v>97.7</v>
      </c>
      <c r="E146" s="1231">
        <v>1622.7</v>
      </c>
      <c r="F146" s="1340">
        <v>93.7</v>
      </c>
      <c r="G146" s="1319">
        <v>95.7</v>
      </c>
      <c r="H146" s="1231">
        <v>33687</v>
      </c>
      <c r="I146" s="1186">
        <v>106.93300000000001</v>
      </c>
      <c r="J146" s="1231">
        <v>48768642</v>
      </c>
      <c r="K146" s="1186">
        <v>6.5759999999999996</v>
      </c>
      <c r="L146" s="1733">
        <v>101.533</v>
      </c>
      <c r="M146" s="707"/>
      <c r="N146" s="1713">
        <v>288131</v>
      </c>
      <c r="O146" s="1717">
        <f t="shared" si="2"/>
        <v>106.93300000000001</v>
      </c>
      <c r="P146" s="707"/>
      <c r="U146" s="1385"/>
      <c r="V146" s="607"/>
      <c r="W146" s="706"/>
      <c r="Y146" s="1724">
        <v>86.1</v>
      </c>
      <c r="Z146" s="1717">
        <f t="shared" si="3"/>
        <v>101.533</v>
      </c>
    </row>
    <row r="147" spans="1:26">
      <c r="B147" s="508"/>
      <c r="C147" s="530" t="s">
        <v>371</v>
      </c>
      <c r="D147" s="1188">
        <v>96.9</v>
      </c>
      <c r="E147" s="1231">
        <v>1566.5</v>
      </c>
      <c r="F147" s="1340">
        <v>91.8</v>
      </c>
      <c r="G147" s="1319">
        <v>97</v>
      </c>
      <c r="H147" s="1231">
        <v>35102</v>
      </c>
      <c r="I147" s="1186">
        <v>88.906999999999996</v>
      </c>
      <c r="J147" s="1231">
        <v>4120905</v>
      </c>
      <c r="K147" s="1186">
        <v>6.4329999999999998</v>
      </c>
      <c r="L147" s="1733">
        <v>100.824</v>
      </c>
      <c r="M147" s="707"/>
      <c r="N147" s="1713">
        <v>238928</v>
      </c>
      <c r="O147" s="1717">
        <f t="shared" si="2"/>
        <v>88.906999999999996</v>
      </c>
      <c r="P147" s="707"/>
      <c r="U147" s="1385"/>
      <c r="V147" s="607"/>
      <c r="W147" s="706"/>
      <c r="Y147" s="1724">
        <v>85.6</v>
      </c>
      <c r="Z147" s="1717">
        <f t="shared" si="3"/>
        <v>100.824</v>
      </c>
    </row>
    <row r="148" spans="1:26">
      <c r="B148" s="508"/>
      <c r="C148" s="530" t="s">
        <v>372</v>
      </c>
      <c r="D148" s="1188">
        <v>96.5</v>
      </c>
      <c r="E148" s="1231">
        <v>1504.3</v>
      </c>
      <c r="F148" s="1340">
        <v>93.1</v>
      </c>
      <c r="G148" s="1319">
        <v>96.3</v>
      </c>
      <c r="H148" s="1231">
        <v>37685</v>
      </c>
      <c r="I148" s="1186">
        <v>90.296999999999997</v>
      </c>
      <c r="J148" s="1231">
        <v>4520836</v>
      </c>
      <c r="K148" s="1186">
        <v>6.3250000000000002</v>
      </c>
      <c r="L148" s="1733">
        <v>100.117</v>
      </c>
      <c r="M148" s="707"/>
      <c r="N148" s="1713">
        <v>273136</v>
      </c>
      <c r="O148" s="1717">
        <f t="shared" si="2"/>
        <v>90.296999999999997</v>
      </c>
      <c r="P148" s="707"/>
      <c r="U148" s="1385"/>
      <c r="V148" s="607"/>
      <c r="W148" s="706"/>
      <c r="Y148" s="1724">
        <v>85.4</v>
      </c>
      <c r="Z148" s="1717">
        <f t="shared" si="3"/>
        <v>100.117</v>
      </c>
    </row>
    <row r="149" spans="1:26">
      <c r="B149" s="508"/>
      <c r="C149" s="530" t="s">
        <v>373</v>
      </c>
      <c r="D149" s="1188">
        <v>96.2</v>
      </c>
      <c r="E149" s="1231">
        <v>1557.7</v>
      </c>
      <c r="F149" s="1340">
        <v>84.4</v>
      </c>
      <c r="G149" s="1319">
        <v>95.8</v>
      </c>
      <c r="H149" s="1231">
        <v>37438</v>
      </c>
      <c r="I149" s="1186">
        <v>87.616</v>
      </c>
      <c r="J149" s="1231">
        <v>8133315</v>
      </c>
      <c r="K149" s="1186">
        <v>6.2809999999999997</v>
      </c>
      <c r="L149" s="1733">
        <v>100.117</v>
      </c>
      <c r="M149" s="707"/>
      <c r="N149" s="1713">
        <v>249690</v>
      </c>
      <c r="O149" s="1717">
        <f t="shared" si="2"/>
        <v>87.616</v>
      </c>
      <c r="P149" s="707"/>
      <c r="U149" s="1385"/>
      <c r="V149" s="607"/>
      <c r="W149" s="706"/>
      <c r="Y149" s="1724">
        <v>85.5</v>
      </c>
      <c r="Z149" s="1717">
        <f t="shared" si="3"/>
        <v>100.117</v>
      </c>
    </row>
    <row r="150" spans="1:26">
      <c r="B150" s="508"/>
      <c r="C150" s="530" t="s">
        <v>374</v>
      </c>
      <c r="D150" s="1188">
        <v>95.8</v>
      </c>
      <c r="E150" s="1231">
        <v>1490.5</v>
      </c>
      <c r="F150" s="1340">
        <v>88.8</v>
      </c>
      <c r="G150" s="1319">
        <v>95.3</v>
      </c>
      <c r="H150" s="1231">
        <v>37702</v>
      </c>
      <c r="I150" s="1186">
        <v>83.694000000000003</v>
      </c>
      <c r="J150" s="1231">
        <v>4445616</v>
      </c>
      <c r="K150" s="1186">
        <v>6.23</v>
      </c>
      <c r="L150" s="1733">
        <v>100.586</v>
      </c>
      <c r="M150" s="707"/>
      <c r="N150" s="1713">
        <v>221526</v>
      </c>
      <c r="O150" s="1717">
        <f t="shared" ref="O150:O213" si="4">ROUND(N150/N138*100,3)</f>
        <v>83.694000000000003</v>
      </c>
      <c r="P150" s="707"/>
      <c r="U150" s="1385"/>
      <c r="V150" s="607"/>
      <c r="W150" s="706"/>
      <c r="Y150" s="1724">
        <v>85.8</v>
      </c>
      <c r="Z150" s="1717">
        <f t="shared" ref="Z150:Z213" si="5">ROUND(Y150/Y138*100,3)</f>
        <v>100.586</v>
      </c>
    </row>
    <row r="151" spans="1:26">
      <c r="B151" s="508"/>
      <c r="C151" s="530" t="s">
        <v>116</v>
      </c>
      <c r="D151" s="1188">
        <v>93.4</v>
      </c>
      <c r="E151" s="1231">
        <v>1474.9</v>
      </c>
      <c r="F151" s="1340">
        <v>84.1</v>
      </c>
      <c r="G151" s="1319">
        <v>95.5</v>
      </c>
      <c r="H151" s="1231">
        <v>37538</v>
      </c>
      <c r="I151" s="1186">
        <v>87.613</v>
      </c>
      <c r="J151" s="1231">
        <v>5095496</v>
      </c>
      <c r="K151" s="1186">
        <v>6.2210000000000001</v>
      </c>
      <c r="L151" s="1733">
        <v>99.768000000000001</v>
      </c>
      <c r="M151" s="707"/>
      <c r="N151" s="1713">
        <v>254316</v>
      </c>
      <c r="O151" s="1717">
        <f t="shared" si="4"/>
        <v>87.613</v>
      </c>
      <c r="P151" s="707"/>
      <c r="U151" s="1385"/>
      <c r="V151" s="607"/>
      <c r="W151" s="706"/>
      <c r="Y151" s="1724">
        <v>85.9</v>
      </c>
      <c r="Z151" s="1717">
        <f t="shared" si="5"/>
        <v>99.768000000000001</v>
      </c>
    </row>
    <row r="152" spans="1:26">
      <c r="B152" s="508"/>
      <c r="C152" s="530" t="s">
        <v>117</v>
      </c>
      <c r="D152" s="1188">
        <v>92.2</v>
      </c>
      <c r="E152" s="1231">
        <v>1445.4</v>
      </c>
      <c r="F152" s="1340">
        <v>80.099999999999994</v>
      </c>
      <c r="G152" s="1319">
        <v>95.5</v>
      </c>
      <c r="H152" s="1231">
        <v>34958</v>
      </c>
      <c r="I152" s="1186">
        <v>90.167000000000002</v>
      </c>
      <c r="J152" s="1231">
        <v>37352809</v>
      </c>
      <c r="K152" s="1186">
        <v>6.1660000000000004</v>
      </c>
      <c r="L152" s="1733">
        <v>100.117</v>
      </c>
      <c r="M152" s="707"/>
      <c r="N152" s="1713">
        <v>233604</v>
      </c>
      <c r="O152" s="1717">
        <f t="shared" si="4"/>
        <v>90.167000000000002</v>
      </c>
      <c r="P152" s="707"/>
      <c r="U152" s="1385"/>
      <c r="V152" s="607"/>
      <c r="W152" s="706"/>
      <c r="Y152" s="1724">
        <v>85.3</v>
      </c>
      <c r="Z152" s="1717">
        <f t="shared" si="5"/>
        <v>100.117</v>
      </c>
    </row>
    <row r="153" spans="1:26">
      <c r="A153" s="698"/>
      <c r="B153" s="708"/>
      <c r="C153" s="533" t="s">
        <v>118</v>
      </c>
      <c r="D153" s="1190">
        <v>92.7</v>
      </c>
      <c r="E153" s="1232">
        <v>1432</v>
      </c>
      <c r="F153" s="1341">
        <v>91.8</v>
      </c>
      <c r="G153" s="1320">
        <v>95</v>
      </c>
      <c r="H153" s="1232">
        <v>35844</v>
      </c>
      <c r="I153" s="1187">
        <v>88.546000000000006</v>
      </c>
      <c r="J153" s="1232">
        <v>3556659</v>
      </c>
      <c r="K153" s="1187">
        <v>6.0620000000000003</v>
      </c>
      <c r="L153" s="1734">
        <v>99.882999999999996</v>
      </c>
      <c r="M153" s="707"/>
      <c r="N153" s="1713">
        <v>364887</v>
      </c>
      <c r="O153" s="1717">
        <f t="shared" si="4"/>
        <v>88.546000000000006</v>
      </c>
      <c r="P153" s="707"/>
      <c r="U153" s="1385"/>
      <c r="V153" s="607"/>
      <c r="W153" s="706"/>
      <c r="Y153" s="1724">
        <v>85.2</v>
      </c>
      <c r="Z153" s="1717">
        <f t="shared" si="5"/>
        <v>99.882999999999996</v>
      </c>
    </row>
    <row r="154" spans="1:26">
      <c r="A154" s="515">
        <v>1987</v>
      </c>
      <c r="B154" s="508" t="s">
        <v>385</v>
      </c>
      <c r="C154" s="529" t="s">
        <v>366</v>
      </c>
      <c r="D154" s="1188">
        <v>92.1</v>
      </c>
      <c r="E154" s="1231">
        <v>1491.6</v>
      </c>
      <c r="F154" s="1340">
        <v>84.9</v>
      </c>
      <c r="G154" s="1319">
        <v>94.6</v>
      </c>
      <c r="H154" s="1231">
        <v>36489</v>
      </c>
      <c r="I154" s="1186">
        <v>106.137</v>
      </c>
      <c r="J154" s="1231">
        <v>4280325</v>
      </c>
      <c r="K154" s="1186">
        <v>6.0179999999999998</v>
      </c>
      <c r="L154" s="1733">
        <v>98.948999999999998</v>
      </c>
      <c r="M154" s="707"/>
      <c r="N154" s="1713">
        <v>270403</v>
      </c>
      <c r="O154" s="1717">
        <f t="shared" si="4"/>
        <v>106.137</v>
      </c>
      <c r="P154" s="707"/>
      <c r="U154" s="1385"/>
      <c r="V154" s="607"/>
      <c r="W154" s="706"/>
      <c r="Y154" s="1724">
        <v>84.7</v>
      </c>
      <c r="Z154" s="1717">
        <f t="shared" si="5"/>
        <v>98.948999999999998</v>
      </c>
    </row>
    <row r="155" spans="1:26">
      <c r="B155" s="508"/>
      <c r="C155" s="530" t="s">
        <v>367</v>
      </c>
      <c r="D155" s="1188">
        <v>90.4</v>
      </c>
      <c r="E155" s="1231">
        <v>1547.9</v>
      </c>
      <c r="F155" s="1340">
        <v>87.2</v>
      </c>
      <c r="G155" s="1319">
        <v>94.1</v>
      </c>
      <c r="H155" s="1231">
        <v>36775</v>
      </c>
      <c r="I155" s="1186">
        <v>122.748</v>
      </c>
      <c r="J155" s="1231">
        <v>9537849</v>
      </c>
      <c r="K155" s="1186">
        <v>5.9370000000000003</v>
      </c>
      <c r="L155" s="1733">
        <v>99.296999999999997</v>
      </c>
      <c r="M155" s="707"/>
      <c r="N155" s="1713">
        <v>276788</v>
      </c>
      <c r="O155" s="1717">
        <f t="shared" si="4"/>
        <v>122.748</v>
      </c>
      <c r="P155" s="707"/>
      <c r="U155" s="1385"/>
      <c r="V155" s="607"/>
      <c r="W155" s="706"/>
      <c r="Y155" s="1724">
        <v>84.7</v>
      </c>
      <c r="Z155" s="1717">
        <f t="shared" si="5"/>
        <v>99.296999999999997</v>
      </c>
    </row>
    <row r="156" spans="1:26">
      <c r="B156" s="508"/>
      <c r="C156" s="530" t="s">
        <v>368</v>
      </c>
      <c r="D156" s="1188">
        <v>86.6</v>
      </c>
      <c r="E156" s="1231">
        <v>1511.3</v>
      </c>
      <c r="F156" s="1340">
        <v>85.7</v>
      </c>
      <c r="G156" s="1319">
        <v>93.4</v>
      </c>
      <c r="H156" s="1231">
        <v>36312</v>
      </c>
      <c r="I156" s="1186">
        <v>101.90900000000001</v>
      </c>
      <c r="J156" s="1231">
        <v>4782096</v>
      </c>
      <c r="K156" s="1186">
        <v>5.7919999999999998</v>
      </c>
      <c r="L156" s="1733">
        <v>100</v>
      </c>
      <c r="M156" s="707"/>
      <c r="N156" s="1713">
        <v>317254</v>
      </c>
      <c r="O156" s="1717">
        <f t="shared" si="4"/>
        <v>101.90900000000001</v>
      </c>
      <c r="P156" s="707"/>
      <c r="U156" s="1385"/>
      <c r="V156" s="607"/>
      <c r="W156" s="706"/>
      <c r="Y156" s="1724">
        <v>85.1</v>
      </c>
      <c r="Z156" s="1717">
        <f t="shared" si="5"/>
        <v>100</v>
      </c>
    </row>
    <row r="157" spans="1:26">
      <c r="B157" s="508"/>
      <c r="C157" s="530" t="s">
        <v>369</v>
      </c>
      <c r="D157" s="1188">
        <v>87.6</v>
      </c>
      <c r="E157" s="1231">
        <v>1468.3</v>
      </c>
      <c r="F157" s="1340">
        <v>83.1</v>
      </c>
      <c r="G157" s="1319">
        <v>95.2</v>
      </c>
      <c r="H157" s="1231">
        <v>36807</v>
      </c>
      <c r="I157" s="1186">
        <v>98.774000000000001</v>
      </c>
      <c r="J157" s="1231">
        <v>6291767</v>
      </c>
      <c r="K157" s="1186">
        <v>5.681</v>
      </c>
      <c r="L157" s="1733">
        <v>100.58499999999999</v>
      </c>
      <c r="M157" s="707"/>
      <c r="N157" s="1713">
        <v>272001</v>
      </c>
      <c r="O157" s="1717">
        <f t="shared" si="4"/>
        <v>98.774000000000001</v>
      </c>
      <c r="P157" s="707"/>
      <c r="U157" s="1385"/>
      <c r="V157" s="607"/>
      <c r="W157" s="706"/>
      <c r="Y157" s="1724">
        <v>86</v>
      </c>
      <c r="Z157" s="1717">
        <f t="shared" si="5"/>
        <v>100.58499999999999</v>
      </c>
    </row>
    <row r="158" spans="1:26">
      <c r="B158" s="508"/>
      <c r="C158" s="530" t="s">
        <v>370</v>
      </c>
      <c r="D158" s="1188">
        <v>87.6</v>
      </c>
      <c r="E158" s="1231">
        <v>1544.4</v>
      </c>
      <c r="F158" s="1340">
        <v>86.3</v>
      </c>
      <c r="G158" s="1319">
        <v>95.1</v>
      </c>
      <c r="H158" s="1231">
        <v>37243</v>
      </c>
      <c r="I158" s="1186">
        <v>97.48</v>
      </c>
      <c r="J158" s="1231">
        <v>59222378</v>
      </c>
      <c r="K158" s="1186">
        <v>5.5860000000000003</v>
      </c>
      <c r="L158" s="1733">
        <v>100</v>
      </c>
      <c r="M158" s="707"/>
      <c r="N158" s="1713">
        <v>280871</v>
      </c>
      <c r="O158" s="1717">
        <f t="shared" si="4"/>
        <v>97.48</v>
      </c>
      <c r="P158" s="707"/>
      <c r="U158" s="1385"/>
      <c r="V158" s="607"/>
      <c r="W158" s="706"/>
      <c r="Y158" s="1724">
        <v>86.1</v>
      </c>
      <c r="Z158" s="1717">
        <f t="shared" si="5"/>
        <v>100</v>
      </c>
    </row>
    <row r="159" spans="1:26">
      <c r="B159" s="508"/>
      <c r="C159" s="530" t="s">
        <v>371</v>
      </c>
      <c r="D159" s="1188">
        <v>86.9</v>
      </c>
      <c r="E159" s="1231">
        <v>1496.6</v>
      </c>
      <c r="F159" s="1340">
        <v>88.4</v>
      </c>
      <c r="G159" s="1319">
        <v>95.1</v>
      </c>
      <c r="H159" s="1231">
        <v>41310</v>
      </c>
      <c r="I159" s="1186">
        <v>105.377</v>
      </c>
      <c r="J159" s="1231">
        <v>4656463</v>
      </c>
      <c r="K159" s="1186">
        <v>5.4850000000000003</v>
      </c>
      <c r="L159" s="1733">
        <v>100.584</v>
      </c>
      <c r="M159" s="707"/>
      <c r="N159" s="1713">
        <v>251775</v>
      </c>
      <c r="O159" s="1717">
        <f t="shared" si="4"/>
        <v>105.377</v>
      </c>
      <c r="P159" s="707"/>
      <c r="U159" s="1385"/>
      <c r="V159" s="607"/>
      <c r="W159" s="706"/>
      <c r="Y159" s="1724">
        <v>86.1</v>
      </c>
      <c r="Z159" s="1717">
        <f t="shared" si="5"/>
        <v>100.584</v>
      </c>
    </row>
    <row r="160" spans="1:26">
      <c r="B160" s="508"/>
      <c r="C160" s="530" t="s">
        <v>372</v>
      </c>
      <c r="D160" s="1188">
        <v>86.1</v>
      </c>
      <c r="E160" s="1231">
        <v>1487.3</v>
      </c>
      <c r="F160" s="1340">
        <v>99.6</v>
      </c>
      <c r="G160" s="1319">
        <v>94.9</v>
      </c>
      <c r="H160" s="1231">
        <v>42363</v>
      </c>
      <c r="I160" s="1186">
        <v>112.69499999999999</v>
      </c>
      <c r="J160" s="1231">
        <v>4794678</v>
      </c>
      <c r="K160" s="1186">
        <v>5.4089999999999998</v>
      </c>
      <c r="L160" s="1733">
        <v>100</v>
      </c>
      <c r="M160" s="707"/>
      <c r="N160" s="1713">
        <v>307811</v>
      </c>
      <c r="O160" s="1717">
        <f t="shared" si="4"/>
        <v>112.69499999999999</v>
      </c>
      <c r="P160" s="707"/>
      <c r="U160" s="1385"/>
      <c r="V160" s="607"/>
      <c r="W160" s="706"/>
      <c r="Y160" s="1724">
        <v>85.4</v>
      </c>
      <c r="Z160" s="1717">
        <f t="shared" si="5"/>
        <v>100</v>
      </c>
    </row>
    <row r="161" spans="1:26">
      <c r="B161" s="508"/>
      <c r="C161" s="530" t="s">
        <v>373</v>
      </c>
      <c r="D161" s="1188">
        <v>84.9</v>
      </c>
      <c r="E161" s="1231">
        <v>1555.7</v>
      </c>
      <c r="F161" s="1340">
        <v>95</v>
      </c>
      <c r="G161" s="1319">
        <v>94.4</v>
      </c>
      <c r="H161" s="1231">
        <v>42242</v>
      </c>
      <c r="I161" s="1186">
        <v>113.886</v>
      </c>
      <c r="J161" s="1231">
        <v>9693053</v>
      </c>
      <c r="K161" s="1186">
        <v>5.3920000000000003</v>
      </c>
      <c r="L161" s="1733">
        <v>100.23399999999999</v>
      </c>
      <c r="M161" s="707"/>
      <c r="N161" s="1713">
        <v>284363</v>
      </c>
      <c r="O161" s="1717">
        <f t="shared" si="4"/>
        <v>113.886</v>
      </c>
      <c r="P161" s="707"/>
      <c r="U161" s="1385"/>
      <c r="V161" s="607"/>
      <c r="W161" s="706"/>
      <c r="Y161" s="1724">
        <v>85.7</v>
      </c>
      <c r="Z161" s="1717">
        <f t="shared" si="5"/>
        <v>100.23399999999999</v>
      </c>
    </row>
    <row r="162" spans="1:26">
      <c r="B162" s="508"/>
      <c r="C162" s="530" t="s">
        <v>374</v>
      </c>
      <c r="D162" s="1188">
        <v>84.2</v>
      </c>
      <c r="E162" s="1231">
        <v>1579.6</v>
      </c>
      <c r="F162" s="1340">
        <v>94.9</v>
      </c>
      <c r="G162" s="1319">
        <v>94.2</v>
      </c>
      <c r="H162" s="1231">
        <v>41687</v>
      </c>
      <c r="I162" s="1186">
        <v>124.30200000000001</v>
      </c>
      <c r="J162" s="1231">
        <v>3849436</v>
      </c>
      <c r="K162" s="1186">
        <v>5.3860000000000001</v>
      </c>
      <c r="L162" s="1733">
        <v>100.46599999999999</v>
      </c>
      <c r="M162" s="707"/>
      <c r="N162" s="1713">
        <v>275362</v>
      </c>
      <c r="O162" s="1717">
        <f t="shared" si="4"/>
        <v>124.30200000000001</v>
      </c>
      <c r="P162" s="707"/>
      <c r="U162" s="1385"/>
      <c r="V162" s="607"/>
      <c r="W162" s="706"/>
      <c r="Y162" s="1724">
        <v>86.2</v>
      </c>
      <c r="Z162" s="1717">
        <f t="shared" si="5"/>
        <v>100.46599999999999</v>
      </c>
    </row>
    <row r="163" spans="1:26">
      <c r="B163" s="508"/>
      <c r="C163" s="530" t="s">
        <v>116</v>
      </c>
      <c r="D163" s="1188">
        <v>83.1</v>
      </c>
      <c r="E163" s="1231">
        <v>1568.1</v>
      </c>
      <c r="F163" s="1340">
        <v>100.7</v>
      </c>
      <c r="G163" s="1319">
        <v>94.2</v>
      </c>
      <c r="H163" s="1231">
        <v>40599</v>
      </c>
      <c r="I163" s="1186">
        <v>106.92100000000001</v>
      </c>
      <c r="J163" s="1231">
        <v>6030389</v>
      </c>
      <c r="K163" s="1186">
        <v>5.3890000000000002</v>
      </c>
      <c r="L163" s="1733">
        <v>100.349</v>
      </c>
      <c r="M163" s="707"/>
      <c r="N163" s="1713">
        <v>271916</v>
      </c>
      <c r="O163" s="1717">
        <f t="shared" si="4"/>
        <v>106.92100000000001</v>
      </c>
      <c r="P163" s="707"/>
      <c r="U163" s="1385"/>
      <c r="V163" s="607"/>
      <c r="W163" s="706"/>
      <c r="Y163" s="1724">
        <v>86.2</v>
      </c>
      <c r="Z163" s="1717">
        <f t="shared" si="5"/>
        <v>100.349</v>
      </c>
    </row>
    <row r="164" spans="1:26">
      <c r="B164" s="508"/>
      <c r="C164" s="530" t="s">
        <v>117</v>
      </c>
      <c r="D164" s="1188">
        <v>83.6</v>
      </c>
      <c r="E164" s="1231">
        <v>1584.4</v>
      </c>
      <c r="F164" s="1340">
        <v>102.7</v>
      </c>
      <c r="G164" s="1319">
        <v>94.4</v>
      </c>
      <c r="H164" s="1231">
        <v>37885</v>
      </c>
      <c r="I164" s="1186">
        <v>108.937</v>
      </c>
      <c r="J164" s="1231">
        <v>45007854</v>
      </c>
      <c r="K164" s="1186">
        <v>5.3879999999999999</v>
      </c>
      <c r="L164" s="1733">
        <v>100.586</v>
      </c>
      <c r="M164" s="707"/>
      <c r="N164" s="1713">
        <v>254481</v>
      </c>
      <c r="O164" s="1717">
        <f t="shared" si="4"/>
        <v>108.937</v>
      </c>
      <c r="P164" s="707"/>
      <c r="U164" s="1385"/>
      <c r="V164" s="607"/>
      <c r="W164" s="706"/>
      <c r="Y164" s="1724">
        <v>85.8</v>
      </c>
      <c r="Z164" s="1717">
        <f t="shared" si="5"/>
        <v>100.586</v>
      </c>
    </row>
    <row r="165" spans="1:26">
      <c r="B165" s="508"/>
      <c r="C165" s="533" t="s">
        <v>118</v>
      </c>
      <c r="D165" s="1190">
        <v>83</v>
      </c>
      <c r="E165" s="1232">
        <v>1497.2</v>
      </c>
      <c r="F165" s="1341">
        <v>105.4</v>
      </c>
      <c r="G165" s="1320">
        <v>93.7</v>
      </c>
      <c r="H165" s="1232">
        <v>37052</v>
      </c>
      <c r="I165" s="1187">
        <v>88.227999999999994</v>
      </c>
      <c r="J165" s="1232">
        <v>3840663</v>
      </c>
      <c r="K165" s="1187">
        <v>5.3769999999999998</v>
      </c>
      <c r="L165" s="1734">
        <v>100.70399999999999</v>
      </c>
      <c r="M165" s="707"/>
      <c r="N165" s="1713">
        <v>321932</v>
      </c>
      <c r="O165" s="1717">
        <f t="shared" si="4"/>
        <v>88.227999999999994</v>
      </c>
      <c r="P165" s="707"/>
      <c r="U165" s="1385"/>
      <c r="V165" s="607"/>
      <c r="W165" s="706"/>
      <c r="Y165" s="1724">
        <v>85.8</v>
      </c>
      <c r="Z165" s="1717">
        <f t="shared" si="5"/>
        <v>100.70399999999999</v>
      </c>
    </row>
    <row r="166" spans="1:26">
      <c r="A166" s="501">
        <v>1988</v>
      </c>
      <c r="B166" s="691" t="s">
        <v>386</v>
      </c>
      <c r="C166" s="529" t="s">
        <v>366</v>
      </c>
      <c r="D166" s="1188">
        <v>83.8</v>
      </c>
      <c r="E166" s="1231">
        <v>1526</v>
      </c>
      <c r="F166" s="1340">
        <v>108.9</v>
      </c>
      <c r="G166" s="1319">
        <v>93.1</v>
      </c>
      <c r="H166" s="1231">
        <v>34904</v>
      </c>
      <c r="I166" s="1186">
        <v>85.747</v>
      </c>
      <c r="J166" s="1231">
        <v>4938616</v>
      </c>
      <c r="K166" s="1186">
        <v>5.375</v>
      </c>
      <c r="L166" s="1733">
        <v>100.708</v>
      </c>
      <c r="M166" s="707"/>
      <c r="N166" s="1713">
        <v>231862</v>
      </c>
      <c r="O166" s="1717">
        <f t="shared" si="4"/>
        <v>85.747</v>
      </c>
      <c r="P166" s="707"/>
      <c r="U166" s="1385"/>
      <c r="V166" s="607"/>
      <c r="W166" s="706"/>
      <c r="Y166" s="1724">
        <v>85.3</v>
      </c>
      <c r="Z166" s="1717">
        <f t="shared" si="5"/>
        <v>100.708</v>
      </c>
    </row>
    <row r="167" spans="1:26">
      <c r="B167" s="508"/>
      <c r="C167" s="530" t="s">
        <v>367</v>
      </c>
      <c r="D167" s="1188">
        <v>84.5</v>
      </c>
      <c r="E167" s="1231">
        <v>1496.8</v>
      </c>
      <c r="F167" s="1340">
        <v>115.3</v>
      </c>
      <c r="G167" s="1319">
        <v>92.9</v>
      </c>
      <c r="H167" s="1231">
        <v>34522</v>
      </c>
      <c r="I167" s="1186">
        <v>81.546999999999997</v>
      </c>
      <c r="J167" s="1231">
        <v>13522399</v>
      </c>
      <c r="K167" s="1186">
        <v>5.3810000000000002</v>
      </c>
      <c r="L167" s="1733">
        <v>100.59</v>
      </c>
      <c r="M167" s="707"/>
      <c r="N167" s="1713">
        <v>225713</v>
      </c>
      <c r="O167" s="1717">
        <f t="shared" si="4"/>
        <v>81.546999999999997</v>
      </c>
      <c r="P167" s="707"/>
      <c r="U167" s="1385"/>
      <c r="V167" s="607"/>
      <c r="W167" s="706"/>
      <c r="Y167" s="1724">
        <v>85.2</v>
      </c>
      <c r="Z167" s="1717">
        <f t="shared" si="5"/>
        <v>100.59</v>
      </c>
    </row>
    <row r="168" spans="1:26">
      <c r="B168" s="508"/>
      <c r="C168" s="530" t="s">
        <v>368</v>
      </c>
      <c r="D168" s="1188">
        <v>87.4</v>
      </c>
      <c r="E168" s="1231">
        <v>1491.1</v>
      </c>
      <c r="F168" s="1340">
        <v>109.4</v>
      </c>
      <c r="G168" s="1319">
        <v>92.9</v>
      </c>
      <c r="H168" s="1231">
        <v>32378</v>
      </c>
      <c r="I168" s="1186">
        <v>92.106999999999999</v>
      </c>
      <c r="J168" s="1231">
        <v>4597826</v>
      </c>
      <c r="K168" s="1186">
        <v>5.3630000000000004</v>
      </c>
      <c r="L168" s="1733">
        <v>100.47</v>
      </c>
      <c r="M168" s="707"/>
      <c r="N168" s="1713">
        <v>292213</v>
      </c>
      <c r="O168" s="1717">
        <f t="shared" si="4"/>
        <v>92.106999999999999</v>
      </c>
      <c r="P168" s="707"/>
      <c r="U168" s="1385"/>
      <c r="V168" s="607"/>
      <c r="W168" s="706"/>
      <c r="Y168" s="1724">
        <v>85.5</v>
      </c>
      <c r="Z168" s="1717">
        <f t="shared" si="5"/>
        <v>100.47</v>
      </c>
    </row>
    <row r="169" spans="1:26">
      <c r="B169" s="508"/>
      <c r="C169" s="530" t="s">
        <v>369</v>
      </c>
      <c r="D169" s="1188">
        <v>86.7</v>
      </c>
      <c r="E169" s="1231">
        <v>1581.7</v>
      </c>
      <c r="F169" s="1340">
        <v>134</v>
      </c>
      <c r="G169" s="1319">
        <v>94.5</v>
      </c>
      <c r="H169" s="1231">
        <v>31123</v>
      </c>
      <c r="I169" s="1186">
        <v>100.489</v>
      </c>
      <c r="J169" s="1231">
        <v>8165383</v>
      </c>
      <c r="K169" s="1186">
        <v>5.359</v>
      </c>
      <c r="L169" s="1733">
        <v>99.766999999999996</v>
      </c>
      <c r="M169" s="707"/>
      <c r="N169" s="1713">
        <v>273330</v>
      </c>
      <c r="O169" s="1717">
        <f t="shared" si="4"/>
        <v>100.489</v>
      </c>
      <c r="P169" s="707"/>
      <c r="U169" s="1385"/>
      <c r="V169" s="607"/>
      <c r="W169" s="706"/>
      <c r="Y169" s="1724">
        <v>85.8</v>
      </c>
      <c r="Z169" s="1717">
        <f t="shared" si="5"/>
        <v>99.766999999999996</v>
      </c>
    </row>
    <row r="170" spans="1:26">
      <c r="B170" s="508"/>
      <c r="C170" s="530" t="s">
        <v>370</v>
      </c>
      <c r="D170" s="1188">
        <v>86.5</v>
      </c>
      <c r="E170" s="1231">
        <v>1629.1</v>
      </c>
      <c r="F170" s="1340">
        <v>116.2</v>
      </c>
      <c r="G170" s="1319">
        <v>94.2</v>
      </c>
      <c r="H170" s="1231">
        <v>30321</v>
      </c>
      <c r="I170" s="1186">
        <v>103.39700000000001</v>
      </c>
      <c r="J170" s="1231">
        <v>78636603</v>
      </c>
      <c r="K170" s="1186">
        <v>5.3719999999999999</v>
      </c>
      <c r="L170" s="1733">
        <v>99.884</v>
      </c>
      <c r="M170" s="707"/>
      <c r="N170" s="1713">
        <v>290412</v>
      </c>
      <c r="O170" s="1717">
        <f t="shared" si="4"/>
        <v>103.39700000000001</v>
      </c>
      <c r="P170" s="707"/>
      <c r="U170" s="1385"/>
      <c r="V170" s="607"/>
      <c r="W170" s="706"/>
      <c r="Y170" s="1724">
        <v>86</v>
      </c>
      <c r="Z170" s="1717">
        <f t="shared" si="5"/>
        <v>99.884</v>
      </c>
    </row>
    <row r="171" spans="1:26">
      <c r="B171" s="508"/>
      <c r="C171" s="530" t="s">
        <v>371</v>
      </c>
      <c r="D171" s="1188">
        <v>85.6</v>
      </c>
      <c r="E171" s="1231">
        <v>1628.9</v>
      </c>
      <c r="F171" s="1340">
        <v>116.6</v>
      </c>
      <c r="G171" s="1319">
        <v>94.5</v>
      </c>
      <c r="H171" s="1231">
        <v>32389</v>
      </c>
      <c r="I171" s="1186">
        <v>105.71</v>
      </c>
      <c r="J171" s="1231">
        <v>5774755</v>
      </c>
      <c r="K171" s="1186">
        <v>5.3620000000000001</v>
      </c>
      <c r="L171" s="1733">
        <v>99.884</v>
      </c>
      <c r="M171" s="707"/>
      <c r="N171" s="1713">
        <v>266151</v>
      </c>
      <c r="O171" s="1717">
        <f t="shared" si="4"/>
        <v>105.71</v>
      </c>
      <c r="P171" s="707"/>
      <c r="U171" s="1385"/>
      <c r="V171" s="607"/>
      <c r="W171" s="706"/>
      <c r="Y171" s="1724">
        <v>86</v>
      </c>
      <c r="Z171" s="1717">
        <f t="shared" si="5"/>
        <v>99.884</v>
      </c>
    </row>
    <row r="172" spans="1:26">
      <c r="B172" s="508"/>
      <c r="C172" s="530" t="s">
        <v>372</v>
      </c>
      <c r="D172" s="1188">
        <v>83.6</v>
      </c>
      <c r="E172" s="1231">
        <v>1624.8</v>
      </c>
      <c r="F172" s="1340">
        <v>111.1</v>
      </c>
      <c r="G172" s="1319">
        <v>94.2</v>
      </c>
      <c r="H172" s="1231">
        <v>32227</v>
      </c>
      <c r="I172" s="1186">
        <v>103.73099999999999</v>
      </c>
      <c r="J172" s="1231">
        <v>5345157</v>
      </c>
      <c r="K172" s="1186">
        <v>5.3280000000000003</v>
      </c>
      <c r="L172" s="1733">
        <v>100.58499999999999</v>
      </c>
      <c r="M172" s="707"/>
      <c r="N172" s="1713">
        <v>319296</v>
      </c>
      <c r="O172" s="1717">
        <f t="shared" si="4"/>
        <v>103.73099999999999</v>
      </c>
      <c r="P172" s="707"/>
      <c r="U172" s="1385"/>
      <c r="V172" s="607"/>
      <c r="W172" s="706"/>
      <c r="Y172" s="1724">
        <v>85.9</v>
      </c>
      <c r="Z172" s="1717">
        <f t="shared" si="5"/>
        <v>100.58499999999999</v>
      </c>
    </row>
    <row r="173" spans="1:26">
      <c r="B173" s="508"/>
      <c r="C173" s="530" t="s">
        <v>373</v>
      </c>
      <c r="D173" s="1188">
        <v>83.1</v>
      </c>
      <c r="E173" s="1231">
        <v>1650.2</v>
      </c>
      <c r="F173" s="1340">
        <v>121.9</v>
      </c>
      <c r="G173" s="1319">
        <v>94</v>
      </c>
      <c r="H173" s="1231">
        <v>33828</v>
      </c>
      <c r="I173" s="1186">
        <v>110.824</v>
      </c>
      <c r="J173" s="1231">
        <v>11250901</v>
      </c>
      <c r="K173" s="1186">
        <v>5.3540000000000001</v>
      </c>
      <c r="L173" s="1733">
        <v>100.35</v>
      </c>
      <c r="M173" s="707"/>
      <c r="N173" s="1713">
        <v>315143</v>
      </c>
      <c r="O173" s="1717">
        <f t="shared" si="4"/>
        <v>110.824</v>
      </c>
      <c r="P173" s="707"/>
      <c r="U173" s="1385"/>
      <c r="V173" s="607"/>
      <c r="W173" s="706"/>
      <c r="Y173" s="1724">
        <v>86</v>
      </c>
      <c r="Z173" s="1717">
        <f t="shared" si="5"/>
        <v>100.35</v>
      </c>
    </row>
    <row r="174" spans="1:26">
      <c r="B174" s="508"/>
      <c r="C174" s="530" t="s">
        <v>374</v>
      </c>
      <c r="D174" s="1188">
        <v>85</v>
      </c>
      <c r="E174" s="1231">
        <v>1617.9</v>
      </c>
      <c r="F174" s="1340">
        <v>122.9</v>
      </c>
      <c r="G174" s="1319">
        <v>93.5</v>
      </c>
      <c r="H174" s="1231">
        <v>32561</v>
      </c>
      <c r="I174" s="1186">
        <v>129.36799999999999</v>
      </c>
      <c r="J174" s="1231">
        <v>4505059</v>
      </c>
      <c r="K174" s="1186">
        <v>5.391</v>
      </c>
      <c r="L174" s="1733">
        <v>100.348</v>
      </c>
      <c r="M174" s="707"/>
      <c r="N174" s="1713">
        <v>356231</v>
      </c>
      <c r="O174" s="1717">
        <f t="shared" si="4"/>
        <v>129.36799999999999</v>
      </c>
      <c r="P174" s="707"/>
      <c r="U174" s="1385"/>
      <c r="V174" s="607"/>
      <c r="W174" s="706"/>
      <c r="Y174" s="1724">
        <v>86.5</v>
      </c>
      <c r="Z174" s="1717">
        <f t="shared" si="5"/>
        <v>100.348</v>
      </c>
    </row>
    <row r="175" spans="1:26">
      <c r="B175" s="508"/>
      <c r="C175" s="530" t="s">
        <v>116</v>
      </c>
      <c r="D175" s="1188">
        <v>85</v>
      </c>
      <c r="E175" s="1231">
        <v>1641</v>
      </c>
      <c r="F175" s="1340">
        <v>129.4</v>
      </c>
      <c r="G175" s="1319">
        <v>93.5</v>
      </c>
      <c r="H175" s="1231">
        <v>31811</v>
      </c>
      <c r="I175" s="1186">
        <v>118.631</v>
      </c>
      <c r="J175" s="1231">
        <v>7131144</v>
      </c>
      <c r="K175" s="1186">
        <v>5.3879999999999999</v>
      </c>
      <c r="L175" s="1733">
        <v>100.812</v>
      </c>
      <c r="M175" s="707"/>
      <c r="N175" s="1713">
        <v>322578</v>
      </c>
      <c r="O175" s="1717">
        <f t="shared" si="4"/>
        <v>118.631</v>
      </c>
      <c r="P175" s="707"/>
      <c r="U175" s="1385"/>
      <c r="V175" s="607"/>
      <c r="W175" s="706"/>
      <c r="Y175" s="1724">
        <v>86.9</v>
      </c>
      <c r="Z175" s="1717">
        <f t="shared" si="5"/>
        <v>100.812</v>
      </c>
    </row>
    <row r="176" spans="1:26">
      <c r="B176" s="508"/>
      <c r="C176" s="530" t="s">
        <v>117</v>
      </c>
      <c r="D176" s="1188">
        <v>84.7</v>
      </c>
      <c r="E176" s="1231">
        <v>1540</v>
      </c>
      <c r="F176" s="1340">
        <v>144.30000000000001</v>
      </c>
      <c r="G176" s="1319">
        <v>93.9</v>
      </c>
      <c r="H176" s="1231">
        <v>30838</v>
      </c>
      <c r="I176" s="1186">
        <v>117.48699999999999</v>
      </c>
      <c r="J176" s="1231">
        <v>55167991</v>
      </c>
      <c r="K176" s="1186">
        <v>5.3810000000000002</v>
      </c>
      <c r="L176" s="1733">
        <v>100.816</v>
      </c>
      <c r="M176" s="707"/>
      <c r="N176" s="1713">
        <v>298983</v>
      </c>
      <c r="O176" s="1717">
        <f t="shared" si="4"/>
        <v>117.48699999999999</v>
      </c>
      <c r="P176" s="707"/>
      <c r="U176" s="1385"/>
      <c r="V176" s="607"/>
      <c r="W176" s="706"/>
      <c r="Y176" s="1724">
        <v>86.5</v>
      </c>
      <c r="Z176" s="1717">
        <f t="shared" si="5"/>
        <v>100.816</v>
      </c>
    </row>
    <row r="177" spans="1:26">
      <c r="A177" s="698"/>
      <c r="B177" s="708"/>
      <c r="C177" s="533" t="s">
        <v>118</v>
      </c>
      <c r="D177" s="1188">
        <v>84.1</v>
      </c>
      <c r="E177" s="1231">
        <v>1586.5</v>
      </c>
      <c r="F177" s="1340">
        <v>142.69999999999999</v>
      </c>
      <c r="G177" s="1320">
        <v>93.6</v>
      </c>
      <c r="H177" s="1231">
        <v>29475</v>
      </c>
      <c r="I177" s="1187">
        <v>106.333</v>
      </c>
      <c r="J177" s="1232">
        <v>4006435</v>
      </c>
      <c r="K177" s="1187">
        <v>5.3860000000000001</v>
      </c>
      <c r="L177" s="1734">
        <v>100.583</v>
      </c>
      <c r="M177" s="707"/>
      <c r="N177" s="1713">
        <v>342321</v>
      </c>
      <c r="O177" s="1717">
        <f t="shared" si="4"/>
        <v>106.333</v>
      </c>
      <c r="P177" s="707"/>
      <c r="U177" s="1385"/>
      <c r="V177" s="607"/>
      <c r="W177" s="706"/>
      <c r="Y177" s="1724">
        <v>86.3</v>
      </c>
      <c r="Z177" s="1717">
        <f t="shared" si="5"/>
        <v>100.583</v>
      </c>
    </row>
    <row r="178" spans="1:26">
      <c r="A178" s="515">
        <v>1989</v>
      </c>
      <c r="B178" s="508" t="s">
        <v>387</v>
      </c>
      <c r="C178" s="529" t="s">
        <v>366</v>
      </c>
      <c r="D178" s="709">
        <v>85.7</v>
      </c>
      <c r="E178" s="549">
        <v>1586.8</v>
      </c>
      <c r="F178" s="717">
        <v>137.4</v>
      </c>
      <c r="G178" s="1321">
        <v>93.1</v>
      </c>
      <c r="H178" s="549">
        <v>28778</v>
      </c>
      <c r="I178" s="710">
        <v>108.235</v>
      </c>
      <c r="J178" s="551">
        <v>5695900</v>
      </c>
      <c r="K178" s="710">
        <v>5.3789999999999996</v>
      </c>
      <c r="L178" s="1736">
        <v>100.586</v>
      </c>
      <c r="M178" s="707"/>
      <c r="N178" s="1713">
        <v>250955</v>
      </c>
      <c r="O178" s="1717">
        <f t="shared" si="4"/>
        <v>108.235</v>
      </c>
      <c r="P178" s="707"/>
      <c r="U178" s="1385"/>
      <c r="V178" s="607"/>
      <c r="W178" s="706"/>
      <c r="Y178" s="1724">
        <v>85.8</v>
      </c>
      <c r="Z178" s="1717">
        <f t="shared" si="5"/>
        <v>100.586</v>
      </c>
    </row>
    <row r="179" spans="1:26">
      <c r="B179" s="508"/>
      <c r="C179" s="530" t="s">
        <v>367</v>
      </c>
      <c r="D179" s="711">
        <v>86.2</v>
      </c>
      <c r="E179" s="551">
        <v>1618.2</v>
      </c>
      <c r="F179" s="718">
        <v>139.9</v>
      </c>
      <c r="G179" s="1321">
        <v>92.8</v>
      </c>
      <c r="H179" s="551">
        <v>28205</v>
      </c>
      <c r="I179" s="710">
        <v>99.494</v>
      </c>
      <c r="J179" s="551">
        <v>15268951</v>
      </c>
      <c r="K179" s="710">
        <v>5.3840000000000003</v>
      </c>
      <c r="L179" s="1736">
        <v>100.70399999999999</v>
      </c>
      <c r="M179" s="707"/>
      <c r="N179" s="1713">
        <v>224571</v>
      </c>
      <c r="O179" s="1717">
        <f t="shared" si="4"/>
        <v>99.494</v>
      </c>
      <c r="P179" s="707"/>
      <c r="U179" s="1385"/>
      <c r="V179" s="607"/>
      <c r="W179" s="706"/>
      <c r="Y179" s="1724">
        <v>85.8</v>
      </c>
      <c r="Z179" s="1717">
        <f t="shared" si="5"/>
        <v>100.70399999999999</v>
      </c>
    </row>
    <row r="180" spans="1:26">
      <c r="B180" s="508"/>
      <c r="C180" s="530" t="s">
        <v>368</v>
      </c>
      <c r="D180" s="711">
        <v>85</v>
      </c>
      <c r="E180" s="551">
        <v>1538.5</v>
      </c>
      <c r="F180" s="718">
        <v>145.19999999999999</v>
      </c>
      <c r="G180" s="1321">
        <v>93.1</v>
      </c>
      <c r="H180" s="551">
        <v>26958</v>
      </c>
      <c r="I180" s="710">
        <v>91.183999999999997</v>
      </c>
      <c r="J180" s="551">
        <v>4712568</v>
      </c>
      <c r="K180" s="710">
        <v>5.4240000000000004</v>
      </c>
      <c r="L180" s="1736">
        <v>101.053</v>
      </c>
      <c r="M180" s="707"/>
      <c r="N180" s="1713">
        <v>266451</v>
      </c>
      <c r="O180" s="1717">
        <f t="shared" si="4"/>
        <v>91.183999999999997</v>
      </c>
      <c r="P180" s="707"/>
      <c r="U180" s="1385"/>
      <c r="V180" s="607"/>
      <c r="W180" s="706"/>
      <c r="Y180" s="1724">
        <v>86.4</v>
      </c>
      <c r="Z180" s="1717">
        <f t="shared" si="5"/>
        <v>101.053</v>
      </c>
    </row>
    <row r="181" spans="1:26">
      <c r="B181" s="508"/>
      <c r="C181" s="530" t="s">
        <v>369</v>
      </c>
      <c r="D181" s="711">
        <v>86.2</v>
      </c>
      <c r="E181" s="551">
        <v>1597.6</v>
      </c>
      <c r="F181" s="718">
        <v>144.5</v>
      </c>
      <c r="G181" s="1321">
        <v>96.3</v>
      </c>
      <c r="H181" s="551">
        <v>26155</v>
      </c>
      <c r="I181" s="710">
        <v>101.571</v>
      </c>
      <c r="J181" s="551">
        <v>8035358</v>
      </c>
      <c r="K181" s="710">
        <v>5.4279999999999999</v>
      </c>
      <c r="L181" s="1736">
        <v>102.331</v>
      </c>
      <c r="M181" s="707"/>
      <c r="N181" s="1713">
        <v>277623</v>
      </c>
      <c r="O181" s="1717">
        <f t="shared" si="4"/>
        <v>101.571</v>
      </c>
      <c r="P181" s="707"/>
      <c r="U181" s="1385"/>
      <c r="V181" s="607"/>
      <c r="W181" s="706"/>
      <c r="Y181" s="1724">
        <v>87.8</v>
      </c>
      <c r="Z181" s="1717">
        <f t="shared" si="5"/>
        <v>102.331</v>
      </c>
    </row>
    <row r="182" spans="1:26">
      <c r="B182" s="508"/>
      <c r="C182" s="530" t="s">
        <v>370</v>
      </c>
      <c r="D182" s="711">
        <v>87.5</v>
      </c>
      <c r="E182" s="551">
        <v>1621.9</v>
      </c>
      <c r="F182" s="718">
        <v>143</v>
      </c>
      <c r="G182" s="1321">
        <v>96</v>
      </c>
      <c r="H182" s="551">
        <v>27291</v>
      </c>
      <c r="I182" s="710">
        <v>92.343999999999994</v>
      </c>
      <c r="J182" s="551">
        <v>100473073</v>
      </c>
      <c r="K182" s="710">
        <v>5.4720000000000004</v>
      </c>
      <c r="L182" s="1736">
        <v>102.791</v>
      </c>
      <c r="M182" s="707"/>
      <c r="N182" s="1713">
        <v>268177</v>
      </c>
      <c r="O182" s="1717">
        <f t="shared" si="4"/>
        <v>92.343999999999994</v>
      </c>
      <c r="P182" s="707"/>
      <c r="U182" s="1385"/>
      <c r="V182" s="607"/>
      <c r="W182" s="706"/>
      <c r="Y182" s="1724">
        <v>88.4</v>
      </c>
      <c r="Z182" s="1717">
        <f t="shared" si="5"/>
        <v>102.791</v>
      </c>
    </row>
    <row r="183" spans="1:26">
      <c r="B183" s="508"/>
      <c r="C183" s="530" t="s">
        <v>371</v>
      </c>
      <c r="D183" s="711">
        <v>87.7</v>
      </c>
      <c r="E183" s="551">
        <v>1657</v>
      </c>
      <c r="F183" s="718">
        <v>151.6</v>
      </c>
      <c r="G183" s="1321">
        <v>96</v>
      </c>
      <c r="H183" s="551">
        <v>28513</v>
      </c>
      <c r="I183" s="710">
        <v>105.35599999999999</v>
      </c>
      <c r="J183" s="551">
        <v>6896353</v>
      </c>
      <c r="K183" s="710">
        <v>5.5270000000000001</v>
      </c>
      <c r="L183" s="1736">
        <v>102.67400000000001</v>
      </c>
      <c r="M183" s="707"/>
      <c r="N183" s="1713">
        <v>280407</v>
      </c>
      <c r="O183" s="1717">
        <f t="shared" si="4"/>
        <v>105.35599999999999</v>
      </c>
      <c r="P183" s="707"/>
      <c r="U183" s="1385"/>
      <c r="V183" s="607"/>
      <c r="W183" s="706"/>
      <c r="Y183" s="1724">
        <v>88.3</v>
      </c>
      <c r="Z183" s="1717">
        <f t="shared" si="5"/>
        <v>102.67400000000001</v>
      </c>
    </row>
    <row r="184" spans="1:26">
      <c r="B184" s="508"/>
      <c r="C184" s="530" t="s">
        <v>372</v>
      </c>
      <c r="D184" s="711">
        <v>89.2</v>
      </c>
      <c r="E184" s="551">
        <v>1610.9</v>
      </c>
      <c r="F184" s="718">
        <v>146.4</v>
      </c>
      <c r="G184" s="1321">
        <v>95.9</v>
      </c>
      <c r="H184" s="551">
        <v>28986</v>
      </c>
      <c r="I184" s="710">
        <v>95.430999999999997</v>
      </c>
      <c r="J184" s="551">
        <v>6230171</v>
      </c>
      <c r="K184" s="710">
        <v>5.6189999999999998</v>
      </c>
      <c r="L184" s="1736">
        <v>102.56100000000001</v>
      </c>
      <c r="M184" s="707"/>
      <c r="N184" s="1713">
        <v>304708</v>
      </c>
      <c r="O184" s="1717">
        <f t="shared" si="4"/>
        <v>95.430999999999997</v>
      </c>
      <c r="P184" s="707"/>
      <c r="U184" s="1385"/>
      <c r="V184" s="607"/>
      <c r="W184" s="706"/>
      <c r="Y184" s="1724">
        <v>88.1</v>
      </c>
      <c r="Z184" s="1717">
        <f t="shared" si="5"/>
        <v>102.56100000000001</v>
      </c>
    </row>
    <row r="185" spans="1:26">
      <c r="B185" s="508"/>
      <c r="C185" s="530" t="s">
        <v>373</v>
      </c>
      <c r="D185" s="711">
        <v>89.3</v>
      </c>
      <c r="E185" s="551">
        <v>1592.3</v>
      </c>
      <c r="F185" s="718">
        <v>154.4</v>
      </c>
      <c r="G185" s="1321">
        <v>95.6</v>
      </c>
      <c r="H185" s="551">
        <v>30363</v>
      </c>
      <c r="I185" s="710">
        <v>91.528999999999996</v>
      </c>
      <c r="J185" s="551">
        <v>12503708</v>
      </c>
      <c r="K185" s="710">
        <v>5.742</v>
      </c>
      <c r="L185" s="1736">
        <v>102.55800000000001</v>
      </c>
      <c r="M185" s="707"/>
      <c r="N185" s="1713">
        <v>288447</v>
      </c>
      <c r="O185" s="1717">
        <f t="shared" si="4"/>
        <v>91.528999999999996</v>
      </c>
      <c r="P185" s="707"/>
      <c r="U185" s="1385"/>
      <c r="V185" s="607"/>
      <c r="W185" s="706"/>
      <c r="Y185" s="1724">
        <v>88.2</v>
      </c>
      <c r="Z185" s="1717">
        <f t="shared" si="5"/>
        <v>102.55800000000001</v>
      </c>
    </row>
    <row r="186" spans="1:26">
      <c r="B186" s="508"/>
      <c r="C186" s="530" t="s">
        <v>374</v>
      </c>
      <c r="D186" s="711">
        <v>88.7</v>
      </c>
      <c r="E186" s="551">
        <v>1604.2</v>
      </c>
      <c r="F186" s="718">
        <v>152.19999999999999</v>
      </c>
      <c r="G186" s="1321">
        <v>95.5</v>
      </c>
      <c r="H186" s="551">
        <v>29097</v>
      </c>
      <c r="I186" s="710">
        <v>79.031999999999996</v>
      </c>
      <c r="J186" s="551">
        <v>5303007</v>
      </c>
      <c r="K186" s="710">
        <v>5.8109999999999999</v>
      </c>
      <c r="L186" s="1736">
        <v>103.006</v>
      </c>
      <c r="M186" s="707"/>
      <c r="N186" s="1713">
        <v>281538</v>
      </c>
      <c r="O186" s="1717">
        <f t="shared" si="4"/>
        <v>79.031999999999996</v>
      </c>
      <c r="P186" s="707"/>
      <c r="U186" s="1385"/>
      <c r="V186" s="607"/>
      <c r="W186" s="706"/>
      <c r="Y186" s="1724">
        <v>89.1</v>
      </c>
      <c r="Z186" s="1717">
        <f t="shared" si="5"/>
        <v>103.006</v>
      </c>
    </row>
    <row r="187" spans="1:26">
      <c r="B187" s="508"/>
      <c r="C187" s="530" t="s">
        <v>116</v>
      </c>
      <c r="D187" s="711">
        <v>88.3</v>
      </c>
      <c r="E187" s="551">
        <v>1705.6</v>
      </c>
      <c r="F187" s="718">
        <v>141.69999999999999</v>
      </c>
      <c r="G187" s="1321">
        <v>95.6</v>
      </c>
      <c r="H187" s="551">
        <v>28972</v>
      </c>
      <c r="I187" s="710">
        <v>95.364999999999995</v>
      </c>
      <c r="J187" s="551">
        <v>8517845</v>
      </c>
      <c r="K187" s="710">
        <v>5.8739999999999997</v>
      </c>
      <c r="L187" s="1736">
        <v>103.337</v>
      </c>
      <c r="M187" s="707"/>
      <c r="N187" s="1713">
        <v>307627</v>
      </c>
      <c r="O187" s="1717">
        <f t="shared" si="4"/>
        <v>95.364999999999995</v>
      </c>
      <c r="P187" s="707"/>
      <c r="U187" s="1385"/>
      <c r="V187" s="607"/>
      <c r="W187" s="706"/>
      <c r="Y187" s="1724">
        <v>89.8</v>
      </c>
      <c r="Z187" s="1717">
        <f t="shared" si="5"/>
        <v>103.337</v>
      </c>
    </row>
    <row r="188" spans="1:26">
      <c r="B188" s="508"/>
      <c r="C188" s="530" t="s">
        <v>117</v>
      </c>
      <c r="D188" s="711">
        <v>89.1</v>
      </c>
      <c r="E188" s="551">
        <v>1726.5</v>
      </c>
      <c r="F188" s="718">
        <v>147.6</v>
      </c>
      <c r="G188" s="1321">
        <v>95.8</v>
      </c>
      <c r="H188" s="551">
        <v>28164</v>
      </c>
      <c r="I188" s="710">
        <v>93.933000000000007</v>
      </c>
      <c r="J188" s="551">
        <v>70043599</v>
      </c>
      <c r="K188" s="710">
        <v>5.97</v>
      </c>
      <c r="L188" s="1736">
        <v>102.54300000000001</v>
      </c>
      <c r="M188" s="707"/>
      <c r="N188" s="1713">
        <v>280845</v>
      </c>
      <c r="O188" s="1717">
        <f t="shared" si="4"/>
        <v>93.933000000000007</v>
      </c>
      <c r="P188" s="707"/>
      <c r="U188" s="1385"/>
      <c r="V188" s="607"/>
      <c r="W188" s="706"/>
      <c r="Y188" s="1724">
        <v>88.7</v>
      </c>
      <c r="Z188" s="1717">
        <f t="shared" si="5"/>
        <v>102.54300000000001</v>
      </c>
    </row>
    <row r="189" spans="1:26">
      <c r="B189" s="508"/>
      <c r="C189" s="533" t="s">
        <v>118</v>
      </c>
      <c r="D189" s="711">
        <v>89.5</v>
      </c>
      <c r="E189" s="551">
        <v>1714.3</v>
      </c>
      <c r="F189" s="718">
        <v>150.5</v>
      </c>
      <c r="G189" s="1321">
        <v>95.8</v>
      </c>
      <c r="H189" s="551">
        <v>26735</v>
      </c>
      <c r="I189" s="710">
        <v>108.79600000000001</v>
      </c>
      <c r="J189" s="551">
        <v>5575274</v>
      </c>
      <c r="K189" s="710">
        <v>6.149</v>
      </c>
      <c r="L189" s="1737">
        <v>102.78100000000001</v>
      </c>
      <c r="M189" s="707"/>
      <c r="N189" s="1713">
        <v>372432</v>
      </c>
      <c r="O189" s="1717">
        <f t="shared" si="4"/>
        <v>108.79600000000001</v>
      </c>
      <c r="P189" s="707"/>
      <c r="U189" s="1385"/>
      <c r="V189" s="607"/>
      <c r="W189" s="706"/>
      <c r="Y189" s="1724">
        <v>88.7</v>
      </c>
      <c r="Z189" s="1717">
        <f t="shared" si="5"/>
        <v>102.78100000000001</v>
      </c>
    </row>
    <row r="190" spans="1:26">
      <c r="A190" s="501">
        <v>1990</v>
      </c>
      <c r="B190" s="691" t="s">
        <v>106</v>
      </c>
      <c r="C190" s="529" t="s">
        <v>366</v>
      </c>
      <c r="D190" s="709">
        <v>89.5</v>
      </c>
      <c r="E190" s="549">
        <v>1678.9</v>
      </c>
      <c r="F190" s="717">
        <v>143.80000000000001</v>
      </c>
      <c r="G190" s="1322">
        <v>95.3</v>
      </c>
      <c r="H190" s="549">
        <v>26732</v>
      </c>
      <c r="I190" s="712">
        <v>103.246</v>
      </c>
      <c r="J190" s="549">
        <v>6951731</v>
      </c>
      <c r="K190" s="712">
        <v>6.3819999999999997</v>
      </c>
      <c r="L190" s="1736">
        <v>104.196</v>
      </c>
      <c r="M190" s="707"/>
      <c r="N190" s="1713">
        <v>259102</v>
      </c>
      <c r="O190" s="1717">
        <f t="shared" si="4"/>
        <v>103.246</v>
      </c>
      <c r="P190" s="707"/>
      <c r="U190" s="1385"/>
      <c r="V190" s="607"/>
      <c r="W190" s="706"/>
      <c r="Y190" s="1724">
        <v>89.4</v>
      </c>
      <c r="Z190" s="1717">
        <f t="shared" si="5"/>
        <v>104.196</v>
      </c>
    </row>
    <row r="191" spans="1:26">
      <c r="B191" s="508"/>
      <c r="C191" s="530" t="s">
        <v>367</v>
      </c>
      <c r="D191" s="711">
        <v>87.2</v>
      </c>
      <c r="E191" s="551">
        <v>1713.5</v>
      </c>
      <c r="F191" s="718">
        <v>151.9</v>
      </c>
      <c r="G191" s="1321">
        <v>95.1</v>
      </c>
      <c r="H191" s="551">
        <v>25749</v>
      </c>
      <c r="I191" s="710">
        <v>107.399</v>
      </c>
      <c r="J191" s="551">
        <v>16278200</v>
      </c>
      <c r="K191" s="710">
        <v>6.6120000000000001</v>
      </c>
      <c r="L191" s="1736">
        <v>104.312</v>
      </c>
      <c r="M191" s="707"/>
      <c r="N191" s="1713">
        <v>241188</v>
      </c>
      <c r="O191" s="1717">
        <f t="shared" si="4"/>
        <v>107.399</v>
      </c>
      <c r="P191" s="707"/>
      <c r="U191" s="1385"/>
      <c r="V191" s="607"/>
      <c r="W191" s="706"/>
      <c r="Y191" s="1724">
        <v>89.5</v>
      </c>
      <c r="Z191" s="1717">
        <f t="shared" si="5"/>
        <v>104.312</v>
      </c>
    </row>
    <row r="192" spans="1:26">
      <c r="B192" s="508"/>
      <c r="C192" s="530" t="s">
        <v>368</v>
      </c>
      <c r="D192" s="711">
        <v>89.4</v>
      </c>
      <c r="E192" s="551">
        <v>1673.2</v>
      </c>
      <c r="F192" s="718">
        <v>151.1</v>
      </c>
      <c r="G192" s="1321">
        <v>94.9</v>
      </c>
      <c r="H192" s="551">
        <v>24646</v>
      </c>
      <c r="I192" s="710">
        <v>102.809</v>
      </c>
      <c r="J192" s="551">
        <v>4666935</v>
      </c>
      <c r="K192" s="710">
        <v>6.9009999999999998</v>
      </c>
      <c r="L192" s="1736">
        <v>104.167</v>
      </c>
      <c r="M192" s="707"/>
      <c r="N192" s="1713">
        <v>273935</v>
      </c>
      <c r="O192" s="1717">
        <f t="shared" si="4"/>
        <v>102.809</v>
      </c>
      <c r="P192" s="707"/>
      <c r="U192" s="1385"/>
      <c r="V192" s="607"/>
      <c r="W192" s="706"/>
      <c r="Y192" s="1724">
        <v>90</v>
      </c>
      <c r="Z192" s="1717">
        <f t="shared" si="5"/>
        <v>104.167</v>
      </c>
    </row>
    <row r="193" spans="1:26">
      <c r="B193" s="508"/>
      <c r="C193" s="530" t="s">
        <v>369</v>
      </c>
      <c r="D193" s="711">
        <v>88.6</v>
      </c>
      <c r="E193" s="551">
        <v>1764.9</v>
      </c>
      <c r="F193" s="718">
        <v>153.6</v>
      </c>
      <c r="G193" s="1321">
        <v>97.3</v>
      </c>
      <c r="H193" s="551">
        <v>24092</v>
      </c>
      <c r="I193" s="710">
        <v>96.968000000000004</v>
      </c>
      <c r="J193" s="551">
        <v>10106997</v>
      </c>
      <c r="K193" s="710">
        <v>7.1130000000000004</v>
      </c>
      <c r="L193" s="1736">
        <v>103.18899999999999</v>
      </c>
      <c r="M193" s="707"/>
      <c r="N193" s="1713">
        <v>269206</v>
      </c>
      <c r="O193" s="1717">
        <f t="shared" si="4"/>
        <v>96.968000000000004</v>
      </c>
      <c r="P193" s="707"/>
      <c r="U193" s="1385"/>
      <c r="V193" s="607"/>
      <c r="W193" s="706"/>
      <c r="Y193" s="1724">
        <v>90.6</v>
      </c>
      <c r="Z193" s="1717">
        <f t="shared" si="5"/>
        <v>103.18899999999999</v>
      </c>
    </row>
    <row r="194" spans="1:26">
      <c r="B194" s="508"/>
      <c r="C194" s="530" t="s">
        <v>370</v>
      </c>
      <c r="D194" s="711">
        <v>88.3</v>
      </c>
      <c r="E194" s="551">
        <v>1881.8</v>
      </c>
      <c r="F194" s="718">
        <v>181.7</v>
      </c>
      <c r="G194" s="1321">
        <v>96.9</v>
      </c>
      <c r="H194" s="551">
        <v>26662</v>
      </c>
      <c r="I194" s="710">
        <v>98.978999999999999</v>
      </c>
      <c r="J194" s="551">
        <v>84100634</v>
      </c>
      <c r="K194" s="710">
        <v>7.3239999999999998</v>
      </c>
      <c r="L194" s="1736">
        <v>102.941</v>
      </c>
      <c r="M194" s="707"/>
      <c r="N194" s="1713">
        <v>265439</v>
      </c>
      <c r="O194" s="1717">
        <f t="shared" si="4"/>
        <v>98.978999999999999</v>
      </c>
      <c r="P194" s="707"/>
      <c r="U194" s="1385"/>
      <c r="V194" s="607"/>
      <c r="W194" s="706"/>
      <c r="Y194" s="1724">
        <v>91</v>
      </c>
      <c r="Z194" s="1717">
        <f t="shared" si="5"/>
        <v>102.941</v>
      </c>
    </row>
    <row r="195" spans="1:26">
      <c r="B195" s="508"/>
      <c r="C195" s="530" t="s">
        <v>371</v>
      </c>
      <c r="D195" s="711">
        <v>88.3</v>
      </c>
      <c r="E195" s="551">
        <v>1850.5</v>
      </c>
      <c r="F195" s="718">
        <v>157.5</v>
      </c>
      <c r="G195" s="1321">
        <v>96.9</v>
      </c>
      <c r="H195" s="551">
        <v>26570</v>
      </c>
      <c r="I195" s="710">
        <v>91.271000000000001</v>
      </c>
      <c r="J195" s="551">
        <v>15827526</v>
      </c>
      <c r="K195" s="710">
        <v>7.3490000000000002</v>
      </c>
      <c r="L195" s="1736">
        <v>102.492</v>
      </c>
      <c r="M195" s="707"/>
      <c r="N195" s="1713">
        <v>255930</v>
      </c>
      <c r="O195" s="1717">
        <f t="shared" si="4"/>
        <v>91.271000000000001</v>
      </c>
      <c r="P195" s="707"/>
      <c r="U195" s="1385"/>
      <c r="V195" s="607"/>
      <c r="W195" s="706"/>
      <c r="Y195" s="1724">
        <v>90.5</v>
      </c>
      <c r="Z195" s="1717">
        <f t="shared" si="5"/>
        <v>102.492</v>
      </c>
    </row>
    <row r="196" spans="1:26">
      <c r="B196" s="508"/>
      <c r="C196" s="530" t="s">
        <v>372</v>
      </c>
      <c r="D196" s="711">
        <v>87.7</v>
      </c>
      <c r="E196" s="551">
        <v>1698.5</v>
      </c>
      <c r="F196" s="718">
        <v>168</v>
      </c>
      <c r="G196" s="1321">
        <v>97</v>
      </c>
      <c r="H196" s="551">
        <v>28057</v>
      </c>
      <c r="I196" s="710">
        <v>98.444000000000003</v>
      </c>
      <c r="J196" s="551">
        <v>7568048</v>
      </c>
      <c r="K196" s="710">
        <v>7.3739999999999997</v>
      </c>
      <c r="L196" s="1736">
        <v>102.724</v>
      </c>
      <c r="M196" s="707"/>
      <c r="N196" s="1713">
        <v>299968</v>
      </c>
      <c r="O196" s="1717">
        <f t="shared" si="4"/>
        <v>98.444000000000003</v>
      </c>
      <c r="P196" s="707"/>
      <c r="U196" s="1385"/>
      <c r="V196" s="607"/>
      <c r="W196" s="706"/>
      <c r="Y196" s="1724">
        <v>90.5</v>
      </c>
      <c r="Z196" s="1717">
        <f t="shared" si="5"/>
        <v>102.724</v>
      </c>
    </row>
    <row r="197" spans="1:26">
      <c r="B197" s="508"/>
      <c r="C197" s="530" t="s">
        <v>373</v>
      </c>
      <c r="D197" s="711">
        <v>87.8</v>
      </c>
      <c r="E197" s="551">
        <v>1796.8</v>
      </c>
      <c r="F197" s="718">
        <v>164</v>
      </c>
      <c r="G197" s="1321">
        <v>96.5</v>
      </c>
      <c r="H197" s="551">
        <v>28530</v>
      </c>
      <c r="I197" s="710">
        <v>89.209000000000003</v>
      </c>
      <c r="J197" s="551">
        <v>13599925</v>
      </c>
      <c r="K197" s="710">
        <v>7.4480000000000004</v>
      </c>
      <c r="L197" s="1736">
        <v>103.06100000000001</v>
      </c>
      <c r="M197" s="707"/>
      <c r="N197" s="1713">
        <v>257322</v>
      </c>
      <c r="O197" s="1717">
        <f t="shared" si="4"/>
        <v>89.209000000000003</v>
      </c>
      <c r="P197" s="707"/>
      <c r="U197" s="1385"/>
      <c r="V197" s="607"/>
      <c r="W197" s="706"/>
      <c r="Y197" s="1724">
        <v>90.9</v>
      </c>
      <c r="Z197" s="1717">
        <f t="shared" si="5"/>
        <v>103.06100000000001</v>
      </c>
    </row>
    <row r="198" spans="1:26">
      <c r="B198" s="508"/>
      <c r="C198" s="530" t="s">
        <v>374</v>
      </c>
      <c r="D198" s="711">
        <v>87.6</v>
      </c>
      <c r="E198" s="551">
        <v>1744.3</v>
      </c>
      <c r="F198" s="718">
        <v>152.9</v>
      </c>
      <c r="G198" s="1321">
        <v>96.2</v>
      </c>
      <c r="H198" s="551">
        <v>27671</v>
      </c>
      <c r="I198" s="710">
        <v>99.956999999999994</v>
      </c>
      <c r="J198" s="551">
        <v>5430433</v>
      </c>
      <c r="K198" s="710">
        <v>7.665</v>
      </c>
      <c r="L198" s="1736">
        <v>102.91800000000001</v>
      </c>
      <c r="M198" s="707"/>
      <c r="N198" s="1713">
        <v>281417</v>
      </c>
      <c r="O198" s="1717">
        <f t="shared" si="4"/>
        <v>99.956999999999994</v>
      </c>
      <c r="P198" s="707"/>
      <c r="U198" s="1385"/>
      <c r="V198" s="607"/>
      <c r="W198" s="706"/>
      <c r="Y198" s="1724">
        <v>91.7</v>
      </c>
      <c r="Z198" s="1717">
        <f t="shared" si="5"/>
        <v>102.91800000000001</v>
      </c>
    </row>
    <row r="199" spans="1:26">
      <c r="B199" s="508"/>
      <c r="C199" s="530" t="s">
        <v>116</v>
      </c>
      <c r="D199" s="711">
        <v>87.8</v>
      </c>
      <c r="E199" s="551">
        <v>1780.4</v>
      </c>
      <c r="F199" s="718">
        <v>167.2</v>
      </c>
      <c r="G199" s="1321">
        <v>96.4</v>
      </c>
      <c r="H199" s="551">
        <v>28060</v>
      </c>
      <c r="I199" s="710">
        <v>90.436999999999998</v>
      </c>
      <c r="J199" s="551">
        <v>9747550</v>
      </c>
      <c r="K199" s="710">
        <v>8.0359999999999996</v>
      </c>
      <c r="L199" s="1736">
        <v>103.452</v>
      </c>
      <c r="M199" s="707"/>
      <c r="N199" s="1713">
        <v>278208</v>
      </c>
      <c r="O199" s="1717">
        <f t="shared" si="4"/>
        <v>90.436999999999998</v>
      </c>
      <c r="P199" s="707"/>
      <c r="U199" s="1385"/>
      <c r="V199" s="607"/>
      <c r="W199" s="706"/>
      <c r="Y199" s="1724">
        <v>92.9</v>
      </c>
      <c r="Z199" s="1717">
        <f t="shared" si="5"/>
        <v>103.452</v>
      </c>
    </row>
    <row r="200" spans="1:26">
      <c r="B200" s="508"/>
      <c r="C200" s="530" t="s">
        <v>117</v>
      </c>
      <c r="D200" s="711">
        <v>87.6</v>
      </c>
      <c r="E200" s="551">
        <v>1718.5</v>
      </c>
      <c r="F200" s="718">
        <v>168.7</v>
      </c>
      <c r="G200" s="1321">
        <v>96.3</v>
      </c>
      <c r="H200" s="551">
        <v>26991</v>
      </c>
      <c r="I200" s="710">
        <v>86.525000000000006</v>
      </c>
      <c r="J200" s="551">
        <v>65000006</v>
      </c>
      <c r="K200" s="710">
        <v>8.1739999999999995</v>
      </c>
      <c r="L200" s="1736">
        <v>104.17100000000001</v>
      </c>
      <c r="M200" s="707"/>
      <c r="N200" s="1713">
        <v>243002</v>
      </c>
      <c r="O200" s="1717">
        <f t="shared" si="4"/>
        <v>86.525000000000006</v>
      </c>
      <c r="P200" s="707"/>
      <c r="U200" s="1385"/>
      <c r="V200" s="607"/>
      <c r="W200" s="706"/>
      <c r="Y200" s="1724">
        <v>92.4</v>
      </c>
      <c r="Z200" s="1717">
        <f t="shared" si="5"/>
        <v>104.17100000000001</v>
      </c>
    </row>
    <row r="201" spans="1:26">
      <c r="A201" s="698"/>
      <c r="B201" s="708"/>
      <c r="C201" s="533" t="s">
        <v>118</v>
      </c>
      <c r="D201" s="713">
        <v>87.7</v>
      </c>
      <c r="E201" s="557">
        <v>1708</v>
      </c>
      <c r="F201" s="719">
        <v>161.80000000000001</v>
      </c>
      <c r="G201" s="1323">
        <v>96.3</v>
      </c>
      <c r="H201" s="557">
        <v>26168</v>
      </c>
      <c r="I201" s="714">
        <v>104.95099999999999</v>
      </c>
      <c r="J201" s="557">
        <v>5761682</v>
      </c>
      <c r="K201" s="714">
        <v>8.2970000000000006</v>
      </c>
      <c r="L201" s="1737">
        <v>103.72</v>
      </c>
      <c r="M201" s="707"/>
      <c r="N201" s="1713">
        <v>390870</v>
      </c>
      <c r="O201" s="1717">
        <f t="shared" si="4"/>
        <v>104.95099999999999</v>
      </c>
      <c r="P201" s="707"/>
      <c r="U201" s="1385"/>
      <c r="V201" s="607"/>
      <c r="W201" s="706"/>
      <c r="Y201" s="1724">
        <v>92</v>
      </c>
      <c r="Z201" s="1717">
        <f t="shared" si="5"/>
        <v>103.72</v>
      </c>
    </row>
    <row r="202" spans="1:26">
      <c r="A202" s="501">
        <v>1991</v>
      </c>
      <c r="B202" s="691" t="s">
        <v>119</v>
      </c>
      <c r="C202" s="529" t="s">
        <v>366</v>
      </c>
      <c r="D202" s="709">
        <v>88.3</v>
      </c>
      <c r="E202" s="549">
        <v>1740.7</v>
      </c>
      <c r="F202" s="717">
        <v>167.1</v>
      </c>
      <c r="G202" s="1322">
        <v>96.6</v>
      </c>
      <c r="H202" s="549">
        <v>26430</v>
      </c>
      <c r="I202" s="712">
        <v>116.289</v>
      </c>
      <c r="J202" s="549">
        <v>6698160</v>
      </c>
      <c r="K202" s="712">
        <v>8.3059999999999992</v>
      </c>
      <c r="L202" s="1738">
        <v>103.691</v>
      </c>
      <c r="M202" s="707"/>
      <c r="N202" s="1713">
        <v>301307</v>
      </c>
      <c r="O202" s="1717">
        <f t="shared" si="4"/>
        <v>116.289</v>
      </c>
      <c r="P202" s="707"/>
      <c r="U202" s="1385"/>
      <c r="V202" s="607"/>
      <c r="W202" s="706"/>
      <c r="Y202" s="1724">
        <v>92.7</v>
      </c>
      <c r="Z202" s="1717">
        <f t="shared" si="5"/>
        <v>103.691</v>
      </c>
    </row>
    <row r="203" spans="1:26">
      <c r="B203" s="508"/>
      <c r="C203" s="530" t="s">
        <v>367</v>
      </c>
      <c r="D203" s="711">
        <v>89.8</v>
      </c>
      <c r="E203" s="551">
        <v>1774.4</v>
      </c>
      <c r="F203" s="718">
        <v>160.30000000000001</v>
      </c>
      <c r="G203" s="1321">
        <v>96.9</v>
      </c>
      <c r="H203" s="551">
        <v>25799</v>
      </c>
      <c r="I203" s="710">
        <v>109.97799999999999</v>
      </c>
      <c r="J203" s="551">
        <v>15893912</v>
      </c>
      <c r="K203" s="710">
        <v>8.2710000000000008</v>
      </c>
      <c r="L203" s="1736">
        <v>103.24</v>
      </c>
      <c r="M203" s="707"/>
      <c r="N203" s="1713">
        <v>265253</v>
      </c>
      <c r="O203" s="1717">
        <f t="shared" si="4"/>
        <v>109.97799999999999</v>
      </c>
      <c r="P203" s="707"/>
      <c r="U203" s="1385"/>
      <c r="V203" s="607"/>
      <c r="W203" s="706"/>
      <c r="Y203" s="1724">
        <v>92.4</v>
      </c>
      <c r="Z203" s="1717">
        <f t="shared" si="5"/>
        <v>103.24</v>
      </c>
    </row>
    <row r="204" spans="1:26">
      <c r="B204" s="508"/>
      <c r="C204" s="530" t="s">
        <v>368</v>
      </c>
      <c r="D204" s="711">
        <v>90.6</v>
      </c>
      <c r="E204" s="551">
        <v>1762.5</v>
      </c>
      <c r="F204" s="718">
        <v>156.1</v>
      </c>
      <c r="G204" s="1321">
        <v>96.8</v>
      </c>
      <c r="H204" s="551">
        <v>24319</v>
      </c>
      <c r="I204" s="710">
        <v>106.51900000000001</v>
      </c>
      <c r="J204" s="551">
        <v>5434707</v>
      </c>
      <c r="K204" s="710">
        <v>8.2710000000000008</v>
      </c>
      <c r="L204" s="1736">
        <v>103.111</v>
      </c>
      <c r="M204" s="707"/>
      <c r="N204" s="1713">
        <v>291793</v>
      </c>
      <c r="O204" s="1717">
        <f t="shared" si="4"/>
        <v>106.51900000000001</v>
      </c>
      <c r="P204" s="707"/>
      <c r="U204" s="1385"/>
      <c r="V204" s="607"/>
      <c r="W204" s="706"/>
      <c r="Y204" s="1724">
        <v>92.8</v>
      </c>
      <c r="Z204" s="1717">
        <f t="shared" si="5"/>
        <v>103.111</v>
      </c>
    </row>
    <row r="205" spans="1:26">
      <c r="B205" s="508"/>
      <c r="C205" s="530" t="s">
        <v>369</v>
      </c>
      <c r="D205" s="711">
        <v>92.6</v>
      </c>
      <c r="E205" s="551">
        <v>1770.6</v>
      </c>
      <c r="F205" s="718">
        <v>157.30000000000001</v>
      </c>
      <c r="G205" s="1321">
        <v>99.7</v>
      </c>
      <c r="H205" s="551">
        <v>24425</v>
      </c>
      <c r="I205" s="710">
        <v>109.47199999999999</v>
      </c>
      <c r="J205" s="551">
        <v>10864201</v>
      </c>
      <c r="K205" s="710">
        <v>8.2270000000000003</v>
      </c>
      <c r="L205" s="1736">
        <v>102.98</v>
      </c>
      <c r="M205" s="707"/>
      <c r="N205" s="1713">
        <v>294706</v>
      </c>
      <c r="O205" s="1717">
        <f t="shared" si="4"/>
        <v>109.47199999999999</v>
      </c>
      <c r="P205" s="707"/>
      <c r="U205" s="1385"/>
      <c r="V205" s="607"/>
      <c r="W205" s="706"/>
      <c r="Y205" s="1724">
        <v>93.3</v>
      </c>
      <c r="Z205" s="1717">
        <f t="shared" si="5"/>
        <v>102.98</v>
      </c>
    </row>
    <row r="206" spans="1:26">
      <c r="B206" s="508"/>
      <c r="C206" s="530" t="s">
        <v>370</v>
      </c>
      <c r="D206" s="711">
        <v>93.1</v>
      </c>
      <c r="E206" s="551">
        <v>1760.5</v>
      </c>
      <c r="F206" s="718">
        <v>151</v>
      </c>
      <c r="G206" s="1321">
        <v>99.8</v>
      </c>
      <c r="H206" s="551">
        <v>26354</v>
      </c>
      <c r="I206" s="710">
        <v>107.29600000000001</v>
      </c>
      <c r="J206" s="551">
        <v>93257922</v>
      </c>
      <c r="K206" s="710">
        <v>8.2420000000000009</v>
      </c>
      <c r="L206" s="1736">
        <v>103.077</v>
      </c>
      <c r="M206" s="707"/>
      <c r="N206" s="1713">
        <v>284806</v>
      </c>
      <c r="O206" s="1717">
        <f t="shared" si="4"/>
        <v>107.29600000000001</v>
      </c>
      <c r="P206" s="707"/>
      <c r="U206" s="1385"/>
      <c r="V206" s="607"/>
      <c r="W206" s="706"/>
      <c r="Y206" s="1724">
        <v>93.8</v>
      </c>
      <c r="Z206" s="1717">
        <f t="shared" si="5"/>
        <v>103.077</v>
      </c>
    </row>
    <row r="207" spans="1:26">
      <c r="B207" s="508"/>
      <c r="C207" s="530" t="s">
        <v>371</v>
      </c>
      <c r="D207" s="711">
        <v>95</v>
      </c>
      <c r="E207" s="551">
        <v>1785.1</v>
      </c>
      <c r="F207" s="718">
        <v>148.6</v>
      </c>
      <c r="G207" s="1321">
        <v>99.6</v>
      </c>
      <c r="H207" s="551">
        <v>26370</v>
      </c>
      <c r="I207" s="710">
        <v>112.23099999999999</v>
      </c>
      <c r="J207" s="551">
        <v>13479131</v>
      </c>
      <c r="K207" s="710">
        <v>8.2469999999999999</v>
      </c>
      <c r="L207" s="1736">
        <v>103.20399999999999</v>
      </c>
      <c r="M207" s="707"/>
      <c r="N207" s="1713">
        <v>287233</v>
      </c>
      <c r="O207" s="1717">
        <f t="shared" si="4"/>
        <v>112.23099999999999</v>
      </c>
      <c r="P207" s="707"/>
      <c r="U207" s="1385"/>
      <c r="V207" s="607"/>
      <c r="W207" s="706"/>
      <c r="Y207" s="1724">
        <v>93.4</v>
      </c>
      <c r="Z207" s="1717">
        <f t="shared" si="5"/>
        <v>103.20399999999999</v>
      </c>
    </row>
    <row r="208" spans="1:26">
      <c r="B208" s="508"/>
      <c r="C208" s="530" t="s">
        <v>372</v>
      </c>
      <c r="D208" s="711">
        <v>96.2</v>
      </c>
      <c r="E208" s="551">
        <v>1774.8</v>
      </c>
      <c r="F208" s="718">
        <v>145.19999999999999</v>
      </c>
      <c r="G208" s="1321">
        <v>99.6</v>
      </c>
      <c r="H208" s="551">
        <v>28510</v>
      </c>
      <c r="I208" s="710">
        <v>100.72</v>
      </c>
      <c r="J208" s="551">
        <v>7539827</v>
      </c>
      <c r="K208" s="710">
        <v>8.2569999999999997</v>
      </c>
      <c r="L208" s="1736">
        <v>103.425</v>
      </c>
      <c r="M208" s="707"/>
      <c r="N208" s="1713">
        <v>302127</v>
      </c>
      <c r="O208" s="1717">
        <f t="shared" si="4"/>
        <v>100.72</v>
      </c>
      <c r="P208" s="707"/>
      <c r="U208" s="1385"/>
      <c r="V208" s="607"/>
      <c r="W208" s="706"/>
      <c r="Y208" s="1724">
        <v>93.6</v>
      </c>
      <c r="Z208" s="1717">
        <f t="shared" si="5"/>
        <v>103.425</v>
      </c>
    </row>
    <row r="209" spans="1:26">
      <c r="B209" s="508"/>
      <c r="C209" s="530" t="s">
        <v>373</v>
      </c>
      <c r="D209" s="711">
        <v>98</v>
      </c>
      <c r="E209" s="551">
        <v>2572.5</v>
      </c>
      <c r="F209" s="718">
        <v>143.6</v>
      </c>
      <c r="G209" s="1321">
        <v>99.4</v>
      </c>
      <c r="H209" s="551">
        <v>28418</v>
      </c>
      <c r="I209" s="710">
        <v>126.76600000000001</v>
      </c>
      <c r="J209" s="551">
        <v>14245236</v>
      </c>
      <c r="K209" s="710">
        <v>8.2469999999999999</v>
      </c>
      <c r="L209" s="1736">
        <v>102.97</v>
      </c>
      <c r="M209" s="707"/>
      <c r="N209" s="1713">
        <v>326198</v>
      </c>
      <c r="O209" s="1717">
        <f t="shared" si="4"/>
        <v>126.76600000000001</v>
      </c>
      <c r="P209" s="707"/>
      <c r="U209" s="1385"/>
      <c r="V209" s="607"/>
      <c r="W209" s="706"/>
      <c r="Y209" s="1724">
        <v>93.6</v>
      </c>
      <c r="Z209" s="1717">
        <f t="shared" si="5"/>
        <v>102.97</v>
      </c>
    </row>
    <row r="210" spans="1:26">
      <c r="B210" s="508"/>
      <c r="C210" s="530" t="s">
        <v>374</v>
      </c>
      <c r="D210" s="711">
        <v>98.9</v>
      </c>
      <c r="E210" s="551">
        <v>1797.9</v>
      </c>
      <c r="F210" s="718">
        <v>162.9</v>
      </c>
      <c r="G210" s="1321">
        <v>99.5</v>
      </c>
      <c r="H210" s="551">
        <v>28343</v>
      </c>
      <c r="I210" s="710">
        <v>108.639</v>
      </c>
      <c r="J210" s="551">
        <v>6064650</v>
      </c>
      <c r="K210" s="710">
        <v>8.17</v>
      </c>
      <c r="L210" s="1736">
        <v>102.399</v>
      </c>
      <c r="M210" s="707"/>
      <c r="N210" s="1713">
        <v>305729</v>
      </c>
      <c r="O210" s="1717">
        <f t="shared" si="4"/>
        <v>108.639</v>
      </c>
      <c r="P210" s="707"/>
      <c r="U210" s="1385"/>
      <c r="V210" s="607"/>
      <c r="W210" s="706"/>
      <c r="Y210" s="1724">
        <v>93.9</v>
      </c>
      <c r="Z210" s="1717">
        <f t="shared" si="5"/>
        <v>102.399</v>
      </c>
    </row>
    <row r="211" spans="1:26">
      <c r="B211" s="508"/>
      <c r="C211" s="530" t="s">
        <v>116</v>
      </c>
      <c r="D211" s="711">
        <v>101.4</v>
      </c>
      <c r="E211" s="551">
        <v>1787.6</v>
      </c>
      <c r="F211" s="718">
        <v>136.80000000000001</v>
      </c>
      <c r="G211" s="1321">
        <v>99.4</v>
      </c>
      <c r="H211" s="551">
        <v>28791</v>
      </c>
      <c r="I211" s="710">
        <v>132.53399999999999</v>
      </c>
      <c r="J211" s="551">
        <v>9495834</v>
      </c>
      <c r="K211" s="710">
        <v>8.048</v>
      </c>
      <c r="L211" s="1736">
        <v>102.045</v>
      </c>
      <c r="M211" s="707"/>
      <c r="N211" s="1713">
        <v>368721</v>
      </c>
      <c r="O211" s="1717">
        <f t="shared" si="4"/>
        <v>132.53399999999999</v>
      </c>
      <c r="P211" s="707"/>
      <c r="U211" s="1385"/>
      <c r="V211" s="607"/>
      <c r="W211" s="706"/>
      <c r="Y211" s="1724">
        <v>94.8</v>
      </c>
      <c r="Z211" s="1717">
        <f t="shared" si="5"/>
        <v>102.045</v>
      </c>
    </row>
    <row r="212" spans="1:26">
      <c r="B212" s="508"/>
      <c r="C212" s="530" t="s">
        <v>117</v>
      </c>
      <c r="D212" s="711">
        <v>101.1</v>
      </c>
      <c r="E212" s="551">
        <v>1706.6</v>
      </c>
      <c r="F212" s="718">
        <v>131.1</v>
      </c>
      <c r="G212" s="1321">
        <v>99.6</v>
      </c>
      <c r="H212" s="551">
        <v>26764</v>
      </c>
      <c r="I212" s="710">
        <v>113.13500000000001</v>
      </c>
      <c r="J212" s="551">
        <v>66470810</v>
      </c>
      <c r="K212" s="710">
        <v>7.8730000000000002</v>
      </c>
      <c r="L212" s="1736">
        <v>103.03</v>
      </c>
      <c r="M212" s="707"/>
      <c r="N212" s="1713">
        <v>274921</v>
      </c>
      <c r="O212" s="1717">
        <f t="shared" si="4"/>
        <v>113.13500000000001</v>
      </c>
      <c r="P212" s="707"/>
      <c r="U212" s="1385"/>
      <c r="V212" s="607"/>
      <c r="W212" s="706"/>
      <c r="Y212" s="1724">
        <v>95.2</v>
      </c>
      <c r="Z212" s="1717">
        <f t="shared" si="5"/>
        <v>103.03</v>
      </c>
    </row>
    <row r="213" spans="1:26">
      <c r="A213" s="698"/>
      <c r="B213" s="708"/>
      <c r="C213" s="533" t="s">
        <v>118</v>
      </c>
      <c r="D213" s="713">
        <v>102.1</v>
      </c>
      <c r="E213" s="557">
        <v>1696.7</v>
      </c>
      <c r="F213" s="719">
        <v>128.80000000000001</v>
      </c>
      <c r="G213" s="1323">
        <v>99.6</v>
      </c>
      <c r="H213" s="557">
        <v>26777</v>
      </c>
      <c r="I213" s="714">
        <v>100.63</v>
      </c>
      <c r="J213" s="557">
        <v>5094927</v>
      </c>
      <c r="K213" s="714">
        <v>7.5620000000000003</v>
      </c>
      <c r="L213" s="1737">
        <v>103.04300000000001</v>
      </c>
      <c r="M213" s="707"/>
      <c r="N213" s="1713">
        <v>393334</v>
      </c>
      <c r="O213" s="1717">
        <f t="shared" si="4"/>
        <v>100.63</v>
      </c>
      <c r="P213" s="707"/>
      <c r="U213" s="1385"/>
      <c r="V213" s="607"/>
      <c r="W213" s="706"/>
      <c r="Y213" s="1724">
        <v>94.8</v>
      </c>
      <c r="Z213" s="1717">
        <f t="shared" si="5"/>
        <v>103.04300000000001</v>
      </c>
    </row>
    <row r="214" spans="1:26">
      <c r="A214" s="515">
        <v>1992</v>
      </c>
      <c r="B214" s="508" t="s">
        <v>121</v>
      </c>
      <c r="C214" s="529" t="s">
        <v>366</v>
      </c>
      <c r="D214" s="711">
        <v>100.7</v>
      </c>
      <c r="E214" s="551">
        <v>1790.5</v>
      </c>
      <c r="F214" s="718">
        <v>132.1</v>
      </c>
      <c r="G214" s="1321">
        <v>99.2</v>
      </c>
      <c r="H214" s="551">
        <v>26992</v>
      </c>
      <c r="I214" s="710">
        <v>89.456000000000003</v>
      </c>
      <c r="J214" s="551">
        <v>6935500</v>
      </c>
      <c r="K214" s="710">
        <v>7.3529999999999998</v>
      </c>
      <c r="L214" s="1736">
        <v>101.726</v>
      </c>
      <c r="M214" s="707"/>
      <c r="N214" s="1713">
        <v>269538</v>
      </c>
      <c r="O214" s="1717">
        <f t="shared" ref="O214:O277" si="6">ROUND(N214/N202*100,3)</f>
        <v>89.456000000000003</v>
      </c>
      <c r="P214" s="707"/>
      <c r="U214" s="1385"/>
      <c r="V214" s="607"/>
      <c r="W214" s="706"/>
      <c r="Y214" s="1724">
        <v>94.3</v>
      </c>
      <c r="Z214" s="1717">
        <f t="shared" ref="Z214:Z277" si="7">ROUND(Y214/Y202*100,3)</f>
        <v>101.726</v>
      </c>
    </row>
    <row r="215" spans="1:26">
      <c r="B215" s="508"/>
      <c r="C215" s="530" t="s">
        <v>367</v>
      </c>
      <c r="D215" s="711">
        <v>100.6</v>
      </c>
      <c r="E215" s="551">
        <v>1779.3</v>
      </c>
      <c r="F215" s="718">
        <v>128.69999999999999</v>
      </c>
      <c r="G215" s="1321">
        <v>98.9</v>
      </c>
      <c r="H215" s="551">
        <v>26610</v>
      </c>
      <c r="I215" s="710">
        <v>102.065</v>
      </c>
      <c r="J215" s="551">
        <v>14006517</v>
      </c>
      <c r="K215" s="710">
        <v>7.173</v>
      </c>
      <c r="L215" s="1736">
        <v>102.381</v>
      </c>
      <c r="M215" s="707"/>
      <c r="N215" s="1713">
        <v>270731</v>
      </c>
      <c r="O215" s="1717">
        <f t="shared" si="6"/>
        <v>102.065</v>
      </c>
      <c r="P215" s="707"/>
      <c r="U215" s="1385"/>
      <c r="V215" s="607"/>
      <c r="W215" s="706"/>
      <c r="Y215" s="1724">
        <v>94.6</v>
      </c>
      <c r="Z215" s="1717">
        <f t="shared" si="7"/>
        <v>102.381</v>
      </c>
    </row>
    <row r="216" spans="1:26">
      <c r="B216" s="508"/>
      <c r="C216" s="530" t="s">
        <v>368</v>
      </c>
      <c r="D216" s="711">
        <v>100.1</v>
      </c>
      <c r="E216" s="551">
        <v>1752.2</v>
      </c>
      <c r="F216" s="718">
        <v>147</v>
      </c>
      <c r="G216" s="1321">
        <v>98.5</v>
      </c>
      <c r="H216" s="551">
        <v>25849</v>
      </c>
      <c r="I216" s="710">
        <v>104.47</v>
      </c>
      <c r="J216" s="551">
        <v>5053414</v>
      </c>
      <c r="K216" s="710">
        <v>6.9619999999999997</v>
      </c>
      <c r="L216" s="1736">
        <v>102.26300000000001</v>
      </c>
      <c r="M216" s="707"/>
      <c r="N216" s="1713">
        <v>304836</v>
      </c>
      <c r="O216" s="1717">
        <f t="shared" si="6"/>
        <v>104.47</v>
      </c>
      <c r="P216" s="707"/>
      <c r="U216" s="1385"/>
      <c r="V216" s="607"/>
      <c r="W216" s="706"/>
      <c r="Y216" s="1724">
        <v>94.9</v>
      </c>
      <c r="Z216" s="1717">
        <f t="shared" si="7"/>
        <v>102.26300000000001</v>
      </c>
    </row>
    <row r="217" spans="1:26">
      <c r="B217" s="508"/>
      <c r="C217" s="530" t="s">
        <v>369</v>
      </c>
      <c r="D217" s="711">
        <v>98.8</v>
      </c>
      <c r="E217" s="551">
        <v>1782.5</v>
      </c>
      <c r="F217" s="718">
        <v>121.9</v>
      </c>
      <c r="G217" s="1321">
        <v>101.4</v>
      </c>
      <c r="H217" s="551">
        <v>25759</v>
      </c>
      <c r="I217" s="710">
        <v>119.13500000000001</v>
      </c>
      <c r="J217" s="551">
        <v>9821402</v>
      </c>
      <c r="K217" s="710">
        <v>6.8529999999999998</v>
      </c>
      <c r="L217" s="1736">
        <v>103.001</v>
      </c>
      <c r="M217" s="707"/>
      <c r="N217" s="1713">
        <v>351099</v>
      </c>
      <c r="O217" s="1717">
        <f t="shared" si="6"/>
        <v>119.13500000000001</v>
      </c>
      <c r="P217" s="707"/>
      <c r="U217" s="1385"/>
      <c r="V217" s="607"/>
      <c r="W217" s="706"/>
      <c r="Y217" s="1724">
        <v>96.1</v>
      </c>
      <c r="Z217" s="1717">
        <f t="shared" si="7"/>
        <v>103.001</v>
      </c>
    </row>
    <row r="218" spans="1:26">
      <c r="B218" s="508"/>
      <c r="C218" s="530" t="s">
        <v>370</v>
      </c>
      <c r="D218" s="711">
        <v>98.8</v>
      </c>
      <c r="E218" s="551">
        <v>1764.2</v>
      </c>
      <c r="F218" s="718">
        <v>123.5</v>
      </c>
      <c r="G218" s="1321">
        <v>101.5</v>
      </c>
      <c r="H218" s="551">
        <v>27619</v>
      </c>
      <c r="I218" s="710">
        <v>97.382000000000005</v>
      </c>
      <c r="J218" s="551">
        <v>78432189</v>
      </c>
      <c r="K218" s="710">
        <v>6.7380000000000004</v>
      </c>
      <c r="L218" s="1736">
        <v>102.239</v>
      </c>
      <c r="M218" s="707"/>
      <c r="N218" s="1713">
        <v>277351</v>
      </c>
      <c r="O218" s="1717">
        <f t="shared" si="6"/>
        <v>97.382000000000005</v>
      </c>
      <c r="P218" s="707"/>
      <c r="U218" s="1385"/>
      <c r="V218" s="607"/>
      <c r="W218" s="706"/>
      <c r="Y218" s="1724">
        <v>95.9</v>
      </c>
      <c r="Z218" s="1717">
        <f t="shared" si="7"/>
        <v>102.239</v>
      </c>
    </row>
    <row r="219" spans="1:26">
      <c r="B219" s="508"/>
      <c r="C219" s="530" t="s">
        <v>371</v>
      </c>
      <c r="D219" s="711">
        <v>97.6</v>
      </c>
      <c r="E219" s="551">
        <v>1769.7</v>
      </c>
      <c r="F219" s="718">
        <v>126.2</v>
      </c>
      <c r="G219" s="1321">
        <v>101.7</v>
      </c>
      <c r="H219" s="551">
        <v>29378</v>
      </c>
      <c r="I219" s="710">
        <v>90.932000000000002</v>
      </c>
      <c r="J219" s="551">
        <v>10099147</v>
      </c>
      <c r="K219" s="710">
        <v>6.6219999999999999</v>
      </c>
      <c r="L219" s="1736">
        <v>102.67700000000001</v>
      </c>
      <c r="M219" s="707"/>
      <c r="N219" s="1713">
        <v>261187</v>
      </c>
      <c r="O219" s="1717">
        <f t="shared" si="6"/>
        <v>90.932000000000002</v>
      </c>
      <c r="P219" s="707"/>
      <c r="U219" s="1385"/>
      <c r="V219" s="607"/>
      <c r="W219" s="706"/>
      <c r="Y219" s="1724">
        <v>95.9</v>
      </c>
      <c r="Z219" s="1717">
        <f t="shared" si="7"/>
        <v>102.67700000000001</v>
      </c>
    </row>
    <row r="220" spans="1:26">
      <c r="B220" s="508"/>
      <c r="C220" s="530" t="s">
        <v>372</v>
      </c>
      <c r="D220" s="711">
        <v>97.5</v>
      </c>
      <c r="E220" s="551">
        <v>1804.8</v>
      </c>
      <c r="F220" s="718">
        <v>123.8</v>
      </c>
      <c r="G220" s="1321">
        <v>101.4</v>
      </c>
      <c r="H220" s="551">
        <v>30956</v>
      </c>
      <c r="I220" s="710">
        <v>114.812</v>
      </c>
      <c r="J220" s="551">
        <v>6996237</v>
      </c>
      <c r="K220" s="710">
        <v>6.5650000000000004</v>
      </c>
      <c r="L220" s="1736">
        <v>101.709</v>
      </c>
      <c r="M220" s="707"/>
      <c r="N220" s="1713">
        <v>346879</v>
      </c>
      <c r="O220" s="1717">
        <f t="shared" si="6"/>
        <v>114.812</v>
      </c>
      <c r="P220" s="707"/>
      <c r="U220" s="1385"/>
      <c r="V220" s="607"/>
      <c r="W220" s="706"/>
      <c r="Y220" s="1724">
        <v>95.2</v>
      </c>
      <c r="Z220" s="1717">
        <f t="shared" si="7"/>
        <v>101.709</v>
      </c>
    </row>
    <row r="221" spans="1:26">
      <c r="B221" s="508"/>
      <c r="C221" s="530" t="s">
        <v>373</v>
      </c>
      <c r="D221" s="711">
        <v>96.2</v>
      </c>
      <c r="E221" s="551">
        <v>1860.1</v>
      </c>
      <c r="F221" s="718">
        <v>123.7</v>
      </c>
      <c r="G221" s="1321">
        <v>100.7</v>
      </c>
      <c r="H221" s="551">
        <v>31663</v>
      </c>
      <c r="I221" s="710">
        <v>90.457999999999998</v>
      </c>
      <c r="J221" s="551">
        <v>12616412</v>
      </c>
      <c r="K221" s="710">
        <v>6.5060000000000002</v>
      </c>
      <c r="L221" s="1736">
        <v>102.137</v>
      </c>
      <c r="M221" s="707"/>
      <c r="N221" s="1713">
        <v>295073</v>
      </c>
      <c r="O221" s="1717">
        <f t="shared" si="6"/>
        <v>90.457999999999998</v>
      </c>
      <c r="P221" s="707"/>
      <c r="U221" s="1385"/>
      <c r="V221" s="607"/>
      <c r="W221" s="706"/>
      <c r="Y221" s="1724">
        <v>95.6</v>
      </c>
      <c r="Z221" s="1717">
        <f t="shared" si="7"/>
        <v>102.137</v>
      </c>
    </row>
    <row r="222" spans="1:26">
      <c r="B222" s="508"/>
      <c r="C222" s="530" t="s">
        <v>374</v>
      </c>
      <c r="D222" s="711">
        <v>96.5</v>
      </c>
      <c r="E222" s="551">
        <v>1867.9</v>
      </c>
      <c r="F222" s="718">
        <v>128.69999999999999</v>
      </c>
      <c r="G222" s="1321">
        <v>100.7</v>
      </c>
      <c r="H222" s="551">
        <v>32257</v>
      </c>
      <c r="I222" s="710">
        <v>80.372</v>
      </c>
      <c r="J222" s="551">
        <v>4924335</v>
      </c>
      <c r="K222" s="710">
        <v>6.39</v>
      </c>
      <c r="L222" s="1736">
        <v>101.917</v>
      </c>
      <c r="M222" s="707"/>
      <c r="N222" s="1713">
        <v>245722</v>
      </c>
      <c r="O222" s="1717">
        <f t="shared" si="6"/>
        <v>80.372</v>
      </c>
      <c r="P222" s="707"/>
      <c r="U222" s="1385"/>
      <c r="V222" s="607"/>
      <c r="W222" s="706"/>
      <c r="Y222" s="1724">
        <v>95.7</v>
      </c>
      <c r="Z222" s="1717">
        <f t="shared" si="7"/>
        <v>101.917</v>
      </c>
    </row>
    <row r="223" spans="1:26">
      <c r="B223" s="508"/>
      <c r="C223" s="530" t="s">
        <v>116</v>
      </c>
      <c r="D223" s="711">
        <v>95.7</v>
      </c>
      <c r="E223" s="551">
        <v>1854.6</v>
      </c>
      <c r="F223" s="718">
        <v>125.5</v>
      </c>
      <c r="G223" s="1321">
        <v>100.6</v>
      </c>
      <c r="H223" s="551">
        <v>31830</v>
      </c>
      <c r="I223" s="710">
        <v>77.66</v>
      </c>
      <c r="J223" s="551">
        <v>7802928</v>
      </c>
      <c r="K223" s="710">
        <v>6.319</v>
      </c>
      <c r="L223" s="1736">
        <v>100.949</v>
      </c>
      <c r="M223" s="707"/>
      <c r="N223" s="1713">
        <v>286349</v>
      </c>
      <c r="O223" s="1717">
        <f t="shared" si="6"/>
        <v>77.66</v>
      </c>
      <c r="P223" s="707"/>
      <c r="U223" s="1385"/>
      <c r="V223" s="607"/>
      <c r="W223" s="706"/>
      <c r="Y223" s="1724">
        <v>95.7</v>
      </c>
      <c r="Z223" s="1717">
        <f t="shared" si="7"/>
        <v>100.949</v>
      </c>
    </row>
    <row r="224" spans="1:26">
      <c r="B224" s="508"/>
      <c r="C224" s="530" t="s">
        <v>117</v>
      </c>
      <c r="D224" s="711">
        <v>96.2</v>
      </c>
      <c r="E224" s="551">
        <v>1759.1</v>
      </c>
      <c r="F224" s="718">
        <v>123.1</v>
      </c>
      <c r="G224" s="1321">
        <v>100.6</v>
      </c>
      <c r="H224" s="551">
        <v>30869</v>
      </c>
      <c r="I224" s="710">
        <v>103.985</v>
      </c>
      <c r="J224" s="551">
        <v>52922641</v>
      </c>
      <c r="K224" s="710">
        <v>6.2089999999999996</v>
      </c>
      <c r="L224" s="1736">
        <v>100.42</v>
      </c>
      <c r="M224" s="707"/>
      <c r="N224" s="1713">
        <v>285877</v>
      </c>
      <c r="O224" s="1717">
        <f t="shared" si="6"/>
        <v>103.985</v>
      </c>
      <c r="P224" s="707"/>
      <c r="U224" s="1385"/>
      <c r="V224" s="607"/>
      <c r="W224" s="706"/>
      <c r="Y224" s="1724">
        <v>95.6</v>
      </c>
      <c r="Z224" s="1717">
        <f t="shared" si="7"/>
        <v>100.42</v>
      </c>
    </row>
    <row r="225" spans="1:26">
      <c r="B225" s="508"/>
      <c r="C225" s="533" t="s">
        <v>118</v>
      </c>
      <c r="D225" s="711">
        <v>95.9</v>
      </c>
      <c r="E225" s="551">
        <v>1784.5</v>
      </c>
      <c r="F225" s="718">
        <v>126</v>
      </c>
      <c r="G225" s="1321">
        <v>100.6</v>
      </c>
      <c r="H225" s="551">
        <v>31205</v>
      </c>
      <c r="I225" s="710">
        <v>97.286000000000001</v>
      </c>
      <c r="J225" s="551">
        <v>4780075</v>
      </c>
      <c r="K225" s="710">
        <v>6.05</v>
      </c>
      <c r="L225" s="1736">
        <v>100.84399999999999</v>
      </c>
      <c r="M225" s="707"/>
      <c r="N225" s="1713">
        <v>382660</v>
      </c>
      <c r="O225" s="1717">
        <f t="shared" si="6"/>
        <v>97.286000000000001</v>
      </c>
      <c r="P225" s="707"/>
      <c r="U225" s="1385"/>
      <c r="V225" s="607"/>
      <c r="W225" s="706"/>
      <c r="Y225" s="1724">
        <v>95.6</v>
      </c>
      <c r="Z225" s="1717">
        <f t="shared" si="7"/>
        <v>100.84399999999999</v>
      </c>
    </row>
    <row r="226" spans="1:26">
      <c r="A226" s="501">
        <v>1993</v>
      </c>
      <c r="B226" s="691" t="s">
        <v>122</v>
      </c>
      <c r="C226" s="529" t="s">
        <v>366</v>
      </c>
      <c r="D226" s="709">
        <v>99.4</v>
      </c>
      <c r="E226" s="549">
        <v>1801.4</v>
      </c>
      <c r="F226" s="717">
        <v>128.6</v>
      </c>
      <c r="G226" s="1322">
        <v>99.7</v>
      </c>
      <c r="H226" s="549">
        <v>30225</v>
      </c>
      <c r="I226" s="712">
        <v>105.279</v>
      </c>
      <c r="J226" s="549">
        <v>4858345</v>
      </c>
      <c r="K226" s="712">
        <v>5.9690000000000003</v>
      </c>
      <c r="L226" s="1738">
        <v>101.166</v>
      </c>
      <c r="M226" s="707"/>
      <c r="N226" s="1713">
        <v>283768</v>
      </c>
      <c r="O226" s="1717">
        <f t="shared" si="6"/>
        <v>105.279</v>
      </c>
      <c r="P226" s="707"/>
      <c r="U226" s="1385"/>
      <c r="V226" s="607"/>
      <c r="W226" s="706"/>
      <c r="Y226" s="1724">
        <v>95.4</v>
      </c>
      <c r="Z226" s="1717">
        <f t="shared" si="7"/>
        <v>101.166</v>
      </c>
    </row>
    <row r="227" spans="1:26">
      <c r="B227" s="508"/>
      <c r="C227" s="530" t="s">
        <v>367</v>
      </c>
      <c r="D227" s="711">
        <v>98</v>
      </c>
      <c r="E227" s="551">
        <v>1842.2</v>
      </c>
      <c r="F227" s="718">
        <v>130.19999999999999</v>
      </c>
      <c r="G227" s="1321">
        <v>99.2</v>
      </c>
      <c r="H227" s="551">
        <v>30652</v>
      </c>
      <c r="I227" s="710">
        <v>88.093000000000004</v>
      </c>
      <c r="J227" s="551">
        <v>12437393</v>
      </c>
      <c r="K227" s="710">
        <v>5.87</v>
      </c>
      <c r="L227" s="1736">
        <v>101.268</v>
      </c>
      <c r="M227" s="707"/>
      <c r="N227" s="1713">
        <v>238494</v>
      </c>
      <c r="O227" s="1717">
        <f t="shared" si="6"/>
        <v>88.093000000000004</v>
      </c>
      <c r="P227" s="707"/>
      <c r="U227" s="1385"/>
      <c r="V227" s="607"/>
      <c r="W227" s="706"/>
      <c r="Y227" s="1724">
        <v>95.8</v>
      </c>
      <c r="Z227" s="1717">
        <f t="shared" si="7"/>
        <v>101.268</v>
      </c>
    </row>
    <row r="228" spans="1:26">
      <c r="B228" s="508"/>
      <c r="C228" s="530" t="s">
        <v>368</v>
      </c>
      <c r="D228" s="711">
        <v>97.3</v>
      </c>
      <c r="E228" s="551">
        <v>1838.4</v>
      </c>
      <c r="F228" s="718">
        <v>126.8</v>
      </c>
      <c r="G228" s="1321">
        <v>99.3</v>
      </c>
      <c r="H228" s="551">
        <v>31122</v>
      </c>
      <c r="I228" s="710">
        <v>98.218000000000004</v>
      </c>
      <c r="J228" s="551">
        <v>4134388</v>
      </c>
      <c r="K228" s="710">
        <v>5.6760000000000002</v>
      </c>
      <c r="L228" s="1736">
        <v>101.054</v>
      </c>
      <c r="M228" s="707"/>
      <c r="N228" s="1713">
        <v>299403</v>
      </c>
      <c r="O228" s="1717">
        <f t="shared" si="6"/>
        <v>98.218000000000004</v>
      </c>
      <c r="P228" s="707"/>
      <c r="U228" s="1385"/>
      <c r="V228" s="607"/>
      <c r="W228" s="706"/>
      <c r="Y228" s="1724">
        <v>95.9</v>
      </c>
      <c r="Z228" s="1717">
        <f t="shared" si="7"/>
        <v>101.054</v>
      </c>
    </row>
    <row r="229" spans="1:26">
      <c r="B229" s="508"/>
      <c r="C229" s="530" t="s">
        <v>369</v>
      </c>
      <c r="D229" s="711">
        <v>95.3</v>
      </c>
      <c r="E229" s="551">
        <v>1817</v>
      </c>
      <c r="F229" s="718">
        <v>129.30000000000001</v>
      </c>
      <c r="G229" s="1321">
        <v>101.7</v>
      </c>
      <c r="H229" s="551">
        <v>30316</v>
      </c>
      <c r="I229" s="710">
        <v>88.114000000000004</v>
      </c>
      <c r="J229" s="551">
        <v>7191026</v>
      </c>
      <c r="K229" s="710">
        <v>5.5910000000000002</v>
      </c>
      <c r="L229" s="1736">
        <v>100.416</v>
      </c>
      <c r="M229" s="707"/>
      <c r="N229" s="1713">
        <v>309369</v>
      </c>
      <c r="O229" s="1717">
        <f t="shared" si="6"/>
        <v>88.114000000000004</v>
      </c>
      <c r="P229" s="707"/>
      <c r="U229" s="1385"/>
      <c r="V229" s="607"/>
      <c r="W229" s="706"/>
      <c r="Y229" s="1724">
        <v>96.5</v>
      </c>
      <c r="Z229" s="1717">
        <f t="shared" si="7"/>
        <v>100.416</v>
      </c>
    </row>
    <row r="230" spans="1:26">
      <c r="B230" s="508"/>
      <c r="C230" s="530" t="s">
        <v>370</v>
      </c>
      <c r="D230" s="711">
        <v>93.9</v>
      </c>
      <c r="E230" s="551">
        <v>1813</v>
      </c>
      <c r="F230" s="718">
        <v>128.80000000000001</v>
      </c>
      <c r="G230" s="1321">
        <v>101.6</v>
      </c>
      <c r="H230" s="551">
        <v>32263</v>
      </c>
      <c r="I230" s="710">
        <v>110.163</v>
      </c>
      <c r="J230" s="551">
        <v>70673008</v>
      </c>
      <c r="K230" s="710">
        <v>5.5469999999999997</v>
      </c>
      <c r="L230" s="1736">
        <v>100.834</v>
      </c>
      <c r="M230" s="707"/>
      <c r="N230" s="1713">
        <v>305538</v>
      </c>
      <c r="O230" s="1717">
        <f t="shared" si="6"/>
        <v>110.163</v>
      </c>
      <c r="P230" s="707"/>
      <c r="U230" s="1385"/>
      <c r="V230" s="607"/>
      <c r="W230" s="706"/>
      <c r="Y230" s="1724">
        <v>96.7</v>
      </c>
      <c r="Z230" s="1717">
        <f t="shared" si="7"/>
        <v>100.834</v>
      </c>
    </row>
    <row r="231" spans="1:26">
      <c r="B231" s="508"/>
      <c r="C231" s="530" t="s">
        <v>371</v>
      </c>
      <c r="D231" s="711">
        <v>92.5</v>
      </c>
      <c r="E231" s="551">
        <v>1783</v>
      </c>
      <c r="F231" s="718">
        <v>129.1</v>
      </c>
      <c r="G231" s="1321">
        <v>101.3</v>
      </c>
      <c r="H231" s="551">
        <v>34935</v>
      </c>
      <c r="I231" s="710">
        <v>111.53</v>
      </c>
      <c r="J231" s="551">
        <v>9258947</v>
      </c>
      <c r="K231" s="710">
        <v>5.5069999999999997</v>
      </c>
      <c r="L231" s="1736">
        <v>100.73</v>
      </c>
      <c r="M231" s="707"/>
      <c r="N231" s="1713">
        <v>291301</v>
      </c>
      <c r="O231" s="1717">
        <f t="shared" si="6"/>
        <v>111.53</v>
      </c>
      <c r="P231" s="707"/>
      <c r="U231" s="1385"/>
      <c r="V231" s="607"/>
      <c r="W231" s="706"/>
      <c r="Y231" s="1724">
        <v>96.6</v>
      </c>
      <c r="Z231" s="1717">
        <f t="shared" si="7"/>
        <v>100.73</v>
      </c>
    </row>
    <row r="232" spans="1:26">
      <c r="B232" s="508"/>
      <c r="C232" s="530" t="s">
        <v>372</v>
      </c>
      <c r="D232" s="711">
        <v>93.9</v>
      </c>
      <c r="E232" s="551">
        <v>1751</v>
      </c>
      <c r="F232" s="718">
        <v>129</v>
      </c>
      <c r="G232" s="1321">
        <v>100.6</v>
      </c>
      <c r="H232" s="551">
        <v>35656</v>
      </c>
      <c r="I232" s="710">
        <v>99.304000000000002</v>
      </c>
      <c r="J232" s="551">
        <v>5593662</v>
      </c>
      <c r="K232" s="710">
        <v>5.4850000000000003</v>
      </c>
      <c r="L232" s="1736">
        <v>101.786</v>
      </c>
      <c r="M232" s="707"/>
      <c r="N232" s="1713">
        <v>344466</v>
      </c>
      <c r="O232" s="1717">
        <f t="shared" si="6"/>
        <v>99.304000000000002</v>
      </c>
      <c r="P232" s="707"/>
      <c r="U232" s="1385"/>
      <c r="V232" s="607"/>
      <c r="W232" s="706"/>
      <c r="Y232" s="1724">
        <v>96.9</v>
      </c>
      <c r="Z232" s="1717">
        <f t="shared" si="7"/>
        <v>101.786</v>
      </c>
    </row>
    <row r="233" spans="1:26">
      <c r="B233" s="508"/>
      <c r="C233" s="530" t="s">
        <v>373</v>
      </c>
      <c r="D233" s="711">
        <v>93.9</v>
      </c>
      <c r="E233" s="551">
        <v>1821</v>
      </c>
      <c r="F233" s="718">
        <v>120.4</v>
      </c>
      <c r="G233" s="1321">
        <v>99.8</v>
      </c>
      <c r="H233" s="551">
        <v>36961</v>
      </c>
      <c r="I233" s="710">
        <v>104.05500000000001</v>
      </c>
      <c r="J233" s="551">
        <v>10950907</v>
      </c>
      <c r="K233" s="710">
        <v>5.4619999999999997</v>
      </c>
      <c r="L233" s="1736">
        <v>101.67400000000001</v>
      </c>
      <c r="M233" s="707"/>
      <c r="N233" s="1713">
        <v>307038</v>
      </c>
      <c r="O233" s="1717">
        <f t="shared" si="6"/>
        <v>104.05500000000001</v>
      </c>
      <c r="P233" s="707"/>
      <c r="U233" s="1385"/>
      <c r="V233" s="607"/>
      <c r="W233" s="706"/>
      <c r="Y233" s="1724">
        <v>97.2</v>
      </c>
      <c r="Z233" s="1717">
        <f t="shared" si="7"/>
        <v>101.67400000000001</v>
      </c>
    </row>
    <row r="234" spans="1:26">
      <c r="B234" s="508"/>
      <c r="C234" s="530" t="s">
        <v>374</v>
      </c>
      <c r="D234" s="711">
        <v>92.7</v>
      </c>
      <c r="E234" s="551">
        <v>1820</v>
      </c>
      <c r="F234" s="718">
        <v>122.4</v>
      </c>
      <c r="G234" s="1321">
        <v>99.6</v>
      </c>
      <c r="H234" s="551">
        <v>36301</v>
      </c>
      <c r="I234" s="710">
        <v>132.63399999999999</v>
      </c>
      <c r="J234" s="551">
        <v>3839268</v>
      </c>
      <c r="K234" s="710">
        <v>5.36</v>
      </c>
      <c r="L234" s="1736">
        <v>101.56699999999999</v>
      </c>
      <c r="M234" s="707"/>
      <c r="N234" s="1713">
        <v>325910</v>
      </c>
      <c r="O234" s="1717">
        <f t="shared" si="6"/>
        <v>132.63399999999999</v>
      </c>
      <c r="P234" s="707"/>
      <c r="U234" s="1385"/>
      <c r="V234" s="607"/>
      <c r="W234" s="706"/>
      <c r="Y234" s="1724">
        <v>97.2</v>
      </c>
      <c r="Z234" s="1717">
        <f t="shared" si="7"/>
        <v>101.56699999999999</v>
      </c>
    </row>
    <row r="235" spans="1:26">
      <c r="B235" s="508"/>
      <c r="C235" s="530" t="s">
        <v>116</v>
      </c>
      <c r="D235" s="711">
        <v>92.4</v>
      </c>
      <c r="E235" s="551">
        <v>1831</v>
      </c>
      <c r="F235" s="718">
        <v>122.2</v>
      </c>
      <c r="G235" s="1321">
        <v>99.4</v>
      </c>
      <c r="H235" s="551">
        <v>35644</v>
      </c>
      <c r="I235" s="710">
        <v>117.804</v>
      </c>
      <c r="J235" s="551">
        <v>6159909</v>
      </c>
      <c r="K235" s="710">
        <v>5.2359999999999998</v>
      </c>
      <c r="L235" s="1736">
        <v>101.56699999999999</v>
      </c>
      <c r="M235" s="707"/>
      <c r="N235" s="1713">
        <v>337332</v>
      </c>
      <c r="O235" s="1717">
        <f t="shared" si="6"/>
        <v>117.804</v>
      </c>
      <c r="P235" s="707"/>
      <c r="U235" s="1385"/>
      <c r="V235" s="607"/>
      <c r="W235" s="706"/>
      <c r="Y235" s="1724">
        <v>97.2</v>
      </c>
      <c r="Z235" s="1717">
        <f t="shared" si="7"/>
        <v>101.56699999999999</v>
      </c>
    </row>
    <row r="236" spans="1:26">
      <c r="B236" s="508"/>
      <c r="C236" s="530" t="s">
        <v>117</v>
      </c>
      <c r="D236" s="711">
        <v>93.4</v>
      </c>
      <c r="E236" s="551">
        <v>1786</v>
      </c>
      <c r="F236" s="718">
        <v>119.5</v>
      </c>
      <c r="G236" s="1321">
        <v>98.8</v>
      </c>
      <c r="H236" s="551">
        <v>35847</v>
      </c>
      <c r="I236" s="710">
        <v>94.460999999999999</v>
      </c>
      <c r="J236" s="551">
        <v>43254254</v>
      </c>
      <c r="K236" s="710">
        <v>5.1159999999999997</v>
      </c>
      <c r="L236" s="1736">
        <v>100.837</v>
      </c>
      <c r="M236" s="707"/>
      <c r="N236" s="1713">
        <v>270041</v>
      </c>
      <c r="O236" s="1717">
        <f t="shared" si="6"/>
        <v>94.460999999999999</v>
      </c>
      <c r="P236" s="707"/>
      <c r="U236" s="1385"/>
      <c r="V236" s="607"/>
      <c r="W236" s="706"/>
      <c r="Y236" s="1724">
        <v>96.4</v>
      </c>
      <c r="Z236" s="1717">
        <f t="shared" si="7"/>
        <v>100.837</v>
      </c>
    </row>
    <row r="237" spans="1:26">
      <c r="A237" s="698"/>
      <c r="B237" s="708"/>
      <c r="C237" s="533" t="s">
        <v>118</v>
      </c>
      <c r="D237" s="713">
        <v>93.3</v>
      </c>
      <c r="E237" s="557">
        <v>1780</v>
      </c>
      <c r="F237" s="719">
        <v>120.4</v>
      </c>
      <c r="G237" s="1323">
        <v>98.3</v>
      </c>
      <c r="H237" s="557">
        <v>35528</v>
      </c>
      <c r="I237" s="714">
        <v>100.694</v>
      </c>
      <c r="J237" s="557">
        <v>3771895</v>
      </c>
      <c r="K237" s="714">
        <v>4.891</v>
      </c>
      <c r="L237" s="1737">
        <v>101.04600000000001</v>
      </c>
      <c r="M237" s="707"/>
      <c r="N237" s="1713">
        <v>385316</v>
      </c>
      <c r="O237" s="1717">
        <f t="shared" si="6"/>
        <v>100.694</v>
      </c>
      <c r="P237" s="707"/>
      <c r="U237" s="1385"/>
      <c r="V237" s="607"/>
      <c r="W237" s="706"/>
      <c r="Y237" s="1724">
        <v>96.6</v>
      </c>
      <c r="Z237" s="1717">
        <f t="shared" si="7"/>
        <v>101.04600000000001</v>
      </c>
    </row>
    <row r="238" spans="1:26">
      <c r="A238" s="515">
        <v>1994</v>
      </c>
      <c r="B238" s="508" t="s">
        <v>125</v>
      </c>
      <c r="C238" s="529" t="s">
        <v>366</v>
      </c>
      <c r="D238" s="711">
        <v>99.4</v>
      </c>
      <c r="E238" s="551">
        <v>1850</v>
      </c>
      <c r="F238" s="718">
        <v>114.1</v>
      </c>
      <c r="G238" s="1321">
        <v>97.7</v>
      </c>
      <c r="H238" s="551">
        <v>35210</v>
      </c>
      <c r="I238" s="710">
        <v>99.35</v>
      </c>
      <c r="J238" s="551">
        <v>4280160</v>
      </c>
      <c r="K238" s="710">
        <v>4.76</v>
      </c>
      <c r="L238" s="1736">
        <v>101.258</v>
      </c>
      <c r="M238" s="707"/>
      <c r="N238" s="1713">
        <v>281924</v>
      </c>
      <c r="O238" s="1717">
        <f t="shared" si="6"/>
        <v>99.35</v>
      </c>
      <c r="P238" s="707"/>
      <c r="U238" s="1385"/>
      <c r="V238" s="607"/>
      <c r="W238" s="706"/>
      <c r="Y238" s="1724">
        <v>96.6</v>
      </c>
      <c r="Z238" s="1717">
        <f t="shared" si="7"/>
        <v>101.258</v>
      </c>
    </row>
    <row r="239" spans="1:26">
      <c r="B239" s="508"/>
      <c r="C239" s="530" t="s">
        <v>367</v>
      </c>
      <c r="D239" s="711">
        <v>98.2</v>
      </c>
      <c r="E239" s="551">
        <v>1862</v>
      </c>
      <c r="F239" s="718">
        <v>121.5</v>
      </c>
      <c r="G239" s="1321">
        <v>97.1</v>
      </c>
      <c r="H239" s="551">
        <v>35637</v>
      </c>
      <c r="I239" s="710">
        <v>105.03700000000001</v>
      </c>
      <c r="J239" s="551">
        <v>8433038</v>
      </c>
      <c r="K239" s="710">
        <v>4.6909999999999998</v>
      </c>
      <c r="L239" s="1736">
        <v>100.93899999999999</v>
      </c>
      <c r="M239" s="707"/>
      <c r="N239" s="1713">
        <v>250506</v>
      </c>
      <c r="O239" s="1717">
        <f t="shared" si="6"/>
        <v>105.03700000000001</v>
      </c>
      <c r="P239" s="707"/>
      <c r="U239" s="1385"/>
      <c r="V239" s="607"/>
      <c r="W239" s="706"/>
      <c r="Y239" s="1724">
        <v>96.7</v>
      </c>
      <c r="Z239" s="1717">
        <f t="shared" si="7"/>
        <v>100.93899999999999</v>
      </c>
    </row>
    <row r="240" spans="1:26">
      <c r="B240" s="508"/>
      <c r="C240" s="530" t="s">
        <v>368</v>
      </c>
      <c r="D240" s="711">
        <v>95.8</v>
      </c>
      <c r="E240" s="551">
        <v>1868</v>
      </c>
      <c r="F240" s="718">
        <v>122.2</v>
      </c>
      <c r="G240" s="1321">
        <v>96.9</v>
      </c>
      <c r="H240" s="551">
        <v>35753</v>
      </c>
      <c r="I240" s="710">
        <v>109.605</v>
      </c>
      <c r="J240" s="551">
        <v>3456982</v>
      </c>
      <c r="K240" s="710">
        <v>4.6260000000000003</v>
      </c>
      <c r="L240" s="1736">
        <v>101.04300000000001</v>
      </c>
      <c r="M240" s="707"/>
      <c r="N240" s="1713">
        <v>328161</v>
      </c>
      <c r="O240" s="1717">
        <f t="shared" si="6"/>
        <v>109.605</v>
      </c>
      <c r="P240" s="707"/>
      <c r="U240" s="1385"/>
      <c r="V240" s="607"/>
      <c r="W240" s="706"/>
      <c r="Y240" s="1724">
        <v>96.9</v>
      </c>
      <c r="Z240" s="1717">
        <f t="shared" si="7"/>
        <v>101.04300000000001</v>
      </c>
    </row>
    <row r="241" spans="1:26">
      <c r="B241" s="508"/>
      <c r="C241" s="530" t="s">
        <v>369</v>
      </c>
      <c r="D241" s="711">
        <v>93.5</v>
      </c>
      <c r="E241" s="551">
        <v>1789</v>
      </c>
      <c r="F241" s="718">
        <v>122.5</v>
      </c>
      <c r="G241" s="1321">
        <v>98.6</v>
      </c>
      <c r="H241" s="551">
        <v>35543</v>
      </c>
      <c r="I241" s="710">
        <v>84.338999999999999</v>
      </c>
      <c r="J241" s="551">
        <v>7921984</v>
      </c>
      <c r="K241" s="710">
        <v>4.5439999999999996</v>
      </c>
      <c r="L241" s="1736">
        <v>100.518</v>
      </c>
      <c r="M241" s="707"/>
      <c r="N241" s="1713">
        <v>260918</v>
      </c>
      <c r="O241" s="1717">
        <f t="shared" si="6"/>
        <v>84.338999999999999</v>
      </c>
      <c r="P241" s="707"/>
      <c r="U241" s="1385"/>
      <c r="V241" s="607"/>
      <c r="W241" s="706"/>
      <c r="Y241" s="1724">
        <v>97</v>
      </c>
      <c r="Z241" s="1717">
        <f t="shared" si="7"/>
        <v>100.518</v>
      </c>
    </row>
    <row r="242" spans="1:26">
      <c r="B242" s="508"/>
      <c r="C242" s="530" t="s">
        <v>370</v>
      </c>
      <c r="D242" s="711">
        <v>92.1</v>
      </c>
      <c r="E242" s="551">
        <v>1844</v>
      </c>
      <c r="F242" s="718">
        <v>120.6</v>
      </c>
      <c r="G242" s="1321">
        <v>98.4</v>
      </c>
      <c r="H242" s="551">
        <v>36971</v>
      </c>
      <c r="I242" s="710">
        <v>93.046000000000006</v>
      </c>
      <c r="J242" s="551">
        <v>57298287</v>
      </c>
      <c r="K242" s="710">
        <v>4.532</v>
      </c>
      <c r="L242" s="1736">
        <v>100.62</v>
      </c>
      <c r="M242" s="707"/>
      <c r="N242" s="1713">
        <v>284291</v>
      </c>
      <c r="O242" s="1717">
        <f t="shared" si="6"/>
        <v>93.046000000000006</v>
      </c>
      <c r="P242" s="707"/>
      <c r="U242" s="1385"/>
      <c r="V242" s="607"/>
      <c r="W242" s="706"/>
      <c r="Y242" s="1724">
        <v>97.3</v>
      </c>
      <c r="Z242" s="1717">
        <f t="shared" si="7"/>
        <v>100.62</v>
      </c>
    </row>
    <row r="243" spans="1:26">
      <c r="B243" s="508"/>
      <c r="C243" s="530" t="s">
        <v>371</v>
      </c>
      <c r="D243" s="711">
        <v>90.4</v>
      </c>
      <c r="E243" s="551">
        <v>1875</v>
      </c>
      <c r="F243" s="718">
        <v>131.80000000000001</v>
      </c>
      <c r="G243" s="1321">
        <v>98.3</v>
      </c>
      <c r="H243" s="551">
        <v>39574</v>
      </c>
      <c r="I243" s="710">
        <v>104.20099999999999</v>
      </c>
      <c r="J243" s="551">
        <v>9243762</v>
      </c>
      <c r="K243" s="710">
        <v>4.4930000000000003</v>
      </c>
      <c r="L243" s="1736">
        <v>100.518</v>
      </c>
      <c r="M243" s="707"/>
      <c r="N243" s="1713">
        <v>303540</v>
      </c>
      <c r="O243" s="1717">
        <f t="shared" si="6"/>
        <v>104.20099999999999</v>
      </c>
      <c r="P243" s="707"/>
      <c r="U243" s="1385"/>
      <c r="V243" s="607"/>
      <c r="W243" s="706"/>
      <c r="Y243" s="1724">
        <v>97.1</v>
      </c>
      <c r="Z243" s="1717">
        <f t="shared" si="7"/>
        <v>100.518</v>
      </c>
    </row>
    <row r="244" spans="1:26">
      <c r="B244" s="508"/>
      <c r="C244" s="530" t="s">
        <v>372</v>
      </c>
      <c r="D244" s="711">
        <v>89</v>
      </c>
      <c r="E244" s="551">
        <v>1872</v>
      </c>
      <c r="F244" s="718">
        <v>121</v>
      </c>
      <c r="G244" s="1321">
        <v>97.7</v>
      </c>
      <c r="H244" s="551">
        <v>39426</v>
      </c>
      <c r="I244" s="710">
        <v>95.43</v>
      </c>
      <c r="J244" s="551">
        <v>5135927</v>
      </c>
      <c r="K244" s="710">
        <v>4.4740000000000002</v>
      </c>
      <c r="L244" s="1736">
        <v>100</v>
      </c>
      <c r="M244" s="707"/>
      <c r="N244" s="1713">
        <v>328724</v>
      </c>
      <c r="O244" s="1717">
        <f t="shared" si="6"/>
        <v>95.43</v>
      </c>
      <c r="P244" s="707"/>
      <c r="U244" s="1385"/>
      <c r="V244" s="607"/>
      <c r="W244" s="706"/>
      <c r="Y244" s="1724">
        <v>96.9</v>
      </c>
      <c r="Z244" s="1717">
        <f t="shared" si="7"/>
        <v>100</v>
      </c>
    </row>
    <row r="245" spans="1:26">
      <c r="B245" s="508"/>
      <c r="C245" s="530" t="s">
        <v>373</v>
      </c>
      <c r="D245" s="711">
        <v>88.5</v>
      </c>
      <c r="E245" s="551">
        <v>1915</v>
      </c>
      <c r="F245" s="718">
        <v>127.5</v>
      </c>
      <c r="G245" s="1321">
        <v>97.3</v>
      </c>
      <c r="H245" s="551">
        <v>42009</v>
      </c>
      <c r="I245" s="710">
        <v>106.6</v>
      </c>
      <c r="J245" s="551">
        <v>10384859</v>
      </c>
      <c r="K245" s="710">
        <v>4.4649999999999999</v>
      </c>
      <c r="L245" s="1736">
        <v>100.10299999999999</v>
      </c>
      <c r="M245" s="707"/>
      <c r="N245" s="1713">
        <v>327302</v>
      </c>
      <c r="O245" s="1717">
        <f t="shared" si="6"/>
        <v>106.6</v>
      </c>
      <c r="P245" s="707"/>
      <c r="U245" s="1385"/>
      <c r="V245" s="607"/>
      <c r="W245" s="706"/>
      <c r="Y245" s="1724">
        <v>97.3</v>
      </c>
      <c r="Z245" s="1717">
        <f t="shared" si="7"/>
        <v>100.10299999999999</v>
      </c>
    </row>
    <row r="246" spans="1:26">
      <c r="B246" s="508"/>
      <c r="C246" s="530" t="s">
        <v>374</v>
      </c>
      <c r="D246" s="711">
        <v>90.4</v>
      </c>
      <c r="E246" s="551">
        <v>1903</v>
      </c>
      <c r="F246" s="718">
        <v>122.9</v>
      </c>
      <c r="G246" s="1321">
        <v>97</v>
      </c>
      <c r="H246" s="551">
        <v>39999</v>
      </c>
      <c r="I246" s="710">
        <v>92.772999999999996</v>
      </c>
      <c r="J246" s="551">
        <v>3993734</v>
      </c>
      <c r="K246" s="710">
        <v>4.4470000000000001</v>
      </c>
      <c r="L246" s="1736">
        <v>100.309</v>
      </c>
      <c r="M246" s="707"/>
      <c r="N246" s="1713">
        <v>302356</v>
      </c>
      <c r="O246" s="1717">
        <f t="shared" si="6"/>
        <v>92.772999999999996</v>
      </c>
      <c r="P246" s="707"/>
      <c r="U246" s="1385"/>
      <c r="V246" s="607"/>
      <c r="W246" s="706"/>
      <c r="Y246" s="1724">
        <v>97.5</v>
      </c>
      <c r="Z246" s="1717">
        <f t="shared" si="7"/>
        <v>100.309</v>
      </c>
    </row>
    <row r="247" spans="1:26">
      <c r="B247" s="508"/>
      <c r="C247" s="530" t="s">
        <v>116</v>
      </c>
      <c r="D247" s="711">
        <v>89.6</v>
      </c>
      <c r="E247" s="551">
        <v>1835</v>
      </c>
      <c r="F247" s="718">
        <v>130.80000000000001</v>
      </c>
      <c r="G247" s="1321">
        <v>96.9</v>
      </c>
      <c r="H247" s="551">
        <v>39354</v>
      </c>
      <c r="I247" s="710">
        <v>94.52</v>
      </c>
      <c r="J247" s="551">
        <v>6300841</v>
      </c>
      <c r="K247" s="710">
        <v>4.4329999999999998</v>
      </c>
      <c r="L247" s="1736">
        <v>100.82299999999999</v>
      </c>
      <c r="M247" s="707"/>
      <c r="N247" s="1713">
        <v>318847</v>
      </c>
      <c r="O247" s="1717">
        <f t="shared" si="6"/>
        <v>94.52</v>
      </c>
      <c r="P247" s="707"/>
      <c r="U247" s="1385"/>
      <c r="V247" s="607"/>
      <c r="W247" s="706"/>
      <c r="Y247" s="1724">
        <v>98</v>
      </c>
      <c r="Z247" s="1717">
        <f t="shared" si="7"/>
        <v>100.82299999999999</v>
      </c>
    </row>
    <row r="248" spans="1:26">
      <c r="B248" s="508"/>
      <c r="C248" s="530" t="s">
        <v>117</v>
      </c>
      <c r="D248" s="711">
        <v>88.4</v>
      </c>
      <c r="E248" s="551">
        <v>1829</v>
      </c>
      <c r="F248" s="718">
        <v>132.5</v>
      </c>
      <c r="G248" s="1321">
        <v>96.8</v>
      </c>
      <c r="H248" s="551">
        <v>38861</v>
      </c>
      <c r="I248" s="710">
        <v>127.124</v>
      </c>
      <c r="J248" s="551">
        <v>41190963</v>
      </c>
      <c r="K248" s="710">
        <v>4.4260000000000002</v>
      </c>
      <c r="L248" s="1736">
        <v>101.452</v>
      </c>
      <c r="M248" s="707"/>
      <c r="N248" s="1713">
        <v>343288</v>
      </c>
      <c r="O248" s="1717">
        <f t="shared" si="6"/>
        <v>127.124</v>
      </c>
      <c r="P248" s="707"/>
      <c r="U248" s="1385"/>
      <c r="V248" s="607"/>
      <c r="W248" s="706"/>
      <c r="Y248" s="1724">
        <v>97.8</v>
      </c>
      <c r="Z248" s="1717">
        <f t="shared" si="7"/>
        <v>101.452</v>
      </c>
    </row>
    <row r="249" spans="1:26">
      <c r="B249" s="508"/>
      <c r="C249" s="533" t="s">
        <v>118</v>
      </c>
      <c r="D249" s="711">
        <v>90.6</v>
      </c>
      <c r="E249" s="551">
        <v>1794</v>
      </c>
      <c r="F249" s="718">
        <v>125.9</v>
      </c>
      <c r="G249" s="1321">
        <v>96.8</v>
      </c>
      <c r="H249" s="551">
        <v>37337</v>
      </c>
      <c r="I249" s="710">
        <v>115.57299999999999</v>
      </c>
      <c r="J249" s="551">
        <v>4135628</v>
      </c>
      <c r="K249" s="710">
        <v>4.4370000000000003</v>
      </c>
      <c r="L249" s="1736">
        <v>100.932</v>
      </c>
      <c r="M249" s="707"/>
      <c r="N249" s="1713">
        <v>445320</v>
      </c>
      <c r="O249" s="1717">
        <f t="shared" si="6"/>
        <v>115.57299999999999</v>
      </c>
      <c r="P249" s="707"/>
      <c r="U249" s="1385"/>
      <c r="V249" s="607"/>
      <c r="W249" s="706"/>
      <c r="Y249" s="1724">
        <v>97.5</v>
      </c>
      <c r="Z249" s="1717">
        <f t="shared" si="7"/>
        <v>100.932</v>
      </c>
    </row>
    <row r="250" spans="1:26">
      <c r="A250" s="501">
        <v>1995</v>
      </c>
      <c r="B250" s="691" t="s">
        <v>426</v>
      </c>
      <c r="C250" s="529" t="s">
        <v>366</v>
      </c>
      <c r="D250" s="709">
        <v>89.7</v>
      </c>
      <c r="E250" s="549">
        <v>1784</v>
      </c>
      <c r="F250" s="717">
        <v>149.5</v>
      </c>
      <c r="G250" s="1322">
        <v>96.5</v>
      </c>
      <c r="H250" s="549">
        <v>35179</v>
      </c>
      <c r="I250" s="712">
        <v>87.314999999999998</v>
      </c>
      <c r="J250" s="549">
        <v>3381856</v>
      </c>
      <c r="K250" s="712">
        <v>4.43</v>
      </c>
      <c r="L250" s="1738">
        <v>100.621</v>
      </c>
      <c r="M250" s="707"/>
      <c r="N250" s="1713">
        <v>246162</v>
      </c>
      <c r="O250" s="1717">
        <f t="shared" si="6"/>
        <v>87.314999999999998</v>
      </c>
      <c r="P250" s="707"/>
      <c r="U250" s="1385"/>
      <c r="V250" s="607"/>
      <c r="W250" s="706"/>
      <c r="Y250" s="1724">
        <v>97.2</v>
      </c>
      <c r="Z250" s="1717">
        <f t="shared" si="7"/>
        <v>100.621</v>
      </c>
    </row>
    <row r="251" spans="1:26">
      <c r="B251" s="508"/>
      <c r="C251" s="530" t="s">
        <v>367</v>
      </c>
      <c r="D251" s="711">
        <v>88</v>
      </c>
      <c r="E251" s="551">
        <v>1630</v>
      </c>
      <c r="F251" s="718">
        <v>119.1</v>
      </c>
      <c r="G251" s="1321">
        <v>94.7</v>
      </c>
      <c r="H251" s="551">
        <v>43865</v>
      </c>
      <c r="I251" s="710">
        <v>97.158000000000001</v>
      </c>
      <c r="J251" s="551">
        <v>7200070</v>
      </c>
      <c r="K251" s="710">
        <v>4.423</v>
      </c>
      <c r="L251" s="1736">
        <v>99.173000000000002</v>
      </c>
      <c r="M251" s="707"/>
      <c r="N251" s="1713">
        <v>243387</v>
      </c>
      <c r="O251" s="1717">
        <f t="shared" si="6"/>
        <v>97.158000000000001</v>
      </c>
      <c r="P251" s="707"/>
      <c r="U251" s="1385"/>
      <c r="V251" s="607"/>
      <c r="W251" s="706"/>
      <c r="Y251" s="1724">
        <v>95.9</v>
      </c>
      <c r="Z251" s="1717">
        <f t="shared" si="7"/>
        <v>99.173000000000002</v>
      </c>
    </row>
    <row r="252" spans="1:26">
      <c r="B252" s="508"/>
      <c r="C252" s="530" t="s">
        <v>368</v>
      </c>
      <c r="D252" s="711">
        <v>87.8</v>
      </c>
      <c r="E252" s="551">
        <v>1508</v>
      </c>
      <c r="F252" s="718">
        <v>118.5</v>
      </c>
      <c r="G252" s="1321">
        <v>94.4</v>
      </c>
      <c r="H252" s="551">
        <v>56316</v>
      </c>
      <c r="I252" s="710">
        <v>126.553</v>
      </c>
      <c r="J252" s="551">
        <v>1117983</v>
      </c>
      <c r="K252" s="710">
        <v>4.375</v>
      </c>
      <c r="L252" s="1736">
        <v>98.555000000000007</v>
      </c>
      <c r="M252" s="707"/>
      <c r="N252" s="1713">
        <v>415297</v>
      </c>
      <c r="O252" s="1717">
        <f t="shared" si="6"/>
        <v>126.553</v>
      </c>
      <c r="P252" s="707"/>
      <c r="U252" s="1385"/>
      <c r="V252" s="607"/>
      <c r="W252" s="706"/>
      <c r="Y252" s="1724">
        <v>95.5</v>
      </c>
      <c r="Z252" s="1717">
        <f t="shared" si="7"/>
        <v>98.555000000000007</v>
      </c>
    </row>
    <row r="253" spans="1:26">
      <c r="B253" s="508"/>
      <c r="C253" s="530" t="s">
        <v>369</v>
      </c>
      <c r="D253" s="711">
        <v>89.6</v>
      </c>
      <c r="E253" s="551">
        <v>1475</v>
      </c>
      <c r="F253" s="718">
        <v>131.80000000000001</v>
      </c>
      <c r="G253" s="1321">
        <v>96.3</v>
      </c>
      <c r="H253" s="551">
        <v>61473</v>
      </c>
      <c r="I253" s="710">
        <v>142.209</v>
      </c>
      <c r="J253" s="551">
        <v>4773405</v>
      </c>
      <c r="K253" s="710">
        <v>4.2939999999999996</v>
      </c>
      <c r="L253" s="1736">
        <v>98.66</v>
      </c>
      <c r="M253" s="707"/>
      <c r="N253" s="1713">
        <v>371048</v>
      </c>
      <c r="O253" s="1717">
        <f t="shared" si="6"/>
        <v>142.209</v>
      </c>
      <c r="P253" s="707"/>
      <c r="U253" s="1385"/>
      <c r="V253" s="607"/>
      <c r="W253" s="706"/>
      <c r="Y253" s="1724">
        <v>95.7</v>
      </c>
      <c r="Z253" s="1717">
        <f t="shared" si="7"/>
        <v>98.66</v>
      </c>
    </row>
    <row r="254" spans="1:26">
      <c r="B254" s="508"/>
      <c r="C254" s="530" t="s">
        <v>370</v>
      </c>
      <c r="D254" s="711">
        <v>90.2</v>
      </c>
      <c r="E254" s="551">
        <v>1539</v>
      </c>
      <c r="F254" s="718">
        <v>133.6</v>
      </c>
      <c r="G254" s="1321">
        <v>95.9</v>
      </c>
      <c r="H254" s="551">
        <v>62470</v>
      </c>
      <c r="I254" s="710">
        <v>112.886</v>
      </c>
      <c r="J254" s="551">
        <v>55476509</v>
      </c>
      <c r="K254" s="710">
        <v>4.1020000000000003</v>
      </c>
      <c r="L254" s="1736">
        <v>99.177999999999997</v>
      </c>
      <c r="M254" s="707"/>
      <c r="N254" s="1713">
        <v>320924</v>
      </c>
      <c r="O254" s="1717">
        <f t="shared" si="6"/>
        <v>112.886</v>
      </c>
      <c r="P254" s="707"/>
      <c r="U254" s="1385"/>
      <c r="V254" s="607"/>
      <c r="W254" s="706"/>
      <c r="Y254" s="1724">
        <v>96.5</v>
      </c>
      <c r="Z254" s="1717">
        <f t="shared" si="7"/>
        <v>99.177999999999997</v>
      </c>
    </row>
    <row r="255" spans="1:26">
      <c r="B255" s="508"/>
      <c r="C255" s="530" t="s">
        <v>371</v>
      </c>
      <c r="D255" s="711">
        <v>90.8</v>
      </c>
      <c r="E255" s="551">
        <v>1586</v>
      </c>
      <c r="F255" s="718">
        <v>129.69999999999999</v>
      </c>
      <c r="G255" s="1321">
        <v>95.1</v>
      </c>
      <c r="H255" s="551">
        <v>59591</v>
      </c>
      <c r="I255" s="710">
        <v>124.83</v>
      </c>
      <c r="J255" s="551">
        <v>8543841</v>
      </c>
      <c r="K255" s="710">
        <v>3.9740000000000002</v>
      </c>
      <c r="L255" s="1736">
        <v>100.206</v>
      </c>
      <c r="M255" s="707"/>
      <c r="N255" s="1713">
        <v>378909</v>
      </c>
      <c r="O255" s="1717">
        <f t="shared" si="6"/>
        <v>124.83</v>
      </c>
      <c r="P255" s="707"/>
      <c r="U255" s="1385"/>
      <c r="V255" s="607"/>
      <c r="W255" s="706"/>
      <c r="Y255" s="1724">
        <v>97.3</v>
      </c>
      <c r="Z255" s="1717">
        <f t="shared" si="7"/>
        <v>100.206</v>
      </c>
    </row>
    <row r="256" spans="1:26">
      <c r="B256" s="508"/>
      <c r="C256" s="530" t="s">
        <v>372</v>
      </c>
      <c r="D256" s="711">
        <v>89.8</v>
      </c>
      <c r="E256" s="551">
        <v>1610.8</v>
      </c>
      <c r="F256" s="718">
        <v>133.1</v>
      </c>
      <c r="G256" s="1321">
        <v>95.2</v>
      </c>
      <c r="H256" s="551">
        <v>55818</v>
      </c>
      <c r="I256" s="710">
        <v>119.38</v>
      </c>
      <c r="J256" s="551">
        <v>4621204</v>
      </c>
      <c r="K256" s="710">
        <v>3.82</v>
      </c>
      <c r="L256" s="1736">
        <v>99.69</v>
      </c>
      <c r="M256" s="707"/>
      <c r="N256" s="1713">
        <v>392430</v>
      </c>
      <c r="O256" s="1717">
        <f t="shared" si="6"/>
        <v>119.38</v>
      </c>
      <c r="P256" s="707"/>
      <c r="U256" s="1385"/>
      <c r="V256" s="607"/>
      <c r="W256" s="706"/>
      <c r="Y256" s="1724">
        <v>96.6</v>
      </c>
      <c r="Z256" s="1717">
        <f t="shared" si="7"/>
        <v>99.69</v>
      </c>
    </row>
    <row r="257" spans="1:26">
      <c r="B257" s="508"/>
      <c r="C257" s="530" t="s">
        <v>373</v>
      </c>
      <c r="D257" s="711">
        <v>89.7</v>
      </c>
      <c r="E257" s="551">
        <v>1628.5</v>
      </c>
      <c r="F257" s="718">
        <v>129.69999999999999</v>
      </c>
      <c r="G257" s="1321">
        <v>94.5</v>
      </c>
      <c r="H257" s="551">
        <v>53877</v>
      </c>
      <c r="I257" s="710">
        <v>109.913</v>
      </c>
      <c r="J257" s="551">
        <v>10505382</v>
      </c>
      <c r="K257" s="710">
        <v>3.677</v>
      </c>
      <c r="L257" s="1736">
        <v>99.691999999999993</v>
      </c>
      <c r="M257" s="707"/>
      <c r="N257" s="1713">
        <v>359747</v>
      </c>
      <c r="O257" s="1717">
        <f t="shared" si="6"/>
        <v>109.913</v>
      </c>
      <c r="P257" s="707"/>
      <c r="U257" s="1385"/>
      <c r="V257" s="607"/>
      <c r="W257" s="706"/>
      <c r="Y257" s="1724">
        <v>97</v>
      </c>
      <c r="Z257" s="1717">
        <f t="shared" si="7"/>
        <v>99.691999999999993</v>
      </c>
    </row>
    <row r="258" spans="1:26">
      <c r="B258" s="508"/>
      <c r="C258" s="530" t="s">
        <v>374</v>
      </c>
      <c r="D258" s="711">
        <v>87</v>
      </c>
      <c r="E258" s="551">
        <v>1602</v>
      </c>
      <c r="F258" s="718">
        <v>115.1</v>
      </c>
      <c r="G258" s="1321">
        <v>94.4</v>
      </c>
      <c r="H258" s="551">
        <v>49811</v>
      </c>
      <c r="I258" s="710">
        <v>117.184</v>
      </c>
      <c r="J258" s="551">
        <v>2977479</v>
      </c>
      <c r="K258" s="710">
        <v>3.5550000000000002</v>
      </c>
      <c r="L258" s="1736">
        <v>100.30800000000001</v>
      </c>
      <c r="M258" s="707"/>
      <c r="N258" s="1713">
        <v>354314</v>
      </c>
      <c r="O258" s="1717">
        <f t="shared" si="6"/>
        <v>117.184</v>
      </c>
      <c r="P258" s="707"/>
      <c r="U258" s="1385"/>
      <c r="V258" s="607"/>
      <c r="W258" s="706"/>
      <c r="Y258" s="1724">
        <v>97.8</v>
      </c>
      <c r="Z258" s="1717">
        <f t="shared" si="7"/>
        <v>100.30800000000001</v>
      </c>
    </row>
    <row r="259" spans="1:26">
      <c r="B259" s="508"/>
      <c r="C259" s="530" t="s">
        <v>116</v>
      </c>
      <c r="D259" s="711">
        <v>85.7</v>
      </c>
      <c r="E259" s="551">
        <v>1611.9</v>
      </c>
      <c r="F259" s="718">
        <v>121.9</v>
      </c>
      <c r="G259" s="1321">
        <v>94.1</v>
      </c>
      <c r="H259" s="551">
        <v>47886</v>
      </c>
      <c r="I259" s="710">
        <v>93.253</v>
      </c>
      <c r="J259" s="551">
        <v>4932938</v>
      </c>
      <c r="K259" s="710">
        <v>3.4580000000000002</v>
      </c>
      <c r="L259" s="1736">
        <v>99.796000000000006</v>
      </c>
      <c r="M259" s="707"/>
      <c r="N259" s="1713">
        <v>297335</v>
      </c>
      <c r="O259" s="1717">
        <f t="shared" si="6"/>
        <v>93.253</v>
      </c>
      <c r="P259" s="707"/>
      <c r="U259" s="1385"/>
      <c r="V259" s="607"/>
      <c r="W259" s="706"/>
      <c r="Y259" s="1724">
        <v>97.8</v>
      </c>
      <c r="Z259" s="1717">
        <f t="shared" si="7"/>
        <v>99.796000000000006</v>
      </c>
    </row>
    <row r="260" spans="1:26">
      <c r="B260" s="508"/>
      <c r="C260" s="530" t="s">
        <v>117</v>
      </c>
      <c r="D260" s="711">
        <v>88</v>
      </c>
      <c r="E260" s="551">
        <v>1546.6</v>
      </c>
      <c r="F260" s="718">
        <v>137.6</v>
      </c>
      <c r="G260" s="1321">
        <v>94</v>
      </c>
      <c r="H260" s="551">
        <v>44204</v>
      </c>
      <c r="I260" s="710">
        <v>93.603999999999999</v>
      </c>
      <c r="J260" s="551">
        <v>37845209</v>
      </c>
      <c r="K260" s="710">
        <v>3.3849999999999998</v>
      </c>
      <c r="L260" s="1736">
        <v>99.692999999999998</v>
      </c>
      <c r="M260" s="707"/>
      <c r="N260" s="1713">
        <v>321332</v>
      </c>
      <c r="O260" s="1717">
        <f t="shared" si="6"/>
        <v>93.603999999999999</v>
      </c>
      <c r="P260" s="707"/>
      <c r="U260" s="1385"/>
      <c r="V260" s="607"/>
      <c r="W260" s="706"/>
      <c r="Y260" s="1724">
        <v>97.5</v>
      </c>
      <c r="Z260" s="1717">
        <f t="shared" si="7"/>
        <v>99.692999999999998</v>
      </c>
    </row>
    <row r="261" spans="1:26">
      <c r="A261" s="698"/>
      <c r="B261" s="708"/>
      <c r="C261" s="533" t="s">
        <v>118</v>
      </c>
      <c r="D261" s="713">
        <v>82.9</v>
      </c>
      <c r="E261" s="557">
        <v>1550</v>
      </c>
      <c r="F261" s="719">
        <v>134.5</v>
      </c>
      <c r="G261" s="1323">
        <v>94.2</v>
      </c>
      <c r="H261" s="557">
        <v>40680</v>
      </c>
      <c r="I261" s="714">
        <v>87.471000000000004</v>
      </c>
      <c r="J261" s="557">
        <v>3454054</v>
      </c>
      <c r="K261" s="714">
        <v>3.194</v>
      </c>
      <c r="L261" s="1737">
        <v>99.897000000000006</v>
      </c>
      <c r="M261" s="707"/>
      <c r="N261" s="1713">
        <v>389524</v>
      </c>
      <c r="O261" s="1717">
        <f t="shared" si="6"/>
        <v>87.471000000000004</v>
      </c>
      <c r="P261" s="707"/>
      <c r="U261" s="1385"/>
      <c r="V261" s="607"/>
      <c r="W261" s="706"/>
      <c r="Y261" s="1724">
        <v>97.4</v>
      </c>
      <c r="Z261" s="1717">
        <f t="shared" si="7"/>
        <v>99.897000000000006</v>
      </c>
    </row>
    <row r="262" spans="1:26">
      <c r="A262" s="515">
        <v>1996</v>
      </c>
      <c r="B262" s="508" t="s">
        <v>427</v>
      </c>
      <c r="C262" s="529" t="s">
        <v>366</v>
      </c>
      <c r="D262" s="711">
        <v>77.5</v>
      </c>
      <c r="E262" s="551">
        <v>1627</v>
      </c>
      <c r="F262" s="718">
        <v>123.1</v>
      </c>
      <c r="G262" s="1321">
        <v>93.3</v>
      </c>
      <c r="H262" s="551">
        <v>39497</v>
      </c>
      <c r="I262" s="710">
        <v>119.44199999999999</v>
      </c>
      <c r="J262" s="551">
        <v>4004813</v>
      </c>
      <c r="K262" s="710">
        <v>3.093</v>
      </c>
      <c r="L262" s="1736">
        <v>101.13200000000001</v>
      </c>
      <c r="M262" s="707"/>
      <c r="N262" s="1713">
        <v>294022</v>
      </c>
      <c r="O262" s="1717">
        <f t="shared" si="6"/>
        <v>119.44199999999999</v>
      </c>
      <c r="P262" s="707"/>
      <c r="U262" s="1385"/>
      <c r="V262" s="607"/>
      <c r="W262" s="706"/>
      <c r="Y262" s="1724">
        <v>98.3</v>
      </c>
      <c r="Z262" s="1717">
        <f t="shared" si="7"/>
        <v>101.13200000000001</v>
      </c>
    </row>
    <row r="263" spans="1:26">
      <c r="B263" s="508"/>
      <c r="C263" s="530" t="s">
        <v>367</v>
      </c>
      <c r="D263" s="711">
        <v>82.7</v>
      </c>
      <c r="E263" s="551">
        <v>1634</v>
      </c>
      <c r="F263" s="718">
        <v>135.30000000000001</v>
      </c>
      <c r="G263" s="1321">
        <v>92.5</v>
      </c>
      <c r="H263" s="551">
        <v>38173</v>
      </c>
      <c r="I263" s="710">
        <v>127.355</v>
      </c>
      <c r="J263" s="551">
        <v>11026611</v>
      </c>
      <c r="K263" s="710">
        <v>3.0859999999999999</v>
      </c>
      <c r="L263" s="1736">
        <v>102.398</v>
      </c>
      <c r="M263" s="707"/>
      <c r="N263" s="1713">
        <v>309966</v>
      </c>
      <c r="O263" s="1717">
        <f t="shared" si="6"/>
        <v>127.355</v>
      </c>
      <c r="P263" s="707"/>
      <c r="U263" s="1385"/>
      <c r="V263" s="607"/>
      <c r="W263" s="706"/>
      <c r="Y263" s="1724">
        <v>98.2</v>
      </c>
      <c r="Z263" s="1717">
        <f t="shared" si="7"/>
        <v>102.398</v>
      </c>
    </row>
    <row r="264" spans="1:26">
      <c r="B264" s="508"/>
      <c r="C264" s="530" t="s">
        <v>368</v>
      </c>
      <c r="D264" s="711">
        <v>82.8</v>
      </c>
      <c r="E264" s="551">
        <v>1659</v>
      </c>
      <c r="F264" s="718">
        <v>143.5</v>
      </c>
      <c r="G264" s="1321">
        <v>91.8</v>
      </c>
      <c r="H264" s="551">
        <v>35514</v>
      </c>
      <c r="I264" s="710">
        <v>79.072000000000003</v>
      </c>
      <c r="J264" s="551">
        <v>282734</v>
      </c>
      <c r="K264" s="710">
        <v>3.016</v>
      </c>
      <c r="L264" s="1736">
        <v>103.03700000000001</v>
      </c>
      <c r="M264" s="707"/>
      <c r="N264" s="1713">
        <v>328382</v>
      </c>
      <c r="O264" s="1717">
        <f t="shared" si="6"/>
        <v>79.072000000000003</v>
      </c>
      <c r="P264" s="707"/>
      <c r="U264" s="1385"/>
      <c r="V264" s="607"/>
      <c r="W264" s="706"/>
      <c r="Y264" s="1724">
        <v>98.4</v>
      </c>
      <c r="Z264" s="1717">
        <f t="shared" si="7"/>
        <v>103.03700000000001</v>
      </c>
    </row>
    <row r="265" spans="1:26">
      <c r="B265" s="508"/>
      <c r="C265" s="530" t="s">
        <v>369</v>
      </c>
      <c r="D265" s="711">
        <v>84.9</v>
      </c>
      <c r="E265" s="551">
        <v>1651</v>
      </c>
      <c r="F265" s="718">
        <v>137.80000000000001</v>
      </c>
      <c r="G265" s="1321">
        <v>92.9</v>
      </c>
      <c r="H265" s="551">
        <v>36047</v>
      </c>
      <c r="I265" s="710">
        <v>84.692999999999998</v>
      </c>
      <c r="J265" s="551">
        <v>6656382</v>
      </c>
      <c r="K265" s="710">
        <v>2.9969999999999999</v>
      </c>
      <c r="L265" s="1736">
        <v>103.657</v>
      </c>
      <c r="M265" s="707"/>
      <c r="N265" s="1713">
        <v>314251</v>
      </c>
      <c r="O265" s="1717">
        <f t="shared" si="6"/>
        <v>84.692999999999998</v>
      </c>
      <c r="P265" s="707"/>
      <c r="U265" s="1385"/>
      <c r="V265" s="607"/>
      <c r="W265" s="706"/>
      <c r="Y265" s="1724">
        <v>99.2</v>
      </c>
      <c r="Z265" s="1717">
        <f t="shared" si="7"/>
        <v>103.657</v>
      </c>
    </row>
    <row r="266" spans="1:26">
      <c r="B266" s="508"/>
      <c r="C266" s="530" t="s">
        <v>370</v>
      </c>
      <c r="D266" s="711">
        <v>83.1</v>
      </c>
      <c r="E266" s="551">
        <v>1741</v>
      </c>
      <c r="F266" s="718">
        <v>130.9</v>
      </c>
      <c r="G266" s="1321">
        <v>92.8</v>
      </c>
      <c r="H266" s="551">
        <v>39869</v>
      </c>
      <c r="I266" s="710">
        <v>95.248999999999995</v>
      </c>
      <c r="J266" s="551">
        <v>80709907</v>
      </c>
      <c r="K266" s="710">
        <v>3.0089999999999999</v>
      </c>
      <c r="L266" s="1736">
        <v>103.005</v>
      </c>
      <c r="M266" s="707"/>
      <c r="N266" s="1713">
        <v>305676</v>
      </c>
      <c r="O266" s="1717">
        <f t="shared" si="6"/>
        <v>95.248999999999995</v>
      </c>
      <c r="P266" s="707"/>
      <c r="U266" s="1385"/>
      <c r="V266" s="607"/>
      <c r="W266" s="706"/>
      <c r="Y266" s="1724">
        <v>99.4</v>
      </c>
      <c r="Z266" s="1717">
        <f t="shared" si="7"/>
        <v>103.005</v>
      </c>
    </row>
    <row r="267" spans="1:26">
      <c r="B267" s="508"/>
      <c r="C267" s="530" t="s">
        <v>371</v>
      </c>
      <c r="D267" s="711">
        <v>83.2</v>
      </c>
      <c r="E267" s="551">
        <v>1767</v>
      </c>
      <c r="F267" s="718">
        <v>127.8</v>
      </c>
      <c r="G267" s="1321">
        <v>93.1</v>
      </c>
      <c r="H267" s="551">
        <v>39391</v>
      </c>
      <c r="I267" s="710">
        <v>88.561999999999998</v>
      </c>
      <c r="J267" s="551">
        <v>9957750</v>
      </c>
      <c r="K267" s="710">
        <v>3.0230000000000001</v>
      </c>
      <c r="L267" s="1736">
        <v>101.85</v>
      </c>
      <c r="M267" s="707"/>
      <c r="N267" s="1713">
        <v>335570</v>
      </c>
      <c r="O267" s="1717">
        <f t="shared" si="6"/>
        <v>88.561999999999998</v>
      </c>
      <c r="P267" s="707"/>
      <c r="U267" s="1385"/>
      <c r="V267" s="607"/>
      <c r="W267" s="706"/>
      <c r="Y267" s="1724">
        <v>99.1</v>
      </c>
      <c r="Z267" s="1717">
        <f t="shared" si="7"/>
        <v>101.85</v>
      </c>
    </row>
    <row r="268" spans="1:26">
      <c r="B268" s="508"/>
      <c r="C268" s="530" t="s">
        <v>372</v>
      </c>
      <c r="D268" s="711">
        <v>82.8</v>
      </c>
      <c r="E268" s="551">
        <v>1736.6</v>
      </c>
      <c r="F268" s="718">
        <v>131.5</v>
      </c>
      <c r="G268" s="1321">
        <v>93.2</v>
      </c>
      <c r="H268" s="551">
        <v>42417</v>
      </c>
      <c r="I268" s="710">
        <v>91.183999999999997</v>
      </c>
      <c r="J268" s="551">
        <v>4720517</v>
      </c>
      <c r="K268" s="710">
        <v>3.1080000000000001</v>
      </c>
      <c r="L268" s="1736">
        <v>102.58799999999999</v>
      </c>
      <c r="M268" s="707"/>
      <c r="N268" s="1713">
        <v>357832</v>
      </c>
      <c r="O268" s="1717">
        <f t="shared" si="6"/>
        <v>91.183999999999997</v>
      </c>
      <c r="P268" s="707"/>
      <c r="U268" s="1385"/>
      <c r="V268" s="607"/>
      <c r="W268" s="706"/>
      <c r="Y268" s="1724">
        <v>99.1</v>
      </c>
      <c r="Z268" s="1717">
        <f t="shared" si="7"/>
        <v>102.58799999999999</v>
      </c>
    </row>
    <row r="269" spans="1:26">
      <c r="B269" s="508"/>
      <c r="C269" s="530" t="s">
        <v>373</v>
      </c>
      <c r="D269" s="711">
        <v>82.3</v>
      </c>
      <c r="E269" s="551">
        <v>1750.8</v>
      </c>
      <c r="F269" s="718">
        <v>135.5</v>
      </c>
      <c r="G269" s="1321">
        <v>92.4</v>
      </c>
      <c r="H269" s="551">
        <v>41603</v>
      </c>
      <c r="I269" s="710">
        <v>109.35299999999999</v>
      </c>
      <c r="J269" s="551">
        <v>13928128</v>
      </c>
      <c r="K269" s="710">
        <v>3.089</v>
      </c>
      <c r="L269" s="1736">
        <v>102.268</v>
      </c>
      <c r="M269" s="707"/>
      <c r="N269" s="1713">
        <v>393393</v>
      </c>
      <c r="O269" s="1717">
        <f t="shared" si="6"/>
        <v>109.35299999999999</v>
      </c>
      <c r="P269" s="707"/>
      <c r="U269" s="1385"/>
      <c r="V269" s="607"/>
      <c r="W269" s="706"/>
      <c r="Y269" s="1724">
        <v>99.2</v>
      </c>
      <c r="Z269" s="1717">
        <f t="shared" si="7"/>
        <v>102.268</v>
      </c>
    </row>
    <row r="270" spans="1:26">
      <c r="B270" s="508"/>
      <c r="C270" s="530" t="s">
        <v>374</v>
      </c>
      <c r="D270" s="711">
        <v>83.6</v>
      </c>
      <c r="E270" s="551">
        <v>1730.6</v>
      </c>
      <c r="F270" s="718">
        <v>145.1</v>
      </c>
      <c r="G270" s="1321">
        <v>92.2</v>
      </c>
      <c r="H270" s="551">
        <v>41051</v>
      </c>
      <c r="I270" s="710">
        <v>91.224000000000004</v>
      </c>
      <c r="J270" s="551">
        <v>4393266</v>
      </c>
      <c r="K270" s="710">
        <v>3.07</v>
      </c>
      <c r="L270" s="1736">
        <v>101.32899999999999</v>
      </c>
      <c r="M270" s="707"/>
      <c r="N270" s="1713">
        <v>323221</v>
      </c>
      <c r="O270" s="1717">
        <f t="shared" si="6"/>
        <v>91.224000000000004</v>
      </c>
      <c r="P270" s="707"/>
      <c r="U270" s="1385"/>
      <c r="V270" s="607"/>
      <c r="W270" s="706"/>
      <c r="Y270" s="1724">
        <v>99.1</v>
      </c>
      <c r="Z270" s="1717">
        <f t="shared" si="7"/>
        <v>101.32899999999999</v>
      </c>
    </row>
    <row r="271" spans="1:26">
      <c r="B271" s="508"/>
      <c r="C271" s="530" t="s">
        <v>116</v>
      </c>
      <c r="D271" s="711">
        <v>83.9</v>
      </c>
      <c r="E271" s="551">
        <v>1751.7</v>
      </c>
      <c r="F271" s="718">
        <v>141.69999999999999</v>
      </c>
      <c r="G271" s="1321">
        <v>92.6</v>
      </c>
      <c r="H271" s="551">
        <v>41641</v>
      </c>
      <c r="I271" s="710">
        <v>121.919</v>
      </c>
      <c r="J271" s="551">
        <v>7015363</v>
      </c>
      <c r="K271" s="710">
        <v>3.032</v>
      </c>
      <c r="L271" s="1736">
        <v>101.53400000000001</v>
      </c>
      <c r="M271" s="707"/>
      <c r="N271" s="1713">
        <v>362507</v>
      </c>
      <c r="O271" s="1717">
        <f t="shared" si="6"/>
        <v>121.919</v>
      </c>
      <c r="P271" s="707"/>
      <c r="U271" s="1385"/>
      <c r="V271" s="607"/>
      <c r="W271" s="706"/>
      <c r="Y271" s="1724">
        <v>99.3</v>
      </c>
      <c r="Z271" s="1717">
        <f t="shared" si="7"/>
        <v>101.53400000000001</v>
      </c>
    </row>
    <row r="272" spans="1:26">
      <c r="B272" s="508"/>
      <c r="C272" s="530" t="s">
        <v>117</v>
      </c>
      <c r="D272" s="711">
        <v>84.3</v>
      </c>
      <c r="E272" s="551">
        <v>1685.1</v>
      </c>
      <c r="F272" s="718">
        <v>133.6</v>
      </c>
      <c r="G272" s="1321">
        <v>92.6</v>
      </c>
      <c r="H272" s="551">
        <v>39664</v>
      </c>
      <c r="I272" s="710">
        <v>100.09699999999999</v>
      </c>
      <c r="J272" s="551">
        <v>47977490</v>
      </c>
      <c r="K272" s="710">
        <v>2.988</v>
      </c>
      <c r="L272" s="1736">
        <v>101.744</v>
      </c>
      <c r="M272" s="707"/>
      <c r="N272" s="1713">
        <v>321643</v>
      </c>
      <c r="O272" s="1717">
        <f t="shared" si="6"/>
        <v>100.09699999999999</v>
      </c>
      <c r="P272" s="707"/>
      <c r="U272" s="1385"/>
      <c r="V272" s="607"/>
      <c r="W272" s="706"/>
      <c r="Y272" s="1724">
        <v>99.2</v>
      </c>
      <c r="Z272" s="1717">
        <f t="shared" si="7"/>
        <v>101.744</v>
      </c>
    </row>
    <row r="273" spans="1:26">
      <c r="B273" s="508"/>
      <c r="C273" s="533" t="s">
        <v>118</v>
      </c>
      <c r="D273" s="711">
        <v>84.4</v>
      </c>
      <c r="E273" s="551">
        <v>1620.1</v>
      </c>
      <c r="F273" s="718">
        <v>145.4</v>
      </c>
      <c r="G273" s="1321">
        <v>92.4</v>
      </c>
      <c r="H273" s="551">
        <v>39687</v>
      </c>
      <c r="I273" s="710">
        <v>117.57899999999999</v>
      </c>
      <c r="J273" s="551">
        <v>5605921</v>
      </c>
      <c r="K273" s="710">
        <v>2.944</v>
      </c>
      <c r="L273" s="1736">
        <v>102.053</v>
      </c>
      <c r="M273" s="707"/>
      <c r="N273" s="1713">
        <v>457997</v>
      </c>
      <c r="O273" s="1717">
        <f t="shared" si="6"/>
        <v>117.57899999999999</v>
      </c>
      <c r="P273" s="707"/>
      <c r="U273" s="1385"/>
      <c r="V273" s="607"/>
      <c r="W273" s="706"/>
      <c r="Y273" s="1724">
        <v>99.4</v>
      </c>
      <c r="Z273" s="1717">
        <f t="shared" si="7"/>
        <v>102.053</v>
      </c>
    </row>
    <row r="274" spans="1:26">
      <c r="A274" s="501">
        <v>1997</v>
      </c>
      <c r="B274" s="691" t="s">
        <v>128</v>
      </c>
      <c r="C274" s="529" t="s">
        <v>366</v>
      </c>
      <c r="D274" s="709">
        <v>85.3</v>
      </c>
      <c r="E274" s="549">
        <v>1662</v>
      </c>
      <c r="F274" s="717">
        <v>194.1</v>
      </c>
      <c r="G274" s="1322">
        <v>92</v>
      </c>
      <c r="H274" s="549">
        <v>38827</v>
      </c>
      <c r="I274" s="712">
        <v>110.98099999999999</v>
      </c>
      <c r="J274" s="549">
        <v>4621843</v>
      </c>
      <c r="K274" s="712">
        <v>2.93</v>
      </c>
      <c r="L274" s="1738">
        <v>101.119</v>
      </c>
      <c r="M274" s="707"/>
      <c r="N274" s="1713">
        <v>326309</v>
      </c>
      <c r="O274" s="1717">
        <f t="shared" si="6"/>
        <v>110.98099999999999</v>
      </c>
      <c r="P274" s="707"/>
      <c r="U274" s="1385"/>
      <c r="V274" s="607"/>
      <c r="W274" s="706"/>
      <c r="Y274" s="1724">
        <v>99.4</v>
      </c>
      <c r="Z274" s="1717">
        <f t="shared" si="7"/>
        <v>101.119</v>
      </c>
    </row>
    <row r="275" spans="1:26">
      <c r="B275" s="508"/>
      <c r="C275" s="530" t="s">
        <v>367</v>
      </c>
      <c r="D275" s="715">
        <v>85</v>
      </c>
      <c r="E275" s="551">
        <v>1717</v>
      </c>
      <c r="F275" s="718">
        <v>150.1</v>
      </c>
      <c r="G275" s="1321">
        <v>91.7</v>
      </c>
      <c r="H275" s="551">
        <v>38768</v>
      </c>
      <c r="I275" s="710">
        <v>102.166</v>
      </c>
      <c r="J275" s="551">
        <v>11853613</v>
      </c>
      <c r="K275" s="710">
        <v>2.9140000000000001</v>
      </c>
      <c r="L275" s="1736">
        <v>100.71299999999999</v>
      </c>
      <c r="M275" s="707"/>
      <c r="N275" s="1713">
        <v>316681</v>
      </c>
      <c r="O275" s="1717">
        <f t="shared" si="6"/>
        <v>102.166</v>
      </c>
      <c r="P275" s="707"/>
      <c r="U275" s="1385"/>
      <c r="V275" s="607"/>
      <c r="W275" s="706"/>
      <c r="Y275" s="1724">
        <v>98.9</v>
      </c>
      <c r="Z275" s="1717">
        <f t="shared" si="7"/>
        <v>100.71299999999999</v>
      </c>
    </row>
    <row r="276" spans="1:26">
      <c r="B276" s="508"/>
      <c r="C276" s="530" t="s">
        <v>368</v>
      </c>
      <c r="D276" s="711">
        <v>79.5</v>
      </c>
      <c r="E276" s="551">
        <v>1727.1</v>
      </c>
      <c r="F276" s="718">
        <v>140.4</v>
      </c>
      <c r="G276" s="1321">
        <v>91.3</v>
      </c>
      <c r="H276" s="551">
        <v>37457</v>
      </c>
      <c r="I276" s="710">
        <v>116.133</v>
      </c>
      <c r="J276" s="551">
        <v>4070031</v>
      </c>
      <c r="K276" s="710">
        <v>2.9009999999999998</v>
      </c>
      <c r="L276" s="1736">
        <v>100.91500000000001</v>
      </c>
      <c r="M276" s="707"/>
      <c r="N276" s="1713">
        <v>381359</v>
      </c>
      <c r="O276" s="1717">
        <f t="shared" si="6"/>
        <v>116.133</v>
      </c>
      <c r="P276" s="707"/>
      <c r="U276" s="1385"/>
      <c r="V276" s="607"/>
      <c r="W276" s="706"/>
      <c r="Y276" s="1724">
        <v>99.3</v>
      </c>
      <c r="Z276" s="1717">
        <f t="shared" si="7"/>
        <v>100.91500000000001</v>
      </c>
    </row>
    <row r="277" spans="1:26">
      <c r="B277" s="508"/>
      <c r="C277" s="530" t="s">
        <v>369</v>
      </c>
      <c r="D277" s="711">
        <v>84.5</v>
      </c>
      <c r="E277" s="551">
        <v>1731.6</v>
      </c>
      <c r="F277" s="718">
        <v>130.80000000000001</v>
      </c>
      <c r="G277" s="1321">
        <v>92.7</v>
      </c>
      <c r="H277" s="551">
        <v>37562</v>
      </c>
      <c r="I277" s="710">
        <v>100.193</v>
      </c>
      <c r="J277" s="551">
        <v>7092571</v>
      </c>
      <c r="K277" s="710">
        <v>2.8820000000000001</v>
      </c>
      <c r="L277" s="1736">
        <v>101.714</v>
      </c>
      <c r="M277" s="707"/>
      <c r="N277" s="1713">
        <v>314856</v>
      </c>
      <c r="O277" s="1717">
        <f t="shared" si="6"/>
        <v>100.193</v>
      </c>
      <c r="P277" s="707"/>
      <c r="U277" s="1385"/>
      <c r="V277" s="607"/>
      <c r="W277" s="706"/>
      <c r="Y277" s="1724">
        <v>100.9</v>
      </c>
      <c r="Z277" s="1717">
        <f t="shared" si="7"/>
        <v>101.714</v>
      </c>
    </row>
    <row r="278" spans="1:26">
      <c r="B278" s="508"/>
      <c r="C278" s="530" t="s">
        <v>370</v>
      </c>
      <c r="D278" s="711">
        <v>85.6</v>
      </c>
      <c r="E278" s="551">
        <v>1803.3</v>
      </c>
      <c r="F278" s="718">
        <v>152.30000000000001</v>
      </c>
      <c r="G278" s="1321">
        <v>92.2</v>
      </c>
      <c r="H278" s="551">
        <v>41809</v>
      </c>
      <c r="I278" s="710">
        <v>93.617999999999995</v>
      </c>
      <c r="J278" s="551">
        <v>69496297</v>
      </c>
      <c r="K278" s="710">
        <v>2.879</v>
      </c>
      <c r="L278" s="1736">
        <v>101.71</v>
      </c>
      <c r="M278" s="707"/>
      <c r="N278" s="1713">
        <v>286169</v>
      </c>
      <c r="O278" s="1717">
        <f t="shared" ref="O278:O341" si="8">ROUND(N278/N266*100,3)</f>
        <v>93.617999999999995</v>
      </c>
      <c r="P278" s="707"/>
      <c r="U278" s="1385"/>
      <c r="V278" s="607"/>
      <c r="W278" s="706"/>
      <c r="Y278" s="1724">
        <v>101.1</v>
      </c>
      <c r="Z278" s="1717">
        <f t="shared" ref="Z278:Z341" si="9">ROUND(Y278/Y266*100,3)</f>
        <v>101.71</v>
      </c>
    </row>
    <row r="279" spans="1:26">
      <c r="B279" s="508"/>
      <c r="C279" s="530" t="s">
        <v>371</v>
      </c>
      <c r="D279" s="711">
        <v>86.5</v>
      </c>
      <c r="E279" s="551">
        <v>1864.8</v>
      </c>
      <c r="F279" s="718">
        <v>143.6</v>
      </c>
      <c r="G279" s="1321">
        <v>92</v>
      </c>
      <c r="H279" s="551">
        <v>42178</v>
      </c>
      <c r="I279" s="710">
        <v>124.43899999999999</v>
      </c>
      <c r="J279" s="551">
        <v>8226807</v>
      </c>
      <c r="K279" s="710">
        <v>2.8879999999999999</v>
      </c>
      <c r="L279" s="1736">
        <v>101.917</v>
      </c>
      <c r="M279" s="707"/>
      <c r="N279" s="1713">
        <v>417580</v>
      </c>
      <c r="O279" s="1717">
        <f t="shared" si="8"/>
        <v>124.43899999999999</v>
      </c>
      <c r="P279" s="707"/>
      <c r="U279" s="1385"/>
      <c r="V279" s="607"/>
      <c r="W279" s="706"/>
      <c r="Y279" s="1724">
        <v>101</v>
      </c>
      <c r="Z279" s="1717">
        <f t="shared" si="9"/>
        <v>101.917</v>
      </c>
    </row>
    <row r="280" spans="1:26">
      <c r="B280" s="508"/>
      <c r="C280" s="530" t="s">
        <v>372</v>
      </c>
      <c r="D280" s="711">
        <v>88.3</v>
      </c>
      <c r="E280" s="551">
        <v>1831.8</v>
      </c>
      <c r="F280" s="718">
        <v>143.19999999999999</v>
      </c>
      <c r="G280" s="1321">
        <v>93.4</v>
      </c>
      <c r="H280" s="551">
        <v>44721</v>
      </c>
      <c r="I280" s="710">
        <v>89.406999999999996</v>
      </c>
      <c r="J280" s="551">
        <v>4215305</v>
      </c>
      <c r="K280" s="710">
        <v>2.8650000000000002</v>
      </c>
      <c r="L280" s="1736">
        <v>101.917</v>
      </c>
      <c r="M280" s="707"/>
      <c r="N280" s="1713">
        <v>319928</v>
      </c>
      <c r="O280" s="1717">
        <f t="shared" si="8"/>
        <v>89.406999999999996</v>
      </c>
      <c r="P280" s="707"/>
      <c r="U280" s="1385"/>
      <c r="V280" s="607"/>
      <c r="W280" s="706"/>
      <c r="Y280" s="1724">
        <v>101</v>
      </c>
      <c r="Z280" s="1717">
        <f t="shared" si="9"/>
        <v>101.917</v>
      </c>
    </row>
    <row r="281" spans="1:26">
      <c r="B281" s="508"/>
      <c r="C281" s="530" t="s">
        <v>373</v>
      </c>
      <c r="D281" s="711">
        <v>88.3</v>
      </c>
      <c r="E281" s="551">
        <v>1850.3</v>
      </c>
      <c r="F281" s="718">
        <v>156.6</v>
      </c>
      <c r="G281" s="1321">
        <v>93</v>
      </c>
      <c r="H281" s="551">
        <v>44291</v>
      </c>
      <c r="I281" s="710">
        <v>82.209000000000003</v>
      </c>
      <c r="J281" s="551">
        <v>10184909</v>
      </c>
      <c r="K281" s="710">
        <v>2.839</v>
      </c>
      <c r="L281" s="1736">
        <v>101.815</v>
      </c>
      <c r="M281" s="707"/>
      <c r="N281" s="1713">
        <v>323403</v>
      </c>
      <c r="O281" s="1717">
        <f t="shared" si="8"/>
        <v>82.209000000000003</v>
      </c>
      <c r="P281" s="707"/>
      <c r="U281" s="1385"/>
      <c r="V281" s="607"/>
      <c r="W281" s="706"/>
      <c r="Y281" s="1724">
        <v>101</v>
      </c>
      <c r="Z281" s="1717">
        <f t="shared" si="9"/>
        <v>101.815</v>
      </c>
    </row>
    <row r="282" spans="1:26">
      <c r="B282" s="508"/>
      <c r="C282" s="530" t="s">
        <v>374</v>
      </c>
      <c r="D282" s="711">
        <v>87.6</v>
      </c>
      <c r="E282" s="551">
        <v>1780.7</v>
      </c>
      <c r="F282" s="718">
        <v>198.5</v>
      </c>
      <c r="G282" s="1321">
        <v>92.5</v>
      </c>
      <c r="H282" s="551">
        <v>44798</v>
      </c>
      <c r="I282" s="710">
        <v>101.045</v>
      </c>
      <c r="J282" s="551">
        <v>4200709</v>
      </c>
      <c r="K282" s="710">
        <v>2.82</v>
      </c>
      <c r="L282" s="1736">
        <v>102.422</v>
      </c>
      <c r="M282" s="707"/>
      <c r="N282" s="1713">
        <v>326598</v>
      </c>
      <c r="O282" s="1717">
        <f t="shared" si="8"/>
        <v>101.045</v>
      </c>
      <c r="P282" s="707"/>
      <c r="U282" s="1385"/>
      <c r="V282" s="607"/>
      <c r="W282" s="706"/>
      <c r="Y282" s="1724">
        <v>101.5</v>
      </c>
      <c r="Z282" s="1717">
        <f t="shared" si="9"/>
        <v>102.422</v>
      </c>
    </row>
    <row r="283" spans="1:26">
      <c r="B283" s="508"/>
      <c r="C283" s="530" t="s">
        <v>116</v>
      </c>
      <c r="D283" s="711">
        <v>90.2</v>
      </c>
      <c r="E283" s="551">
        <v>1828.1</v>
      </c>
      <c r="F283" s="718">
        <v>165.3</v>
      </c>
      <c r="G283" s="1321">
        <v>92.1</v>
      </c>
      <c r="H283" s="551">
        <v>44133</v>
      </c>
      <c r="I283" s="710">
        <v>92.822000000000003</v>
      </c>
      <c r="J283" s="551">
        <v>5789713</v>
      </c>
      <c r="K283" s="710">
        <v>2.8050000000000002</v>
      </c>
      <c r="L283" s="1736">
        <v>102.417</v>
      </c>
      <c r="M283" s="707"/>
      <c r="N283" s="1713">
        <v>336487</v>
      </c>
      <c r="O283" s="1717">
        <f t="shared" si="8"/>
        <v>92.822000000000003</v>
      </c>
      <c r="P283" s="707"/>
      <c r="U283" s="1385"/>
      <c r="V283" s="607"/>
      <c r="W283" s="706"/>
      <c r="Y283" s="1724">
        <v>101.7</v>
      </c>
      <c r="Z283" s="1717">
        <f t="shared" si="9"/>
        <v>102.417</v>
      </c>
    </row>
    <row r="284" spans="1:26">
      <c r="B284" s="508"/>
      <c r="C284" s="530" t="s">
        <v>117</v>
      </c>
      <c r="D284" s="711">
        <v>91.1</v>
      </c>
      <c r="E284" s="551">
        <v>1789.3</v>
      </c>
      <c r="F284" s="718">
        <v>162.80000000000001</v>
      </c>
      <c r="G284" s="1321">
        <v>92</v>
      </c>
      <c r="H284" s="551">
        <v>42908</v>
      </c>
      <c r="I284" s="710">
        <v>113.60599999999999</v>
      </c>
      <c r="J284" s="551">
        <v>45952268</v>
      </c>
      <c r="K284" s="710">
        <v>2.7709999999999999</v>
      </c>
      <c r="L284" s="1736">
        <v>102.01600000000001</v>
      </c>
      <c r="M284" s="707"/>
      <c r="N284" s="1713">
        <v>365407</v>
      </c>
      <c r="O284" s="1717">
        <f t="shared" si="8"/>
        <v>113.60599999999999</v>
      </c>
      <c r="P284" s="707"/>
      <c r="U284" s="1385"/>
      <c r="V284" s="607"/>
      <c r="W284" s="706"/>
      <c r="Y284" s="1724">
        <v>101.2</v>
      </c>
      <c r="Z284" s="1717">
        <f t="shared" si="9"/>
        <v>102.01600000000001</v>
      </c>
    </row>
    <row r="285" spans="1:26">
      <c r="A285" s="698"/>
      <c r="B285" s="708"/>
      <c r="C285" s="533" t="s">
        <v>118</v>
      </c>
      <c r="D285" s="713">
        <v>92</v>
      </c>
      <c r="E285" s="557">
        <v>1813.4</v>
      </c>
      <c r="F285" s="719">
        <v>146.69999999999999</v>
      </c>
      <c r="G285" s="1323">
        <v>92</v>
      </c>
      <c r="H285" s="557">
        <v>43233</v>
      </c>
      <c r="I285" s="714">
        <v>97.91</v>
      </c>
      <c r="J285" s="557">
        <v>3506412</v>
      </c>
      <c r="K285" s="714">
        <v>2.7429999999999999</v>
      </c>
      <c r="L285" s="1737">
        <v>101.509</v>
      </c>
      <c r="M285" s="707"/>
      <c r="N285" s="1713">
        <v>448427</v>
      </c>
      <c r="O285" s="1717">
        <f t="shared" si="8"/>
        <v>97.91</v>
      </c>
      <c r="P285" s="707"/>
      <c r="U285" s="1385"/>
      <c r="V285" s="607"/>
      <c r="W285" s="706"/>
      <c r="Y285" s="1724">
        <v>100.9</v>
      </c>
      <c r="Z285" s="1717">
        <f t="shared" si="9"/>
        <v>101.509</v>
      </c>
    </row>
    <row r="286" spans="1:26">
      <c r="A286" s="515">
        <v>1998</v>
      </c>
      <c r="B286" s="508" t="s">
        <v>129</v>
      </c>
      <c r="C286" s="529" t="s">
        <v>366</v>
      </c>
      <c r="D286" s="711">
        <v>92</v>
      </c>
      <c r="E286" s="551">
        <v>1872.2</v>
      </c>
      <c r="F286" s="718">
        <v>159.19999999999999</v>
      </c>
      <c r="G286" s="1321">
        <v>91.5</v>
      </c>
      <c r="H286" s="551">
        <v>42542</v>
      </c>
      <c r="I286" s="710">
        <v>102.548</v>
      </c>
      <c r="J286" s="551">
        <v>3550706</v>
      </c>
      <c r="K286" s="710">
        <v>2.7389999999999999</v>
      </c>
      <c r="L286" s="1736">
        <v>101.509</v>
      </c>
      <c r="M286" s="707"/>
      <c r="N286" s="1713">
        <v>334623</v>
      </c>
      <c r="O286" s="1717">
        <f t="shared" si="8"/>
        <v>102.548</v>
      </c>
      <c r="P286" s="707"/>
      <c r="U286" s="1385"/>
      <c r="V286" s="607"/>
      <c r="W286" s="706"/>
      <c r="Y286" s="1724">
        <v>100.9</v>
      </c>
      <c r="Z286" s="1717">
        <f t="shared" si="9"/>
        <v>101.509</v>
      </c>
    </row>
    <row r="287" spans="1:26">
      <c r="A287" s="705"/>
      <c r="B287" s="508"/>
      <c r="C287" s="530" t="s">
        <v>367</v>
      </c>
      <c r="D287" s="711">
        <v>91.3</v>
      </c>
      <c r="E287" s="551">
        <v>1903.6</v>
      </c>
      <c r="F287" s="718">
        <v>151.6</v>
      </c>
      <c r="G287" s="1321">
        <v>91.3</v>
      </c>
      <c r="H287" s="551">
        <v>43691</v>
      </c>
      <c r="I287" s="710">
        <v>86.268000000000001</v>
      </c>
      <c r="J287" s="551">
        <v>10291870</v>
      </c>
      <c r="K287" s="710">
        <v>2.75</v>
      </c>
      <c r="L287" s="1736">
        <v>102.123</v>
      </c>
      <c r="M287" s="707"/>
      <c r="N287" s="1713">
        <v>273194</v>
      </c>
      <c r="O287" s="1717">
        <f t="shared" si="8"/>
        <v>86.268000000000001</v>
      </c>
      <c r="P287" s="707"/>
      <c r="U287" s="1385"/>
      <c r="V287" s="607"/>
      <c r="W287" s="706"/>
      <c r="Y287" s="1724">
        <v>101</v>
      </c>
      <c r="Z287" s="1717">
        <f t="shared" si="9"/>
        <v>102.123</v>
      </c>
    </row>
    <row r="288" spans="1:26">
      <c r="B288" s="508"/>
      <c r="C288" s="530" t="s">
        <v>368</v>
      </c>
      <c r="D288" s="711">
        <v>92.1</v>
      </c>
      <c r="E288" s="551">
        <v>1900.7</v>
      </c>
      <c r="F288" s="718">
        <v>158.4</v>
      </c>
      <c r="G288" s="1321">
        <v>91.1</v>
      </c>
      <c r="H288" s="551">
        <v>43901</v>
      </c>
      <c r="I288" s="710">
        <v>104.419</v>
      </c>
      <c r="J288" s="551">
        <v>3383772</v>
      </c>
      <c r="K288" s="710">
        <v>2.7389999999999999</v>
      </c>
      <c r="L288" s="1736">
        <v>101.813</v>
      </c>
      <c r="M288" s="707"/>
      <c r="N288" s="1713">
        <v>398213</v>
      </c>
      <c r="O288" s="1717">
        <f t="shared" si="8"/>
        <v>104.419</v>
      </c>
      <c r="P288" s="707"/>
      <c r="U288" s="1385"/>
      <c r="V288" s="607"/>
      <c r="W288" s="706"/>
      <c r="Y288" s="1724">
        <v>101.1</v>
      </c>
      <c r="Z288" s="1717">
        <f t="shared" si="9"/>
        <v>101.813</v>
      </c>
    </row>
    <row r="289" spans="1:26">
      <c r="B289" s="508"/>
      <c r="C289" s="530" t="s">
        <v>369</v>
      </c>
      <c r="D289" s="711">
        <v>92.2</v>
      </c>
      <c r="E289" s="551">
        <v>1886.8</v>
      </c>
      <c r="F289" s="718">
        <v>180.2</v>
      </c>
      <c r="G289" s="1321">
        <v>92.5</v>
      </c>
      <c r="H289" s="551">
        <v>44238</v>
      </c>
      <c r="I289" s="710">
        <v>107.886</v>
      </c>
      <c r="J289" s="551">
        <v>6473533</v>
      </c>
      <c r="K289" s="710">
        <v>2.74</v>
      </c>
      <c r="L289" s="1736">
        <v>100</v>
      </c>
      <c r="M289" s="707"/>
      <c r="N289" s="1713">
        <v>339684</v>
      </c>
      <c r="O289" s="1717">
        <f t="shared" si="8"/>
        <v>107.886</v>
      </c>
      <c r="P289" s="707"/>
      <c r="U289" s="1385"/>
      <c r="V289" s="607"/>
      <c r="W289" s="706"/>
      <c r="Y289" s="1724">
        <v>100.9</v>
      </c>
      <c r="Z289" s="1717">
        <f t="shared" si="9"/>
        <v>100</v>
      </c>
    </row>
    <row r="290" spans="1:26">
      <c r="B290" s="508"/>
      <c r="C290" s="530" t="s">
        <v>370</v>
      </c>
      <c r="D290" s="711">
        <v>91.3</v>
      </c>
      <c r="E290" s="551">
        <v>1895.5</v>
      </c>
      <c r="F290" s="718">
        <v>140.9</v>
      </c>
      <c r="G290" s="1321">
        <v>92.4</v>
      </c>
      <c r="H290" s="551">
        <v>48273</v>
      </c>
      <c r="I290" s="710">
        <v>108.938</v>
      </c>
      <c r="J290" s="551">
        <v>54932822</v>
      </c>
      <c r="K290" s="710">
        <v>2.7389999999999999</v>
      </c>
      <c r="L290" s="1736">
        <v>100.396</v>
      </c>
      <c r="M290" s="707"/>
      <c r="N290" s="1713">
        <v>311748</v>
      </c>
      <c r="O290" s="1717">
        <f t="shared" si="8"/>
        <v>108.938</v>
      </c>
      <c r="P290" s="707"/>
      <c r="U290" s="1385"/>
      <c r="V290" s="607"/>
      <c r="W290" s="706"/>
      <c r="Y290" s="1724">
        <v>101.5</v>
      </c>
      <c r="Z290" s="1717">
        <f t="shared" si="9"/>
        <v>100.396</v>
      </c>
    </row>
    <row r="291" spans="1:26">
      <c r="B291" s="508"/>
      <c r="C291" s="530" t="s">
        <v>371</v>
      </c>
      <c r="D291" s="711">
        <v>91.1</v>
      </c>
      <c r="E291" s="551">
        <v>1856.8</v>
      </c>
      <c r="F291" s="718">
        <v>164.4</v>
      </c>
      <c r="G291" s="1321">
        <v>92.4</v>
      </c>
      <c r="H291" s="551">
        <v>51191</v>
      </c>
      <c r="I291" s="710">
        <v>73.033000000000001</v>
      </c>
      <c r="J291" s="551">
        <v>10256502</v>
      </c>
      <c r="K291" s="710">
        <v>2.7240000000000002</v>
      </c>
      <c r="L291" s="1736">
        <v>100.099</v>
      </c>
      <c r="M291" s="707"/>
      <c r="N291" s="1713">
        <v>304973</v>
      </c>
      <c r="O291" s="1717">
        <f t="shared" si="8"/>
        <v>73.033000000000001</v>
      </c>
      <c r="P291" s="707"/>
      <c r="U291" s="1385"/>
      <c r="V291" s="607"/>
      <c r="W291" s="706"/>
      <c r="Y291" s="1724">
        <v>101.1</v>
      </c>
      <c r="Z291" s="1717">
        <f t="shared" si="9"/>
        <v>100.099</v>
      </c>
    </row>
    <row r="292" spans="1:26">
      <c r="B292" s="508"/>
      <c r="C292" s="530" t="s">
        <v>372</v>
      </c>
      <c r="D292" s="711">
        <v>90.2</v>
      </c>
      <c r="E292" s="551">
        <v>1811.9</v>
      </c>
      <c r="F292" s="718">
        <v>153.19999999999999</v>
      </c>
      <c r="G292" s="1321">
        <v>92.2</v>
      </c>
      <c r="H292" s="551">
        <v>53432</v>
      </c>
      <c r="I292" s="710">
        <v>99.203000000000003</v>
      </c>
      <c r="J292" s="551">
        <v>3602969</v>
      </c>
      <c r="K292" s="710">
        <v>2.71</v>
      </c>
      <c r="L292" s="1736">
        <v>99.703000000000003</v>
      </c>
      <c r="M292" s="707"/>
      <c r="N292" s="1713">
        <v>317377</v>
      </c>
      <c r="O292" s="1717">
        <f t="shared" si="8"/>
        <v>99.203000000000003</v>
      </c>
      <c r="P292" s="707"/>
      <c r="U292" s="1385"/>
      <c r="V292" s="607"/>
      <c r="W292" s="706"/>
      <c r="Y292" s="1724">
        <v>100.7</v>
      </c>
      <c r="Z292" s="1717">
        <f t="shared" si="9"/>
        <v>99.703000000000003</v>
      </c>
    </row>
    <row r="293" spans="1:26">
      <c r="B293" s="508"/>
      <c r="C293" s="530" t="s">
        <v>373</v>
      </c>
      <c r="D293" s="711">
        <v>90.2</v>
      </c>
      <c r="E293" s="551">
        <v>1802.8</v>
      </c>
      <c r="F293" s="718">
        <v>152.9</v>
      </c>
      <c r="G293" s="1321">
        <v>91.5</v>
      </c>
      <c r="H293" s="551">
        <v>53977</v>
      </c>
      <c r="I293" s="710">
        <v>104.18899999999999</v>
      </c>
      <c r="J293" s="551">
        <v>8938480</v>
      </c>
      <c r="K293" s="710">
        <v>2.7130000000000001</v>
      </c>
      <c r="L293" s="1736">
        <v>100.099</v>
      </c>
      <c r="M293" s="707"/>
      <c r="N293" s="1713">
        <v>336949</v>
      </c>
      <c r="O293" s="1717">
        <f t="shared" si="8"/>
        <v>104.18899999999999</v>
      </c>
      <c r="P293" s="707"/>
      <c r="U293" s="1385"/>
      <c r="V293" s="607"/>
      <c r="W293" s="706"/>
      <c r="Y293" s="1724">
        <v>101.1</v>
      </c>
      <c r="Z293" s="1717">
        <f t="shared" si="9"/>
        <v>100.099</v>
      </c>
    </row>
    <row r="294" spans="1:26">
      <c r="B294" s="508"/>
      <c r="C294" s="530" t="s">
        <v>374</v>
      </c>
      <c r="D294" s="711">
        <v>90.8</v>
      </c>
      <c r="E294" s="551">
        <v>1753.2</v>
      </c>
      <c r="F294" s="718">
        <v>143.6</v>
      </c>
      <c r="G294" s="1321">
        <v>91.6</v>
      </c>
      <c r="H294" s="551">
        <v>53659</v>
      </c>
      <c r="I294" s="710">
        <v>91.168999999999997</v>
      </c>
      <c r="J294" s="551">
        <v>3405914</v>
      </c>
      <c r="K294" s="710">
        <v>2.7040000000000002</v>
      </c>
      <c r="L294" s="1736">
        <v>100.197</v>
      </c>
      <c r="M294" s="707"/>
      <c r="N294" s="1713">
        <v>297756</v>
      </c>
      <c r="O294" s="1717">
        <f t="shared" si="8"/>
        <v>91.168999999999997</v>
      </c>
      <c r="P294" s="707"/>
      <c r="U294" s="1385"/>
      <c r="V294" s="607"/>
      <c r="W294" s="706"/>
      <c r="Y294" s="1724">
        <v>101.7</v>
      </c>
      <c r="Z294" s="1717">
        <f t="shared" si="9"/>
        <v>100.197</v>
      </c>
    </row>
    <row r="295" spans="1:26">
      <c r="B295" s="508"/>
      <c r="C295" s="530" t="s">
        <v>116</v>
      </c>
      <c r="D295" s="711">
        <v>88.7</v>
      </c>
      <c r="E295" s="551">
        <v>1660</v>
      </c>
      <c r="F295" s="718">
        <v>155.9</v>
      </c>
      <c r="G295" s="1321">
        <v>91.3</v>
      </c>
      <c r="H295" s="551">
        <v>52721</v>
      </c>
      <c r="I295" s="710">
        <v>106.45</v>
      </c>
      <c r="J295" s="551">
        <v>4294817</v>
      </c>
      <c r="K295" s="710">
        <v>2.6920000000000002</v>
      </c>
      <c r="L295" s="1736">
        <v>101.08199999999999</v>
      </c>
      <c r="M295" s="707"/>
      <c r="N295" s="1713">
        <v>358191</v>
      </c>
      <c r="O295" s="1717">
        <f t="shared" si="8"/>
        <v>106.45</v>
      </c>
      <c r="P295" s="707"/>
      <c r="U295" s="1385"/>
      <c r="V295" s="607"/>
      <c r="W295" s="706"/>
      <c r="Y295" s="1724">
        <v>102.8</v>
      </c>
      <c r="Z295" s="1717">
        <f t="shared" si="9"/>
        <v>101.08199999999999</v>
      </c>
    </row>
    <row r="296" spans="1:26">
      <c r="B296" s="508"/>
      <c r="C296" s="530" t="s">
        <v>117</v>
      </c>
      <c r="D296" s="711">
        <v>87.7</v>
      </c>
      <c r="E296" s="551">
        <v>1595</v>
      </c>
      <c r="F296" s="718">
        <v>152.9</v>
      </c>
      <c r="G296" s="1321">
        <v>91.3</v>
      </c>
      <c r="H296" s="551">
        <v>51447</v>
      </c>
      <c r="I296" s="710">
        <v>88.058999999999997</v>
      </c>
      <c r="J296" s="551">
        <v>40681761</v>
      </c>
      <c r="K296" s="710">
        <v>2.6549999999999998</v>
      </c>
      <c r="L296" s="1736">
        <v>101.482</v>
      </c>
      <c r="M296" s="707"/>
      <c r="N296" s="1713">
        <v>321772</v>
      </c>
      <c r="O296" s="1717">
        <f t="shared" si="8"/>
        <v>88.058999999999997</v>
      </c>
      <c r="P296" s="707"/>
      <c r="U296" s="1385"/>
      <c r="V296" s="607"/>
      <c r="W296" s="706"/>
      <c r="Y296" s="1724">
        <v>102.7</v>
      </c>
      <c r="Z296" s="1717">
        <f t="shared" si="9"/>
        <v>101.482</v>
      </c>
    </row>
    <row r="297" spans="1:26">
      <c r="B297" s="508"/>
      <c r="C297" s="533" t="s">
        <v>118</v>
      </c>
      <c r="D297" s="711">
        <v>86.8</v>
      </c>
      <c r="E297" s="551">
        <v>1574</v>
      </c>
      <c r="F297" s="718">
        <v>151.1</v>
      </c>
      <c r="G297" s="1321">
        <v>90.9</v>
      </c>
      <c r="H297" s="551">
        <v>50523</v>
      </c>
      <c r="I297" s="710">
        <v>91.72</v>
      </c>
      <c r="J297" s="551">
        <v>2999486</v>
      </c>
      <c r="K297" s="710">
        <v>2.6179999999999999</v>
      </c>
      <c r="L297" s="1736">
        <v>100.991</v>
      </c>
      <c r="M297" s="707"/>
      <c r="N297" s="1713">
        <v>411298</v>
      </c>
      <c r="O297" s="1717">
        <f t="shared" si="8"/>
        <v>91.72</v>
      </c>
      <c r="P297" s="707"/>
      <c r="U297" s="1385"/>
      <c r="V297" s="607"/>
      <c r="W297" s="706"/>
      <c r="Y297" s="1724">
        <v>101.9</v>
      </c>
      <c r="Z297" s="1717">
        <f t="shared" si="9"/>
        <v>100.991</v>
      </c>
    </row>
    <row r="298" spans="1:26">
      <c r="A298" s="501">
        <v>1999</v>
      </c>
      <c r="B298" s="691" t="s">
        <v>130</v>
      </c>
      <c r="C298" s="529" t="s">
        <v>366</v>
      </c>
      <c r="D298" s="709">
        <v>85.5</v>
      </c>
      <c r="E298" s="549">
        <v>1649.3</v>
      </c>
      <c r="F298" s="717">
        <v>154.1</v>
      </c>
      <c r="G298" s="1322">
        <v>89.7</v>
      </c>
      <c r="H298" s="549">
        <v>48933</v>
      </c>
      <c r="I298" s="712">
        <v>96.363</v>
      </c>
      <c r="J298" s="549">
        <v>2918277</v>
      </c>
      <c r="K298" s="712">
        <v>2.625</v>
      </c>
      <c r="L298" s="1738">
        <v>100.79300000000001</v>
      </c>
      <c r="M298" s="707"/>
      <c r="N298" s="1713">
        <v>322454</v>
      </c>
      <c r="O298" s="1717">
        <f t="shared" si="8"/>
        <v>96.363</v>
      </c>
      <c r="P298" s="707"/>
      <c r="U298" s="1385"/>
      <c r="V298" s="607"/>
      <c r="W298" s="706"/>
      <c r="Y298" s="1724">
        <v>101.7</v>
      </c>
      <c r="Z298" s="1717">
        <f t="shared" si="9"/>
        <v>100.79300000000001</v>
      </c>
    </row>
    <row r="299" spans="1:26">
      <c r="B299" s="508"/>
      <c r="C299" s="530" t="s">
        <v>367</v>
      </c>
      <c r="D299" s="711">
        <v>85.6</v>
      </c>
      <c r="E299" s="551">
        <v>1698.8</v>
      </c>
      <c r="F299" s="718">
        <v>138.9</v>
      </c>
      <c r="G299" s="1321">
        <v>89.2</v>
      </c>
      <c r="H299" s="551">
        <v>49000</v>
      </c>
      <c r="I299" s="710">
        <v>99.244</v>
      </c>
      <c r="J299" s="551">
        <v>6810250</v>
      </c>
      <c r="K299" s="710">
        <v>2.65</v>
      </c>
      <c r="L299" s="1736">
        <v>99.802000000000007</v>
      </c>
      <c r="M299" s="707"/>
      <c r="N299" s="1713">
        <v>271129</v>
      </c>
      <c r="O299" s="1717">
        <f>ROUND(N299/N287*100,3)</f>
        <v>99.244</v>
      </c>
      <c r="P299" s="707"/>
      <c r="U299" s="1385"/>
      <c r="V299" s="607"/>
      <c r="W299" s="706"/>
      <c r="Y299" s="1724">
        <v>100.8</v>
      </c>
      <c r="Z299" s="1717">
        <f t="shared" si="9"/>
        <v>99.802000000000007</v>
      </c>
    </row>
    <row r="300" spans="1:26">
      <c r="B300" s="508"/>
      <c r="C300" s="530" t="s">
        <v>368</v>
      </c>
      <c r="D300" s="711">
        <v>86.8</v>
      </c>
      <c r="E300" s="551">
        <v>1667.2</v>
      </c>
      <c r="F300" s="718">
        <v>139.5</v>
      </c>
      <c r="G300" s="1321">
        <v>89.7</v>
      </c>
      <c r="H300" s="551">
        <v>48354</v>
      </c>
      <c r="I300" s="710">
        <v>100.02200000000001</v>
      </c>
      <c r="J300" s="551">
        <v>1723898</v>
      </c>
      <c r="K300" s="710">
        <v>2.6509999999999998</v>
      </c>
      <c r="L300" s="1736">
        <v>99.603999999999999</v>
      </c>
      <c r="M300" s="707"/>
      <c r="N300" s="1713">
        <v>398299</v>
      </c>
      <c r="O300" s="1717">
        <f t="shared" si="8"/>
        <v>100.02200000000001</v>
      </c>
      <c r="P300" s="707"/>
      <c r="U300" s="1385"/>
      <c r="V300" s="607"/>
      <c r="W300" s="706"/>
      <c r="Y300" s="1724">
        <v>100.7</v>
      </c>
      <c r="Z300" s="1717">
        <f t="shared" si="9"/>
        <v>99.603999999999999</v>
      </c>
    </row>
    <row r="301" spans="1:26">
      <c r="B301" s="508"/>
      <c r="C301" s="530" t="s">
        <v>369</v>
      </c>
      <c r="D301" s="711">
        <v>85.7</v>
      </c>
      <c r="E301" s="551">
        <v>1658.1</v>
      </c>
      <c r="F301" s="718">
        <v>138.69999999999999</v>
      </c>
      <c r="G301" s="1321">
        <v>91.4</v>
      </c>
      <c r="H301" s="551">
        <v>48496</v>
      </c>
      <c r="I301" s="710">
        <v>106.94199999999999</v>
      </c>
      <c r="J301" s="551">
        <v>5124887</v>
      </c>
      <c r="K301" s="710">
        <v>2.63</v>
      </c>
      <c r="L301" s="1736">
        <v>99.802000000000007</v>
      </c>
      <c r="M301" s="707"/>
      <c r="N301" s="1713">
        <v>363264</v>
      </c>
      <c r="O301" s="1717">
        <f t="shared" si="8"/>
        <v>106.94199999999999</v>
      </c>
      <c r="P301" s="707"/>
      <c r="U301" s="1385"/>
      <c r="V301" s="607"/>
      <c r="W301" s="706"/>
      <c r="Y301" s="1724">
        <v>100.7</v>
      </c>
      <c r="Z301" s="1717">
        <f t="shared" si="9"/>
        <v>99.802000000000007</v>
      </c>
    </row>
    <row r="302" spans="1:26">
      <c r="B302" s="508"/>
      <c r="C302" s="530" t="s">
        <v>370</v>
      </c>
      <c r="D302" s="711">
        <v>85.5</v>
      </c>
      <c r="E302" s="551">
        <v>1721</v>
      </c>
      <c r="F302" s="718">
        <v>142.1</v>
      </c>
      <c r="G302" s="1321">
        <v>92.1</v>
      </c>
      <c r="H302" s="551">
        <v>49240</v>
      </c>
      <c r="I302" s="710">
        <v>106.063</v>
      </c>
      <c r="J302" s="551">
        <v>48322271</v>
      </c>
      <c r="K302" s="710">
        <v>2.61</v>
      </c>
      <c r="L302" s="1736">
        <v>99.212000000000003</v>
      </c>
      <c r="M302" s="707"/>
      <c r="N302" s="1713">
        <v>330650</v>
      </c>
      <c r="O302" s="1717">
        <f t="shared" si="8"/>
        <v>106.063</v>
      </c>
      <c r="P302" s="707"/>
      <c r="U302" s="1385"/>
      <c r="V302" s="607"/>
      <c r="W302" s="706"/>
      <c r="Y302" s="1724">
        <v>100.7</v>
      </c>
      <c r="Z302" s="1717">
        <f t="shared" si="9"/>
        <v>99.212000000000003</v>
      </c>
    </row>
    <row r="303" spans="1:26">
      <c r="B303" s="508"/>
      <c r="C303" s="530" t="s">
        <v>371</v>
      </c>
      <c r="D303" s="711">
        <v>84.7</v>
      </c>
      <c r="E303" s="551">
        <v>1580.8</v>
      </c>
      <c r="F303" s="718">
        <v>138.4</v>
      </c>
      <c r="G303" s="1321">
        <v>92.5</v>
      </c>
      <c r="H303" s="551">
        <v>53756</v>
      </c>
      <c r="I303" s="710">
        <v>101.158</v>
      </c>
      <c r="J303" s="551">
        <v>11326272</v>
      </c>
      <c r="K303" s="710">
        <v>2.5760000000000001</v>
      </c>
      <c r="L303" s="1736">
        <v>99.209000000000003</v>
      </c>
      <c r="M303" s="707"/>
      <c r="N303" s="1713">
        <v>308506</v>
      </c>
      <c r="O303" s="1717">
        <f t="shared" si="8"/>
        <v>101.158</v>
      </c>
      <c r="P303" s="707"/>
      <c r="U303" s="1385"/>
      <c r="V303" s="607"/>
      <c r="W303" s="706"/>
      <c r="Y303" s="1724">
        <v>100.3</v>
      </c>
      <c r="Z303" s="1717">
        <f t="shared" si="9"/>
        <v>99.209000000000003</v>
      </c>
    </row>
    <row r="304" spans="1:26">
      <c r="B304" s="508"/>
      <c r="C304" s="530" t="s">
        <v>372</v>
      </c>
      <c r="D304" s="711">
        <v>84.9</v>
      </c>
      <c r="E304" s="551">
        <v>1701.4</v>
      </c>
      <c r="F304" s="718">
        <v>151.6</v>
      </c>
      <c r="G304" s="1321">
        <v>92.2</v>
      </c>
      <c r="H304" s="551">
        <v>54567</v>
      </c>
      <c r="I304" s="710">
        <v>108.42</v>
      </c>
      <c r="J304" s="551">
        <v>3153166</v>
      </c>
      <c r="K304" s="710">
        <v>2.5640000000000001</v>
      </c>
      <c r="L304" s="1736">
        <v>99.503</v>
      </c>
      <c r="M304" s="707"/>
      <c r="N304" s="1713">
        <v>344101</v>
      </c>
      <c r="O304" s="1717">
        <f t="shared" si="8"/>
        <v>108.42</v>
      </c>
      <c r="P304" s="707"/>
      <c r="U304" s="1385"/>
      <c r="V304" s="607"/>
      <c r="W304" s="706"/>
      <c r="Y304" s="1724">
        <v>100.2</v>
      </c>
      <c r="Z304" s="1717">
        <f t="shared" si="9"/>
        <v>99.503</v>
      </c>
    </row>
    <row r="305" spans="1:26">
      <c r="B305" s="508"/>
      <c r="C305" s="530" t="s">
        <v>373</v>
      </c>
      <c r="D305" s="711">
        <v>83.9</v>
      </c>
      <c r="E305" s="551">
        <v>1724</v>
      </c>
      <c r="F305" s="718">
        <v>152.80000000000001</v>
      </c>
      <c r="G305" s="1321">
        <v>91.9</v>
      </c>
      <c r="H305" s="551">
        <v>55411</v>
      </c>
      <c r="I305" s="710">
        <v>102.628</v>
      </c>
      <c r="J305" s="551">
        <v>7355489</v>
      </c>
      <c r="K305" s="710">
        <v>2.5720000000000001</v>
      </c>
      <c r="L305" s="1736">
        <v>99.504999999999995</v>
      </c>
      <c r="M305" s="707"/>
      <c r="N305" s="1713">
        <v>345804</v>
      </c>
      <c r="O305" s="1717">
        <f t="shared" si="8"/>
        <v>102.628</v>
      </c>
      <c r="P305" s="707"/>
      <c r="U305" s="1385"/>
      <c r="V305" s="607"/>
      <c r="W305" s="706"/>
      <c r="Y305" s="1724">
        <v>100.6</v>
      </c>
      <c r="Z305" s="1717">
        <f t="shared" si="9"/>
        <v>99.504999999999995</v>
      </c>
    </row>
    <row r="306" spans="1:26">
      <c r="B306" s="508"/>
      <c r="C306" s="530" t="s">
        <v>374</v>
      </c>
      <c r="D306" s="711">
        <v>83.6</v>
      </c>
      <c r="E306" s="551">
        <v>1672.1</v>
      </c>
      <c r="F306" s="718">
        <v>151.9</v>
      </c>
      <c r="G306" s="1321">
        <v>92</v>
      </c>
      <c r="H306" s="551">
        <v>54091</v>
      </c>
      <c r="I306" s="710">
        <v>103.887</v>
      </c>
      <c r="J306" s="551">
        <v>2663915</v>
      </c>
      <c r="K306" s="710">
        <v>2.5720000000000001</v>
      </c>
      <c r="L306" s="1736">
        <v>99.41</v>
      </c>
      <c r="M306" s="707"/>
      <c r="N306" s="1713">
        <v>309329</v>
      </c>
      <c r="O306" s="1717">
        <f t="shared" si="8"/>
        <v>103.887</v>
      </c>
      <c r="P306" s="707"/>
      <c r="U306" s="1385"/>
      <c r="V306" s="607"/>
      <c r="W306" s="706"/>
      <c r="Y306" s="1724">
        <v>101.1</v>
      </c>
      <c r="Z306" s="1717">
        <f t="shared" si="9"/>
        <v>99.41</v>
      </c>
    </row>
    <row r="307" spans="1:26">
      <c r="B307" s="508"/>
      <c r="C307" s="530" t="s">
        <v>116</v>
      </c>
      <c r="D307" s="711">
        <v>84.6</v>
      </c>
      <c r="E307" s="551">
        <v>1636.2</v>
      </c>
      <c r="F307" s="718">
        <v>142.69999999999999</v>
      </c>
      <c r="G307" s="1321">
        <v>92.1</v>
      </c>
      <c r="H307" s="551">
        <v>52949</v>
      </c>
      <c r="I307" s="710">
        <v>85.572000000000003</v>
      </c>
      <c r="J307" s="551">
        <v>4359758</v>
      </c>
      <c r="K307" s="710">
        <v>2.5659999999999998</v>
      </c>
      <c r="L307" s="1736">
        <v>98.248999999999995</v>
      </c>
      <c r="M307" s="707"/>
      <c r="N307" s="1713">
        <v>306510</v>
      </c>
      <c r="O307" s="1717">
        <f t="shared" si="8"/>
        <v>85.572000000000003</v>
      </c>
      <c r="P307" s="707"/>
      <c r="U307" s="1385"/>
      <c r="V307" s="607"/>
      <c r="W307" s="706"/>
      <c r="Y307" s="1724">
        <v>101</v>
      </c>
      <c r="Z307" s="1717">
        <f t="shared" si="9"/>
        <v>98.248999999999995</v>
      </c>
    </row>
    <row r="308" spans="1:26">
      <c r="B308" s="508"/>
      <c r="C308" s="530" t="s">
        <v>117</v>
      </c>
      <c r="D308" s="711">
        <v>83.7</v>
      </c>
      <c r="E308" s="551">
        <v>1607.7</v>
      </c>
      <c r="F308" s="718">
        <v>145.80000000000001</v>
      </c>
      <c r="G308" s="1321">
        <v>91.6</v>
      </c>
      <c r="H308" s="551">
        <v>55327</v>
      </c>
      <c r="I308" s="710">
        <v>96.655000000000001</v>
      </c>
      <c r="J308" s="551">
        <v>34722578</v>
      </c>
      <c r="K308" s="710">
        <v>2.5590000000000002</v>
      </c>
      <c r="L308" s="1736">
        <v>97.566000000000003</v>
      </c>
      <c r="M308" s="707"/>
      <c r="N308" s="1713">
        <v>311009</v>
      </c>
      <c r="O308" s="1717">
        <f t="shared" si="8"/>
        <v>96.655000000000001</v>
      </c>
      <c r="P308" s="707"/>
      <c r="U308" s="1385"/>
      <c r="V308" s="607"/>
      <c r="W308" s="706"/>
      <c r="Y308" s="1724">
        <v>100.2</v>
      </c>
      <c r="Z308" s="1717">
        <f t="shared" si="9"/>
        <v>97.566000000000003</v>
      </c>
    </row>
    <row r="309" spans="1:26">
      <c r="A309" s="698"/>
      <c r="B309" s="708"/>
      <c r="C309" s="533" t="s">
        <v>118</v>
      </c>
      <c r="D309" s="713">
        <v>83.1</v>
      </c>
      <c r="E309" s="557">
        <v>1600.6</v>
      </c>
      <c r="F309" s="719">
        <v>147.4</v>
      </c>
      <c r="G309" s="1323">
        <v>92.6</v>
      </c>
      <c r="H309" s="557">
        <v>50659</v>
      </c>
      <c r="I309" s="714">
        <v>90.524000000000001</v>
      </c>
      <c r="J309" s="557">
        <v>3043257</v>
      </c>
      <c r="K309" s="714">
        <v>2.528</v>
      </c>
      <c r="L309" s="1737">
        <v>98.135000000000005</v>
      </c>
      <c r="M309" s="707"/>
      <c r="N309" s="1713">
        <v>372323</v>
      </c>
      <c r="O309" s="1717">
        <f t="shared" si="8"/>
        <v>90.524000000000001</v>
      </c>
      <c r="P309" s="707"/>
      <c r="U309" s="1385"/>
      <c r="V309" s="607"/>
      <c r="W309" s="706"/>
      <c r="Y309" s="1724">
        <v>100</v>
      </c>
      <c r="Z309" s="1717">
        <f t="shared" si="9"/>
        <v>98.135000000000005</v>
      </c>
    </row>
    <row r="310" spans="1:26">
      <c r="A310" s="515">
        <v>2000</v>
      </c>
      <c r="B310" s="694" t="s">
        <v>131</v>
      </c>
      <c r="C310" s="529" t="s">
        <v>366</v>
      </c>
      <c r="D310" s="711">
        <v>82.8</v>
      </c>
      <c r="E310" s="551">
        <v>1661.3</v>
      </c>
      <c r="F310" s="718">
        <v>138.4</v>
      </c>
      <c r="G310" s="1321">
        <v>89.3</v>
      </c>
      <c r="H310" s="551">
        <v>49540</v>
      </c>
      <c r="I310" s="710">
        <v>88.587999999999994</v>
      </c>
      <c r="J310" s="551">
        <v>2852789</v>
      </c>
      <c r="K310" s="710">
        <v>2.5259999999999998</v>
      </c>
      <c r="L310" s="1736">
        <v>97.64</v>
      </c>
      <c r="M310" s="707"/>
      <c r="N310" s="1713">
        <v>285654</v>
      </c>
      <c r="O310" s="1717">
        <f t="shared" si="8"/>
        <v>88.587999999999994</v>
      </c>
      <c r="P310" s="707"/>
      <c r="U310" s="1385"/>
      <c r="V310" s="607"/>
      <c r="W310" s="706"/>
      <c r="Y310" s="1724">
        <v>99.3</v>
      </c>
      <c r="Z310" s="1717">
        <f t="shared" si="9"/>
        <v>97.64</v>
      </c>
    </row>
    <row r="311" spans="1:26">
      <c r="B311" s="508"/>
      <c r="C311" s="530" t="s">
        <v>367</v>
      </c>
      <c r="D311" s="711">
        <v>81.7</v>
      </c>
      <c r="E311" s="551">
        <v>1728</v>
      </c>
      <c r="F311" s="718">
        <v>168</v>
      </c>
      <c r="G311" s="1321">
        <v>89.8</v>
      </c>
      <c r="H311" s="551">
        <v>49673</v>
      </c>
      <c r="I311" s="710">
        <v>113.59399999999999</v>
      </c>
      <c r="J311" s="551">
        <v>9649050</v>
      </c>
      <c r="K311" s="710">
        <v>2.5249999999999999</v>
      </c>
      <c r="L311" s="1736">
        <v>98.213999999999999</v>
      </c>
      <c r="M311" s="707"/>
      <c r="N311" s="1713">
        <v>307987</v>
      </c>
      <c r="O311" s="1717">
        <f t="shared" si="8"/>
        <v>113.59399999999999</v>
      </c>
      <c r="P311" s="707"/>
      <c r="U311" s="1385"/>
      <c r="V311" s="607"/>
      <c r="W311" s="706"/>
      <c r="Y311" s="1724">
        <v>99</v>
      </c>
      <c r="Z311" s="1717">
        <f t="shared" si="9"/>
        <v>98.213999999999999</v>
      </c>
    </row>
    <row r="312" spans="1:26">
      <c r="B312" s="508"/>
      <c r="C312" s="530" t="s">
        <v>368</v>
      </c>
      <c r="D312" s="711">
        <v>81.7</v>
      </c>
      <c r="E312" s="551">
        <v>1678.1</v>
      </c>
      <c r="F312" s="718">
        <v>155.6</v>
      </c>
      <c r="G312" s="1321">
        <v>90.2</v>
      </c>
      <c r="H312" s="551">
        <v>47654</v>
      </c>
      <c r="I312" s="710">
        <v>101.621</v>
      </c>
      <c r="J312" s="551">
        <v>2706886</v>
      </c>
      <c r="K312" s="710">
        <v>2.4990000000000001</v>
      </c>
      <c r="L312" s="1736">
        <v>98.61</v>
      </c>
      <c r="M312" s="707"/>
      <c r="N312" s="1713">
        <v>404756</v>
      </c>
      <c r="O312" s="1717">
        <f t="shared" si="8"/>
        <v>101.621</v>
      </c>
      <c r="P312" s="707"/>
      <c r="U312" s="1385"/>
      <c r="V312" s="607"/>
      <c r="W312" s="706"/>
      <c r="Y312" s="1724">
        <v>99.3</v>
      </c>
      <c r="Z312" s="1717">
        <f t="shared" si="9"/>
        <v>98.61</v>
      </c>
    </row>
    <row r="313" spans="1:26">
      <c r="B313" s="508"/>
      <c r="C313" s="530" t="s">
        <v>369</v>
      </c>
      <c r="D313" s="711">
        <v>82.2</v>
      </c>
      <c r="E313" s="551">
        <v>1676.4</v>
      </c>
      <c r="F313" s="718">
        <v>177.7</v>
      </c>
      <c r="G313" s="1321">
        <v>89.8</v>
      </c>
      <c r="H313" s="551">
        <v>47087</v>
      </c>
      <c r="I313" s="710">
        <v>83.843000000000004</v>
      </c>
      <c r="J313" s="551">
        <v>4772059</v>
      </c>
      <c r="K313" s="710">
        <v>2.496</v>
      </c>
      <c r="L313" s="1736">
        <v>98.311999999999998</v>
      </c>
      <c r="M313" s="707"/>
      <c r="N313" s="1713">
        <v>304573</v>
      </c>
      <c r="O313" s="1717">
        <f t="shared" si="8"/>
        <v>83.843000000000004</v>
      </c>
      <c r="P313" s="707"/>
      <c r="U313" s="1385"/>
      <c r="V313" s="607"/>
      <c r="W313" s="706"/>
      <c r="Y313" s="1724">
        <v>99</v>
      </c>
      <c r="Z313" s="1717">
        <f t="shared" si="9"/>
        <v>98.311999999999998</v>
      </c>
    </row>
    <row r="314" spans="1:26">
      <c r="B314" s="508"/>
      <c r="C314" s="530" t="s">
        <v>370</v>
      </c>
      <c r="D314" s="711">
        <v>82</v>
      </c>
      <c r="E314" s="551">
        <v>1735.5</v>
      </c>
      <c r="F314" s="718">
        <v>145.4</v>
      </c>
      <c r="G314" s="1321">
        <v>89.7</v>
      </c>
      <c r="H314" s="551">
        <v>51366</v>
      </c>
      <c r="I314" s="710">
        <v>93.754000000000005</v>
      </c>
      <c r="J314" s="551">
        <v>41743810</v>
      </c>
      <c r="K314" s="710">
        <v>2.5049999999999999</v>
      </c>
      <c r="L314" s="1736">
        <v>98.113</v>
      </c>
      <c r="M314" s="707"/>
      <c r="N314" s="1713">
        <v>309997</v>
      </c>
      <c r="O314" s="1717">
        <f t="shared" si="8"/>
        <v>93.754000000000005</v>
      </c>
      <c r="P314" s="707"/>
      <c r="U314" s="1385"/>
      <c r="V314" s="607"/>
      <c r="W314" s="706"/>
      <c r="Y314" s="1724">
        <v>98.8</v>
      </c>
      <c r="Z314" s="1717">
        <f t="shared" si="9"/>
        <v>98.113</v>
      </c>
    </row>
    <row r="315" spans="1:26">
      <c r="B315" s="508"/>
      <c r="C315" s="530" t="s">
        <v>371</v>
      </c>
      <c r="D315" s="711">
        <v>81.5</v>
      </c>
      <c r="E315" s="551">
        <v>1718.2</v>
      </c>
      <c r="F315" s="718">
        <v>144.6</v>
      </c>
      <c r="G315" s="1321">
        <v>89.7</v>
      </c>
      <c r="H315" s="551">
        <v>52600</v>
      </c>
      <c r="I315" s="710">
        <v>95.77</v>
      </c>
      <c r="J315" s="551">
        <v>8553473</v>
      </c>
      <c r="K315" s="710">
        <v>2.4969999999999999</v>
      </c>
      <c r="L315" s="1736">
        <v>98.703999999999994</v>
      </c>
      <c r="M315" s="707"/>
      <c r="N315" s="1713">
        <v>295455</v>
      </c>
      <c r="O315" s="1717">
        <f t="shared" si="8"/>
        <v>95.77</v>
      </c>
      <c r="P315" s="707"/>
      <c r="U315" s="1385"/>
      <c r="V315" s="607"/>
      <c r="W315" s="706"/>
      <c r="Y315" s="1724">
        <v>99</v>
      </c>
      <c r="Z315" s="1717">
        <f t="shared" si="9"/>
        <v>98.703999999999994</v>
      </c>
    </row>
    <row r="316" spans="1:26">
      <c r="B316" s="508"/>
      <c r="C316" s="530" t="s">
        <v>372</v>
      </c>
      <c r="D316" s="711">
        <v>80.5</v>
      </c>
      <c r="E316" s="551">
        <v>1690.2</v>
      </c>
      <c r="F316" s="718">
        <v>131.9</v>
      </c>
      <c r="G316" s="1321">
        <v>89.9</v>
      </c>
      <c r="H316" s="551">
        <v>53469</v>
      </c>
      <c r="I316" s="710">
        <v>83.146000000000001</v>
      </c>
      <c r="J316" s="551">
        <v>3263128</v>
      </c>
      <c r="K316" s="710">
        <v>2.476</v>
      </c>
      <c r="L316" s="1736">
        <v>98.602999999999994</v>
      </c>
      <c r="M316" s="707"/>
      <c r="N316" s="1713">
        <v>286106</v>
      </c>
      <c r="O316" s="1717">
        <f t="shared" si="8"/>
        <v>83.146000000000001</v>
      </c>
      <c r="P316" s="707"/>
      <c r="U316" s="1385"/>
      <c r="V316" s="607"/>
      <c r="W316" s="706"/>
      <c r="Y316" s="1724">
        <v>98.8</v>
      </c>
      <c r="Z316" s="1717">
        <f t="shared" si="9"/>
        <v>98.602999999999994</v>
      </c>
    </row>
    <row r="317" spans="1:26">
      <c r="B317" s="508"/>
      <c r="C317" s="530" t="s">
        <v>373</v>
      </c>
      <c r="D317" s="711">
        <v>82</v>
      </c>
      <c r="E317" s="551">
        <v>1692.8</v>
      </c>
      <c r="F317" s="718">
        <v>140.5</v>
      </c>
      <c r="G317" s="1321">
        <v>89.5</v>
      </c>
      <c r="H317" s="551">
        <v>55214</v>
      </c>
      <c r="I317" s="710">
        <v>94.399000000000001</v>
      </c>
      <c r="J317" s="551">
        <v>7198384</v>
      </c>
      <c r="K317" s="710">
        <v>2.48</v>
      </c>
      <c r="L317" s="1736">
        <v>98.509</v>
      </c>
      <c r="M317" s="707"/>
      <c r="N317" s="1713">
        <v>326437</v>
      </c>
      <c r="O317" s="1717">
        <f t="shared" si="8"/>
        <v>94.399000000000001</v>
      </c>
      <c r="P317" s="707"/>
      <c r="U317" s="1385"/>
      <c r="V317" s="607"/>
      <c r="W317" s="706"/>
      <c r="Y317" s="1724">
        <v>99.1</v>
      </c>
      <c r="Z317" s="1717">
        <f t="shared" si="9"/>
        <v>98.509</v>
      </c>
    </row>
    <row r="318" spans="1:26">
      <c r="B318" s="508"/>
      <c r="C318" s="530" t="s">
        <v>374</v>
      </c>
      <c r="D318" s="711">
        <v>82.5</v>
      </c>
      <c r="E318" s="551">
        <v>1682</v>
      </c>
      <c r="F318" s="718">
        <v>145.1</v>
      </c>
      <c r="G318" s="1321">
        <v>88.8</v>
      </c>
      <c r="H318" s="551">
        <v>51872</v>
      </c>
      <c r="I318" s="710">
        <v>94.978999999999999</v>
      </c>
      <c r="J318" s="551">
        <v>2681327</v>
      </c>
      <c r="K318" s="710">
        <v>2.4969999999999999</v>
      </c>
      <c r="L318" s="1736">
        <v>98.022000000000006</v>
      </c>
      <c r="M318" s="707"/>
      <c r="N318" s="1713">
        <v>293798</v>
      </c>
      <c r="O318" s="1717">
        <f t="shared" si="8"/>
        <v>94.978999999999999</v>
      </c>
      <c r="P318" s="707"/>
      <c r="U318" s="1385"/>
      <c r="V318" s="607"/>
      <c r="W318" s="706"/>
      <c r="Y318" s="1724">
        <v>99.1</v>
      </c>
      <c r="Z318" s="1717">
        <f t="shared" si="9"/>
        <v>98.022000000000006</v>
      </c>
    </row>
    <row r="319" spans="1:26">
      <c r="B319" s="508"/>
      <c r="C319" s="530" t="s">
        <v>116</v>
      </c>
      <c r="D319" s="711">
        <v>82.9</v>
      </c>
      <c r="E319" s="551">
        <v>1668.2</v>
      </c>
      <c r="F319" s="718">
        <v>134.9</v>
      </c>
      <c r="G319" s="1321">
        <v>89</v>
      </c>
      <c r="H319" s="551">
        <v>52936</v>
      </c>
      <c r="I319" s="710">
        <v>108.185</v>
      </c>
      <c r="J319" s="551">
        <v>4352165</v>
      </c>
      <c r="K319" s="710">
        <v>2.5169999999999999</v>
      </c>
      <c r="L319" s="1736">
        <v>97.921000000000006</v>
      </c>
      <c r="M319" s="707"/>
      <c r="N319" s="1713">
        <v>331597</v>
      </c>
      <c r="O319" s="1717">
        <f t="shared" si="8"/>
        <v>108.185</v>
      </c>
      <c r="P319" s="707"/>
      <c r="U319" s="1385"/>
      <c r="V319" s="607"/>
      <c r="W319" s="706"/>
      <c r="Y319" s="1724">
        <v>98.9</v>
      </c>
      <c r="Z319" s="1717">
        <f t="shared" si="9"/>
        <v>97.921000000000006</v>
      </c>
    </row>
    <row r="320" spans="1:26">
      <c r="B320" s="508"/>
      <c r="C320" s="530" t="s">
        <v>117</v>
      </c>
      <c r="D320" s="711">
        <v>83.8</v>
      </c>
      <c r="E320" s="551">
        <v>1659.5</v>
      </c>
      <c r="F320" s="718">
        <v>142.9</v>
      </c>
      <c r="G320" s="1321">
        <v>89.2</v>
      </c>
      <c r="H320" s="551">
        <v>51639</v>
      </c>
      <c r="I320" s="710">
        <v>97.885000000000005</v>
      </c>
      <c r="J320" s="551">
        <v>32783932</v>
      </c>
      <c r="K320" s="710">
        <v>2.5139999999999998</v>
      </c>
      <c r="L320" s="1736">
        <v>98.602999999999994</v>
      </c>
      <c r="M320" s="707"/>
      <c r="N320" s="1713">
        <v>304432</v>
      </c>
      <c r="O320" s="1717">
        <f t="shared" si="8"/>
        <v>97.885000000000005</v>
      </c>
      <c r="P320" s="707"/>
      <c r="U320" s="1385"/>
      <c r="V320" s="607"/>
      <c r="W320" s="706"/>
      <c r="Y320" s="1724">
        <v>98.8</v>
      </c>
      <c r="Z320" s="1717">
        <f t="shared" si="9"/>
        <v>98.602999999999994</v>
      </c>
    </row>
    <row r="321" spans="1:26">
      <c r="B321" s="508"/>
      <c r="C321" s="533" t="s">
        <v>118</v>
      </c>
      <c r="D321" s="711">
        <v>84.2</v>
      </c>
      <c r="E321" s="551">
        <v>1639.6</v>
      </c>
      <c r="F321" s="718">
        <v>132.4</v>
      </c>
      <c r="G321" s="1321">
        <v>89</v>
      </c>
      <c r="H321" s="551">
        <v>49434</v>
      </c>
      <c r="I321" s="710">
        <v>110.146</v>
      </c>
      <c r="J321" s="551">
        <v>2671367</v>
      </c>
      <c r="K321" s="710">
        <v>2.5179999999999998</v>
      </c>
      <c r="L321" s="1737">
        <v>98.9</v>
      </c>
      <c r="M321" s="707"/>
      <c r="N321" s="1713">
        <v>410100</v>
      </c>
      <c r="O321" s="1717">
        <f t="shared" si="8"/>
        <v>110.146</v>
      </c>
      <c r="P321" s="707"/>
      <c r="U321" s="1385"/>
      <c r="V321" s="607"/>
      <c r="W321" s="706"/>
      <c r="Y321" s="1724">
        <v>98.9</v>
      </c>
      <c r="Z321" s="1717">
        <f t="shared" si="9"/>
        <v>98.9</v>
      </c>
    </row>
    <row r="322" spans="1:26">
      <c r="A322" s="501">
        <v>2001</v>
      </c>
      <c r="B322" s="716" t="s">
        <v>132</v>
      </c>
      <c r="C322" s="529" t="s">
        <v>366</v>
      </c>
      <c r="D322" s="709">
        <v>84.5</v>
      </c>
      <c r="E322" s="549">
        <v>1701.1</v>
      </c>
      <c r="F322" s="717">
        <v>130</v>
      </c>
      <c r="G322" s="1322">
        <v>88.5</v>
      </c>
      <c r="H322" s="549">
        <v>49202</v>
      </c>
      <c r="I322" s="712">
        <v>109.414</v>
      </c>
      <c r="J322" s="549">
        <v>2954318</v>
      </c>
      <c r="K322" s="712">
        <v>2.5129999999999999</v>
      </c>
      <c r="L322" s="1736">
        <v>99.697999999999993</v>
      </c>
      <c r="M322" s="707"/>
      <c r="N322" s="1713">
        <v>312546</v>
      </c>
      <c r="O322" s="1717">
        <f t="shared" si="8"/>
        <v>109.414</v>
      </c>
      <c r="P322" s="707"/>
      <c r="U322" s="1385"/>
      <c r="V322" s="607"/>
      <c r="W322" s="706"/>
      <c r="Y322" s="1724">
        <v>99</v>
      </c>
      <c r="Z322" s="1717">
        <f t="shared" si="9"/>
        <v>99.697999999999993</v>
      </c>
    </row>
    <row r="323" spans="1:26">
      <c r="B323" s="508"/>
      <c r="C323" s="530" t="s">
        <v>367</v>
      </c>
      <c r="D323" s="711">
        <v>84.3</v>
      </c>
      <c r="E323" s="551">
        <v>1725.7</v>
      </c>
      <c r="F323" s="718">
        <v>134.69999999999999</v>
      </c>
      <c r="G323" s="1321">
        <v>88.1</v>
      </c>
      <c r="H323" s="551">
        <v>48604</v>
      </c>
      <c r="I323" s="710">
        <v>97.894000000000005</v>
      </c>
      <c r="J323" s="551">
        <v>7064018</v>
      </c>
      <c r="K323" s="710">
        <v>2.5030000000000001</v>
      </c>
      <c r="L323" s="1736">
        <v>99.596000000000004</v>
      </c>
      <c r="M323" s="707"/>
      <c r="N323" s="1713">
        <v>301501</v>
      </c>
      <c r="O323" s="1717">
        <f t="shared" si="8"/>
        <v>97.894000000000005</v>
      </c>
      <c r="P323" s="707"/>
      <c r="U323" s="1385"/>
      <c r="V323" s="607"/>
      <c r="W323" s="706"/>
      <c r="Y323" s="1724">
        <v>98.6</v>
      </c>
      <c r="Z323" s="1717">
        <f t="shared" si="9"/>
        <v>99.596000000000004</v>
      </c>
    </row>
    <row r="324" spans="1:26">
      <c r="B324" s="508"/>
      <c r="C324" s="530" t="s">
        <v>368</v>
      </c>
      <c r="D324" s="711">
        <v>84.7</v>
      </c>
      <c r="E324" s="551">
        <v>1781.7</v>
      </c>
      <c r="F324" s="718">
        <v>137</v>
      </c>
      <c r="G324" s="1321">
        <v>87.4</v>
      </c>
      <c r="H324" s="551">
        <v>47907</v>
      </c>
      <c r="I324" s="710">
        <v>81.122</v>
      </c>
      <c r="J324" s="551">
        <v>1928097</v>
      </c>
      <c r="K324" s="710">
        <v>2.4710000000000001</v>
      </c>
      <c r="L324" s="1736">
        <v>99.093999999999994</v>
      </c>
      <c r="M324" s="707"/>
      <c r="N324" s="1713">
        <v>328348</v>
      </c>
      <c r="O324" s="1717">
        <f t="shared" si="8"/>
        <v>81.122</v>
      </c>
      <c r="P324" s="707"/>
      <c r="U324" s="1385"/>
      <c r="V324" s="607"/>
      <c r="W324" s="706"/>
      <c r="Y324" s="1724">
        <v>98.4</v>
      </c>
      <c r="Z324" s="1717">
        <f t="shared" si="9"/>
        <v>99.093999999999994</v>
      </c>
    </row>
    <row r="325" spans="1:26">
      <c r="B325" s="508"/>
      <c r="C325" s="530" t="s">
        <v>369</v>
      </c>
      <c r="D325" s="711">
        <v>86.1</v>
      </c>
      <c r="E325" s="551">
        <v>1777.7</v>
      </c>
      <c r="F325" s="718">
        <v>124.6</v>
      </c>
      <c r="G325" s="1321">
        <v>87.9</v>
      </c>
      <c r="H325" s="551">
        <v>48620</v>
      </c>
      <c r="I325" s="710">
        <v>97.674000000000007</v>
      </c>
      <c r="J325" s="551">
        <v>5478505</v>
      </c>
      <c r="K325" s="710">
        <v>2.4550000000000001</v>
      </c>
      <c r="L325" s="1736">
        <v>98.585999999999999</v>
      </c>
      <c r="M325" s="707"/>
      <c r="N325" s="1713">
        <v>297489</v>
      </c>
      <c r="O325" s="1717">
        <f t="shared" si="8"/>
        <v>97.674000000000007</v>
      </c>
      <c r="P325" s="707"/>
      <c r="U325" s="1385"/>
      <c r="V325" s="607"/>
      <c r="W325" s="706"/>
      <c r="Y325" s="1724">
        <v>97.6</v>
      </c>
      <c r="Z325" s="1717">
        <f t="shared" si="9"/>
        <v>98.585999999999999</v>
      </c>
    </row>
    <row r="326" spans="1:26">
      <c r="B326" s="508"/>
      <c r="C326" s="530" t="s">
        <v>370</v>
      </c>
      <c r="D326" s="711">
        <v>86.1</v>
      </c>
      <c r="E326" s="551">
        <v>1785.1</v>
      </c>
      <c r="F326" s="718">
        <v>131.1</v>
      </c>
      <c r="G326" s="1321">
        <v>87.5</v>
      </c>
      <c r="H326" s="551">
        <v>54405</v>
      </c>
      <c r="I326" s="710">
        <v>92.653000000000006</v>
      </c>
      <c r="J326" s="551">
        <v>48569464</v>
      </c>
      <c r="K326" s="710">
        <v>2.4369999999999998</v>
      </c>
      <c r="L326" s="1736">
        <v>98.784999999999997</v>
      </c>
      <c r="M326" s="707"/>
      <c r="N326" s="1713">
        <v>287222</v>
      </c>
      <c r="O326" s="1717">
        <f t="shared" si="8"/>
        <v>92.653000000000006</v>
      </c>
      <c r="P326" s="707"/>
      <c r="U326" s="1385"/>
      <c r="V326" s="607"/>
      <c r="W326" s="706"/>
      <c r="Y326" s="1724">
        <v>97.6</v>
      </c>
      <c r="Z326" s="1717">
        <f t="shared" si="9"/>
        <v>98.784999999999997</v>
      </c>
    </row>
    <row r="327" spans="1:26">
      <c r="B327" s="508"/>
      <c r="C327" s="530" t="s">
        <v>371</v>
      </c>
      <c r="D327" s="711">
        <v>87.5</v>
      </c>
      <c r="E327" s="551">
        <v>1792.4</v>
      </c>
      <c r="F327" s="718">
        <v>128</v>
      </c>
      <c r="G327" s="1321">
        <v>87.6</v>
      </c>
      <c r="H327" s="551">
        <v>52722</v>
      </c>
      <c r="I327" s="710">
        <v>98.277000000000001</v>
      </c>
      <c r="J327" s="551">
        <v>8400803</v>
      </c>
      <c r="K327" s="710">
        <v>2.3460000000000001</v>
      </c>
      <c r="L327" s="1736">
        <v>98.182000000000002</v>
      </c>
      <c r="M327" s="707"/>
      <c r="N327" s="1713">
        <v>290365</v>
      </c>
      <c r="O327" s="1717">
        <f t="shared" si="8"/>
        <v>98.277000000000001</v>
      </c>
      <c r="P327" s="707"/>
      <c r="U327" s="1385"/>
      <c r="V327" s="607"/>
      <c r="W327" s="706"/>
      <c r="Y327" s="1724">
        <v>97.2</v>
      </c>
      <c r="Z327" s="1717">
        <f t="shared" si="9"/>
        <v>98.182000000000002</v>
      </c>
    </row>
    <row r="328" spans="1:26">
      <c r="B328" s="508"/>
      <c r="C328" s="530" t="s">
        <v>372</v>
      </c>
      <c r="D328" s="711">
        <v>86.8</v>
      </c>
      <c r="E328" s="551">
        <v>1734.5</v>
      </c>
      <c r="F328" s="718">
        <v>135.9</v>
      </c>
      <c r="G328" s="1321">
        <v>87.5</v>
      </c>
      <c r="H328" s="551">
        <v>55197</v>
      </c>
      <c r="I328" s="710">
        <v>121.578</v>
      </c>
      <c r="J328" s="551">
        <v>3125933</v>
      </c>
      <c r="K328" s="710">
        <v>2.3250000000000002</v>
      </c>
      <c r="L328" s="1736">
        <v>98.177999999999997</v>
      </c>
      <c r="M328" s="707"/>
      <c r="N328" s="1713">
        <v>347842</v>
      </c>
      <c r="O328" s="1717">
        <f t="shared" si="8"/>
        <v>121.578</v>
      </c>
      <c r="P328" s="707"/>
      <c r="U328" s="1385"/>
      <c r="V328" s="607"/>
      <c r="W328" s="706"/>
      <c r="Y328" s="1724">
        <v>97</v>
      </c>
      <c r="Z328" s="1717">
        <f t="shared" si="9"/>
        <v>98.177999999999997</v>
      </c>
    </row>
    <row r="329" spans="1:26">
      <c r="B329" s="508"/>
      <c r="C329" s="530" t="s">
        <v>373</v>
      </c>
      <c r="D329" s="711">
        <v>86.1</v>
      </c>
      <c r="E329" s="551">
        <v>1730</v>
      </c>
      <c r="F329" s="718">
        <v>113.2</v>
      </c>
      <c r="G329" s="1321">
        <v>87</v>
      </c>
      <c r="H329" s="551">
        <v>55923</v>
      </c>
      <c r="I329" s="710">
        <v>93.674999999999997</v>
      </c>
      <c r="J329" s="551">
        <v>6168593</v>
      </c>
      <c r="K329" s="710">
        <v>2.3180000000000001</v>
      </c>
      <c r="L329" s="1736">
        <v>98.082999999999998</v>
      </c>
      <c r="M329" s="707"/>
      <c r="N329" s="1713">
        <v>305791</v>
      </c>
      <c r="O329" s="1717">
        <f t="shared" si="8"/>
        <v>93.674999999999997</v>
      </c>
      <c r="P329" s="707"/>
      <c r="U329" s="1385"/>
      <c r="V329" s="607"/>
      <c r="W329" s="706"/>
      <c r="Y329" s="1724">
        <v>97.2</v>
      </c>
      <c r="Z329" s="1717">
        <f t="shared" si="9"/>
        <v>98.082999999999998</v>
      </c>
    </row>
    <row r="330" spans="1:26">
      <c r="B330" s="508"/>
      <c r="C330" s="530" t="s">
        <v>374</v>
      </c>
      <c r="D330" s="711">
        <v>85.3</v>
      </c>
      <c r="E330" s="551">
        <v>1722.9</v>
      </c>
      <c r="F330" s="718">
        <v>110.4</v>
      </c>
      <c r="G330" s="1321">
        <v>86.8</v>
      </c>
      <c r="H330" s="551">
        <v>53647</v>
      </c>
      <c r="I330" s="710">
        <v>113.345</v>
      </c>
      <c r="J330" s="551">
        <v>2478831</v>
      </c>
      <c r="K330" s="710">
        <v>2.3010000000000002</v>
      </c>
      <c r="L330" s="1736">
        <v>97.78</v>
      </c>
      <c r="M330" s="707"/>
      <c r="N330" s="1713">
        <v>333006</v>
      </c>
      <c r="O330" s="1717">
        <f t="shared" si="8"/>
        <v>113.345</v>
      </c>
      <c r="P330" s="707"/>
      <c r="U330" s="1385"/>
      <c r="V330" s="607"/>
      <c r="W330" s="706"/>
      <c r="Y330" s="1724">
        <v>96.9</v>
      </c>
      <c r="Z330" s="1717">
        <f t="shared" si="9"/>
        <v>97.78</v>
      </c>
    </row>
    <row r="331" spans="1:26">
      <c r="B331" s="508"/>
      <c r="C331" s="530" t="s">
        <v>116</v>
      </c>
      <c r="D331" s="711">
        <v>84.3</v>
      </c>
      <c r="E331" s="551">
        <v>1689.9</v>
      </c>
      <c r="F331" s="718">
        <v>111.9</v>
      </c>
      <c r="G331" s="1321">
        <v>86.8</v>
      </c>
      <c r="H331" s="551">
        <v>55601</v>
      </c>
      <c r="I331" s="710">
        <v>95.397000000000006</v>
      </c>
      <c r="J331" s="551">
        <v>4528578</v>
      </c>
      <c r="K331" s="710">
        <v>2.2949999999999999</v>
      </c>
      <c r="L331" s="1736">
        <v>97.876999999999995</v>
      </c>
      <c r="M331" s="707"/>
      <c r="N331" s="1713">
        <v>316334</v>
      </c>
      <c r="O331" s="1717">
        <f t="shared" si="8"/>
        <v>95.397000000000006</v>
      </c>
      <c r="P331" s="707"/>
      <c r="U331" s="1385"/>
      <c r="V331" s="607"/>
      <c r="W331" s="706"/>
      <c r="Y331" s="1724">
        <v>96.8</v>
      </c>
      <c r="Z331" s="1717">
        <f t="shared" si="9"/>
        <v>97.876999999999995</v>
      </c>
    </row>
    <row r="332" spans="1:26">
      <c r="B332" s="508"/>
      <c r="C332" s="530" t="s">
        <v>117</v>
      </c>
      <c r="D332" s="711">
        <v>84.2</v>
      </c>
      <c r="E332" s="551">
        <v>1630.3</v>
      </c>
      <c r="F332" s="718">
        <v>109.2</v>
      </c>
      <c r="G332" s="1321">
        <v>86.5</v>
      </c>
      <c r="H332" s="551">
        <v>53569</v>
      </c>
      <c r="I332" s="710">
        <v>98.866</v>
      </c>
      <c r="J332" s="551">
        <v>31085815</v>
      </c>
      <c r="K332" s="710">
        <v>2.294</v>
      </c>
      <c r="L332" s="1736">
        <v>97.47</v>
      </c>
      <c r="M332" s="707"/>
      <c r="N332" s="1713">
        <v>300981</v>
      </c>
      <c r="O332" s="1717">
        <f t="shared" si="8"/>
        <v>98.866</v>
      </c>
      <c r="P332" s="707"/>
      <c r="U332" s="1385"/>
      <c r="V332" s="607"/>
      <c r="W332" s="706"/>
      <c r="Y332" s="1724">
        <v>96.3</v>
      </c>
      <c r="Z332" s="1717">
        <f t="shared" si="9"/>
        <v>97.47</v>
      </c>
    </row>
    <row r="333" spans="1:26">
      <c r="A333" s="698"/>
      <c r="B333" s="708"/>
      <c r="C333" s="533" t="s">
        <v>118</v>
      </c>
      <c r="D333" s="713">
        <v>83.1</v>
      </c>
      <c r="E333" s="557">
        <v>1572.4</v>
      </c>
      <c r="F333" s="719">
        <v>113.5</v>
      </c>
      <c r="G333" s="1323">
        <v>86.5</v>
      </c>
      <c r="H333" s="557">
        <v>51065</v>
      </c>
      <c r="I333" s="714">
        <v>86.531999999999996</v>
      </c>
      <c r="J333" s="557">
        <v>2388426</v>
      </c>
      <c r="K333" s="714">
        <v>2.2810000000000001</v>
      </c>
      <c r="L333" s="1737">
        <v>97.168999999999997</v>
      </c>
      <c r="M333" s="707"/>
      <c r="N333" s="1713">
        <v>354866</v>
      </c>
      <c r="O333" s="1717">
        <f t="shared" si="8"/>
        <v>86.531999999999996</v>
      </c>
      <c r="P333" s="707"/>
      <c r="U333" s="1385"/>
      <c r="V333" s="607"/>
      <c r="W333" s="706"/>
      <c r="Y333" s="1724">
        <v>96.1</v>
      </c>
      <c r="Z333" s="1717">
        <f t="shared" si="9"/>
        <v>97.168999999999997</v>
      </c>
    </row>
    <row r="334" spans="1:26">
      <c r="A334" s="515">
        <v>2002</v>
      </c>
      <c r="B334" s="694" t="s">
        <v>133</v>
      </c>
      <c r="C334" s="529" t="s">
        <v>366</v>
      </c>
      <c r="D334" s="711">
        <v>80.3</v>
      </c>
      <c r="E334" s="551">
        <v>1588.7</v>
      </c>
      <c r="F334" s="718">
        <v>113.2</v>
      </c>
      <c r="G334" s="1321">
        <v>86.3</v>
      </c>
      <c r="H334" s="551">
        <v>51264</v>
      </c>
      <c r="I334" s="710">
        <v>91.840999999999994</v>
      </c>
      <c r="J334" s="551">
        <v>2525923</v>
      </c>
      <c r="K334" s="710">
        <v>2.286</v>
      </c>
      <c r="L334" s="1736">
        <v>96.869</v>
      </c>
      <c r="M334" s="707"/>
      <c r="N334" s="1713">
        <v>287046</v>
      </c>
      <c r="O334" s="1717">
        <f t="shared" si="8"/>
        <v>91.840999999999994</v>
      </c>
      <c r="P334" s="707"/>
      <c r="U334" s="1385"/>
      <c r="V334" s="607"/>
      <c r="W334" s="706"/>
      <c r="Y334" s="1724">
        <v>95.9</v>
      </c>
      <c r="Z334" s="1717">
        <f t="shared" si="9"/>
        <v>96.869</v>
      </c>
    </row>
    <row r="335" spans="1:26">
      <c r="B335" s="508"/>
      <c r="C335" s="530" t="s">
        <v>367</v>
      </c>
      <c r="D335" s="711">
        <v>82.4</v>
      </c>
      <c r="E335" s="551">
        <v>1622.5</v>
      </c>
      <c r="F335" s="718">
        <v>107.3</v>
      </c>
      <c r="G335" s="1321">
        <v>86.2</v>
      </c>
      <c r="H335" s="551">
        <v>49083</v>
      </c>
      <c r="I335" s="710">
        <v>90.424999999999997</v>
      </c>
      <c r="J335" s="551">
        <v>6195875</v>
      </c>
      <c r="K335" s="710">
        <v>2.2879999999999998</v>
      </c>
      <c r="L335" s="1736">
        <v>96.247</v>
      </c>
      <c r="M335" s="707"/>
      <c r="N335" s="1713">
        <v>272632</v>
      </c>
      <c r="O335" s="1717">
        <f t="shared" si="8"/>
        <v>90.424999999999997</v>
      </c>
      <c r="P335" s="707"/>
      <c r="U335" s="1385"/>
      <c r="V335" s="607"/>
      <c r="W335" s="706"/>
      <c r="Y335" s="1724">
        <v>94.9</v>
      </c>
      <c r="Z335" s="1717">
        <f t="shared" si="9"/>
        <v>96.247</v>
      </c>
    </row>
    <row r="336" spans="1:26">
      <c r="B336" s="508"/>
      <c r="C336" s="530" t="s">
        <v>368</v>
      </c>
      <c r="D336" s="711">
        <v>82</v>
      </c>
      <c r="E336" s="551">
        <v>1692</v>
      </c>
      <c r="F336" s="718">
        <v>127.7</v>
      </c>
      <c r="G336" s="1321">
        <v>85.4</v>
      </c>
      <c r="H336" s="551">
        <v>45410</v>
      </c>
      <c r="I336" s="710">
        <v>84.691999999999993</v>
      </c>
      <c r="J336" s="551">
        <v>1805014</v>
      </c>
      <c r="K336" s="710">
        <v>2.2570000000000001</v>
      </c>
      <c r="L336" s="1736">
        <v>96.748000000000005</v>
      </c>
      <c r="M336" s="707"/>
      <c r="N336" s="1713">
        <v>278083</v>
      </c>
      <c r="O336" s="1717">
        <f t="shared" si="8"/>
        <v>84.691999999999993</v>
      </c>
      <c r="P336" s="707"/>
      <c r="U336" s="1385"/>
      <c r="V336" s="607"/>
      <c r="W336" s="706"/>
      <c r="Y336" s="1724">
        <v>95.2</v>
      </c>
      <c r="Z336" s="1717">
        <f t="shared" si="9"/>
        <v>96.748000000000005</v>
      </c>
    </row>
    <row r="337" spans="1:26">
      <c r="B337" s="508"/>
      <c r="C337" s="530" t="s">
        <v>369</v>
      </c>
      <c r="D337" s="711">
        <v>76.900000000000006</v>
      </c>
      <c r="E337" s="551">
        <v>1649.8</v>
      </c>
      <c r="F337" s="718">
        <v>111.1</v>
      </c>
      <c r="G337" s="1321">
        <v>86.6</v>
      </c>
      <c r="H337" s="551">
        <v>46571</v>
      </c>
      <c r="I337" s="710">
        <v>90.62</v>
      </c>
      <c r="J337" s="551">
        <v>4742373</v>
      </c>
      <c r="K337" s="710">
        <v>2.2639999999999998</v>
      </c>
      <c r="L337" s="1736">
        <v>98.156000000000006</v>
      </c>
      <c r="M337" s="707"/>
      <c r="N337" s="1713">
        <v>269585</v>
      </c>
      <c r="O337" s="1717">
        <f t="shared" si="8"/>
        <v>90.62</v>
      </c>
      <c r="P337" s="707"/>
      <c r="U337" s="1385"/>
      <c r="V337" s="607"/>
      <c r="W337" s="706"/>
      <c r="Y337" s="1724">
        <v>95.8</v>
      </c>
      <c r="Z337" s="1717">
        <f t="shared" si="9"/>
        <v>98.156000000000006</v>
      </c>
    </row>
    <row r="338" spans="1:26">
      <c r="B338" s="508"/>
      <c r="C338" s="530" t="s">
        <v>370</v>
      </c>
      <c r="D338" s="711">
        <v>75.8</v>
      </c>
      <c r="E338" s="551">
        <v>1646.7</v>
      </c>
      <c r="F338" s="718">
        <v>107.3</v>
      </c>
      <c r="G338" s="1321">
        <v>86.5</v>
      </c>
      <c r="H338" s="551">
        <v>52372</v>
      </c>
      <c r="I338" s="710">
        <v>92.325999999999993</v>
      </c>
      <c r="J338" s="551">
        <v>33143282</v>
      </c>
      <c r="K338" s="710">
        <v>2.2690000000000001</v>
      </c>
      <c r="L338" s="1736">
        <v>97.745999999999995</v>
      </c>
      <c r="M338" s="707"/>
      <c r="N338" s="1713">
        <v>265181</v>
      </c>
      <c r="O338" s="1717">
        <f t="shared" si="8"/>
        <v>92.325999999999993</v>
      </c>
      <c r="P338" s="707"/>
      <c r="U338" s="1385"/>
      <c r="V338" s="607"/>
      <c r="W338" s="706"/>
      <c r="Y338" s="1724">
        <v>95.4</v>
      </c>
      <c r="Z338" s="1717">
        <f t="shared" si="9"/>
        <v>97.745999999999995</v>
      </c>
    </row>
    <row r="339" spans="1:26">
      <c r="B339" s="508"/>
      <c r="C339" s="530" t="s">
        <v>371</v>
      </c>
      <c r="D339" s="711">
        <v>76</v>
      </c>
      <c r="E339" s="551">
        <v>1661.2</v>
      </c>
      <c r="F339" s="718">
        <v>112.2</v>
      </c>
      <c r="G339" s="1321">
        <v>86.5</v>
      </c>
      <c r="H339" s="551">
        <v>51584</v>
      </c>
      <c r="I339" s="710">
        <v>93.498000000000005</v>
      </c>
      <c r="J339" s="551">
        <v>7285298</v>
      </c>
      <c r="K339" s="710">
        <v>2.2730000000000001</v>
      </c>
      <c r="L339" s="1736">
        <v>98.045000000000002</v>
      </c>
      <c r="M339" s="707"/>
      <c r="N339" s="1713">
        <v>271486</v>
      </c>
      <c r="O339" s="1717">
        <f t="shared" si="8"/>
        <v>93.498000000000005</v>
      </c>
      <c r="P339" s="707"/>
      <c r="U339" s="1385"/>
      <c r="V339" s="607"/>
      <c r="W339" s="706"/>
      <c r="Y339" s="1724">
        <v>95.3</v>
      </c>
      <c r="Z339" s="1717">
        <f t="shared" si="9"/>
        <v>98.045000000000002</v>
      </c>
    </row>
    <row r="340" spans="1:26">
      <c r="B340" s="508"/>
      <c r="C340" s="530" t="s">
        <v>372</v>
      </c>
      <c r="D340" s="711">
        <v>76</v>
      </c>
      <c r="E340" s="551">
        <v>1621.9</v>
      </c>
      <c r="F340" s="718">
        <v>113.6</v>
      </c>
      <c r="G340" s="1321">
        <v>86.7</v>
      </c>
      <c r="H340" s="551">
        <v>55320</v>
      </c>
      <c r="I340" s="710">
        <v>94.944999999999993</v>
      </c>
      <c r="J340" s="551">
        <v>2735453</v>
      </c>
      <c r="K340" s="710">
        <v>2.2690000000000001</v>
      </c>
      <c r="L340" s="1736">
        <v>97.629000000000005</v>
      </c>
      <c r="M340" s="707"/>
      <c r="N340" s="1713">
        <v>330259</v>
      </c>
      <c r="O340" s="1717">
        <f t="shared" si="8"/>
        <v>94.944999999999993</v>
      </c>
      <c r="P340" s="707"/>
      <c r="U340" s="1385"/>
      <c r="V340" s="607"/>
      <c r="W340" s="706"/>
      <c r="Y340" s="1724">
        <v>94.7</v>
      </c>
      <c r="Z340" s="1717">
        <f t="shared" si="9"/>
        <v>97.629000000000005</v>
      </c>
    </row>
    <row r="341" spans="1:26">
      <c r="B341" s="508"/>
      <c r="C341" s="530" t="s">
        <v>373</v>
      </c>
      <c r="D341" s="711">
        <v>75.8</v>
      </c>
      <c r="E341" s="551">
        <v>1571.5</v>
      </c>
      <c r="F341" s="718">
        <v>117.5</v>
      </c>
      <c r="G341" s="1321">
        <v>86.1</v>
      </c>
      <c r="H341" s="551">
        <v>54514</v>
      </c>
      <c r="I341" s="710">
        <v>93.17</v>
      </c>
      <c r="J341" s="551">
        <v>6766896</v>
      </c>
      <c r="K341" s="710">
        <v>2.2629999999999999</v>
      </c>
      <c r="L341" s="1736">
        <v>98.045000000000002</v>
      </c>
      <c r="M341" s="707"/>
      <c r="N341" s="1713">
        <v>284905</v>
      </c>
      <c r="O341" s="1717">
        <f t="shared" si="8"/>
        <v>93.17</v>
      </c>
      <c r="P341" s="707"/>
      <c r="U341" s="1385"/>
      <c r="V341" s="607"/>
      <c r="W341" s="706"/>
      <c r="Y341" s="1724">
        <v>95.3</v>
      </c>
      <c r="Z341" s="1717">
        <f t="shared" si="9"/>
        <v>98.045000000000002</v>
      </c>
    </row>
    <row r="342" spans="1:26">
      <c r="B342" s="508"/>
      <c r="C342" s="530" t="s">
        <v>374</v>
      </c>
      <c r="D342" s="711">
        <v>76</v>
      </c>
      <c r="E342" s="551">
        <v>1606</v>
      </c>
      <c r="F342" s="718">
        <v>107.4</v>
      </c>
      <c r="G342" s="1321">
        <v>86.1</v>
      </c>
      <c r="H342" s="551">
        <v>52583</v>
      </c>
      <c r="I342" s="710">
        <v>82.254000000000005</v>
      </c>
      <c r="J342" s="551">
        <v>2093558</v>
      </c>
      <c r="K342" s="710">
        <v>2.2370000000000001</v>
      </c>
      <c r="L342" s="1736">
        <v>98.141999999999996</v>
      </c>
      <c r="M342" s="707"/>
      <c r="N342" s="1713">
        <v>273912</v>
      </c>
      <c r="O342" s="1717">
        <f>ROUND(N342/N330*100,3)</f>
        <v>82.254000000000005</v>
      </c>
      <c r="P342" s="707"/>
      <c r="U342" s="1385"/>
      <c r="V342" s="607"/>
      <c r="W342" s="706"/>
      <c r="Y342" s="1724">
        <v>95.1</v>
      </c>
      <c r="Z342" s="1717">
        <f t="shared" ref="Z342:Z366" si="10">ROUND(Y342/Y330*100,3)</f>
        <v>98.141999999999996</v>
      </c>
    </row>
    <row r="343" spans="1:26">
      <c r="B343" s="508"/>
      <c r="C343" s="530" t="s">
        <v>116</v>
      </c>
      <c r="D343" s="711">
        <v>75.2</v>
      </c>
      <c r="E343" s="551">
        <v>1570.4</v>
      </c>
      <c r="F343" s="718">
        <v>135</v>
      </c>
      <c r="G343" s="1321">
        <v>85.6</v>
      </c>
      <c r="H343" s="551">
        <v>53262</v>
      </c>
      <c r="I343" s="710">
        <v>90.7</v>
      </c>
      <c r="J343" s="551">
        <v>3798320</v>
      </c>
      <c r="K343" s="710">
        <v>2.2349999999999999</v>
      </c>
      <c r="L343" s="1736">
        <v>98.14</v>
      </c>
      <c r="M343" s="707"/>
      <c r="N343" s="1713">
        <v>286915</v>
      </c>
      <c r="O343" s="1717">
        <f>ROUND(N343/N331*100,3)</f>
        <v>90.7</v>
      </c>
      <c r="P343" s="707"/>
      <c r="U343" s="1385"/>
      <c r="V343" s="607"/>
      <c r="W343" s="706"/>
      <c r="Y343" s="1724">
        <v>95</v>
      </c>
      <c r="Z343" s="1717">
        <f t="shared" si="10"/>
        <v>98.14</v>
      </c>
    </row>
    <row r="344" spans="1:26">
      <c r="B344" s="508"/>
      <c r="C344" s="530" t="s">
        <v>117</v>
      </c>
      <c r="D344" s="711">
        <v>74</v>
      </c>
      <c r="E344" s="551">
        <v>1552.2</v>
      </c>
      <c r="F344" s="718">
        <v>129</v>
      </c>
      <c r="G344" s="1321">
        <v>85.9</v>
      </c>
      <c r="H344" s="551">
        <v>48055</v>
      </c>
      <c r="I344" s="710">
        <v>107.952</v>
      </c>
      <c r="J344" s="551">
        <v>27824263</v>
      </c>
      <c r="K344" s="710">
        <v>2.2029999999999998</v>
      </c>
      <c r="L344" s="1736">
        <v>98.754000000000005</v>
      </c>
      <c r="M344" s="707"/>
      <c r="N344" s="1713">
        <v>324915</v>
      </c>
      <c r="O344" s="1717">
        <f>ROUND(N344/N332*100,3)</f>
        <v>107.952</v>
      </c>
      <c r="P344" s="707"/>
      <c r="U344" s="1385"/>
      <c r="V344" s="607"/>
      <c r="W344" s="706"/>
      <c r="Y344" s="1724">
        <v>95.1</v>
      </c>
      <c r="Z344" s="1717">
        <f t="shared" si="10"/>
        <v>98.754000000000005</v>
      </c>
    </row>
    <row r="345" spans="1:26">
      <c r="B345" s="508"/>
      <c r="C345" s="533" t="s">
        <v>118</v>
      </c>
      <c r="D345" s="720">
        <v>74.900000000000006</v>
      </c>
      <c r="E345" s="551">
        <v>1518.9</v>
      </c>
      <c r="F345" s="718">
        <v>140.80000000000001</v>
      </c>
      <c r="G345" s="1321">
        <v>84.8</v>
      </c>
      <c r="H345" s="551">
        <v>46282</v>
      </c>
      <c r="I345" s="710">
        <v>109.94199999999999</v>
      </c>
      <c r="J345" s="551">
        <v>2459888</v>
      </c>
      <c r="K345" s="710">
        <v>2.2160000000000002</v>
      </c>
      <c r="L345" s="1736">
        <v>98.855000000000004</v>
      </c>
      <c r="M345" s="707"/>
      <c r="N345" s="1713">
        <v>390147</v>
      </c>
      <c r="O345" s="1717">
        <f>ROUND(N345/N333*100,3)</f>
        <v>109.94199999999999</v>
      </c>
      <c r="P345" s="707"/>
      <c r="U345" s="1385"/>
      <c r="V345" s="607"/>
      <c r="W345" s="706"/>
      <c r="Y345" s="1724">
        <v>95</v>
      </c>
      <c r="Z345" s="1717">
        <f t="shared" si="10"/>
        <v>98.855000000000004</v>
      </c>
    </row>
    <row r="346" spans="1:26">
      <c r="A346" s="501">
        <v>2003</v>
      </c>
      <c r="B346" s="716" t="s">
        <v>134</v>
      </c>
      <c r="C346" s="529" t="s">
        <v>366</v>
      </c>
      <c r="D346" s="709">
        <v>78.599999999999994</v>
      </c>
      <c r="E346" s="549">
        <v>1562.021</v>
      </c>
      <c r="F346" s="717">
        <v>136.1</v>
      </c>
      <c r="G346" s="1322">
        <v>85.2</v>
      </c>
      <c r="H346" s="549">
        <v>45706</v>
      </c>
      <c r="I346" s="712">
        <v>102.92100000000001</v>
      </c>
      <c r="J346" s="549">
        <v>1958312</v>
      </c>
      <c r="K346" s="712">
        <v>2.4300000000000002</v>
      </c>
      <c r="L346" s="1738">
        <v>98.436000000000007</v>
      </c>
      <c r="M346" s="707"/>
      <c r="N346" s="1713">
        <v>295431</v>
      </c>
      <c r="O346" s="1717">
        <f>ROUND(N346/N334*100,3)</f>
        <v>102.92100000000001</v>
      </c>
      <c r="P346" s="707"/>
      <c r="U346" s="1385"/>
      <c r="V346" s="607"/>
      <c r="W346" s="706"/>
      <c r="Y346" s="1724">
        <v>94.4</v>
      </c>
      <c r="Z346" s="1717">
        <f t="shared" si="10"/>
        <v>98.436000000000007</v>
      </c>
    </row>
    <row r="347" spans="1:26">
      <c r="B347" s="508"/>
      <c r="C347" s="530" t="s">
        <v>367</v>
      </c>
      <c r="D347" s="711">
        <v>78.7</v>
      </c>
      <c r="E347" s="551">
        <v>1509.752</v>
      </c>
      <c r="F347" s="718">
        <v>130</v>
      </c>
      <c r="G347" s="1321">
        <v>85.1</v>
      </c>
      <c r="H347" s="551">
        <v>43467</v>
      </c>
      <c r="I347" s="710">
        <v>97</v>
      </c>
      <c r="J347" s="551">
        <v>6052791</v>
      </c>
      <c r="K347" s="710">
        <v>2.4380000000000002</v>
      </c>
      <c r="L347" s="1736">
        <v>99.367999999999995</v>
      </c>
      <c r="M347" s="707"/>
      <c r="N347" s="1713">
        <v>264454</v>
      </c>
      <c r="O347" s="1717">
        <f t="shared" ref="O347:O370" si="11">ROUND(N347/N335*100,3)</f>
        <v>97</v>
      </c>
      <c r="P347" s="707"/>
      <c r="U347" s="1385"/>
      <c r="V347" s="607"/>
      <c r="W347" s="706"/>
      <c r="Y347" s="1724">
        <v>94.3</v>
      </c>
      <c r="Z347" s="1717">
        <f t="shared" si="10"/>
        <v>99.367999999999995</v>
      </c>
    </row>
    <row r="348" spans="1:26">
      <c r="B348" s="508"/>
      <c r="C348" s="530" t="s">
        <v>368</v>
      </c>
      <c r="D348" s="711">
        <v>78.8</v>
      </c>
      <c r="E348" s="551">
        <v>1476.029</v>
      </c>
      <c r="F348" s="718">
        <v>133.4</v>
      </c>
      <c r="G348" s="1321">
        <v>84.3</v>
      </c>
      <c r="H348" s="551">
        <v>42189</v>
      </c>
      <c r="I348" s="710">
        <v>111.81399999999999</v>
      </c>
      <c r="J348" s="551">
        <v>2175017</v>
      </c>
      <c r="K348" s="710">
        <v>2.427</v>
      </c>
      <c r="L348" s="1736">
        <v>99.265000000000001</v>
      </c>
      <c r="M348" s="707"/>
      <c r="N348" s="1713">
        <v>310937</v>
      </c>
      <c r="O348" s="1717">
        <f t="shared" si="11"/>
        <v>111.81399999999999</v>
      </c>
      <c r="P348" s="707"/>
      <c r="U348" s="1385"/>
      <c r="V348" s="607"/>
      <c r="W348" s="706"/>
      <c r="Y348" s="1724">
        <v>94.5</v>
      </c>
      <c r="Z348" s="1717">
        <f t="shared" si="10"/>
        <v>99.265000000000001</v>
      </c>
    </row>
    <row r="349" spans="1:26">
      <c r="B349" s="508"/>
      <c r="C349" s="530" t="s">
        <v>369</v>
      </c>
      <c r="D349" s="711">
        <v>78</v>
      </c>
      <c r="E349" s="551">
        <v>1496.6469999999999</v>
      </c>
      <c r="F349" s="718">
        <v>125.6</v>
      </c>
      <c r="G349" s="1321">
        <v>85.3</v>
      </c>
      <c r="H349" s="551">
        <v>41526</v>
      </c>
      <c r="I349" s="710">
        <v>110.10899999999999</v>
      </c>
      <c r="J349" s="551">
        <v>4922158</v>
      </c>
      <c r="K349" s="710">
        <v>2.4159999999999999</v>
      </c>
      <c r="L349" s="1736">
        <v>99.165000000000006</v>
      </c>
      <c r="M349" s="707"/>
      <c r="N349" s="1713">
        <v>296836</v>
      </c>
      <c r="O349" s="1717">
        <f t="shared" si="11"/>
        <v>110.10899999999999</v>
      </c>
      <c r="P349" s="707"/>
      <c r="U349" s="1385"/>
      <c r="V349" s="607"/>
      <c r="W349" s="706"/>
      <c r="Y349" s="1724">
        <v>95</v>
      </c>
      <c r="Z349" s="1717">
        <f t="shared" si="10"/>
        <v>99.165000000000006</v>
      </c>
    </row>
    <row r="350" spans="1:26">
      <c r="B350" s="508"/>
      <c r="C350" s="530" t="s">
        <v>370</v>
      </c>
      <c r="D350" s="711">
        <v>77.099999999999994</v>
      </c>
      <c r="E350" s="551">
        <v>1485.6030000000001</v>
      </c>
      <c r="F350" s="718">
        <v>132.5</v>
      </c>
      <c r="G350" s="1321">
        <v>85.2</v>
      </c>
      <c r="H350" s="551">
        <v>44763</v>
      </c>
      <c r="I350" s="710">
        <v>116.89400000000001</v>
      </c>
      <c r="J350" s="551">
        <v>37725492</v>
      </c>
      <c r="K350" s="710">
        <v>2.41</v>
      </c>
      <c r="L350" s="1736">
        <v>99.686000000000007</v>
      </c>
      <c r="M350" s="707"/>
      <c r="N350" s="1713">
        <v>309980</v>
      </c>
      <c r="O350" s="1717">
        <f t="shared" si="11"/>
        <v>116.89400000000001</v>
      </c>
      <c r="P350" s="707"/>
      <c r="U350" s="1385"/>
      <c r="V350" s="607"/>
      <c r="W350" s="706"/>
      <c r="Y350" s="1724">
        <v>95.1</v>
      </c>
      <c r="Z350" s="1717">
        <f t="shared" si="10"/>
        <v>99.686000000000007</v>
      </c>
    </row>
    <row r="351" spans="1:26">
      <c r="B351" s="508"/>
      <c r="C351" s="530" t="s">
        <v>371</v>
      </c>
      <c r="D351" s="711">
        <v>77.5</v>
      </c>
      <c r="E351" s="551">
        <v>1530.91</v>
      </c>
      <c r="F351" s="718">
        <v>142.6</v>
      </c>
      <c r="G351" s="1321">
        <v>84.3</v>
      </c>
      <c r="H351" s="551">
        <v>44800</v>
      </c>
      <c r="I351" s="710">
        <v>113.05200000000001</v>
      </c>
      <c r="J351" s="551">
        <v>3428135</v>
      </c>
      <c r="K351" s="710">
        <v>2.3980000000000001</v>
      </c>
      <c r="L351" s="1736">
        <v>99.58</v>
      </c>
      <c r="M351" s="707"/>
      <c r="N351" s="1713">
        <v>306921</v>
      </c>
      <c r="O351" s="1717">
        <f t="shared" si="11"/>
        <v>113.05200000000001</v>
      </c>
      <c r="P351" s="707"/>
      <c r="U351" s="1385"/>
      <c r="V351" s="607"/>
      <c r="W351" s="706"/>
      <c r="Y351" s="1724">
        <v>94.9</v>
      </c>
      <c r="Z351" s="1717">
        <f t="shared" si="10"/>
        <v>99.58</v>
      </c>
    </row>
    <row r="352" spans="1:26">
      <c r="B352" s="508"/>
      <c r="C352" s="530" t="s">
        <v>372</v>
      </c>
      <c r="D352" s="711">
        <v>77.099999999999994</v>
      </c>
      <c r="E352" s="551">
        <v>1556.4</v>
      </c>
      <c r="F352" s="718">
        <v>120.4</v>
      </c>
      <c r="G352" s="1321">
        <v>84.9</v>
      </c>
      <c r="H352" s="551">
        <v>46567</v>
      </c>
      <c r="I352" s="710">
        <v>88.156999999999996</v>
      </c>
      <c r="J352" s="551">
        <v>3259261</v>
      </c>
      <c r="K352" s="710">
        <v>2.3919999999999999</v>
      </c>
      <c r="L352" s="1736">
        <v>100.10599999999999</v>
      </c>
      <c r="M352" s="707"/>
      <c r="N352" s="1713">
        <v>291148</v>
      </c>
      <c r="O352" s="1717">
        <f t="shared" si="11"/>
        <v>88.156999999999996</v>
      </c>
      <c r="P352" s="707"/>
      <c r="U352" s="1385"/>
      <c r="V352" s="607"/>
      <c r="W352" s="706"/>
      <c r="Y352" s="1724">
        <v>94.8</v>
      </c>
      <c r="Z352" s="1717">
        <f t="shared" si="10"/>
        <v>100.10599999999999</v>
      </c>
    </row>
    <row r="353" spans="1:26">
      <c r="B353" s="508"/>
      <c r="C353" s="530" t="s">
        <v>373</v>
      </c>
      <c r="D353" s="711">
        <v>77.2</v>
      </c>
      <c r="E353" s="551">
        <v>1548.8</v>
      </c>
      <c r="F353" s="718">
        <v>108</v>
      </c>
      <c r="G353" s="1321">
        <v>83</v>
      </c>
      <c r="H353" s="551">
        <v>44732</v>
      </c>
      <c r="I353" s="710">
        <v>109.824</v>
      </c>
      <c r="J353" s="551">
        <v>5123426</v>
      </c>
      <c r="K353" s="710">
        <v>2.403</v>
      </c>
      <c r="L353" s="1736">
        <v>99.474999999999994</v>
      </c>
      <c r="M353" s="707"/>
      <c r="N353" s="1713">
        <v>312894</v>
      </c>
      <c r="O353" s="1717">
        <f t="shared" si="11"/>
        <v>109.824</v>
      </c>
      <c r="P353" s="707"/>
      <c r="U353" s="1385"/>
      <c r="V353" s="607"/>
      <c r="W353" s="706"/>
      <c r="Y353" s="1724">
        <v>94.8</v>
      </c>
      <c r="Z353" s="1717">
        <f t="shared" si="10"/>
        <v>99.474999999999994</v>
      </c>
    </row>
    <row r="354" spans="1:26">
      <c r="B354" s="508"/>
      <c r="C354" s="530" t="s">
        <v>374</v>
      </c>
      <c r="D354" s="711">
        <v>78</v>
      </c>
      <c r="E354" s="551">
        <v>1550.4</v>
      </c>
      <c r="F354" s="718">
        <v>107</v>
      </c>
      <c r="G354" s="1321">
        <v>82.8</v>
      </c>
      <c r="H354" s="551">
        <v>43975</v>
      </c>
      <c r="I354" s="710">
        <v>94.405000000000001</v>
      </c>
      <c r="J354" s="551">
        <v>2073952</v>
      </c>
      <c r="K354" s="710">
        <v>2.3919999999999999</v>
      </c>
      <c r="L354" s="1736">
        <v>100.21</v>
      </c>
      <c r="M354" s="707"/>
      <c r="N354" s="1713">
        <v>258587</v>
      </c>
      <c r="O354" s="1717">
        <f t="shared" si="11"/>
        <v>94.405000000000001</v>
      </c>
      <c r="P354" s="707"/>
      <c r="U354" s="1385"/>
      <c r="V354" s="607"/>
      <c r="W354" s="706"/>
      <c r="Y354" s="1724">
        <v>95.3</v>
      </c>
      <c r="Z354" s="1717">
        <f t="shared" si="10"/>
        <v>100.21</v>
      </c>
    </row>
    <row r="355" spans="1:26">
      <c r="B355" s="508"/>
      <c r="C355" s="530" t="s">
        <v>116</v>
      </c>
      <c r="D355" s="711">
        <v>76.099999999999994</v>
      </c>
      <c r="E355" s="551">
        <v>1568.8</v>
      </c>
      <c r="F355" s="718">
        <v>121.9</v>
      </c>
      <c r="G355" s="1321">
        <v>82.8</v>
      </c>
      <c r="H355" s="551">
        <v>41942</v>
      </c>
      <c r="I355" s="710">
        <v>96.825999999999993</v>
      </c>
      <c r="J355" s="551">
        <v>4241003</v>
      </c>
      <c r="K355" s="710">
        <v>2.4089999999999998</v>
      </c>
      <c r="L355" s="1736">
        <v>100</v>
      </c>
      <c r="M355" s="707"/>
      <c r="N355" s="1713">
        <v>277809</v>
      </c>
      <c r="O355" s="1717">
        <f t="shared" si="11"/>
        <v>96.825999999999993</v>
      </c>
      <c r="P355" s="707"/>
      <c r="U355" s="1385"/>
      <c r="V355" s="607"/>
      <c r="W355" s="706"/>
      <c r="Y355" s="1724">
        <v>95</v>
      </c>
      <c r="Z355" s="1717">
        <f t="shared" si="10"/>
        <v>100</v>
      </c>
    </row>
    <row r="356" spans="1:26">
      <c r="B356" s="508"/>
      <c r="C356" s="530" t="s">
        <v>117</v>
      </c>
      <c r="D356" s="711">
        <v>75.8</v>
      </c>
      <c r="E356" s="551">
        <v>1541.9</v>
      </c>
      <c r="F356" s="718">
        <v>113.9</v>
      </c>
      <c r="G356" s="1321">
        <v>81.099999999999994</v>
      </c>
      <c r="H356" s="551">
        <v>37455</v>
      </c>
      <c r="I356" s="710">
        <v>88.373000000000005</v>
      </c>
      <c r="J356" s="551">
        <v>28299213</v>
      </c>
      <c r="K356" s="710">
        <v>2.403</v>
      </c>
      <c r="L356" s="1736">
        <v>99.578999999999994</v>
      </c>
      <c r="M356" s="707"/>
      <c r="N356" s="1713">
        <v>287138</v>
      </c>
      <c r="O356" s="1717">
        <f t="shared" si="11"/>
        <v>88.373000000000005</v>
      </c>
      <c r="P356" s="707"/>
      <c r="U356" s="1385"/>
      <c r="V356" s="607"/>
      <c r="W356" s="706"/>
      <c r="Y356" s="1724">
        <v>94.7</v>
      </c>
      <c r="Z356" s="1717">
        <f t="shared" si="10"/>
        <v>99.578999999999994</v>
      </c>
    </row>
    <row r="357" spans="1:26">
      <c r="A357" s="698"/>
      <c r="B357" s="708"/>
      <c r="C357" s="533" t="s">
        <v>118</v>
      </c>
      <c r="D357" s="713">
        <v>75.2</v>
      </c>
      <c r="E357" s="557">
        <v>1481.5</v>
      </c>
      <c r="F357" s="719">
        <v>114.1</v>
      </c>
      <c r="G357" s="1323">
        <v>80.5</v>
      </c>
      <c r="H357" s="557">
        <v>36461</v>
      </c>
      <c r="I357" s="714">
        <v>86.447999999999993</v>
      </c>
      <c r="J357" s="557">
        <v>2194477</v>
      </c>
      <c r="K357" s="714">
        <v>2.3980000000000001</v>
      </c>
      <c r="L357" s="1737">
        <v>100</v>
      </c>
      <c r="M357" s="707"/>
      <c r="N357" s="1713">
        <v>337276</v>
      </c>
      <c r="O357" s="1717">
        <f t="shared" si="11"/>
        <v>86.447999999999993</v>
      </c>
      <c r="P357" s="707"/>
      <c r="U357" s="1385"/>
      <c r="V357" s="607"/>
      <c r="W357" s="706"/>
      <c r="Y357" s="1724">
        <v>95</v>
      </c>
      <c r="Z357" s="1717">
        <f t="shared" si="10"/>
        <v>100</v>
      </c>
    </row>
    <row r="358" spans="1:26">
      <c r="A358" s="515">
        <v>2004</v>
      </c>
      <c r="B358" s="694" t="s">
        <v>135</v>
      </c>
      <c r="C358" s="529" t="s">
        <v>366</v>
      </c>
      <c r="D358" s="552">
        <v>75.099999999999994</v>
      </c>
      <c r="E358" s="566">
        <v>1563.4</v>
      </c>
      <c r="F358" s="718">
        <v>119.8</v>
      </c>
      <c r="G358" s="1321">
        <v>84.4</v>
      </c>
      <c r="H358" s="551">
        <v>34486</v>
      </c>
      <c r="I358" s="710">
        <v>106.65900000000001</v>
      </c>
      <c r="J358" s="551">
        <v>2497260</v>
      </c>
      <c r="K358" s="710">
        <v>2.395</v>
      </c>
      <c r="L358" s="1736">
        <v>100.10599999999999</v>
      </c>
      <c r="M358" s="707"/>
      <c r="N358" s="1713">
        <v>315104</v>
      </c>
      <c r="O358" s="1717">
        <f t="shared" si="11"/>
        <v>106.65900000000001</v>
      </c>
      <c r="P358" s="707"/>
      <c r="U358" s="1385"/>
      <c r="V358" s="607"/>
      <c r="W358" s="706"/>
      <c r="Y358" s="1724">
        <v>94.5</v>
      </c>
      <c r="Z358" s="1717">
        <f>ROUND(Y358/Y346*100,3)</f>
        <v>100.10599999999999</v>
      </c>
    </row>
    <row r="359" spans="1:26">
      <c r="B359" s="508"/>
      <c r="C359" s="530" t="s">
        <v>367</v>
      </c>
      <c r="D359" s="552">
        <v>75.599999999999994</v>
      </c>
      <c r="E359" s="566">
        <v>1540.1</v>
      </c>
      <c r="F359" s="718">
        <v>146.6</v>
      </c>
      <c r="G359" s="1321">
        <v>84.3</v>
      </c>
      <c r="H359" s="551">
        <v>33037</v>
      </c>
      <c r="I359" s="710">
        <v>115.84399999999999</v>
      </c>
      <c r="J359" s="551">
        <v>7638959</v>
      </c>
      <c r="K359" s="710">
        <v>2.38</v>
      </c>
      <c r="L359" s="1736">
        <v>100.318</v>
      </c>
      <c r="M359" s="707"/>
      <c r="N359" s="1713">
        <v>306354</v>
      </c>
      <c r="O359" s="1717">
        <f t="shared" si="11"/>
        <v>115.84399999999999</v>
      </c>
      <c r="P359" s="707"/>
      <c r="U359" s="1385"/>
      <c r="V359" s="607"/>
      <c r="W359" s="706"/>
      <c r="Y359" s="1724">
        <v>94.6</v>
      </c>
      <c r="Z359" s="1717">
        <f t="shared" si="10"/>
        <v>100.318</v>
      </c>
    </row>
    <row r="360" spans="1:26">
      <c r="B360" s="508"/>
      <c r="C360" s="530" t="s">
        <v>368</v>
      </c>
      <c r="D360" s="552">
        <v>75.5</v>
      </c>
      <c r="E360" s="566">
        <v>1515.1</v>
      </c>
      <c r="F360" s="718">
        <v>117.8</v>
      </c>
      <c r="G360" s="1321">
        <v>84.8</v>
      </c>
      <c r="H360" s="551">
        <v>32665</v>
      </c>
      <c r="I360" s="710">
        <v>106.41800000000001</v>
      </c>
      <c r="J360" s="551">
        <v>1218907</v>
      </c>
      <c r="K360" s="710">
        <v>2.363</v>
      </c>
      <c r="L360" s="1736">
        <v>100.212</v>
      </c>
      <c r="M360" s="707"/>
      <c r="N360" s="1713">
        <v>330894</v>
      </c>
      <c r="O360" s="1717">
        <f t="shared" si="11"/>
        <v>106.41800000000001</v>
      </c>
      <c r="P360" s="707"/>
      <c r="U360" s="1385"/>
      <c r="V360" s="607"/>
      <c r="W360" s="706"/>
      <c r="Y360" s="1724">
        <v>94.7</v>
      </c>
      <c r="Z360" s="1717">
        <f>ROUND(Y360/Y348*100,3)</f>
        <v>100.212</v>
      </c>
    </row>
    <row r="361" spans="1:26">
      <c r="B361" s="508"/>
      <c r="C361" s="530" t="s">
        <v>369</v>
      </c>
      <c r="D361" s="552">
        <v>75.099999999999994</v>
      </c>
      <c r="E361" s="566">
        <v>1657</v>
      </c>
      <c r="F361" s="718">
        <v>125.9</v>
      </c>
      <c r="G361" s="1321">
        <v>84.2</v>
      </c>
      <c r="H361" s="551">
        <v>32302</v>
      </c>
      <c r="I361" s="710">
        <v>98.933999999999997</v>
      </c>
      <c r="J361" s="551">
        <v>5252015</v>
      </c>
      <c r="K361" s="710">
        <v>2.37</v>
      </c>
      <c r="L361" s="1736">
        <v>99.683999999999997</v>
      </c>
      <c r="M361" s="707"/>
      <c r="N361" s="1713">
        <v>293671</v>
      </c>
      <c r="O361" s="1717">
        <f t="shared" si="11"/>
        <v>98.933999999999997</v>
      </c>
      <c r="P361" s="707"/>
      <c r="U361" s="1385"/>
      <c r="V361" s="607"/>
      <c r="W361" s="706"/>
      <c r="Y361" s="1724">
        <v>94.7</v>
      </c>
      <c r="Z361" s="1717">
        <f t="shared" si="10"/>
        <v>99.683999999999997</v>
      </c>
    </row>
    <row r="362" spans="1:26">
      <c r="B362" s="508"/>
      <c r="C362" s="530" t="s">
        <v>370</v>
      </c>
      <c r="D362" s="552">
        <v>75.7</v>
      </c>
      <c r="E362" s="566">
        <v>1688</v>
      </c>
      <c r="F362" s="718">
        <v>121.3</v>
      </c>
      <c r="G362" s="1321">
        <v>84.3</v>
      </c>
      <c r="H362" s="551">
        <v>32323</v>
      </c>
      <c r="I362" s="710">
        <v>79.822000000000003</v>
      </c>
      <c r="J362" s="551">
        <v>48136135</v>
      </c>
      <c r="K362" s="710">
        <v>2.38</v>
      </c>
      <c r="L362" s="1736">
        <v>99.79</v>
      </c>
      <c r="M362" s="707"/>
      <c r="N362" s="1713">
        <v>247433</v>
      </c>
      <c r="O362" s="1717">
        <f t="shared" si="11"/>
        <v>79.822000000000003</v>
      </c>
      <c r="P362" s="707"/>
      <c r="U362" s="1385"/>
      <c r="V362" s="607"/>
      <c r="W362" s="706"/>
      <c r="Y362" s="1724">
        <v>94.9</v>
      </c>
      <c r="Z362" s="1717">
        <f t="shared" si="10"/>
        <v>99.79</v>
      </c>
    </row>
    <row r="363" spans="1:26">
      <c r="B363" s="508"/>
      <c r="C363" s="530" t="s">
        <v>371</v>
      </c>
      <c r="D363" s="552">
        <v>74.7</v>
      </c>
      <c r="E363" s="566">
        <v>1701</v>
      </c>
      <c r="F363" s="718">
        <v>120.7</v>
      </c>
      <c r="G363" s="1321">
        <v>83.7</v>
      </c>
      <c r="H363" s="551">
        <v>36100</v>
      </c>
      <c r="I363" s="710">
        <v>74.338999999999999</v>
      </c>
      <c r="J363" s="551">
        <v>4138694</v>
      </c>
      <c r="K363" s="710">
        <v>2.375</v>
      </c>
      <c r="L363" s="1736">
        <v>100.316</v>
      </c>
      <c r="M363" s="707"/>
      <c r="N363" s="1713">
        <v>228162</v>
      </c>
      <c r="O363" s="1717">
        <f t="shared" si="11"/>
        <v>74.338999999999999</v>
      </c>
      <c r="P363" s="707"/>
      <c r="U363" s="1385"/>
      <c r="V363" s="607"/>
      <c r="W363" s="706"/>
      <c r="Y363" s="1724">
        <v>95.2</v>
      </c>
      <c r="Z363" s="1717">
        <f>ROUND(Y363/Y351*100,3)</f>
        <v>100.316</v>
      </c>
    </row>
    <row r="364" spans="1:26">
      <c r="B364" s="508"/>
      <c r="C364" s="530" t="s">
        <v>372</v>
      </c>
      <c r="D364" s="552">
        <v>74.7</v>
      </c>
      <c r="E364" s="566">
        <v>1659</v>
      </c>
      <c r="F364" s="718">
        <v>139.9</v>
      </c>
      <c r="G364" s="1321">
        <v>84.1</v>
      </c>
      <c r="H364" s="551">
        <v>36484</v>
      </c>
      <c r="I364" s="710">
        <v>92.867000000000004</v>
      </c>
      <c r="J364" s="551">
        <v>2903960</v>
      </c>
      <c r="K364" s="710">
        <v>2.379</v>
      </c>
      <c r="L364" s="1736">
        <v>100.105</v>
      </c>
      <c r="M364" s="707"/>
      <c r="N364" s="1713">
        <v>270380</v>
      </c>
      <c r="O364" s="1717">
        <f t="shared" si="11"/>
        <v>92.867000000000004</v>
      </c>
      <c r="P364" s="707"/>
      <c r="U364" s="1385"/>
      <c r="V364" s="607"/>
      <c r="W364" s="706"/>
      <c r="Y364" s="1724">
        <v>94.9</v>
      </c>
      <c r="Z364" s="1717">
        <f t="shared" si="10"/>
        <v>100.105</v>
      </c>
    </row>
    <row r="365" spans="1:26">
      <c r="B365" s="508"/>
      <c r="C365" s="530" t="s">
        <v>373</v>
      </c>
      <c r="D365" s="552">
        <v>75</v>
      </c>
      <c r="E365" s="566">
        <v>1599</v>
      </c>
      <c r="F365" s="718">
        <v>127.5</v>
      </c>
      <c r="G365" s="1321">
        <v>83.7</v>
      </c>
      <c r="H365" s="551">
        <v>37270</v>
      </c>
      <c r="I365" s="710">
        <v>80.134</v>
      </c>
      <c r="J365" s="551">
        <v>7972673</v>
      </c>
      <c r="K365" s="710">
        <v>2.3769999999999998</v>
      </c>
      <c r="L365" s="1736">
        <v>100.316</v>
      </c>
      <c r="M365" s="707"/>
      <c r="N365" s="1713">
        <v>250736</v>
      </c>
      <c r="O365" s="1717">
        <f>ROUND(N365/N353*100,3)</f>
        <v>80.134</v>
      </c>
      <c r="P365" s="707"/>
      <c r="U365" s="1385"/>
      <c r="V365" s="607"/>
      <c r="W365" s="706"/>
      <c r="Y365" s="1724">
        <v>95.1</v>
      </c>
      <c r="Z365" s="1717">
        <f t="shared" si="10"/>
        <v>100.316</v>
      </c>
    </row>
    <row r="366" spans="1:26">
      <c r="B366" s="508"/>
      <c r="C366" s="530" t="s">
        <v>374</v>
      </c>
      <c r="D366" s="552">
        <v>74.3</v>
      </c>
      <c r="E366" s="566">
        <v>1671</v>
      </c>
      <c r="F366" s="718">
        <v>132.4</v>
      </c>
      <c r="G366" s="1321">
        <v>82.8</v>
      </c>
      <c r="H366" s="551">
        <v>35781</v>
      </c>
      <c r="I366" s="710">
        <v>99.534999999999997</v>
      </c>
      <c r="J366" s="551">
        <v>2553960</v>
      </c>
      <c r="K366" s="710">
        <v>2.3519999999999999</v>
      </c>
      <c r="L366" s="1736">
        <v>100.52500000000001</v>
      </c>
      <c r="M366" s="707"/>
      <c r="N366" s="1713">
        <v>257384</v>
      </c>
      <c r="O366" s="1717">
        <f t="shared" si="11"/>
        <v>99.534999999999997</v>
      </c>
      <c r="P366" s="707"/>
      <c r="U366" s="1385"/>
      <c r="V366" s="607"/>
      <c r="W366" s="706"/>
      <c r="Y366" s="1724">
        <v>95.8</v>
      </c>
      <c r="Z366" s="1717">
        <f t="shared" si="10"/>
        <v>100.52500000000001</v>
      </c>
    </row>
    <row r="367" spans="1:26">
      <c r="B367" s="508"/>
      <c r="C367" s="530" t="s">
        <v>116</v>
      </c>
      <c r="D367" s="552">
        <v>74.5</v>
      </c>
      <c r="E367" s="566">
        <v>1727</v>
      </c>
      <c r="F367" s="718">
        <v>131.19999999999999</v>
      </c>
      <c r="G367" s="1321">
        <v>83.1</v>
      </c>
      <c r="H367" s="551">
        <v>32982</v>
      </c>
      <c r="I367" s="710">
        <v>86.899000000000001</v>
      </c>
      <c r="J367" s="551">
        <v>5246238</v>
      </c>
      <c r="K367" s="710">
        <v>2.3460000000000001</v>
      </c>
      <c r="L367" s="1736">
        <v>101.684</v>
      </c>
      <c r="M367" s="707"/>
      <c r="N367" s="1713">
        <v>241414</v>
      </c>
      <c r="O367" s="1717">
        <f>ROUND(N367/N355*100,3)</f>
        <v>86.899000000000001</v>
      </c>
      <c r="P367" s="707"/>
      <c r="U367" s="1385"/>
      <c r="V367" s="607"/>
      <c r="W367" s="706"/>
      <c r="Y367" s="1724">
        <v>96.6</v>
      </c>
      <c r="Z367" s="1717">
        <f>ROUND(Y367/Y355*100,3)</f>
        <v>101.684</v>
      </c>
    </row>
    <row r="368" spans="1:26">
      <c r="B368" s="508"/>
      <c r="C368" s="530" t="s">
        <v>117</v>
      </c>
      <c r="D368" s="552">
        <v>75.3</v>
      </c>
      <c r="E368" s="566">
        <v>1731</v>
      </c>
      <c r="F368" s="718">
        <v>140.1</v>
      </c>
      <c r="G368" s="1321">
        <v>83.5</v>
      </c>
      <c r="H368" s="551">
        <v>31771</v>
      </c>
      <c r="I368" s="710">
        <v>88.694999999999993</v>
      </c>
      <c r="J368" s="551">
        <v>34978533</v>
      </c>
      <c r="K368" s="710">
        <v>2.3380000000000001</v>
      </c>
      <c r="L368" s="1736">
        <v>101.795</v>
      </c>
      <c r="M368" s="707"/>
      <c r="N368" s="1713">
        <v>254677</v>
      </c>
      <c r="O368" s="1717">
        <f>ROUND(N368/N356*100,3)</f>
        <v>88.694999999999993</v>
      </c>
      <c r="P368" s="707"/>
      <c r="U368" s="1385"/>
      <c r="V368" s="607"/>
      <c r="W368" s="706"/>
      <c r="Y368" s="1724">
        <v>96.4</v>
      </c>
      <c r="Z368" s="1717">
        <f>ROUND(Y368/Y356*100,3)</f>
        <v>101.795</v>
      </c>
    </row>
    <row r="369" spans="1:26">
      <c r="B369" s="508"/>
      <c r="C369" s="533" t="s">
        <v>118</v>
      </c>
      <c r="D369" s="552">
        <v>76</v>
      </c>
      <c r="E369" s="566">
        <v>1665</v>
      </c>
      <c r="F369" s="718">
        <v>137</v>
      </c>
      <c r="G369" s="1321">
        <v>83.7</v>
      </c>
      <c r="H369" s="551">
        <v>30074</v>
      </c>
      <c r="I369" s="710">
        <v>86.295000000000002</v>
      </c>
      <c r="J369" s="551">
        <v>2651551</v>
      </c>
      <c r="K369" s="710">
        <v>2.3180000000000001</v>
      </c>
      <c r="L369" s="1736">
        <v>100.73699999999999</v>
      </c>
      <c r="M369" s="707"/>
      <c r="N369" s="1713">
        <v>291053</v>
      </c>
      <c r="O369" s="1717">
        <f t="shared" si="11"/>
        <v>86.295000000000002</v>
      </c>
      <c r="P369" s="707"/>
      <c r="U369" s="1385"/>
      <c r="V369" s="607"/>
      <c r="W369" s="706"/>
      <c r="Y369" s="1724">
        <v>95.7</v>
      </c>
      <c r="Z369" s="1717">
        <f>ROUND(Y369/Y357*100,3)</f>
        <v>100.73699999999999</v>
      </c>
    </row>
    <row r="370" spans="1:26">
      <c r="A370" s="501">
        <v>2005</v>
      </c>
      <c r="B370" s="716" t="s">
        <v>136</v>
      </c>
      <c r="C370" s="529" t="s">
        <v>366</v>
      </c>
      <c r="D370" s="558">
        <v>77.099999999999994</v>
      </c>
      <c r="E370" s="564">
        <v>1677</v>
      </c>
      <c r="F370" s="717">
        <v>127.1</v>
      </c>
      <c r="G370" s="1322">
        <v>82.9</v>
      </c>
      <c r="H370" s="549">
        <v>28408</v>
      </c>
      <c r="I370" s="712">
        <v>77.281999999999996</v>
      </c>
      <c r="J370" s="549">
        <v>2641751</v>
      </c>
      <c r="K370" s="712">
        <v>2.3199999999999998</v>
      </c>
      <c r="L370" s="1738">
        <v>100.63500000000001</v>
      </c>
      <c r="M370" s="707"/>
      <c r="N370" s="1713">
        <v>243520</v>
      </c>
      <c r="O370" s="1717">
        <f t="shared" si="11"/>
        <v>77.281999999999996</v>
      </c>
      <c r="P370" s="707"/>
      <c r="U370" s="1385"/>
      <c r="V370" s="607"/>
      <c r="W370" s="706"/>
      <c r="Y370" s="1724">
        <v>95.1</v>
      </c>
      <c r="Z370" s="1717">
        <f>ROUND(Y370/Y358*100,3)</f>
        <v>100.63500000000001</v>
      </c>
    </row>
    <row r="371" spans="1:26">
      <c r="B371" s="508"/>
      <c r="C371" s="530" t="s">
        <v>367</v>
      </c>
      <c r="D371" s="552">
        <v>77.099999999999994</v>
      </c>
      <c r="E371" s="566">
        <v>1725</v>
      </c>
      <c r="F371" s="718">
        <v>137.6</v>
      </c>
      <c r="G371" s="1321">
        <v>83.2</v>
      </c>
      <c r="H371" s="551">
        <v>27725</v>
      </c>
      <c r="I371" s="710">
        <v>77.622</v>
      </c>
      <c r="J371" s="551">
        <v>8864267</v>
      </c>
      <c r="K371" s="710">
        <v>2.3079999999999998</v>
      </c>
      <c r="L371" s="1736">
        <v>100.211</v>
      </c>
      <c r="M371" s="707"/>
      <c r="N371" s="1713">
        <v>237799</v>
      </c>
      <c r="O371" s="1717">
        <f>ROUND(N371/N359*100,3)</f>
        <v>77.622</v>
      </c>
      <c r="P371" s="707"/>
      <c r="U371" s="1385"/>
      <c r="V371" s="607"/>
      <c r="W371" s="706"/>
      <c r="Y371" s="1724">
        <v>94.8</v>
      </c>
      <c r="Z371" s="1717">
        <f>ROUND(Y371/Y359*100,3)</f>
        <v>100.211</v>
      </c>
    </row>
    <row r="372" spans="1:26">
      <c r="B372" s="508"/>
      <c r="C372" s="530" t="s">
        <v>368</v>
      </c>
      <c r="D372" s="552">
        <v>77.900000000000006</v>
      </c>
      <c r="E372" s="566">
        <v>1745</v>
      </c>
      <c r="F372" s="718">
        <v>134.30000000000001</v>
      </c>
      <c r="G372" s="1321">
        <v>83.3</v>
      </c>
      <c r="H372" s="551">
        <v>28090</v>
      </c>
      <c r="I372" s="710">
        <v>77.599000000000004</v>
      </c>
      <c r="J372" s="551">
        <v>2157507</v>
      </c>
      <c r="K372" s="710">
        <v>2.2730000000000001</v>
      </c>
      <c r="L372" s="1736">
        <v>100.739</v>
      </c>
      <c r="M372" s="707"/>
      <c r="N372" s="1713">
        <v>256770</v>
      </c>
      <c r="O372" s="1717">
        <f t="shared" ref="O372:O405" si="12">ROUND(N372/N360*100,3)</f>
        <v>77.599000000000004</v>
      </c>
      <c r="P372" s="707"/>
      <c r="U372" s="1385"/>
      <c r="V372" s="607"/>
      <c r="W372" s="706"/>
      <c r="Y372" s="1724">
        <v>95.4</v>
      </c>
      <c r="Z372" s="1717">
        <f t="shared" ref="Z372:Z381" si="13">ROUND(Y372/Y360*100,3)</f>
        <v>100.739</v>
      </c>
    </row>
    <row r="373" spans="1:26">
      <c r="B373" s="508"/>
      <c r="C373" s="530" t="s">
        <v>369</v>
      </c>
      <c r="D373" s="552">
        <v>79</v>
      </c>
      <c r="E373" s="566">
        <v>1793</v>
      </c>
      <c r="F373" s="718">
        <v>160.4</v>
      </c>
      <c r="G373" s="1321">
        <v>84.2</v>
      </c>
      <c r="H373" s="551">
        <v>26725</v>
      </c>
      <c r="I373" s="710">
        <v>85.3</v>
      </c>
      <c r="J373" s="551">
        <v>5640298</v>
      </c>
      <c r="K373" s="710">
        <v>2.2719999999999998</v>
      </c>
      <c r="L373" s="1736">
        <v>100.52800000000001</v>
      </c>
      <c r="M373" s="707"/>
      <c r="N373" s="1713">
        <v>250501</v>
      </c>
      <c r="O373" s="1717">
        <f t="shared" si="12"/>
        <v>85.3</v>
      </c>
      <c r="P373" s="707"/>
      <c r="U373" s="1385"/>
      <c r="V373" s="607"/>
      <c r="W373" s="706"/>
      <c r="Y373" s="1724">
        <v>95.2</v>
      </c>
      <c r="Z373" s="1717">
        <f t="shared" si="13"/>
        <v>100.52800000000001</v>
      </c>
    </row>
    <row r="374" spans="1:26">
      <c r="B374" s="508"/>
      <c r="C374" s="530" t="s">
        <v>370</v>
      </c>
      <c r="D374" s="552">
        <v>79.400000000000006</v>
      </c>
      <c r="E374" s="566">
        <v>1787</v>
      </c>
      <c r="F374" s="718">
        <v>141.80000000000001</v>
      </c>
      <c r="G374" s="1321">
        <v>86.7</v>
      </c>
      <c r="H374" s="551">
        <v>29787</v>
      </c>
      <c r="I374" s="710">
        <v>97.025000000000006</v>
      </c>
      <c r="J374" s="551">
        <v>59858833</v>
      </c>
      <c r="K374" s="710">
        <v>2.2730000000000001</v>
      </c>
      <c r="L374" s="1736">
        <v>100.63200000000001</v>
      </c>
      <c r="M374" s="707"/>
      <c r="N374" s="1713">
        <v>240073</v>
      </c>
      <c r="O374" s="1717">
        <f>ROUND(N374/N362*100,3)</f>
        <v>97.025000000000006</v>
      </c>
      <c r="P374" s="707"/>
      <c r="U374" s="1385"/>
      <c r="V374" s="607"/>
      <c r="W374" s="706"/>
      <c r="Y374" s="1724">
        <v>95.5</v>
      </c>
      <c r="Z374" s="1717">
        <f t="shared" si="13"/>
        <v>100.63200000000001</v>
      </c>
    </row>
    <row r="375" spans="1:26">
      <c r="B375" s="508"/>
      <c r="C375" s="530" t="s">
        <v>371</v>
      </c>
      <c r="D375" s="552">
        <v>78.599999999999994</v>
      </c>
      <c r="E375" s="566">
        <v>1830</v>
      </c>
      <c r="F375" s="718">
        <v>149.5</v>
      </c>
      <c r="G375" s="1321">
        <v>83.9</v>
      </c>
      <c r="H375" s="551">
        <v>31601</v>
      </c>
      <c r="I375" s="710">
        <v>111.911</v>
      </c>
      <c r="J375" s="551">
        <v>6942509</v>
      </c>
      <c r="K375" s="710">
        <v>2.2629999999999999</v>
      </c>
      <c r="L375" s="1736">
        <v>99.474999999999994</v>
      </c>
      <c r="M375" s="707"/>
      <c r="N375" s="1713">
        <v>255339</v>
      </c>
      <c r="O375" s="1717">
        <f t="shared" si="12"/>
        <v>111.911</v>
      </c>
      <c r="P375" s="707"/>
      <c r="U375" s="1385"/>
      <c r="V375" s="607"/>
      <c r="W375" s="706"/>
      <c r="Y375" s="1724">
        <v>94.7</v>
      </c>
      <c r="Z375" s="1717">
        <f t="shared" si="13"/>
        <v>99.474999999999994</v>
      </c>
    </row>
    <row r="376" spans="1:26">
      <c r="B376" s="508"/>
      <c r="C376" s="530" t="s">
        <v>372</v>
      </c>
      <c r="D376" s="552">
        <v>78.599999999999994</v>
      </c>
      <c r="E376" s="566">
        <v>1818</v>
      </c>
      <c r="F376" s="718">
        <v>137.80000000000001</v>
      </c>
      <c r="G376" s="1321">
        <v>83.8</v>
      </c>
      <c r="H376" s="551">
        <v>31595</v>
      </c>
      <c r="I376" s="710">
        <v>88.728999999999999</v>
      </c>
      <c r="J376" s="551">
        <v>3142423</v>
      </c>
      <c r="K376" s="710">
        <v>2.25</v>
      </c>
      <c r="L376" s="1736">
        <v>99.789000000000001</v>
      </c>
      <c r="M376" s="707"/>
      <c r="N376" s="1713">
        <v>239905</v>
      </c>
      <c r="O376" s="1717">
        <f t="shared" si="12"/>
        <v>88.728999999999999</v>
      </c>
      <c r="P376" s="707"/>
      <c r="U376" s="1385"/>
      <c r="V376" s="607"/>
      <c r="W376" s="706"/>
      <c r="Y376" s="1724">
        <v>94.7</v>
      </c>
      <c r="Z376" s="1717">
        <f t="shared" si="13"/>
        <v>99.789000000000001</v>
      </c>
    </row>
    <row r="377" spans="1:26">
      <c r="B377" s="508"/>
      <c r="C377" s="530" t="s">
        <v>373</v>
      </c>
      <c r="D377" s="552">
        <v>79.2</v>
      </c>
      <c r="E377" s="566">
        <v>1814</v>
      </c>
      <c r="F377" s="718">
        <v>178.9</v>
      </c>
      <c r="G377" s="1321">
        <v>84</v>
      </c>
      <c r="H377" s="551">
        <v>33584</v>
      </c>
      <c r="I377" s="710">
        <v>114.917</v>
      </c>
      <c r="J377" s="551">
        <v>9153338</v>
      </c>
      <c r="K377" s="710">
        <v>2.2490000000000001</v>
      </c>
      <c r="L377" s="1736">
        <v>99.685000000000002</v>
      </c>
      <c r="M377" s="707"/>
      <c r="N377" s="1713">
        <v>288138</v>
      </c>
      <c r="O377" s="1717">
        <f t="shared" si="12"/>
        <v>114.917</v>
      </c>
      <c r="P377" s="707"/>
      <c r="U377" s="1385"/>
      <c r="V377" s="607"/>
      <c r="W377" s="706"/>
      <c r="Y377" s="1724">
        <v>94.8</v>
      </c>
      <c r="Z377" s="1717">
        <f t="shared" si="13"/>
        <v>99.685000000000002</v>
      </c>
    </row>
    <row r="378" spans="1:26">
      <c r="B378" s="508"/>
      <c r="C378" s="530" t="s">
        <v>374</v>
      </c>
      <c r="D378" s="552">
        <v>79.2</v>
      </c>
      <c r="E378" s="566">
        <v>1765</v>
      </c>
      <c r="F378" s="718">
        <v>153</v>
      </c>
      <c r="G378" s="1321">
        <v>84.4</v>
      </c>
      <c r="H378" s="551">
        <v>31115</v>
      </c>
      <c r="I378" s="710">
        <v>92.759</v>
      </c>
      <c r="J378" s="551">
        <v>2163294</v>
      </c>
      <c r="K378" s="710">
        <v>2.2360000000000002</v>
      </c>
      <c r="L378" s="1736">
        <v>99.373999999999995</v>
      </c>
      <c r="M378" s="707"/>
      <c r="N378" s="1713">
        <v>238746</v>
      </c>
      <c r="O378" s="1717">
        <f t="shared" si="12"/>
        <v>92.759</v>
      </c>
      <c r="P378" s="707"/>
      <c r="U378" s="1385"/>
      <c r="V378" s="607"/>
      <c r="W378" s="706"/>
      <c r="Y378" s="1724">
        <v>95.2</v>
      </c>
      <c r="Z378" s="1717">
        <f t="shared" si="13"/>
        <v>99.373999999999995</v>
      </c>
    </row>
    <row r="379" spans="1:26">
      <c r="B379" s="508"/>
      <c r="C379" s="530" t="s">
        <v>116</v>
      </c>
      <c r="D379" s="552">
        <v>80.5</v>
      </c>
      <c r="E379" s="566">
        <v>1758</v>
      </c>
      <c r="F379" s="718">
        <v>148.80000000000001</v>
      </c>
      <c r="G379" s="1321">
        <v>83.9</v>
      </c>
      <c r="H379" s="551">
        <v>29731</v>
      </c>
      <c r="I379" s="710">
        <v>119.40900000000001</v>
      </c>
      <c r="J379" s="551">
        <v>5031134</v>
      </c>
      <c r="K379" s="710">
        <v>2.2360000000000002</v>
      </c>
      <c r="L379" s="1736">
        <v>98.447000000000003</v>
      </c>
      <c r="M379" s="707"/>
      <c r="N379" s="1713">
        <v>288270</v>
      </c>
      <c r="O379" s="1717">
        <f>ROUND(N379/N367*100,3)</f>
        <v>119.40900000000001</v>
      </c>
      <c r="P379" s="707"/>
      <c r="U379" s="1385"/>
      <c r="V379" s="607"/>
      <c r="W379" s="706"/>
      <c r="Y379" s="1724">
        <v>95.1</v>
      </c>
      <c r="Z379" s="1717">
        <f t="shared" si="13"/>
        <v>98.447000000000003</v>
      </c>
    </row>
    <row r="380" spans="1:26">
      <c r="B380" s="508"/>
      <c r="C380" s="530" t="s">
        <v>117</v>
      </c>
      <c r="D380" s="552">
        <v>80.400000000000006</v>
      </c>
      <c r="E380" s="566">
        <v>1701</v>
      </c>
      <c r="F380" s="718">
        <v>155.6</v>
      </c>
      <c r="G380" s="1321">
        <v>83.9</v>
      </c>
      <c r="H380" s="551">
        <v>28568</v>
      </c>
      <c r="I380" s="710">
        <v>104.17700000000001</v>
      </c>
      <c r="J380" s="551">
        <v>42665041</v>
      </c>
      <c r="K380" s="710">
        <v>2.2410000000000001</v>
      </c>
      <c r="L380" s="1736">
        <v>98.34</v>
      </c>
      <c r="M380" s="707"/>
      <c r="N380" s="1713">
        <v>265315</v>
      </c>
      <c r="O380" s="1717">
        <f t="shared" si="12"/>
        <v>104.17700000000001</v>
      </c>
      <c r="P380" s="707"/>
      <c r="U380" s="1385"/>
      <c r="V380" s="607"/>
      <c r="W380" s="706"/>
      <c r="Y380" s="1724">
        <v>94.8</v>
      </c>
      <c r="Z380" s="1717">
        <f t="shared" si="13"/>
        <v>98.34</v>
      </c>
    </row>
    <row r="381" spans="1:26">
      <c r="A381" s="698"/>
      <c r="B381" s="708"/>
      <c r="C381" s="533" t="s">
        <v>118</v>
      </c>
      <c r="D381" s="554">
        <v>79.400000000000006</v>
      </c>
      <c r="E381" s="570">
        <v>1663</v>
      </c>
      <c r="F381" s="719">
        <v>157</v>
      </c>
      <c r="G381" s="1323">
        <v>83.7</v>
      </c>
      <c r="H381" s="557">
        <v>27305</v>
      </c>
      <c r="I381" s="714">
        <v>108.012</v>
      </c>
      <c r="J381" s="557">
        <v>2597652</v>
      </c>
      <c r="K381" s="714">
        <v>2.2280000000000002</v>
      </c>
      <c r="L381" s="1737">
        <v>99.06</v>
      </c>
      <c r="M381" s="707"/>
      <c r="N381" s="1713">
        <v>314372</v>
      </c>
      <c r="O381" s="1717">
        <f t="shared" si="12"/>
        <v>108.012</v>
      </c>
      <c r="P381" s="707"/>
      <c r="U381" s="1385"/>
      <c r="V381" s="607"/>
      <c r="W381" s="706"/>
      <c r="Y381" s="1724">
        <v>94.8</v>
      </c>
      <c r="Z381" s="1717">
        <f t="shared" si="13"/>
        <v>99.06</v>
      </c>
    </row>
    <row r="382" spans="1:26">
      <c r="A382" s="515">
        <v>2006</v>
      </c>
      <c r="B382" s="694" t="s">
        <v>137</v>
      </c>
      <c r="C382" s="529" t="s">
        <v>366</v>
      </c>
      <c r="D382" s="552">
        <v>78.8</v>
      </c>
      <c r="E382" s="566">
        <v>1465</v>
      </c>
      <c r="F382" s="718">
        <v>156.30000000000001</v>
      </c>
      <c r="G382" s="1321">
        <v>83.6</v>
      </c>
      <c r="H382" s="551">
        <v>27057</v>
      </c>
      <c r="I382" s="710">
        <v>113.137</v>
      </c>
      <c r="J382" s="551">
        <v>2641912</v>
      </c>
      <c r="K382" s="710">
        <v>2.2210000000000001</v>
      </c>
      <c r="L382" s="1736">
        <v>99.685000000000002</v>
      </c>
      <c r="M382" s="707"/>
      <c r="N382" s="1713">
        <v>275511</v>
      </c>
      <c r="O382" s="1717">
        <f t="shared" si="12"/>
        <v>113.137</v>
      </c>
      <c r="P382" s="707"/>
      <c r="U382" s="1385"/>
      <c r="V382" s="607"/>
      <c r="W382" s="706"/>
      <c r="Y382" s="1724">
        <v>94.8</v>
      </c>
      <c r="Z382" s="1717">
        <f>ROUND(Y382/Y370*100,3)</f>
        <v>99.685000000000002</v>
      </c>
    </row>
    <row r="383" spans="1:26">
      <c r="B383" s="508"/>
      <c r="C383" s="530" t="s">
        <v>367</v>
      </c>
      <c r="D383" s="552">
        <v>78</v>
      </c>
      <c r="E383" s="566">
        <v>1557</v>
      </c>
      <c r="F383" s="718">
        <v>164</v>
      </c>
      <c r="G383" s="1321">
        <v>83.1</v>
      </c>
      <c r="H383" s="551">
        <v>26197</v>
      </c>
      <c r="I383" s="710">
        <v>87.703000000000003</v>
      </c>
      <c r="J383" s="551">
        <v>10998472</v>
      </c>
      <c r="K383" s="710">
        <v>2.2200000000000002</v>
      </c>
      <c r="L383" s="1736">
        <v>99.578000000000003</v>
      </c>
      <c r="M383" s="707"/>
      <c r="N383" s="1713">
        <v>208556</v>
      </c>
      <c r="O383" s="1717">
        <f t="shared" si="12"/>
        <v>87.703000000000003</v>
      </c>
      <c r="P383" s="707"/>
      <c r="U383" s="1385"/>
      <c r="V383" s="607"/>
      <c r="W383" s="706"/>
      <c r="Y383" s="1724">
        <v>94.4</v>
      </c>
      <c r="Z383" s="1717">
        <f>ROUND(Y383/Y371*100,3)</f>
        <v>99.578000000000003</v>
      </c>
    </row>
    <row r="384" spans="1:26">
      <c r="B384" s="508"/>
      <c r="C384" s="530" t="s">
        <v>368</v>
      </c>
      <c r="D384" s="552">
        <v>78.3</v>
      </c>
      <c r="E384" s="566">
        <v>1464</v>
      </c>
      <c r="F384" s="718">
        <v>157.9</v>
      </c>
      <c r="G384" s="1321">
        <v>83.2</v>
      </c>
      <c r="H384" s="551">
        <v>25436</v>
      </c>
      <c r="I384" s="710">
        <v>96.66</v>
      </c>
      <c r="J384" s="551">
        <v>3251336</v>
      </c>
      <c r="K384" s="710">
        <v>2.2029999999999998</v>
      </c>
      <c r="L384" s="1736">
        <v>99.161000000000001</v>
      </c>
      <c r="M384" s="707"/>
      <c r="N384" s="1713">
        <v>248195</v>
      </c>
      <c r="O384" s="1717">
        <f t="shared" si="12"/>
        <v>96.66</v>
      </c>
      <c r="P384" s="707"/>
      <c r="U384" s="1385"/>
      <c r="V384" s="607"/>
      <c r="W384" s="706"/>
      <c r="Y384" s="1724">
        <v>94.6</v>
      </c>
      <c r="Z384" s="1717">
        <f>ROUND(Y384/Y372*100,3)</f>
        <v>99.161000000000001</v>
      </c>
    </row>
    <row r="385" spans="1:26">
      <c r="B385" s="508"/>
      <c r="C385" s="530" t="s">
        <v>369</v>
      </c>
      <c r="D385" s="552">
        <v>78.8</v>
      </c>
      <c r="E385" s="566">
        <v>1583</v>
      </c>
      <c r="F385" s="718">
        <v>177.8</v>
      </c>
      <c r="G385" s="1321">
        <v>84.2</v>
      </c>
      <c r="H385" s="551">
        <v>23826</v>
      </c>
      <c r="I385" s="710">
        <v>113.416</v>
      </c>
      <c r="J385" s="551">
        <v>7323942</v>
      </c>
      <c r="K385" s="710">
        <v>2.2229999999999999</v>
      </c>
      <c r="L385" s="1736">
        <v>99.474999999999994</v>
      </c>
      <c r="M385" s="707"/>
      <c r="N385" s="1713">
        <v>284107</v>
      </c>
      <c r="O385" s="1717">
        <f>ROUND(N385/N373*100,3)</f>
        <v>113.416</v>
      </c>
      <c r="P385" s="707"/>
      <c r="U385" s="1385"/>
      <c r="V385" s="607"/>
      <c r="W385" s="706"/>
      <c r="Y385" s="1724">
        <v>94.7</v>
      </c>
      <c r="Z385" s="1717">
        <f t="shared" ref="Z385:Z405" si="14">ROUND(Y385/Y373*100,3)</f>
        <v>99.474999999999994</v>
      </c>
    </row>
    <row r="386" spans="1:26">
      <c r="B386" s="508"/>
      <c r="C386" s="530" t="s">
        <v>370</v>
      </c>
      <c r="D386" s="552">
        <v>78.8</v>
      </c>
      <c r="E386" s="566">
        <v>1641</v>
      </c>
      <c r="F386" s="718">
        <v>178.7</v>
      </c>
      <c r="G386" s="1321">
        <v>84.3</v>
      </c>
      <c r="H386" s="551">
        <v>28185</v>
      </c>
      <c r="I386" s="710">
        <v>99.85</v>
      </c>
      <c r="J386" s="551">
        <v>72090488</v>
      </c>
      <c r="K386" s="710">
        <v>2.25</v>
      </c>
      <c r="L386" s="1736">
        <v>99.686000000000007</v>
      </c>
      <c r="M386" s="707"/>
      <c r="N386" s="1713">
        <v>239712</v>
      </c>
      <c r="O386" s="1717">
        <f t="shared" si="12"/>
        <v>99.85</v>
      </c>
      <c r="P386" s="707"/>
      <c r="U386" s="1385"/>
      <c r="V386" s="607"/>
      <c r="W386" s="706"/>
      <c r="Y386" s="1724">
        <v>95.2</v>
      </c>
      <c r="Z386" s="1717">
        <f t="shared" si="14"/>
        <v>99.686000000000007</v>
      </c>
    </row>
    <row r="387" spans="1:26">
      <c r="B387" s="508"/>
      <c r="C387" s="530" t="s">
        <v>371</v>
      </c>
      <c r="D387" s="552">
        <v>79.8</v>
      </c>
      <c r="E387" s="566">
        <v>1575</v>
      </c>
      <c r="F387" s="718">
        <v>218.9</v>
      </c>
      <c r="G387" s="1321">
        <v>84.5</v>
      </c>
      <c r="H387" s="551">
        <v>28539</v>
      </c>
      <c r="I387" s="710">
        <v>97.174999999999997</v>
      </c>
      <c r="J387" s="551">
        <v>8040384</v>
      </c>
      <c r="K387" s="710">
        <v>2.2400000000000002</v>
      </c>
      <c r="L387" s="1736">
        <v>100.634</v>
      </c>
      <c r="M387" s="707"/>
      <c r="N387" s="1713">
        <v>248125</v>
      </c>
      <c r="O387" s="1717">
        <f t="shared" si="12"/>
        <v>97.174999999999997</v>
      </c>
      <c r="P387" s="707"/>
      <c r="U387" s="1385"/>
      <c r="V387" s="607"/>
      <c r="W387" s="706"/>
      <c r="Y387" s="1724">
        <v>95.3</v>
      </c>
      <c r="Z387" s="1717">
        <f t="shared" si="14"/>
        <v>100.634</v>
      </c>
    </row>
    <row r="388" spans="1:26">
      <c r="B388" s="508"/>
      <c r="C388" s="530" t="s">
        <v>372</v>
      </c>
      <c r="D388" s="552">
        <v>80.3</v>
      </c>
      <c r="E388" s="566">
        <v>1579</v>
      </c>
      <c r="F388" s="718">
        <v>182.7</v>
      </c>
      <c r="G388" s="1321">
        <v>84</v>
      </c>
      <c r="H388" s="551">
        <v>28806</v>
      </c>
      <c r="I388" s="710">
        <v>105.75700000000001</v>
      </c>
      <c r="J388" s="551">
        <v>3821075</v>
      </c>
      <c r="K388" s="710">
        <v>2.2480000000000002</v>
      </c>
      <c r="L388" s="1736">
        <v>100.10599999999999</v>
      </c>
      <c r="M388" s="707"/>
      <c r="N388" s="1713">
        <v>253717</v>
      </c>
      <c r="O388" s="1717">
        <f t="shared" si="12"/>
        <v>105.75700000000001</v>
      </c>
      <c r="P388" s="707"/>
      <c r="Q388" s="1727" t="s">
        <v>443</v>
      </c>
      <c r="U388" s="1385"/>
      <c r="V388" s="607"/>
      <c r="W388" s="706"/>
      <c r="Y388" s="1724">
        <v>94.8</v>
      </c>
      <c r="Z388" s="1717">
        <f t="shared" si="14"/>
        <v>100.10599999999999</v>
      </c>
    </row>
    <row r="389" spans="1:26">
      <c r="B389" s="508"/>
      <c r="C389" s="530" t="s">
        <v>373</v>
      </c>
      <c r="D389" s="552">
        <v>79.400000000000006</v>
      </c>
      <c r="E389" s="566">
        <v>1671</v>
      </c>
      <c r="F389" s="718">
        <v>191.6</v>
      </c>
      <c r="G389" s="1321">
        <v>84.6</v>
      </c>
      <c r="H389" s="551">
        <v>31298</v>
      </c>
      <c r="I389" s="710">
        <v>92.381</v>
      </c>
      <c r="J389" s="551">
        <v>11243814</v>
      </c>
      <c r="K389" s="710">
        <v>2.262</v>
      </c>
      <c r="L389" s="1736">
        <v>100.84399999999999</v>
      </c>
      <c r="M389" s="707"/>
      <c r="N389" s="1713">
        <v>266185</v>
      </c>
      <c r="O389" s="1717">
        <f t="shared" si="12"/>
        <v>92.381</v>
      </c>
      <c r="P389" s="707"/>
      <c r="Q389" s="1728" t="s">
        <v>450</v>
      </c>
      <c r="U389" s="1385"/>
      <c r="V389" s="607"/>
      <c r="W389" s="706"/>
      <c r="Y389" s="1724">
        <v>95.6</v>
      </c>
      <c r="Z389" s="1717">
        <f t="shared" si="14"/>
        <v>100.84399999999999</v>
      </c>
    </row>
    <row r="390" spans="1:26">
      <c r="B390" s="508"/>
      <c r="C390" s="530" t="s">
        <v>374</v>
      </c>
      <c r="D390" s="552">
        <v>82.4</v>
      </c>
      <c r="E390" s="566">
        <v>1679</v>
      </c>
      <c r="F390" s="718">
        <v>178.3</v>
      </c>
      <c r="G390" s="1321">
        <v>84.1</v>
      </c>
      <c r="H390" s="551">
        <v>28474</v>
      </c>
      <c r="I390" s="710">
        <v>120.602</v>
      </c>
      <c r="J390" s="551">
        <v>2983584</v>
      </c>
      <c r="K390" s="710">
        <v>2.2839999999999998</v>
      </c>
      <c r="L390" s="1736">
        <v>100.315</v>
      </c>
      <c r="M390" s="707"/>
      <c r="N390" s="1713">
        <v>287933</v>
      </c>
      <c r="O390" s="1717">
        <f t="shared" si="12"/>
        <v>120.602</v>
      </c>
      <c r="P390" s="707"/>
      <c r="Q390" s="1729">
        <v>282679</v>
      </c>
      <c r="U390" s="1385"/>
      <c r="V390" s="607"/>
      <c r="W390" s="706"/>
      <c r="Y390" s="1724">
        <v>95.5</v>
      </c>
      <c r="Z390" s="1717">
        <f t="shared" si="14"/>
        <v>100.315</v>
      </c>
    </row>
    <row r="391" spans="1:26">
      <c r="B391" s="508"/>
      <c r="C391" s="530" t="s">
        <v>116</v>
      </c>
      <c r="D391" s="552">
        <v>81.099999999999994</v>
      </c>
      <c r="E391" s="566">
        <v>1689</v>
      </c>
      <c r="F391" s="718">
        <v>176.5</v>
      </c>
      <c r="G391" s="1321">
        <v>84.2</v>
      </c>
      <c r="H391" s="551">
        <v>28125</v>
      </c>
      <c r="I391" s="710">
        <v>110.75</v>
      </c>
      <c r="J391" s="551">
        <v>6480625</v>
      </c>
      <c r="K391" s="710">
        <v>2.29</v>
      </c>
      <c r="L391" s="1736">
        <v>100.21</v>
      </c>
      <c r="M391" s="707"/>
      <c r="N391" s="1713">
        <v>319259</v>
      </c>
      <c r="O391" s="1717">
        <f t="shared" si="12"/>
        <v>110.75</v>
      </c>
      <c r="P391" s="707"/>
      <c r="Q391" s="1729">
        <v>320831</v>
      </c>
      <c r="U391" s="1385"/>
      <c r="V391" s="607"/>
      <c r="W391" s="706"/>
      <c r="Y391" s="1724">
        <v>95.3</v>
      </c>
      <c r="Z391" s="1717">
        <f t="shared" si="14"/>
        <v>100.21</v>
      </c>
    </row>
    <row r="392" spans="1:26">
      <c r="B392" s="508"/>
      <c r="C392" s="530" t="s">
        <v>117</v>
      </c>
      <c r="D392" s="552">
        <v>81.400000000000006</v>
      </c>
      <c r="E392" s="566">
        <v>1656</v>
      </c>
      <c r="F392" s="718">
        <v>169.3</v>
      </c>
      <c r="G392" s="1321">
        <v>84.2</v>
      </c>
      <c r="H392" s="551">
        <v>27243</v>
      </c>
      <c r="I392" s="710">
        <v>93.647999999999996</v>
      </c>
      <c r="J392" s="551">
        <v>51451293</v>
      </c>
      <c r="K392" s="710">
        <v>2.2869999999999999</v>
      </c>
      <c r="L392" s="1736">
        <v>100.211</v>
      </c>
      <c r="M392" s="707"/>
      <c r="N392" s="1713">
        <v>248462</v>
      </c>
      <c r="O392" s="1717">
        <f t="shared" si="12"/>
        <v>93.647999999999996</v>
      </c>
      <c r="P392" s="707"/>
      <c r="Q392" s="1729">
        <v>245916</v>
      </c>
      <c r="U392" s="1385"/>
      <c r="V392" s="607"/>
      <c r="W392" s="706"/>
      <c r="Y392" s="1724">
        <v>95</v>
      </c>
      <c r="Z392" s="1717">
        <f t="shared" si="14"/>
        <v>100.211</v>
      </c>
    </row>
    <row r="393" spans="1:26">
      <c r="B393" s="508"/>
      <c r="C393" s="533" t="s">
        <v>118</v>
      </c>
      <c r="D393" s="552">
        <v>83</v>
      </c>
      <c r="E393" s="566">
        <v>1633</v>
      </c>
      <c r="F393" s="718">
        <v>173.7</v>
      </c>
      <c r="G393" s="1321">
        <v>84.1</v>
      </c>
      <c r="H393" s="551">
        <v>25335</v>
      </c>
      <c r="I393" s="710">
        <v>95.266000000000005</v>
      </c>
      <c r="J393" s="551">
        <v>3036583</v>
      </c>
      <c r="K393" s="710">
        <v>2.298</v>
      </c>
      <c r="L393" s="1736">
        <v>100.105</v>
      </c>
      <c r="M393" s="707"/>
      <c r="N393" s="1713">
        <v>299491</v>
      </c>
      <c r="O393" s="1717">
        <f t="shared" si="12"/>
        <v>95.266000000000005</v>
      </c>
      <c r="P393" s="707"/>
      <c r="Q393" s="1729">
        <v>297552</v>
      </c>
      <c r="U393" s="1385"/>
      <c r="V393" s="607"/>
      <c r="W393" s="706"/>
      <c r="Y393" s="1724">
        <v>94.9</v>
      </c>
      <c r="Z393" s="1717">
        <f t="shared" si="14"/>
        <v>100.105</v>
      </c>
    </row>
    <row r="394" spans="1:26">
      <c r="A394" s="501">
        <v>2007</v>
      </c>
      <c r="B394" s="716" t="s">
        <v>138</v>
      </c>
      <c r="C394" s="529" t="s">
        <v>366</v>
      </c>
      <c r="D394" s="558">
        <v>82.1</v>
      </c>
      <c r="E394" s="564">
        <v>1575</v>
      </c>
      <c r="F394" s="717">
        <v>175.6</v>
      </c>
      <c r="G394" s="1322">
        <v>84.8</v>
      </c>
      <c r="H394" s="549">
        <v>25180</v>
      </c>
      <c r="I394" s="712">
        <v>88.427000000000007</v>
      </c>
      <c r="J394" s="549">
        <v>3257527</v>
      </c>
      <c r="K394" s="712">
        <v>2.3250000000000002</v>
      </c>
      <c r="L394" s="1738">
        <v>99.789000000000001</v>
      </c>
      <c r="M394" s="707"/>
      <c r="N394" s="1713">
        <v>243626</v>
      </c>
      <c r="O394" s="1717">
        <f>ROUND(N394/N382*100,3)</f>
        <v>88.427000000000007</v>
      </c>
      <c r="P394" s="707"/>
      <c r="Q394" s="1729">
        <v>241059</v>
      </c>
      <c r="S394" s="707"/>
      <c r="U394" s="1385"/>
      <c r="V394" s="607"/>
      <c r="W394" s="706"/>
      <c r="Y394" s="1724">
        <v>94.6</v>
      </c>
      <c r="Z394" s="1717">
        <f>ROUND(Y394/Y382*100,3)</f>
        <v>99.789000000000001</v>
      </c>
    </row>
    <row r="395" spans="1:26">
      <c r="B395" s="508"/>
      <c r="C395" s="530" t="s">
        <v>367</v>
      </c>
      <c r="D395" s="552">
        <v>82</v>
      </c>
      <c r="E395" s="566">
        <v>1637</v>
      </c>
      <c r="F395" s="718">
        <v>184.9</v>
      </c>
      <c r="G395" s="1321">
        <v>84.8</v>
      </c>
      <c r="H395" s="551">
        <v>24430</v>
      </c>
      <c r="I395" s="710">
        <v>107.985</v>
      </c>
      <c r="J395" s="551">
        <v>11000948</v>
      </c>
      <c r="K395" s="710">
        <v>2.3079999999999998</v>
      </c>
      <c r="L395" s="1736">
        <v>99.682000000000002</v>
      </c>
      <c r="M395" s="707"/>
      <c r="N395" s="1713">
        <v>225210</v>
      </c>
      <c r="O395" s="1717">
        <f t="shared" si="12"/>
        <v>107.985</v>
      </c>
      <c r="P395" s="707"/>
      <c r="Q395" s="1729">
        <v>224571</v>
      </c>
      <c r="S395" s="707"/>
      <c r="U395" s="1385"/>
      <c r="V395" s="607"/>
      <c r="W395" s="706"/>
      <c r="Y395" s="1724">
        <v>94.1</v>
      </c>
      <c r="Z395" s="1717">
        <f t="shared" si="14"/>
        <v>99.682000000000002</v>
      </c>
    </row>
    <row r="396" spans="1:26">
      <c r="B396" s="508"/>
      <c r="C396" s="530" t="s">
        <v>368</v>
      </c>
      <c r="D396" s="552">
        <v>82.9</v>
      </c>
      <c r="E396" s="566">
        <v>1597</v>
      </c>
      <c r="F396" s="718">
        <v>149.19999999999999</v>
      </c>
      <c r="G396" s="1321">
        <v>84.6</v>
      </c>
      <c r="H396" s="551">
        <v>23970</v>
      </c>
      <c r="I396" s="710">
        <v>102.319</v>
      </c>
      <c r="J396" s="551">
        <v>3046100</v>
      </c>
      <c r="K396" s="710">
        <v>2.3119999999999998</v>
      </c>
      <c r="L396" s="1736">
        <v>100</v>
      </c>
      <c r="M396" s="707"/>
      <c r="N396" s="1713">
        <v>253951</v>
      </c>
      <c r="O396" s="1717">
        <f t="shared" si="12"/>
        <v>102.319</v>
      </c>
      <c r="P396" s="707"/>
      <c r="Q396" s="1730">
        <v>254221</v>
      </c>
      <c r="S396" s="707"/>
      <c r="U396" s="1385"/>
      <c r="V396" s="607"/>
      <c r="W396" s="706"/>
      <c r="Y396" s="1724">
        <v>94.6</v>
      </c>
      <c r="Z396" s="1717">
        <f t="shared" si="14"/>
        <v>100</v>
      </c>
    </row>
    <row r="397" spans="1:26">
      <c r="B397" s="508"/>
      <c r="C397" s="530" t="s">
        <v>369</v>
      </c>
      <c r="D397" s="552">
        <v>83.3</v>
      </c>
      <c r="E397" s="566">
        <v>1711</v>
      </c>
      <c r="F397" s="718">
        <v>184</v>
      </c>
      <c r="G397" s="1321">
        <v>86.2</v>
      </c>
      <c r="H397" s="551">
        <v>22853</v>
      </c>
      <c r="I397" s="710">
        <v>85.94</v>
      </c>
      <c r="J397" s="551">
        <v>6713556</v>
      </c>
      <c r="K397" s="710">
        <v>2.339</v>
      </c>
      <c r="L397" s="1736">
        <v>100.10599999999999</v>
      </c>
      <c r="M397" s="707"/>
      <c r="N397" s="1713">
        <v>244161</v>
      </c>
      <c r="O397" s="1717">
        <f t="shared" si="12"/>
        <v>85.94</v>
      </c>
      <c r="P397" s="707"/>
      <c r="Q397" s="1730">
        <v>249327</v>
      </c>
      <c r="S397" s="707"/>
      <c r="U397" s="1385"/>
      <c r="V397" s="607"/>
      <c r="W397" s="706"/>
      <c r="Y397" s="1724">
        <v>94.8</v>
      </c>
      <c r="Z397" s="1717">
        <f t="shared" si="14"/>
        <v>100.10599999999999</v>
      </c>
    </row>
    <row r="398" spans="1:26">
      <c r="B398" s="508"/>
      <c r="C398" s="530" t="s">
        <v>370</v>
      </c>
      <c r="D398" s="552">
        <v>83.2</v>
      </c>
      <c r="E398" s="566">
        <v>1809</v>
      </c>
      <c r="F398" s="718">
        <v>181.4</v>
      </c>
      <c r="G398" s="1321">
        <v>86.8</v>
      </c>
      <c r="H398" s="551">
        <v>27735</v>
      </c>
      <c r="I398" s="710">
        <v>110.334</v>
      </c>
      <c r="J398" s="551">
        <v>73368461</v>
      </c>
      <c r="K398" s="710">
        <v>2.3679999999999999</v>
      </c>
      <c r="L398" s="1736">
        <v>99.894999999999996</v>
      </c>
      <c r="M398" s="707"/>
      <c r="N398" s="1713">
        <v>264484</v>
      </c>
      <c r="O398" s="1717">
        <f t="shared" si="12"/>
        <v>110.334</v>
      </c>
      <c r="P398" s="707"/>
      <c r="Q398" s="1730">
        <v>268234</v>
      </c>
      <c r="S398" s="707"/>
      <c r="U398" s="1385"/>
      <c r="V398" s="607"/>
      <c r="W398" s="706"/>
      <c r="Y398" s="1724">
        <v>95.1</v>
      </c>
      <c r="Z398" s="1717">
        <f t="shared" si="14"/>
        <v>99.894999999999996</v>
      </c>
    </row>
    <row r="399" spans="1:26">
      <c r="B399" s="508"/>
      <c r="C399" s="530" t="s">
        <v>371</v>
      </c>
      <c r="D399" s="552">
        <v>83.3</v>
      </c>
      <c r="E399" s="566">
        <v>1799</v>
      </c>
      <c r="F399" s="718">
        <v>162.19999999999999</v>
      </c>
      <c r="G399" s="1321">
        <v>87.2</v>
      </c>
      <c r="H399" s="551">
        <v>26765</v>
      </c>
      <c r="I399" s="710">
        <v>87.396000000000001</v>
      </c>
      <c r="J399" s="551">
        <v>3621069</v>
      </c>
      <c r="K399" s="710">
        <v>2.383</v>
      </c>
      <c r="L399" s="1736">
        <v>99.474999999999994</v>
      </c>
      <c r="M399" s="707"/>
      <c r="N399" s="1713">
        <v>216851</v>
      </c>
      <c r="O399" s="1717">
        <f t="shared" si="12"/>
        <v>87.396000000000001</v>
      </c>
      <c r="P399" s="707"/>
      <c r="Q399" s="1730">
        <v>218186</v>
      </c>
      <c r="S399" s="707"/>
      <c r="U399" s="1385"/>
      <c r="V399" s="607"/>
      <c r="W399" s="706"/>
      <c r="Y399" s="1724">
        <v>94.8</v>
      </c>
      <c r="Z399" s="1717">
        <f t="shared" si="14"/>
        <v>99.474999999999994</v>
      </c>
    </row>
    <row r="400" spans="1:26">
      <c r="B400" s="508"/>
      <c r="C400" s="530" t="s">
        <v>372</v>
      </c>
      <c r="D400" s="552">
        <v>83</v>
      </c>
      <c r="E400" s="566">
        <v>1731</v>
      </c>
      <c r="F400" s="718">
        <v>186.7</v>
      </c>
      <c r="G400" s="1321">
        <v>87.4</v>
      </c>
      <c r="H400" s="551">
        <v>28202</v>
      </c>
      <c r="I400" s="710">
        <v>96.698999999999998</v>
      </c>
      <c r="J400" s="551">
        <v>4367675</v>
      </c>
      <c r="K400" s="710">
        <v>2.41</v>
      </c>
      <c r="L400" s="1736">
        <v>99.789000000000001</v>
      </c>
      <c r="M400" s="707"/>
      <c r="N400" s="1713">
        <v>245343</v>
      </c>
      <c r="O400" s="1717">
        <f t="shared" si="12"/>
        <v>96.698999999999998</v>
      </c>
      <c r="P400" s="707"/>
      <c r="Q400" s="1730">
        <v>245548</v>
      </c>
      <c r="S400" s="707"/>
      <c r="U400" s="1385"/>
      <c r="V400" s="607"/>
      <c r="W400" s="706"/>
      <c r="Y400" s="1724">
        <v>94.6</v>
      </c>
      <c r="Z400" s="1717">
        <f t="shared" si="14"/>
        <v>99.789000000000001</v>
      </c>
    </row>
    <row r="401" spans="1:26">
      <c r="B401" s="508"/>
      <c r="C401" s="530" t="s">
        <v>373</v>
      </c>
      <c r="D401" s="552">
        <v>83.1</v>
      </c>
      <c r="E401" s="566">
        <v>1755</v>
      </c>
      <c r="F401" s="718">
        <v>171.9</v>
      </c>
      <c r="G401" s="1321">
        <v>87.5</v>
      </c>
      <c r="H401" s="551">
        <v>29459</v>
      </c>
      <c r="I401" s="710">
        <v>92.97</v>
      </c>
      <c r="J401" s="551">
        <v>10489263</v>
      </c>
      <c r="K401" s="710">
        <v>2.4220000000000002</v>
      </c>
      <c r="L401" s="1736">
        <v>99.686000000000007</v>
      </c>
      <c r="M401" s="707"/>
      <c r="N401" s="1713">
        <v>247472</v>
      </c>
      <c r="O401" s="1717">
        <f t="shared" si="12"/>
        <v>92.97</v>
      </c>
      <c r="P401" s="707"/>
      <c r="Q401" s="1730">
        <v>246819</v>
      </c>
      <c r="S401" s="707"/>
      <c r="U401" s="1385"/>
      <c r="V401" s="607"/>
      <c r="W401" s="706"/>
      <c r="Y401" s="1724">
        <v>95.3</v>
      </c>
      <c r="Z401" s="1717">
        <f t="shared" si="14"/>
        <v>99.686000000000007</v>
      </c>
    </row>
    <row r="402" spans="1:26">
      <c r="B402" s="508"/>
      <c r="C402" s="530" t="s">
        <v>374</v>
      </c>
      <c r="D402" s="552">
        <v>83.5</v>
      </c>
      <c r="E402" s="566">
        <v>1663</v>
      </c>
      <c r="F402" s="718">
        <v>164.1</v>
      </c>
      <c r="G402" s="1321">
        <v>87.5</v>
      </c>
      <c r="H402" s="551">
        <v>27253</v>
      </c>
      <c r="I402" s="710">
        <v>79.102000000000004</v>
      </c>
      <c r="J402" s="551">
        <v>3654477</v>
      </c>
      <c r="K402" s="710">
        <v>2.4169999999999998</v>
      </c>
      <c r="L402" s="1736">
        <v>99.686000000000007</v>
      </c>
      <c r="M402" s="707"/>
      <c r="N402" s="1713">
        <v>227761</v>
      </c>
      <c r="O402" s="1717">
        <f t="shared" si="12"/>
        <v>79.102000000000004</v>
      </c>
      <c r="P402" s="707"/>
      <c r="Q402" s="1730">
        <v>228109</v>
      </c>
      <c r="S402" s="707">
        <f>ROUND(Q402/Q390*100,3)</f>
        <v>80.694999999999993</v>
      </c>
      <c r="U402" s="1385"/>
      <c r="V402" s="607"/>
      <c r="W402" s="706"/>
      <c r="Y402" s="1724">
        <v>95.2</v>
      </c>
      <c r="Z402" s="1717">
        <f t="shared" si="14"/>
        <v>99.686000000000007</v>
      </c>
    </row>
    <row r="403" spans="1:26">
      <c r="B403" s="508"/>
      <c r="C403" s="530" t="s">
        <v>116</v>
      </c>
      <c r="D403" s="552">
        <v>84.3</v>
      </c>
      <c r="E403" s="566">
        <v>1654</v>
      </c>
      <c r="F403" s="718">
        <v>161.80000000000001</v>
      </c>
      <c r="G403" s="1321">
        <v>87.8</v>
      </c>
      <c r="H403" s="551">
        <v>27547</v>
      </c>
      <c r="I403" s="710">
        <v>91.033000000000001</v>
      </c>
      <c r="J403" s="551">
        <v>6602180</v>
      </c>
      <c r="K403" s="710">
        <v>2.411</v>
      </c>
      <c r="L403" s="1736">
        <v>100.315</v>
      </c>
      <c r="M403" s="707"/>
      <c r="N403" s="1713">
        <v>290631</v>
      </c>
      <c r="O403" s="1717">
        <f>ROUND(N403/N391*100,3)</f>
        <v>91.033000000000001</v>
      </c>
      <c r="P403" s="707"/>
      <c r="Q403" s="1730">
        <v>288329</v>
      </c>
      <c r="S403" s="707">
        <f t="shared" ref="S403:S408" si="15">ROUND(Q403/Q391*100,3)</f>
        <v>89.869</v>
      </c>
      <c r="U403" s="1385"/>
      <c r="V403" s="607"/>
      <c r="W403" s="706"/>
      <c r="Y403" s="1724">
        <v>95.6</v>
      </c>
      <c r="Z403" s="1717">
        <f t="shared" si="14"/>
        <v>100.315</v>
      </c>
    </row>
    <row r="404" spans="1:26">
      <c r="B404" s="508"/>
      <c r="C404" s="530" t="s">
        <v>117</v>
      </c>
      <c r="D404" s="552">
        <v>83.4</v>
      </c>
      <c r="E404" s="566">
        <v>1582</v>
      </c>
      <c r="F404" s="718">
        <v>162.80000000000001</v>
      </c>
      <c r="G404" s="1321">
        <v>87</v>
      </c>
      <c r="H404" s="551">
        <v>26345</v>
      </c>
      <c r="I404" s="710">
        <v>113.803</v>
      </c>
      <c r="J404" s="551">
        <v>55549431</v>
      </c>
      <c r="K404" s="710">
        <v>2.41</v>
      </c>
      <c r="L404" s="1736">
        <v>100.42100000000001</v>
      </c>
      <c r="M404" s="707"/>
      <c r="N404" s="1713">
        <v>282756</v>
      </c>
      <c r="O404" s="1717">
        <f t="shared" si="12"/>
        <v>113.803</v>
      </c>
      <c r="P404" s="707"/>
      <c r="Q404" s="1730">
        <v>282163</v>
      </c>
      <c r="S404" s="707">
        <f t="shared" si="15"/>
        <v>114.74</v>
      </c>
      <c r="U404" s="1385"/>
      <c r="V404" s="607"/>
      <c r="W404" s="706"/>
      <c r="Y404" s="1724">
        <v>95.4</v>
      </c>
      <c r="Z404" s="1717">
        <f t="shared" si="14"/>
        <v>100.42100000000001</v>
      </c>
    </row>
    <row r="405" spans="1:26">
      <c r="A405" s="698"/>
      <c r="B405" s="708"/>
      <c r="C405" s="533" t="s">
        <v>118</v>
      </c>
      <c r="D405" s="554">
        <v>83.4</v>
      </c>
      <c r="E405" s="570">
        <v>1592</v>
      </c>
      <c r="F405" s="719">
        <v>158.19999999999999</v>
      </c>
      <c r="G405" s="1323">
        <v>88</v>
      </c>
      <c r="H405" s="557">
        <v>25135</v>
      </c>
      <c r="I405" s="714">
        <v>104.039</v>
      </c>
      <c r="J405" s="557">
        <v>2679443</v>
      </c>
      <c r="K405" s="714">
        <v>2.399</v>
      </c>
      <c r="L405" s="1737">
        <v>100.527</v>
      </c>
      <c r="M405" s="707"/>
      <c r="N405" s="1713">
        <v>311588</v>
      </c>
      <c r="O405" s="1717">
        <f t="shared" si="12"/>
        <v>104.039</v>
      </c>
      <c r="P405" s="707"/>
      <c r="Q405" s="1730">
        <v>308776</v>
      </c>
      <c r="S405" s="707">
        <f t="shared" si="15"/>
        <v>103.77200000000001</v>
      </c>
      <c r="U405" s="1385"/>
      <c r="V405" s="607"/>
      <c r="W405" s="706"/>
      <c r="Y405" s="1724">
        <v>95.4</v>
      </c>
      <c r="Z405" s="1717">
        <f t="shared" si="14"/>
        <v>100.527</v>
      </c>
    </row>
    <row r="406" spans="1:26">
      <c r="A406" s="515">
        <v>2008</v>
      </c>
      <c r="B406" s="694" t="s">
        <v>139</v>
      </c>
      <c r="C406" s="529" t="s">
        <v>366</v>
      </c>
      <c r="D406" s="552">
        <v>84</v>
      </c>
      <c r="E406" s="566">
        <v>1554</v>
      </c>
      <c r="F406" s="718">
        <v>153.9</v>
      </c>
      <c r="G406" s="1321">
        <v>88</v>
      </c>
      <c r="H406" s="551">
        <v>25195</v>
      </c>
      <c r="I406" s="710">
        <v>116.182</v>
      </c>
      <c r="J406" s="551">
        <v>3594462</v>
      </c>
      <c r="K406" s="710">
        <v>2.399</v>
      </c>
      <c r="L406" s="1736">
        <v>100.423</v>
      </c>
      <c r="M406" s="721" t="str">
        <f>IF((N406-N403)&gt;0,"+","-")</f>
        <v>-</v>
      </c>
      <c r="N406" s="1713">
        <v>280066</v>
      </c>
      <c r="O406" s="1717">
        <f t="shared" ref="O406:O417" si="16">ROUND(N406/Q394*100,3)</f>
        <v>116.182</v>
      </c>
      <c r="P406" s="721" t="str">
        <f>IF((Q406-Q403)&gt;0,"+","-")</f>
        <v>-</v>
      </c>
      <c r="Q406" s="1730">
        <v>280066</v>
      </c>
      <c r="S406" s="707">
        <f t="shared" si="15"/>
        <v>116.182</v>
      </c>
      <c r="U406" s="1385"/>
      <c r="V406" s="607"/>
      <c r="W406" s="706"/>
      <c r="Y406" s="1724">
        <v>95</v>
      </c>
      <c r="Z406" s="1717">
        <f>ROUND(Y406/Y394*100,3)</f>
        <v>100.423</v>
      </c>
    </row>
    <row r="407" spans="1:26">
      <c r="B407" s="508"/>
      <c r="C407" s="530" t="s">
        <v>367</v>
      </c>
      <c r="D407" s="552">
        <v>81.2</v>
      </c>
      <c r="E407" s="566">
        <v>1593</v>
      </c>
      <c r="F407" s="718">
        <v>140</v>
      </c>
      <c r="G407" s="1321">
        <v>87.8</v>
      </c>
      <c r="H407" s="551">
        <v>23873</v>
      </c>
      <c r="I407" s="710">
        <v>116.82</v>
      </c>
      <c r="J407" s="551">
        <v>10819360</v>
      </c>
      <c r="K407" s="710">
        <v>2.383</v>
      </c>
      <c r="L407" s="1736">
        <v>100.53100000000001</v>
      </c>
      <c r="M407" s="721" t="str">
        <f>IF((N407-N404)&gt;0,"+","-")</f>
        <v>-</v>
      </c>
      <c r="N407" s="1713">
        <v>262344</v>
      </c>
      <c r="O407" s="1717">
        <f t="shared" si="16"/>
        <v>116.82</v>
      </c>
      <c r="P407" s="721" t="str">
        <f>IF((Q407-Q404)&gt;0,"+","-")</f>
        <v>-</v>
      </c>
      <c r="Q407" s="1701">
        <v>262344</v>
      </c>
      <c r="S407" s="707">
        <f t="shared" si="15"/>
        <v>116.82</v>
      </c>
      <c r="U407" s="1385"/>
      <c r="V407" s="607"/>
      <c r="W407" s="706"/>
      <c r="Y407" s="1724">
        <v>94.6</v>
      </c>
      <c r="Z407" s="1717">
        <f>ROUND(Y407/Y395*100,3)</f>
        <v>100.53100000000001</v>
      </c>
    </row>
    <row r="408" spans="1:26">
      <c r="B408" s="508"/>
      <c r="C408" s="530" t="s">
        <v>368</v>
      </c>
      <c r="D408" s="552">
        <v>85</v>
      </c>
      <c r="E408" s="566">
        <v>1626</v>
      </c>
      <c r="F408" s="718">
        <v>134.69999999999999</v>
      </c>
      <c r="G408" s="1321">
        <v>88</v>
      </c>
      <c r="H408" s="551">
        <v>22594</v>
      </c>
      <c r="I408" s="710">
        <v>143.65100000000001</v>
      </c>
      <c r="J408" s="551">
        <v>4258058</v>
      </c>
      <c r="K408" s="710">
        <v>2.3559999999999999</v>
      </c>
      <c r="L408" s="1736">
        <v>100.634</v>
      </c>
      <c r="M408" s="721" t="str">
        <f>IF((N408-N405)&gt;0,"+","-")</f>
        <v>+</v>
      </c>
      <c r="N408" s="1713">
        <v>365191</v>
      </c>
      <c r="O408" s="1717">
        <f t="shared" si="16"/>
        <v>143.65100000000001</v>
      </c>
      <c r="P408" s="721" t="str">
        <f>IF((Q408-Q405)&gt;0,"+","-")</f>
        <v>+</v>
      </c>
      <c r="Q408" s="1701">
        <v>365191</v>
      </c>
      <c r="S408" s="707">
        <f t="shared" si="15"/>
        <v>143.65100000000001</v>
      </c>
      <c r="U408" s="1385"/>
      <c r="V408" s="607"/>
      <c r="W408" s="706"/>
      <c r="Y408" s="1724">
        <v>95.2</v>
      </c>
      <c r="Z408" s="1717">
        <f>ROUND(Y408/Y396*100,3)</f>
        <v>100.634</v>
      </c>
    </row>
    <row r="409" spans="1:26">
      <c r="B409" s="508"/>
      <c r="C409" s="530" t="s">
        <v>369</v>
      </c>
      <c r="D409" s="552">
        <v>85.3</v>
      </c>
      <c r="E409" s="566">
        <v>1735</v>
      </c>
      <c r="F409" s="718">
        <v>135.30000000000001</v>
      </c>
      <c r="G409" s="1321">
        <v>89.8</v>
      </c>
      <c r="H409" s="551">
        <v>22397</v>
      </c>
      <c r="I409" s="710">
        <v>118.633</v>
      </c>
      <c r="J409" s="551">
        <v>7068209</v>
      </c>
      <c r="K409" s="710">
        <v>2.3519999999999999</v>
      </c>
      <c r="L409" s="1736">
        <v>100.633</v>
      </c>
      <c r="M409" s="721" t="str">
        <f>IF((N409-N406)&gt;0,"+","-")</f>
        <v>+</v>
      </c>
      <c r="N409" s="1713">
        <v>295785</v>
      </c>
      <c r="O409" s="1717">
        <f t="shared" si="16"/>
        <v>118.633</v>
      </c>
      <c r="P409" s="721" t="str">
        <f>IF((Q409-Q406)&gt;0,"+","-")</f>
        <v>+</v>
      </c>
      <c r="Q409" s="1701">
        <v>295785</v>
      </c>
      <c r="S409" s="707">
        <f>ROUND(Q409/Q397*100,3)</f>
        <v>118.633</v>
      </c>
      <c r="U409" s="1385"/>
      <c r="V409" s="607"/>
      <c r="W409" s="706"/>
      <c r="Y409" s="1724">
        <v>95.4</v>
      </c>
      <c r="Z409" s="1717">
        <f t="shared" ref="Z409:Z419" si="17">ROUND(Y409/Y397*100,3)</f>
        <v>100.633</v>
      </c>
    </row>
    <row r="410" spans="1:26">
      <c r="B410" s="508"/>
      <c r="C410" s="530" t="s">
        <v>370</v>
      </c>
      <c r="D410" s="552">
        <v>84.4</v>
      </c>
      <c r="E410" s="566">
        <v>1733</v>
      </c>
      <c r="F410" s="718">
        <v>132.30000000000001</v>
      </c>
      <c r="G410" s="1321">
        <v>90.1</v>
      </c>
      <c r="H410" s="551">
        <v>25685</v>
      </c>
      <c r="I410" s="710">
        <v>102.91200000000001</v>
      </c>
      <c r="J410" s="551">
        <v>72286946</v>
      </c>
      <c r="K410" s="710">
        <v>2.3580000000000001</v>
      </c>
      <c r="L410" s="1736">
        <v>100.946</v>
      </c>
      <c r="M410" s="721" t="str">
        <f>IF((N410-N407)&gt;0,"+","-")</f>
        <v>+</v>
      </c>
      <c r="N410" s="1713">
        <v>276046</v>
      </c>
      <c r="O410" s="1717">
        <f t="shared" si="16"/>
        <v>102.91200000000001</v>
      </c>
      <c r="P410" s="707"/>
      <c r="U410" s="1385"/>
      <c r="V410" s="607"/>
      <c r="W410" s="706"/>
      <c r="Y410" s="1724">
        <v>96</v>
      </c>
      <c r="Z410" s="1717">
        <f>ROUND(Y410/Y398*100,3)</f>
        <v>100.946</v>
      </c>
    </row>
    <row r="411" spans="1:26">
      <c r="B411" s="508"/>
      <c r="C411" s="530" t="s">
        <v>371</v>
      </c>
      <c r="D411" s="552">
        <v>82.8</v>
      </c>
      <c r="E411" s="566">
        <v>1819</v>
      </c>
      <c r="F411" s="718">
        <v>129.1</v>
      </c>
      <c r="G411" s="1321">
        <v>90</v>
      </c>
      <c r="H411" s="551">
        <v>26307</v>
      </c>
      <c r="I411" s="710">
        <v>129.89599999999999</v>
      </c>
      <c r="J411" s="551">
        <v>4043462</v>
      </c>
      <c r="K411" s="710">
        <v>2.3559999999999999</v>
      </c>
      <c r="L411" s="1736">
        <v>101.477</v>
      </c>
      <c r="N411" s="1713">
        <v>283414</v>
      </c>
      <c r="O411" s="1717">
        <f t="shared" si="16"/>
        <v>129.89599999999999</v>
      </c>
      <c r="P411" s="707"/>
      <c r="U411" s="1385"/>
      <c r="V411" s="607"/>
      <c r="W411" s="706"/>
      <c r="Y411" s="1724">
        <v>96.2</v>
      </c>
      <c r="Z411" s="1717">
        <f t="shared" si="17"/>
        <v>101.477</v>
      </c>
    </row>
    <row r="412" spans="1:26">
      <c r="B412" s="508"/>
      <c r="C412" s="530" t="s">
        <v>372</v>
      </c>
      <c r="D412" s="552">
        <v>83.2</v>
      </c>
      <c r="E412" s="566">
        <v>1769</v>
      </c>
      <c r="F412" s="718">
        <v>137.69999999999999</v>
      </c>
      <c r="G412" s="1321">
        <v>90.2</v>
      </c>
      <c r="H412" s="551">
        <v>28634</v>
      </c>
      <c r="I412" s="710">
        <v>108.792</v>
      </c>
      <c r="J412" s="551">
        <v>3791435</v>
      </c>
      <c r="K412" s="710">
        <v>2.3580000000000001</v>
      </c>
      <c r="L412" s="1736">
        <v>101.691</v>
      </c>
      <c r="N412" s="1713">
        <v>267136</v>
      </c>
      <c r="O412" s="1717">
        <f t="shared" si="16"/>
        <v>108.792</v>
      </c>
      <c r="P412" s="707"/>
      <c r="U412" s="1385"/>
      <c r="V412" s="607"/>
      <c r="W412" s="706"/>
      <c r="Y412" s="1724">
        <v>96.2</v>
      </c>
      <c r="Z412" s="1717">
        <f t="shared" si="17"/>
        <v>101.691</v>
      </c>
    </row>
    <row r="413" spans="1:26">
      <c r="B413" s="508"/>
      <c r="C413" s="530" t="s">
        <v>373</v>
      </c>
      <c r="D413" s="552">
        <v>83.6</v>
      </c>
      <c r="E413" s="566">
        <v>1825</v>
      </c>
      <c r="F413" s="718">
        <v>133.80000000000001</v>
      </c>
      <c r="G413" s="1321">
        <v>90.6</v>
      </c>
      <c r="H413" s="551">
        <v>28030</v>
      </c>
      <c r="I413" s="710">
        <v>110.521</v>
      </c>
      <c r="J413" s="551">
        <v>9948689</v>
      </c>
      <c r="K413" s="710">
        <v>2.35</v>
      </c>
      <c r="L413" s="1736">
        <v>101.259</v>
      </c>
      <c r="N413" s="1713">
        <v>272786</v>
      </c>
      <c r="O413" s="1717">
        <f t="shared" si="16"/>
        <v>110.521</v>
      </c>
      <c r="P413" s="707"/>
      <c r="U413" s="1385"/>
      <c r="V413" s="607"/>
      <c r="W413" s="706"/>
      <c r="Y413" s="1724">
        <v>96.5</v>
      </c>
      <c r="Z413" s="1717">
        <f t="shared" si="17"/>
        <v>101.259</v>
      </c>
    </row>
    <row r="414" spans="1:26">
      <c r="B414" s="508"/>
      <c r="C414" s="530" t="s">
        <v>374</v>
      </c>
      <c r="D414" s="552">
        <v>84.4</v>
      </c>
      <c r="E414" s="566">
        <v>1752</v>
      </c>
      <c r="F414" s="718">
        <v>127.6</v>
      </c>
      <c r="G414" s="1321">
        <v>90.6</v>
      </c>
      <c r="H414" s="551">
        <v>28204</v>
      </c>
      <c r="I414" s="710">
        <v>124.227</v>
      </c>
      <c r="J414" s="551">
        <v>3551178</v>
      </c>
      <c r="K414" s="710">
        <v>2.34</v>
      </c>
      <c r="L414" s="1736">
        <v>101.57599999999999</v>
      </c>
      <c r="N414" s="1713">
        <v>283374</v>
      </c>
      <c r="O414" s="1717">
        <f t="shared" si="16"/>
        <v>124.227</v>
      </c>
      <c r="P414" s="707"/>
      <c r="U414" s="1385"/>
      <c r="V414" s="607"/>
      <c r="W414" s="706"/>
      <c r="Y414" s="1724">
        <v>96.7</v>
      </c>
      <c r="Z414" s="1717">
        <f t="shared" si="17"/>
        <v>101.57599999999999</v>
      </c>
    </row>
    <row r="415" spans="1:26">
      <c r="B415" s="508"/>
      <c r="C415" s="530" t="s">
        <v>116</v>
      </c>
      <c r="D415" s="552">
        <v>84.5</v>
      </c>
      <c r="E415" s="566">
        <v>1743</v>
      </c>
      <c r="F415" s="718">
        <v>142.4</v>
      </c>
      <c r="G415" s="1321">
        <v>89.9</v>
      </c>
      <c r="H415" s="551">
        <v>27227</v>
      </c>
      <c r="I415" s="710">
        <v>99.575000000000003</v>
      </c>
      <c r="J415" s="551">
        <v>6367037</v>
      </c>
      <c r="K415" s="710">
        <v>2.3420000000000001</v>
      </c>
      <c r="L415" s="1736">
        <v>101.151</v>
      </c>
      <c r="N415" s="1713">
        <v>287105</v>
      </c>
      <c r="O415" s="1717">
        <f t="shared" si="16"/>
        <v>99.575000000000003</v>
      </c>
      <c r="P415" s="707"/>
      <c r="U415" s="1381">
        <v>6367037</v>
      </c>
      <c r="V415" s="1701">
        <v>0</v>
      </c>
      <c r="W415" s="1720">
        <f>U415+V415</f>
        <v>6367037</v>
      </c>
      <c r="Y415" s="1724">
        <v>96.7</v>
      </c>
      <c r="Z415" s="1717">
        <f t="shared" si="17"/>
        <v>101.151</v>
      </c>
    </row>
    <row r="416" spans="1:26">
      <c r="B416" s="508"/>
      <c r="C416" s="530" t="s">
        <v>117</v>
      </c>
      <c r="D416" s="552">
        <v>87.3</v>
      </c>
      <c r="E416" s="566">
        <v>1692</v>
      </c>
      <c r="F416" s="718">
        <v>116.6</v>
      </c>
      <c r="G416" s="1321">
        <v>89.9</v>
      </c>
      <c r="H416" s="551">
        <v>25390</v>
      </c>
      <c r="I416" s="710">
        <v>99.914000000000001</v>
      </c>
      <c r="J416" s="551">
        <v>56484967</v>
      </c>
      <c r="K416" s="710">
        <v>2.3370000000000002</v>
      </c>
      <c r="L416" s="1736">
        <v>100.943</v>
      </c>
      <c r="N416" s="1713">
        <v>281919</v>
      </c>
      <c r="O416" s="1717">
        <f t="shared" si="16"/>
        <v>99.914000000000001</v>
      </c>
      <c r="P416" s="707"/>
      <c r="U416" s="1381">
        <v>56484967</v>
      </c>
      <c r="V416" s="1701">
        <v>0</v>
      </c>
      <c r="W416" s="1720">
        <f t="shared" ref="W416:W440" si="18">U416+V416</f>
        <v>56484967</v>
      </c>
      <c r="Y416" s="1724">
        <v>96.3</v>
      </c>
      <c r="Z416" s="1717">
        <f t="shared" si="17"/>
        <v>100.943</v>
      </c>
    </row>
    <row r="417" spans="1:26">
      <c r="B417" s="508"/>
      <c r="C417" s="533" t="s">
        <v>118</v>
      </c>
      <c r="D417" s="552">
        <v>88</v>
      </c>
      <c r="E417" s="566">
        <v>1703</v>
      </c>
      <c r="F417" s="718">
        <v>113.3</v>
      </c>
      <c r="G417" s="1321">
        <v>90.4</v>
      </c>
      <c r="H417" s="551">
        <v>25988</v>
      </c>
      <c r="I417" s="710">
        <v>106.242</v>
      </c>
      <c r="J417" s="551">
        <v>2232431</v>
      </c>
      <c r="K417" s="710">
        <v>2.3050000000000002</v>
      </c>
      <c r="L417" s="1736">
        <v>100.629</v>
      </c>
      <c r="N417" s="1713">
        <v>328049</v>
      </c>
      <c r="O417" s="1717">
        <f t="shared" si="16"/>
        <v>106.242</v>
      </c>
      <c r="P417" s="707"/>
      <c r="U417" s="1381">
        <v>2232431</v>
      </c>
      <c r="V417" s="1701">
        <v>0</v>
      </c>
      <c r="W417" s="1720">
        <f t="shared" si="18"/>
        <v>2232431</v>
      </c>
      <c r="Y417" s="1724">
        <v>96</v>
      </c>
      <c r="Z417" s="1717">
        <f t="shared" si="17"/>
        <v>100.629</v>
      </c>
    </row>
    <row r="418" spans="1:26">
      <c r="A418" s="501">
        <v>2009</v>
      </c>
      <c r="B418" s="716" t="s">
        <v>145</v>
      </c>
      <c r="C418" s="529" t="s">
        <v>366</v>
      </c>
      <c r="D418" s="558">
        <v>85</v>
      </c>
      <c r="E418" s="564">
        <v>1603</v>
      </c>
      <c r="F418" s="717">
        <v>102.6</v>
      </c>
      <c r="G418" s="1322">
        <v>90.6</v>
      </c>
      <c r="H418" s="549">
        <v>26428</v>
      </c>
      <c r="I418" s="712">
        <v>109.797</v>
      </c>
      <c r="J418" s="549">
        <v>3091571</v>
      </c>
      <c r="K418" s="712">
        <v>2.2829999999999999</v>
      </c>
      <c r="L418" s="1738">
        <v>100.211</v>
      </c>
      <c r="M418" s="721"/>
      <c r="N418" s="1714">
        <v>307504</v>
      </c>
      <c r="O418" s="1718">
        <f t="shared" ref="O418:O437" si="19">ROUND(N418/N406*100,3)</f>
        <v>109.797</v>
      </c>
      <c r="P418" s="722"/>
      <c r="Q418" s="501"/>
      <c r="R418" s="501"/>
      <c r="S418" s="501"/>
      <c r="T418" s="501"/>
      <c r="U418" s="1380">
        <v>3091281</v>
      </c>
      <c r="V418" s="1710">
        <v>290</v>
      </c>
      <c r="W418" s="1721">
        <f t="shared" si="18"/>
        <v>3091571</v>
      </c>
      <c r="Y418" s="1725">
        <v>95.2</v>
      </c>
      <c r="Z418" s="1718">
        <f t="shared" si="17"/>
        <v>100.211</v>
      </c>
    </row>
    <row r="419" spans="1:26">
      <c r="B419" s="508"/>
      <c r="C419" s="530" t="s">
        <v>367</v>
      </c>
      <c r="D419" s="552">
        <v>85.2</v>
      </c>
      <c r="E419" s="566">
        <v>1610</v>
      </c>
      <c r="F419" s="718">
        <v>104.3</v>
      </c>
      <c r="G419" s="1321">
        <v>90.7</v>
      </c>
      <c r="H419" s="551">
        <v>28041</v>
      </c>
      <c r="I419" s="710">
        <v>123.048</v>
      </c>
      <c r="J419" s="551">
        <v>8778809</v>
      </c>
      <c r="K419" s="710">
        <v>2.2440000000000002</v>
      </c>
      <c r="L419" s="1736">
        <v>100.10599999999999</v>
      </c>
      <c r="M419" s="721"/>
      <c r="N419" s="1713">
        <v>322808</v>
      </c>
      <c r="O419" s="1717">
        <f t="shared" si="19"/>
        <v>123.048</v>
      </c>
      <c r="P419" s="707"/>
      <c r="U419" s="1381">
        <v>8777571</v>
      </c>
      <c r="V419" s="1701">
        <v>1238</v>
      </c>
      <c r="W419" s="1720">
        <f t="shared" si="18"/>
        <v>8778809</v>
      </c>
      <c r="Y419" s="1724">
        <v>94.7</v>
      </c>
      <c r="Z419" s="1717">
        <f t="shared" si="17"/>
        <v>100.10599999999999</v>
      </c>
    </row>
    <row r="420" spans="1:26">
      <c r="B420" s="508"/>
      <c r="C420" s="530" t="s">
        <v>368</v>
      </c>
      <c r="D420" s="552">
        <v>81</v>
      </c>
      <c r="E420" s="566">
        <v>1623</v>
      </c>
      <c r="F420" s="718">
        <v>108.3</v>
      </c>
      <c r="G420" s="1321">
        <v>90.2</v>
      </c>
      <c r="H420" s="551">
        <v>30878</v>
      </c>
      <c r="I420" s="710">
        <v>77.516000000000005</v>
      </c>
      <c r="J420" s="551">
        <v>2287224</v>
      </c>
      <c r="K420" s="710">
        <v>2.2069999999999999</v>
      </c>
      <c r="L420" s="1736">
        <v>99.894999999999996</v>
      </c>
      <c r="M420" s="721"/>
      <c r="N420" s="1713">
        <v>283081</v>
      </c>
      <c r="O420" s="1717">
        <f t="shared" si="19"/>
        <v>77.516000000000005</v>
      </c>
      <c r="P420" s="707"/>
      <c r="U420" s="1381">
        <v>2285978</v>
      </c>
      <c r="V420" s="1701">
        <v>1246</v>
      </c>
      <c r="W420" s="1720">
        <f t="shared" si="18"/>
        <v>2287224</v>
      </c>
      <c r="Y420" s="1724">
        <v>95.1</v>
      </c>
      <c r="Z420" s="1717">
        <f>ROUND(Y420/Y408*100,3)</f>
        <v>99.894999999999996</v>
      </c>
    </row>
    <row r="421" spans="1:26">
      <c r="B421" s="508"/>
      <c r="C421" s="530" t="s">
        <v>369</v>
      </c>
      <c r="D421" s="552">
        <v>79.599999999999994</v>
      </c>
      <c r="E421" s="566">
        <v>1724</v>
      </c>
      <c r="F421" s="718">
        <v>107.3</v>
      </c>
      <c r="G421" s="1321">
        <v>91.5</v>
      </c>
      <c r="H421" s="551">
        <v>33398</v>
      </c>
      <c r="I421" s="710">
        <v>91.936000000000007</v>
      </c>
      <c r="J421" s="551">
        <v>4885048</v>
      </c>
      <c r="K421" s="710">
        <v>2.19</v>
      </c>
      <c r="L421" s="1736">
        <v>100.21</v>
      </c>
      <c r="M421" s="721"/>
      <c r="N421" s="1713">
        <v>271933</v>
      </c>
      <c r="O421" s="1717">
        <f t="shared" si="19"/>
        <v>91.936000000000007</v>
      </c>
      <c r="P421" s="707"/>
      <c r="U421" s="1381">
        <v>4883145</v>
      </c>
      <c r="V421" s="1701">
        <v>1903</v>
      </c>
      <c r="W421" s="1720">
        <f t="shared" si="18"/>
        <v>4885048</v>
      </c>
      <c r="Y421" s="1724">
        <v>95.6</v>
      </c>
      <c r="Z421" s="1717">
        <f t="shared" ref="Z421:Z465" si="20">ROUND(Y421/Y409*100,3)</f>
        <v>100.21</v>
      </c>
    </row>
    <row r="422" spans="1:26">
      <c r="B422" s="508"/>
      <c r="C422" s="530" t="s">
        <v>370</v>
      </c>
      <c r="D422" s="552">
        <v>77.3</v>
      </c>
      <c r="E422" s="566">
        <v>1784</v>
      </c>
      <c r="F422" s="718">
        <v>104</v>
      </c>
      <c r="G422" s="1321">
        <v>92</v>
      </c>
      <c r="H422" s="551">
        <v>36856</v>
      </c>
      <c r="I422" s="710">
        <v>103.652</v>
      </c>
      <c r="J422" s="551">
        <v>43963193</v>
      </c>
      <c r="K422" s="710">
        <v>2.1739999999999999</v>
      </c>
      <c r="L422" s="1736">
        <v>99.375</v>
      </c>
      <c r="N422" s="1713">
        <v>286126</v>
      </c>
      <c r="O422" s="1717">
        <f t="shared" si="19"/>
        <v>103.652</v>
      </c>
      <c r="P422" s="707"/>
      <c r="U422" s="1381">
        <v>42845463</v>
      </c>
      <c r="V422" s="1701">
        <v>1117730</v>
      </c>
      <c r="W422" s="1720">
        <f t="shared" si="18"/>
        <v>43963193</v>
      </c>
      <c r="Y422" s="1724">
        <v>95.4</v>
      </c>
      <c r="Z422" s="1717">
        <f t="shared" si="20"/>
        <v>99.375</v>
      </c>
    </row>
    <row r="423" spans="1:26">
      <c r="B423" s="508"/>
      <c r="C423" s="530" t="s">
        <v>371</v>
      </c>
      <c r="D423" s="552">
        <v>77.3</v>
      </c>
      <c r="E423" s="566">
        <v>1805</v>
      </c>
      <c r="F423" s="718">
        <v>108.4</v>
      </c>
      <c r="G423" s="1321">
        <v>92</v>
      </c>
      <c r="H423" s="551">
        <v>39749</v>
      </c>
      <c r="I423" s="710">
        <v>99.266000000000005</v>
      </c>
      <c r="J423" s="551">
        <v>3383378</v>
      </c>
      <c r="K423" s="710">
        <v>2.1339999999999999</v>
      </c>
      <c r="L423" s="1736">
        <v>98.649000000000001</v>
      </c>
      <c r="N423" s="1713">
        <v>281333</v>
      </c>
      <c r="O423" s="1717">
        <f t="shared" si="19"/>
        <v>99.266000000000005</v>
      </c>
      <c r="P423" s="707"/>
      <c r="U423" s="1381">
        <v>3071690</v>
      </c>
      <c r="V423" s="1701">
        <v>311688</v>
      </c>
      <c r="W423" s="1720">
        <f>U423+V423</f>
        <v>3383378</v>
      </c>
      <c r="Y423" s="1724">
        <v>94.9</v>
      </c>
      <c r="Z423" s="1717">
        <f t="shared" si="20"/>
        <v>98.649000000000001</v>
      </c>
    </row>
    <row r="424" spans="1:26">
      <c r="B424" s="508"/>
      <c r="C424" s="530" t="s">
        <v>372</v>
      </c>
      <c r="D424" s="552">
        <v>76.2</v>
      </c>
      <c r="E424" s="566">
        <v>1576</v>
      </c>
      <c r="F424" s="718">
        <v>85.5</v>
      </c>
      <c r="G424" s="1321">
        <v>91.7</v>
      </c>
      <c r="H424" s="551">
        <v>40319</v>
      </c>
      <c r="I424" s="710">
        <v>97.509</v>
      </c>
      <c r="J424" s="551">
        <v>4329446</v>
      </c>
      <c r="K424" s="710">
        <v>2.0979999999999999</v>
      </c>
      <c r="L424" s="1736">
        <v>98.337000000000003</v>
      </c>
      <c r="N424" s="1713">
        <v>260482</v>
      </c>
      <c r="O424" s="1717">
        <f t="shared" si="19"/>
        <v>97.509</v>
      </c>
      <c r="P424" s="707"/>
      <c r="U424" s="1381">
        <v>3873697</v>
      </c>
      <c r="V424" s="1701">
        <v>455749</v>
      </c>
      <c r="W424" s="1720">
        <f>U424+V424</f>
        <v>4329446</v>
      </c>
      <c r="Y424" s="1724">
        <v>94.6</v>
      </c>
      <c r="Z424" s="1717">
        <f t="shared" si="20"/>
        <v>98.337000000000003</v>
      </c>
    </row>
    <row r="425" spans="1:26">
      <c r="B425" s="508"/>
      <c r="C425" s="530" t="s">
        <v>373</v>
      </c>
      <c r="D425" s="552">
        <v>75.3</v>
      </c>
      <c r="E425" s="566">
        <v>1539</v>
      </c>
      <c r="F425" s="718">
        <v>96.2</v>
      </c>
      <c r="G425" s="1321">
        <v>91.6</v>
      </c>
      <c r="H425" s="551">
        <v>39419</v>
      </c>
      <c r="I425" s="710">
        <v>97.382999999999996</v>
      </c>
      <c r="J425" s="551">
        <v>9181826</v>
      </c>
      <c r="K425" s="710">
        <v>2.101</v>
      </c>
      <c r="L425" s="1736">
        <v>98.135000000000005</v>
      </c>
      <c r="N425" s="1713">
        <v>265646</v>
      </c>
      <c r="O425" s="1717">
        <f t="shared" si="19"/>
        <v>97.382999999999996</v>
      </c>
      <c r="P425" s="707"/>
      <c r="U425" s="1381">
        <v>6586519</v>
      </c>
      <c r="V425" s="1701">
        <v>2595307</v>
      </c>
      <c r="W425" s="1720">
        <f>U425+V425</f>
        <v>9181826</v>
      </c>
      <c r="Y425" s="1724">
        <v>94.7</v>
      </c>
      <c r="Z425" s="1717">
        <f t="shared" si="20"/>
        <v>98.135000000000005</v>
      </c>
    </row>
    <row r="426" spans="1:26">
      <c r="B426" s="508"/>
      <c r="C426" s="530" t="s">
        <v>374</v>
      </c>
      <c r="D426" s="552">
        <v>74</v>
      </c>
      <c r="E426" s="566">
        <v>1494</v>
      </c>
      <c r="F426" s="718">
        <v>98.2</v>
      </c>
      <c r="G426" s="1321">
        <v>91.7</v>
      </c>
      <c r="H426" s="551">
        <v>37919</v>
      </c>
      <c r="I426" s="710">
        <v>90.778999999999996</v>
      </c>
      <c r="J426" s="551">
        <v>2173138</v>
      </c>
      <c r="K426" s="710">
        <v>2.0840000000000001</v>
      </c>
      <c r="L426" s="1736">
        <v>98.242000000000004</v>
      </c>
      <c r="N426" s="1713">
        <v>257244</v>
      </c>
      <c r="O426" s="1717">
        <f t="shared" si="19"/>
        <v>90.778999999999996</v>
      </c>
      <c r="P426" s="707"/>
      <c r="U426" s="1381">
        <v>1708987</v>
      </c>
      <c r="V426" s="1701">
        <v>464151</v>
      </c>
      <c r="W426" s="1720">
        <f>U426+V426</f>
        <v>2173138</v>
      </c>
      <c r="Y426" s="1724">
        <v>95</v>
      </c>
      <c r="Z426" s="1717">
        <f t="shared" si="20"/>
        <v>98.242000000000004</v>
      </c>
    </row>
    <row r="427" spans="1:26">
      <c r="B427" s="508"/>
      <c r="C427" s="530" t="s">
        <v>116</v>
      </c>
      <c r="D427" s="552">
        <v>73.900000000000006</v>
      </c>
      <c r="E427" s="566">
        <v>1696</v>
      </c>
      <c r="F427" s="718">
        <v>94.1</v>
      </c>
      <c r="G427" s="1321">
        <v>91.4</v>
      </c>
      <c r="H427" s="551">
        <v>35403</v>
      </c>
      <c r="I427" s="710">
        <v>97.73</v>
      </c>
      <c r="J427" s="551">
        <v>5000837</v>
      </c>
      <c r="K427" s="710">
        <v>2.077</v>
      </c>
      <c r="L427" s="1736">
        <v>97.828000000000003</v>
      </c>
      <c r="N427" s="1713">
        <v>280588</v>
      </c>
      <c r="O427" s="1717">
        <f t="shared" si="19"/>
        <v>97.73</v>
      </c>
      <c r="P427" s="707"/>
      <c r="U427" s="1381">
        <v>3629812</v>
      </c>
      <c r="V427" s="1701">
        <v>1371025</v>
      </c>
      <c r="W427" s="1720">
        <f t="shared" si="18"/>
        <v>5000837</v>
      </c>
      <c r="Y427" s="1724">
        <v>94.6</v>
      </c>
      <c r="Z427" s="1717">
        <f t="shared" si="20"/>
        <v>97.828000000000003</v>
      </c>
    </row>
    <row r="428" spans="1:26">
      <c r="B428" s="508"/>
      <c r="C428" s="530" t="s">
        <v>117</v>
      </c>
      <c r="D428" s="552">
        <v>72.8</v>
      </c>
      <c r="E428" s="566">
        <v>1599</v>
      </c>
      <c r="F428" s="718">
        <v>98.8</v>
      </c>
      <c r="G428" s="1321">
        <v>91.4</v>
      </c>
      <c r="H428" s="551">
        <v>33598</v>
      </c>
      <c r="I428" s="710">
        <v>99.234999999999999</v>
      </c>
      <c r="J428" s="551">
        <v>38652341</v>
      </c>
      <c r="K428" s="710">
        <v>2.0870000000000002</v>
      </c>
      <c r="L428" s="1736">
        <v>97.819000000000003</v>
      </c>
      <c r="N428" s="1713">
        <v>279762</v>
      </c>
      <c r="O428" s="1717">
        <f t="shared" si="19"/>
        <v>99.234999999999999</v>
      </c>
      <c r="P428" s="707"/>
      <c r="U428" s="1381">
        <v>21810731</v>
      </c>
      <c r="V428" s="1701">
        <v>16841610</v>
      </c>
      <c r="W428" s="1720">
        <f t="shared" si="18"/>
        <v>38652341</v>
      </c>
      <c r="Y428" s="1724">
        <v>94.2</v>
      </c>
      <c r="Z428" s="1717">
        <f t="shared" si="20"/>
        <v>97.819000000000003</v>
      </c>
    </row>
    <row r="429" spans="1:26">
      <c r="A429" s="698"/>
      <c r="B429" s="708"/>
      <c r="C429" s="533" t="s">
        <v>118</v>
      </c>
      <c r="D429" s="554">
        <v>73</v>
      </c>
      <c r="E429" s="570">
        <v>1579</v>
      </c>
      <c r="F429" s="719">
        <v>107.1</v>
      </c>
      <c r="G429" s="1323">
        <v>91.6</v>
      </c>
      <c r="H429" s="557">
        <v>32378</v>
      </c>
      <c r="I429" s="714">
        <v>94.197000000000003</v>
      </c>
      <c r="J429" s="557">
        <v>1844414</v>
      </c>
      <c r="K429" s="714">
        <v>2.0640000000000001</v>
      </c>
      <c r="L429" s="1737">
        <v>98.021000000000001</v>
      </c>
      <c r="N429" s="1715">
        <v>309013</v>
      </c>
      <c r="O429" s="1719">
        <f t="shared" si="19"/>
        <v>94.197000000000003</v>
      </c>
      <c r="P429" s="723"/>
      <c r="Q429" s="698"/>
      <c r="R429" s="698"/>
      <c r="S429" s="698"/>
      <c r="T429" s="698"/>
      <c r="U429" s="1382">
        <v>1240701</v>
      </c>
      <c r="V429" s="1702">
        <v>603713</v>
      </c>
      <c r="W429" s="1722">
        <f t="shared" si="18"/>
        <v>1844414</v>
      </c>
      <c r="Y429" s="1726">
        <v>94.1</v>
      </c>
      <c r="Z429" s="1717">
        <f t="shared" si="20"/>
        <v>98.021000000000001</v>
      </c>
    </row>
    <row r="430" spans="1:26">
      <c r="A430" s="515">
        <v>2010</v>
      </c>
      <c r="B430" s="694" t="s">
        <v>152</v>
      </c>
      <c r="C430" s="529" t="s">
        <v>366</v>
      </c>
      <c r="D430" s="552">
        <v>73.2</v>
      </c>
      <c r="E430" s="566">
        <v>1593</v>
      </c>
      <c r="F430" s="718">
        <v>108.3</v>
      </c>
      <c r="G430" s="1321">
        <v>91.2</v>
      </c>
      <c r="H430" s="551">
        <v>30817</v>
      </c>
      <c r="I430" s="710">
        <v>88.191999999999993</v>
      </c>
      <c r="J430" s="551">
        <v>2724877</v>
      </c>
      <c r="K430" s="710">
        <v>2.044</v>
      </c>
      <c r="L430" s="1738">
        <v>98.844999999999999</v>
      </c>
      <c r="M430" s="721"/>
      <c r="N430" s="1714">
        <v>271195</v>
      </c>
      <c r="O430" s="1718">
        <f t="shared" si="19"/>
        <v>88.191999999999993</v>
      </c>
      <c r="P430" s="722"/>
      <c r="Q430" s="501"/>
      <c r="R430" s="501"/>
      <c r="S430" s="501"/>
      <c r="T430" s="501"/>
      <c r="U430" s="1380">
        <v>1552901</v>
      </c>
      <c r="V430" s="1710">
        <v>1171976</v>
      </c>
      <c r="W430" s="1721">
        <f t="shared" si="18"/>
        <v>2724877</v>
      </c>
      <c r="Y430" s="1725">
        <v>94.1</v>
      </c>
      <c r="Z430" s="1718">
        <f t="shared" si="20"/>
        <v>98.844999999999999</v>
      </c>
    </row>
    <row r="431" spans="1:26">
      <c r="B431" s="508"/>
      <c r="C431" s="530" t="s">
        <v>367</v>
      </c>
      <c r="D431" s="552">
        <v>74.8</v>
      </c>
      <c r="E431" s="566">
        <v>1552</v>
      </c>
      <c r="F431" s="718">
        <v>104.6</v>
      </c>
      <c r="G431" s="1321">
        <v>91.1</v>
      </c>
      <c r="H431" s="551">
        <v>29864</v>
      </c>
      <c r="I431" s="710">
        <v>70.864000000000004</v>
      </c>
      <c r="J431" s="551">
        <v>9773218</v>
      </c>
      <c r="K431" s="710">
        <v>2.0299999999999998</v>
      </c>
      <c r="L431" s="1736">
        <v>99.366</v>
      </c>
      <c r="M431" s="721"/>
      <c r="N431" s="1713">
        <v>228755</v>
      </c>
      <c r="O431" s="1717">
        <f t="shared" si="19"/>
        <v>70.864000000000004</v>
      </c>
      <c r="P431" s="707"/>
      <c r="U431" s="1381">
        <v>5725116</v>
      </c>
      <c r="V431" s="1701">
        <v>4048102</v>
      </c>
      <c r="W431" s="1720">
        <f t="shared" si="18"/>
        <v>9773218</v>
      </c>
      <c r="Y431" s="1724">
        <v>94.1</v>
      </c>
      <c r="Z431" s="1717">
        <f t="shared" si="20"/>
        <v>99.366</v>
      </c>
    </row>
    <row r="432" spans="1:26">
      <c r="B432" s="508"/>
      <c r="C432" s="530" t="s">
        <v>368</v>
      </c>
      <c r="D432" s="552">
        <v>74.5</v>
      </c>
      <c r="E432" s="566">
        <v>1551</v>
      </c>
      <c r="F432" s="718">
        <v>97.9</v>
      </c>
      <c r="G432" s="1321">
        <v>90.5</v>
      </c>
      <c r="H432" s="551">
        <v>29593</v>
      </c>
      <c r="I432" s="710">
        <v>102.53100000000001</v>
      </c>
      <c r="J432" s="551">
        <v>2015453</v>
      </c>
      <c r="K432" s="710">
        <v>2.024</v>
      </c>
      <c r="L432" s="1736">
        <v>99.263999999999996</v>
      </c>
      <c r="M432" s="721"/>
      <c r="N432" s="1713">
        <v>290247</v>
      </c>
      <c r="O432" s="1717">
        <f t="shared" si="19"/>
        <v>102.53100000000001</v>
      </c>
      <c r="P432" s="707"/>
      <c r="U432" s="1381">
        <v>1206937</v>
      </c>
      <c r="V432" s="1701">
        <v>808516</v>
      </c>
      <c r="W432" s="1720">
        <f t="shared" si="18"/>
        <v>2015453</v>
      </c>
      <c r="Y432" s="1724">
        <v>94.4</v>
      </c>
      <c r="Z432" s="1717">
        <f t="shared" si="20"/>
        <v>99.263999999999996</v>
      </c>
    </row>
    <row r="433" spans="1:26">
      <c r="B433" s="508"/>
      <c r="C433" s="530" t="s">
        <v>369</v>
      </c>
      <c r="D433" s="552">
        <v>73</v>
      </c>
      <c r="E433" s="566">
        <v>1530</v>
      </c>
      <c r="F433" s="718">
        <v>97.3</v>
      </c>
      <c r="G433" s="1321">
        <v>91.4</v>
      </c>
      <c r="H433" s="551">
        <v>28667</v>
      </c>
      <c r="I433" s="710">
        <v>99.9</v>
      </c>
      <c r="J433" s="551">
        <v>4827464</v>
      </c>
      <c r="K433" s="710">
        <v>2.0099999999999998</v>
      </c>
      <c r="L433" s="1736">
        <v>99.162999999999997</v>
      </c>
      <c r="M433" s="721"/>
      <c r="N433" s="1713">
        <v>271660</v>
      </c>
      <c r="O433" s="1717">
        <f t="shared" si="19"/>
        <v>99.9</v>
      </c>
      <c r="P433" s="707"/>
      <c r="U433" s="1381">
        <v>2950714</v>
      </c>
      <c r="V433" s="1701">
        <v>1876750</v>
      </c>
      <c r="W433" s="1720">
        <f t="shared" si="18"/>
        <v>4827464</v>
      </c>
      <c r="Y433" s="1724">
        <v>94.8</v>
      </c>
      <c r="Z433" s="1717">
        <f t="shared" si="20"/>
        <v>99.162999999999997</v>
      </c>
    </row>
    <row r="434" spans="1:26">
      <c r="B434" s="508"/>
      <c r="C434" s="530" t="s">
        <v>370</v>
      </c>
      <c r="D434" s="552">
        <v>73.3</v>
      </c>
      <c r="E434" s="566">
        <v>1620</v>
      </c>
      <c r="F434" s="718">
        <v>97.6</v>
      </c>
      <c r="G434" s="1321">
        <v>91.7</v>
      </c>
      <c r="H434" s="551">
        <v>29936</v>
      </c>
      <c r="I434" s="710">
        <v>100.729</v>
      </c>
      <c r="J434" s="551">
        <v>47594155</v>
      </c>
      <c r="K434" s="710">
        <v>1.998</v>
      </c>
      <c r="L434" s="1736">
        <v>99.161000000000001</v>
      </c>
      <c r="N434" s="1713">
        <v>288212</v>
      </c>
      <c r="O434" s="1717">
        <f t="shared" si="19"/>
        <v>100.729</v>
      </c>
      <c r="P434" s="707"/>
      <c r="U434" s="1381">
        <v>29515404</v>
      </c>
      <c r="V434" s="1701">
        <v>18078751</v>
      </c>
      <c r="W434" s="1720">
        <f>U434+V434</f>
        <v>47594155</v>
      </c>
      <c r="Y434" s="1724">
        <v>94.6</v>
      </c>
      <c r="Z434" s="1717">
        <f t="shared" si="20"/>
        <v>99.161000000000001</v>
      </c>
    </row>
    <row r="435" spans="1:26">
      <c r="B435" s="508"/>
      <c r="C435" s="530" t="s">
        <v>371</v>
      </c>
      <c r="D435" s="552">
        <v>73.2</v>
      </c>
      <c r="E435" s="566">
        <v>1636</v>
      </c>
      <c r="F435" s="718">
        <v>105.6</v>
      </c>
      <c r="G435" s="1321">
        <v>91.6</v>
      </c>
      <c r="H435" s="551">
        <v>31379</v>
      </c>
      <c r="I435" s="710">
        <v>93.183999999999997</v>
      </c>
      <c r="J435" s="551">
        <v>2973709</v>
      </c>
      <c r="K435" s="710">
        <v>2.0219999999999998</v>
      </c>
      <c r="L435" s="1736">
        <v>99.578999999999994</v>
      </c>
      <c r="N435" s="1713">
        <v>262156</v>
      </c>
      <c r="O435" s="1717">
        <f t="shared" si="19"/>
        <v>93.183999999999997</v>
      </c>
      <c r="P435" s="707"/>
      <c r="U435" s="1381">
        <v>1942700</v>
      </c>
      <c r="V435" s="1701">
        <v>1031009</v>
      </c>
      <c r="W435" s="1720">
        <f t="shared" si="18"/>
        <v>2973709</v>
      </c>
      <c r="Y435" s="1724">
        <v>94.5</v>
      </c>
      <c r="Z435" s="1717">
        <f t="shared" si="20"/>
        <v>99.578999999999994</v>
      </c>
    </row>
    <row r="436" spans="1:26">
      <c r="B436" s="508"/>
      <c r="C436" s="530" t="s">
        <v>372</v>
      </c>
      <c r="D436" s="552">
        <v>73.900000000000006</v>
      </c>
      <c r="E436" s="566">
        <v>1592</v>
      </c>
      <c r="F436" s="718">
        <v>93.4</v>
      </c>
      <c r="G436" s="1321">
        <v>91.8</v>
      </c>
      <c r="H436" s="551">
        <v>31463</v>
      </c>
      <c r="I436" s="710">
        <v>100.119</v>
      </c>
      <c r="J436" s="551">
        <v>3197776</v>
      </c>
      <c r="K436" s="710">
        <v>2.0150000000000001</v>
      </c>
      <c r="L436" s="1736">
        <v>99.366</v>
      </c>
      <c r="N436" s="1713">
        <v>260793</v>
      </c>
      <c r="O436" s="1717">
        <f t="shared" si="19"/>
        <v>100.119</v>
      </c>
      <c r="P436" s="707"/>
      <c r="U436" s="1381">
        <v>1919803</v>
      </c>
      <c r="V436" s="1701">
        <v>1277973</v>
      </c>
      <c r="W436" s="1720">
        <f t="shared" si="18"/>
        <v>3197776</v>
      </c>
      <c r="Y436" s="1724">
        <v>94</v>
      </c>
      <c r="Z436" s="1717">
        <f t="shared" si="20"/>
        <v>99.366</v>
      </c>
    </row>
    <row r="437" spans="1:26">
      <c r="B437" s="508"/>
      <c r="C437" s="530" t="s">
        <v>373</v>
      </c>
      <c r="D437" s="552">
        <v>73</v>
      </c>
      <c r="E437" s="566">
        <v>1657</v>
      </c>
      <c r="F437" s="718">
        <v>126.4</v>
      </c>
      <c r="G437" s="1321">
        <v>91.7</v>
      </c>
      <c r="H437" s="551">
        <v>32269</v>
      </c>
      <c r="I437" s="710">
        <v>97.347999999999999</v>
      </c>
      <c r="J437" s="551">
        <v>9428640</v>
      </c>
      <c r="K437" s="710">
        <v>2.0169999999999999</v>
      </c>
      <c r="L437" s="1736">
        <v>99.683000000000007</v>
      </c>
      <c r="N437" s="1713">
        <v>258602</v>
      </c>
      <c r="O437" s="1717">
        <f t="shared" si="19"/>
        <v>97.347999999999999</v>
      </c>
      <c r="P437" s="707"/>
      <c r="U437" s="1381">
        <v>5341210</v>
      </c>
      <c r="V437" s="1701">
        <v>4087430</v>
      </c>
      <c r="W437" s="1720">
        <f>U437+V437</f>
        <v>9428640</v>
      </c>
      <c r="Y437" s="1724">
        <v>94.4</v>
      </c>
      <c r="Z437" s="1717">
        <f t="shared" si="20"/>
        <v>99.683000000000007</v>
      </c>
    </row>
    <row r="438" spans="1:26">
      <c r="B438" s="508"/>
      <c r="C438" s="530" t="s">
        <v>374</v>
      </c>
      <c r="D438" s="552">
        <v>74</v>
      </c>
      <c r="E438" s="566">
        <v>1538</v>
      </c>
      <c r="F438" s="718">
        <v>112.9</v>
      </c>
      <c r="G438" s="1321">
        <v>91.7</v>
      </c>
      <c r="H438" s="551">
        <v>30668</v>
      </c>
      <c r="I438" s="710">
        <v>114.38800000000001</v>
      </c>
      <c r="J438" s="551">
        <v>2465036</v>
      </c>
      <c r="K438" s="710">
        <v>1.996</v>
      </c>
      <c r="L438" s="1736">
        <v>99.578999999999994</v>
      </c>
      <c r="N438" s="1713">
        <v>294256</v>
      </c>
      <c r="O438" s="1717">
        <f>ROUND(N438/N426*100,3)</f>
        <v>114.38800000000001</v>
      </c>
      <c r="P438" s="707"/>
      <c r="U438" s="1381">
        <v>1532797</v>
      </c>
      <c r="V438" s="1701">
        <v>932239</v>
      </c>
      <c r="W438" s="1720">
        <f>U438+V438</f>
        <v>2465036</v>
      </c>
      <c r="Y438" s="1724">
        <v>94.6</v>
      </c>
      <c r="Z438" s="1717">
        <f t="shared" si="20"/>
        <v>99.578999999999994</v>
      </c>
    </row>
    <row r="439" spans="1:26">
      <c r="B439" s="508"/>
      <c r="C439" s="530" t="s">
        <v>116</v>
      </c>
      <c r="D439" s="552">
        <v>74.7</v>
      </c>
      <c r="E439" s="566">
        <v>1570</v>
      </c>
      <c r="F439" s="718">
        <v>130.6</v>
      </c>
      <c r="G439" s="1321">
        <v>91.9</v>
      </c>
      <c r="H439" s="551">
        <v>28739</v>
      </c>
      <c r="I439" s="710">
        <v>108.85</v>
      </c>
      <c r="J439" s="551">
        <v>9375099</v>
      </c>
      <c r="K439" s="710">
        <v>1.9830000000000001</v>
      </c>
      <c r="L439" s="1736">
        <v>100.423</v>
      </c>
      <c r="N439" s="1713">
        <v>305421</v>
      </c>
      <c r="O439" s="1717">
        <f>ROUND(N439/N427*100,3)</f>
        <v>108.85</v>
      </c>
      <c r="P439" s="707"/>
      <c r="U439" s="1381">
        <v>5066806</v>
      </c>
      <c r="V439" s="1701">
        <v>4308293</v>
      </c>
      <c r="W439" s="1720">
        <f>U439+V439</f>
        <v>9375099</v>
      </c>
      <c r="Y439" s="1724">
        <v>95</v>
      </c>
      <c r="Z439" s="1717">
        <f t="shared" si="20"/>
        <v>100.423</v>
      </c>
    </row>
    <row r="440" spans="1:26">
      <c r="B440" s="508"/>
      <c r="C440" s="530" t="s">
        <v>117</v>
      </c>
      <c r="D440" s="552">
        <v>75.5</v>
      </c>
      <c r="E440" s="566">
        <v>1447</v>
      </c>
      <c r="F440" s="718">
        <v>119.5</v>
      </c>
      <c r="G440" s="1321">
        <v>92</v>
      </c>
      <c r="H440" s="551">
        <v>28271</v>
      </c>
      <c r="I440" s="710">
        <v>98.85</v>
      </c>
      <c r="J440" s="551">
        <v>37038962</v>
      </c>
      <c r="K440" s="710">
        <v>1.9870000000000001</v>
      </c>
      <c r="L440" s="1736">
        <v>100.425</v>
      </c>
      <c r="N440" s="1713">
        <v>276546</v>
      </c>
      <c r="O440" s="1717">
        <f>ROUND(N440/N428*100,3)</f>
        <v>98.85</v>
      </c>
      <c r="P440" s="707"/>
      <c r="U440" s="1381">
        <v>23072089</v>
      </c>
      <c r="V440" s="1701">
        <v>13966873</v>
      </c>
      <c r="W440" s="1720">
        <f t="shared" si="18"/>
        <v>37038962</v>
      </c>
      <c r="Y440" s="1724">
        <v>94.6</v>
      </c>
      <c r="Z440" s="1717">
        <f t="shared" si="20"/>
        <v>100.425</v>
      </c>
    </row>
    <row r="441" spans="1:26">
      <c r="B441" s="508"/>
      <c r="C441" s="533" t="s">
        <v>118</v>
      </c>
      <c r="D441" s="552">
        <v>75.3</v>
      </c>
      <c r="E441" s="566">
        <v>1393</v>
      </c>
      <c r="F441" s="718">
        <v>109.6</v>
      </c>
      <c r="G441" s="1321">
        <v>91.9</v>
      </c>
      <c r="H441" s="551">
        <v>26575</v>
      </c>
      <c r="I441" s="710">
        <v>96.614999999999995</v>
      </c>
      <c r="J441" s="551">
        <v>2452836</v>
      </c>
      <c r="K441" s="710">
        <v>1.968</v>
      </c>
      <c r="L441" s="1736">
        <v>100.21299999999999</v>
      </c>
      <c r="N441" s="1715">
        <v>298554</v>
      </c>
      <c r="O441" s="1719">
        <f>ROUND(N441/N429*100,3)</f>
        <v>96.614999999999995</v>
      </c>
      <c r="P441" s="723"/>
      <c r="Q441" s="698"/>
      <c r="R441" s="698"/>
      <c r="S441" s="698"/>
      <c r="T441" s="698"/>
      <c r="U441" s="1382">
        <v>1457619</v>
      </c>
      <c r="V441" s="1702">
        <v>995217</v>
      </c>
      <c r="W441" s="1722">
        <f>U441+V441</f>
        <v>2452836</v>
      </c>
      <c r="Y441" s="1726">
        <v>94.3</v>
      </c>
      <c r="Z441" s="1719">
        <f t="shared" si="20"/>
        <v>100.21299999999999</v>
      </c>
    </row>
    <row r="442" spans="1:26">
      <c r="A442" s="501">
        <v>2011</v>
      </c>
      <c r="B442" s="716" t="s">
        <v>155</v>
      </c>
      <c r="C442" s="529" t="s">
        <v>366</v>
      </c>
      <c r="D442" s="558">
        <v>75</v>
      </c>
      <c r="E442" s="564">
        <v>1476</v>
      </c>
      <c r="F442" s="717">
        <v>110.6</v>
      </c>
      <c r="G442" s="1322">
        <v>91.8</v>
      </c>
      <c r="H442" s="549">
        <v>25954</v>
      </c>
      <c r="I442" s="712">
        <v>101.429</v>
      </c>
      <c r="J442" s="549">
        <v>2817109</v>
      </c>
      <c r="K442" s="712">
        <v>1.958</v>
      </c>
      <c r="L442" s="1738">
        <v>99.787000000000006</v>
      </c>
      <c r="M442" s="721"/>
      <c r="N442" s="1714">
        <v>275070</v>
      </c>
      <c r="O442" s="1718">
        <f>ROUND(N442/N430*100,3)</f>
        <v>101.429</v>
      </c>
      <c r="P442" s="722"/>
      <c r="Q442" s="501"/>
      <c r="R442" s="501"/>
      <c r="S442" s="501"/>
      <c r="T442" s="501"/>
      <c r="U442" s="1380">
        <v>1633135</v>
      </c>
      <c r="V442" s="1710">
        <v>1183974</v>
      </c>
      <c r="W442" s="1721">
        <f>U442+V442</f>
        <v>2817109</v>
      </c>
      <c r="Y442" s="1725">
        <v>93.9</v>
      </c>
      <c r="Z442" s="1718">
        <f t="shared" si="20"/>
        <v>99.787000000000006</v>
      </c>
    </row>
    <row r="443" spans="1:26">
      <c r="B443" s="508"/>
      <c r="C443" s="530" t="s">
        <v>367</v>
      </c>
      <c r="D443" s="552">
        <v>76</v>
      </c>
      <c r="E443" s="566">
        <v>1411</v>
      </c>
      <c r="F443" s="718">
        <v>153.30000000000001</v>
      </c>
      <c r="G443" s="1321">
        <v>91.4</v>
      </c>
      <c r="H443" s="551">
        <v>24841</v>
      </c>
      <c r="I443" s="710">
        <v>114.771</v>
      </c>
      <c r="J443" s="551">
        <v>11935110</v>
      </c>
      <c r="K443" s="710">
        <v>1.9550000000000001</v>
      </c>
      <c r="L443" s="1736">
        <v>99.787000000000006</v>
      </c>
      <c r="M443" s="721"/>
      <c r="N443" s="1713">
        <v>262545</v>
      </c>
      <c r="O443" s="1717">
        <f t="shared" ref="O443:O461" si="21">ROUND(N443/N431*100,3)</f>
        <v>114.771</v>
      </c>
      <c r="P443" s="707"/>
      <c r="U443" s="1381">
        <v>6624717</v>
      </c>
      <c r="V443" s="1701">
        <v>5310393</v>
      </c>
      <c r="W443" s="1720">
        <f t="shared" ref="W443:W453" si="22">U443+V443</f>
        <v>11935110</v>
      </c>
      <c r="Y443" s="1724">
        <v>93.9</v>
      </c>
      <c r="Z443" s="1717">
        <f t="shared" si="20"/>
        <v>99.787000000000006</v>
      </c>
    </row>
    <row r="444" spans="1:26">
      <c r="B444" s="508"/>
      <c r="C444" s="530" t="s">
        <v>368</v>
      </c>
      <c r="D444" s="552">
        <v>75.7</v>
      </c>
      <c r="E444" s="566">
        <v>1398</v>
      </c>
      <c r="F444" s="718">
        <v>121.4</v>
      </c>
      <c r="G444" s="1321">
        <v>91.2</v>
      </c>
      <c r="H444" s="551">
        <v>24857</v>
      </c>
      <c r="I444" s="710">
        <v>96.757000000000005</v>
      </c>
      <c r="J444" s="551">
        <v>2278437</v>
      </c>
      <c r="K444" s="710">
        <v>1.9419999999999999</v>
      </c>
      <c r="L444" s="1736">
        <v>99.787999999999997</v>
      </c>
      <c r="M444" s="721"/>
      <c r="N444" s="1713">
        <v>280834</v>
      </c>
      <c r="O444" s="1717">
        <f t="shared" si="21"/>
        <v>96.757000000000005</v>
      </c>
      <c r="P444" s="707"/>
      <c r="U444" s="1381">
        <v>1243464</v>
      </c>
      <c r="V444" s="1701">
        <v>1034973</v>
      </c>
      <c r="W444" s="1720">
        <f t="shared" si="22"/>
        <v>2278437</v>
      </c>
      <c r="Y444" s="1724">
        <v>94.2</v>
      </c>
      <c r="Z444" s="1717">
        <f t="shared" si="20"/>
        <v>99.787999999999997</v>
      </c>
    </row>
    <row r="445" spans="1:26">
      <c r="B445" s="508"/>
      <c r="C445" s="530" t="s">
        <v>369</v>
      </c>
      <c r="D445" s="552">
        <v>77.599999999999994</v>
      </c>
      <c r="E445" s="566">
        <v>1515</v>
      </c>
      <c r="F445" s="718">
        <v>118.3</v>
      </c>
      <c r="G445" s="1321">
        <v>92.4</v>
      </c>
      <c r="H445" s="551">
        <v>23656</v>
      </c>
      <c r="I445" s="710">
        <v>108.621</v>
      </c>
      <c r="J445" s="551">
        <v>4723413</v>
      </c>
      <c r="K445" s="710">
        <v>1.952</v>
      </c>
      <c r="L445" s="1736">
        <v>99.367000000000004</v>
      </c>
      <c r="M445" s="721"/>
      <c r="N445" s="1713">
        <v>295081</v>
      </c>
      <c r="O445" s="1717">
        <f t="shared" si="21"/>
        <v>108.621</v>
      </c>
      <c r="P445" s="707"/>
      <c r="U445" s="1381">
        <v>2815413</v>
      </c>
      <c r="V445" s="1701">
        <v>1908000</v>
      </c>
      <c r="W445" s="1720">
        <f t="shared" si="22"/>
        <v>4723413</v>
      </c>
      <c r="Y445" s="1724">
        <v>94.2</v>
      </c>
      <c r="Z445" s="1717">
        <f t="shared" si="20"/>
        <v>99.367000000000004</v>
      </c>
    </row>
    <row r="446" spans="1:26">
      <c r="B446" s="508"/>
      <c r="C446" s="530" t="s">
        <v>370</v>
      </c>
      <c r="D446" s="552">
        <v>81.900000000000006</v>
      </c>
      <c r="E446" s="566">
        <v>1627</v>
      </c>
      <c r="F446" s="718">
        <v>132.69999999999999</v>
      </c>
      <c r="G446" s="1321">
        <v>92.7</v>
      </c>
      <c r="H446" s="551">
        <v>26471</v>
      </c>
      <c r="I446" s="710">
        <v>92.605000000000004</v>
      </c>
      <c r="J446" s="551">
        <v>51704756</v>
      </c>
      <c r="K446" s="710">
        <v>1.9430000000000001</v>
      </c>
      <c r="L446" s="1736">
        <v>99.683000000000007</v>
      </c>
      <c r="N446" s="1713">
        <v>266898</v>
      </c>
      <c r="O446" s="1717">
        <f t="shared" si="21"/>
        <v>92.605000000000004</v>
      </c>
      <c r="P446" s="707"/>
      <c r="U446" s="1381">
        <v>31042124</v>
      </c>
      <c r="V446" s="1701">
        <v>20662632</v>
      </c>
      <c r="W446" s="1720">
        <f t="shared" si="22"/>
        <v>51704756</v>
      </c>
      <c r="Y446" s="1724">
        <v>94.3</v>
      </c>
      <c r="Z446" s="1717">
        <f t="shared" si="20"/>
        <v>99.683000000000007</v>
      </c>
    </row>
    <row r="447" spans="1:26">
      <c r="B447" s="508"/>
      <c r="C447" s="530" t="s">
        <v>371</v>
      </c>
      <c r="D447" s="552">
        <v>82.5</v>
      </c>
      <c r="E447" s="566">
        <v>1654</v>
      </c>
      <c r="F447" s="718">
        <v>123.2</v>
      </c>
      <c r="G447" s="1321">
        <v>92.9</v>
      </c>
      <c r="H447" s="551">
        <v>28041</v>
      </c>
      <c r="I447" s="710">
        <v>105.583</v>
      </c>
      <c r="J447" s="551">
        <v>3210090</v>
      </c>
      <c r="K447" s="710">
        <v>1.9370000000000001</v>
      </c>
      <c r="L447" s="1736">
        <v>99.683000000000007</v>
      </c>
      <c r="N447" s="1713">
        <v>276792</v>
      </c>
      <c r="O447" s="1717">
        <f t="shared" si="21"/>
        <v>105.583</v>
      </c>
      <c r="P447" s="707"/>
      <c r="U447" s="1381">
        <v>1761200</v>
      </c>
      <c r="V447" s="1701">
        <v>1448890</v>
      </c>
      <c r="W447" s="1720">
        <f t="shared" si="22"/>
        <v>3210090</v>
      </c>
      <c r="Y447" s="1724">
        <v>94.2</v>
      </c>
      <c r="Z447" s="1717">
        <f t="shared" si="20"/>
        <v>99.683000000000007</v>
      </c>
    </row>
    <row r="448" spans="1:26">
      <c r="B448" s="508"/>
      <c r="C448" s="530" t="s">
        <v>372</v>
      </c>
      <c r="D448" s="552">
        <v>83</v>
      </c>
      <c r="E448" s="566">
        <v>1745</v>
      </c>
      <c r="F448" s="718">
        <v>120.8</v>
      </c>
      <c r="G448" s="1321">
        <v>93.2</v>
      </c>
      <c r="H448" s="551">
        <v>27327</v>
      </c>
      <c r="I448" s="710">
        <v>99.712999999999994</v>
      </c>
      <c r="J448" s="551">
        <v>3036264</v>
      </c>
      <c r="K448" s="710">
        <v>1.931</v>
      </c>
      <c r="L448" s="1736">
        <v>100.10599999999999</v>
      </c>
      <c r="N448" s="1713">
        <v>260044</v>
      </c>
      <c r="O448" s="1717">
        <f t="shared" si="21"/>
        <v>99.712999999999994</v>
      </c>
      <c r="P448" s="707"/>
      <c r="U448" s="1381">
        <v>1816460</v>
      </c>
      <c r="V448" s="1701">
        <v>1219804</v>
      </c>
      <c r="W448" s="1720">
        <f t="shared" si="22"/>
        <v>3036264</v>
      </c>
      <c r="Y448" s="1724">
        <v>94.1</v>
      </c>
      <c r="Z448" s="1717">
        <f t="shared" si="20"/>
        <v>100.10599999999999</v>
      </c>
    </row>
    <row r="449" spans="1:26">
      <c r="B449" s="508"/>
      <c r="C449" s="530" t="s">
        <v>373</v>
      </c>
      <c r="D449" s="552">
        <v>85.8</v>
      </c>
      <c r="E449" s="566">
        <v>1826</v>
      </c>
      <c r="F449" s="718">
        <v>118.3</v>
      </c>
      <c r="G449" s="1321">
        <v>92.8</v>
      </c>
      <c r="H449" s="551">
        <v>29864</v>
      </c>
      <c r="I449" s="710">
        <v>103.30800000000001</v>
      </c>
      <c r="J449" s="551">
        <v>10721062</v>
      </c>
      <c r="K449" s="710">
        <v>1.9239999999999999</v>
      </c>
      <c r="L449" s="1736">
        <v>100</v>
      </c>
      <c r="N449" s="1713">
        <v>267157</v>
      </c>
      <c r="O449" s="1717">
        <f t="shared" si="21"/>
        <v>103.30800000000001</v>
      </c>
      <c r="P449" s="707"/>
      <c r="U449" s="1381">
        <v>5928130</v>
      </c>
      <c r="V449" s="1701">
        <v>4792932</v>
      </c>
      <c r="W449" s="1720">
        <f t="shared" si="22"/>
        <v>10721062</v>
      </c>
      <c r="Y449" s="1724">
        <v>94.4</v>
      </c>
      <c r="Z449" s="1717">
        <f t="shared" si="20"/>
        <v>100</v>
      </c>
    </row>
    <row r="450" spans="1:26">
      <c r="B450" s="508"/>
      <c r="C450" s="530" t="s">
        <v>374</v>
      </c>
      <c r="D450" s="552">
        <v>84.4</v>
      </c>
      <c r="E450" s="566">
        <v>1785</v>
      </c>
      <c r="F450" s="718">
        <v>116.8</v>
      </c>
      <c r="G450" s="1321">
        <v>92.5</v>
      </c>
      <c r="H450" s="551">
        <v>28126</v>
      </c>
      <c r="I450" s="710">
        <v>80.292000000000002</v>
      </c>
      <c r="J450" s="551">
        <v>2314643</v>
      </c>
      <c r="K450" s="710">
        <v>1.913</v>
      </c>
      <c r="L450" s="1736">
        <v>100</v>
      </c>
      <c r="N450" s="1713">
        <v>236265</v>
      </c>
      <c r="O450" s="1717">
        <f t="shared" si="21"/>
        <v>80.292000000000002</v>
      </c>
      <c r="P450" s="707"/>
      <c r="U450" s="1381">
        <v>1357207</v>
      </c>
      <c r="V450" s="1701">
        <v>957436</v>
      </c>
      <c r="W450" s="1720">
        <f t="shared" si="22"/>
        <v>2314643</v>
      </c>
      <c r="Y450" s="1724">
        <v>94.6</v>
      </c>
      <c r="Z450" s="1717">
        <f t="shared" si="20"/>
        <v>100</v>
      </c>
    </row>
    <row r="451" spans="1:26">
      <c r="B451" s="508"/>
      <c r="C451" s="530" t="s">
        <v>116</v>
      </c>
      <c r="D451" s="552">
        <v>85.1</v>
      </c>
      <c r="E451" s="566">
        <v>1795</v>
      </c>
      <c r="F451" s="718">
        <v>129.1</v>
      </c>
      <c r="G451" s="1321">
        <v>92.2</v>
      </c>
      <c r="H451" s="551">
        <v>26774</v>
      </c>
      <c r="I451" s="710">
        <v>91.358000000000004</v>
      </c>
      <c r="J451" s="551">
        <v>4868304</v>
      </c>
      <c r="K451" s="710">
        <v>1.911</v>
      </c>
      <c r="L451" s="1736">
        <v>99.894999999999996</v>
      </c>
      <c r="N451" s="1713">
        <v>279028</v>
      </c>
      <c r="O451" s="1717">
        <f t="shared" si="21"/>
        <v>91.358000000000004</v>
      </c>
      <c r="P451" s="707"/>
      <c r="U451" s="1381">
        <v>2879084</v>
      </c>
      <c r="V451" s="1701">
        <v>1989220</v>
      </c>
      <c r="W451" s="1720">
        <f t="shared" si="22"/>
        <v>4868304</v>
      </c>
      <c r="Y451" s="1724">
        <v>94.9</v>
      </c>
      <c r="Z451" s="1717">
        <f t="shared" si="20"/>
        <v>99.894999999999996</v>
      </c>
    </row>
    <row r="452" spans="1:26">
      <c r="B452" s="508"/>
      <c r="C452" s="530" t="s">
        <v>117</v>
      </c>
      <c r="D452" s="552">
        <v>85.5</v>
      </c>
      <c r="E452" s="566">
        <v>1769</v>
      </c>
      <c r="F452" s="718">
        <v>128.5</v>
      </c>
      <c r="G452" s="1321">
        <v>92.5</v>
      </c>
      <c r="H452" s="551">
        <v>26566</v>
      </c>
      <c r="I452" s="710">
        <v>91.594999999999999</v>
      </c>
      <c r="J452" s="551">
        <v>40448136</v>
      </c>
      <c r="K452" s="710">
        <v>1.903</v>
      </c>
      <c r="L452" s="1736">
        <v>99.366</v>
      </c>
      <c r="N452" s="1713">
        <v>253301</v>
      </c>
      <c r="O452" s="1717">
        <f t="shared" si="21"/>
        <v>91.594999999999999</v>
      </c>
      <c r="P452" s="707"/>
      <c r="U452" s="1381">
        <v>25041261</v>
      </c>
      <c r="V452" s="1701">
        <v>15406875</v>
      </c>
      <c r="W452" s="1720">
        <f t="shared" si="22"/>
        <v>40448136</v>
      </c>
      <c r="Y452" s="1724">
        <v>94</v>
      </c>
      <c r="Z452" s="1717">
        <f t="shared" si="20"/>
        <v>99.366</v>
      </c>
    </row>
    <row r="453" spans="1:26">
      <c r="A453" s="698"/>
      <c r="B453" s="708"/>
      <c r="C453" s="533" t="s">
        <v>118</v>
      </c>
      <c r="D453" s="554">
        <v>86.1</v>
      </c>
      <c r="E453" s="570">
        <v>1634</v>
      </c>
      <c r="F453" s="719">
        <v>125.5</v>
      </c>
      <c r="G453" s="1323">
        <v>92.5</v>
      </c>
      <c r="H453" s="557">
        <v>24913</v>
      </c>
      <c r="I453" s="714">
        <v>105.61</v>
      </c>
      <c r="J453" s="557">
        <v>2508138</v>
      </c>
      <c r="K453" s="714">
        <v>1.89</v>
      </c>
      <c r="L453" s="1737">
        <v>99.682000000000002</v>
      </c>
      <c r="N453" s="1715">
        <v>315303</v>
      </c>
      <c r="O453" s="1719">
        <f t="shared" si="21"/>
        <v>105.61</v>
      </c>
      <c r="P453" s="723"/>
      <c r="Q453" s="698"/>
      <c r="R453" s="698"/>
      <c r="S453" s="698"/>
      <c r="T453" s="698"/>
      <c r="U453" s="1382">
        <v>1367512</v>
      </c>
      <c r="V453" s="1702">
        <v>1140626</v>
      </c>
      <c r="W453" s="1722">
        <f t="shared" si="22"/>
        <v>2508138</v>
      </c>
      <c r="Y453" s="1726">
        <v>94</v>
      </c>
      <c r="Z453" s="1719">
        <f t="shared" si="20"/>
        <v>99.682000000000002</v>
      </c>
    </row>
    <row r="454" spans="1:26">
      <c r="A454" s="515">
        <v>2012</v>
      </c>
      <c r="B454" s="694" t="s">
        <v>158</v>
      </c>
      <c r="C454" s="529" t="s">
        <v>366</v>
      </c>
      <c r="D454" s="552">
        <v>87.5</v>
      </c>
      <c r="E454" s="566">
        <v>1789</v>
      </c>
      <c r="F454" s="718">
        <v>132.80000000000001</v>
      </c>
      <c r="G454" s="1321">
        <v>92</v>
      </c>
      <c r="H454" s="551">
        <v>24700</v>
      </c>
      <c r="I454" s="710">
        <v>122.773</v>
      </c>
      <c r="J454" s="551">
        <v>2750199</v>
      </c>
      <c r="K454" s="710">
        <v>1.8859999999999999</v>
      </c>
      <c r="L454" s="1736">
        <v>100.319</v>
      </c>
      <c r="M454" s="721"/>
      <c r="N454" s="1714">
        <v>337713</v>
      </c>
      <c r="O454" s="1718">
        <f t="shared" si="21"/>
        <v>122.773</v>
      </c>
      <c r="P454" s="722"/>
      <c r="Q454" s="501"/>
      <c r="R454" s="501"/>
      <c r="S454" s="501"/>
      <c r="T454" s="501"/>
      <c r="U454" s="1380">
        <v>1599381</v>
      </c>
      <c r="V454" s="1710">
        <v>1150818</v>
      </c>
      <c r="W454" s="1721">
        <f>U454+V454</f>
        <v>2750199</v>
      </c>
      <c r="Y454" s="1725">
        <v>94.2</v>
      </c>
      <c r="Z454" s="1718">
        <f t="shared" si="20"/>
        <v>100.319</v>
      </c>
    </row>
    <row r="455" spans="1:26">
      <c r="B455" s="508"/>
      <c r="C455" s="530" t="s">
        <v>367</v>
      </c>
      <c r="D455" s="552">
        <v>84.7</v>
      </c>
      <c r="E455" s="566">
        <v>1801</v>
      </c>
      <c r="F455" s="718">
        <v>129.19999999999999</v>
      </c>
      <c r="G455" s="1321">
        <v>91.8</v>
      </c>
      <c r="H455" s="551">
        <v>24730</v>
      </c>
      <c r="I455" s="710">
        <v>109.82</v>
      </c>
      <c r="J455" s="551">
        <v>10305133</v>
      </c>
      <c r="K455" s="724">
        <v>1.881</v>
      </c>
      <c r="L455" s="1736">
        <v>100.639</v>
      </c>
      <c r="M455" s="721"/>
      <c r="N455" s="1713">
        <v>288326</v>
      </c>
      <c r="O455" s="1717">
        <f t="shared" si="21"/>
        <v>109.82</v>
      </c>
      <c r="P455" s="707"/>
      <c r="U455" s="1381">
        <v>5803048</v>
      </c>
      <c r="V455" s="1701">
        <v>4502085</v>
      </c>
      <c r="W455" s="1720">
        <f t="shared" ref="W455:W465" si="23">U455+V455</f>
        <v>10305133</v>
      </c>
      <c r="Y455" s="1724">
        <v>94.5</v>
      </c>
      <c r="Z455" s="1717">
        <f t="shared" si="20"/>
        <v>100.639</v>
      </c>
    </row>
    <row r="456" spans="1:26">
      <c r="B456" s="508"/>
      <c r="C456" s="530" t="s">
        <v>368</v>
      </c>
      <c r="D456" s="552">
        <v>89.8</v>
      </c>
      <c r="E456" s="566">
        <v>1692</v>
      </c>
      <c r="F456" s="718">
        <v>130.1</v>
      </c>
      <c r="G456" s="1321">
        <v>91.3</v>
      </c>
      <c r="H456" s="551">
        <v>24052</v>
      </c>
      <c r="I456" s="710">
        <v>96.841999999999999</v>
      </c>
      <c r="J456" s="551">
        <v>1425849</v>
      </c>
      <c r="K456" s="710">
        <v>1.8680000000000001</v>
      </c>
      <c r="L456" s="1736">
        <v>100.74299999999999</v>
      </c>
      <c r="M456" s="721"/>
      <c r="N456" s="1713">
        <v>271964</v>
      </c>
      <c r="O456" s="1717">
        <f t="shared" si="21"/>
        <v>96.841999999999999</v>
      </c>
      <c r="P456" s="707"/>
      <c r="U456" s="1381">
        <v>951965</v>
      </c>
      <c r="V456" s="1701">
        <v>473884</v>
      </c>
      <c r="W456" s="1720">
        <f t="shared" si="23"/>
        <v>1425849</v>
      </c>
      <c r="Y456" s="1724">
        <v>94.9</v>
      </c>
      <c r="Z456" s="1717">
        <f t="shared" si="20"/>
        <v>100.74299999999999</v>
      </c>
    </row>
    <row r="457" spans="1:26">
      <c r="B457" s="508"/>
      <c r="C457" s="530" t="s">
        <v>369</v>
      </c>
      <c r="D457" s="552">
        <v>91.4</v>
      </c>
      <c r="E457" s="566">
        <v>1723</v>
      </c>
      <c r="F457" s="718">
        <v>133.1</v>
      </c>
      <c r="G457" s="1321">
        <v>92</v>
      </c>
      <c r="H457" s="551">
        <v>23807</v>
      </c>
      <c r="I457" s="710">
        <v>82.236999999999995</v>
      </c>
      <c r="J457" s="551">
        <v>4996210</v>
      </c>
      <c r="K457" s="710">
        <v>1.859</v>
      </c>
      <c r="L457" s="1736">
        <v>100.637</v>
      </c>
      <c r="M457" s="721"/>
      <c r="N457" s="1713">
        <v>242667</v>
      </c>
      <c r="O457" s="1717">
        <f t="shared" si="21"/>
        <v>82.236999999999995</v>
      </c>
      <c r="P457" s="707"/>
      <c r="U457" s="1381">
        <v>2967314</v>
      </c>
      <c r="V457" s="1701">
        <v>2028896</v>
      </c>
      <c r="W457" s="1720">
        <f t="shared" si="23"/>
        <v>4996210</v>
      </c>
      <c r="Y457" s="1724">
        <v>94.8</v>
      </c>
      <c r="Z457" s="1717">
        <f t="shared" si="20"/>
        <v>100.637</v>
      </c>
    </row>
    <row r="458" spans="1:26">
      <c r="B458" s="508"/>
      <c r="C458" s="530" t="s">
        <v>370</v>
      </c>
      <c r="D458" s="552">
        <v>89.3</v>
      </c>
      <c r="E458" s="566">
        <v>1813</v>
      </c>
      <c r="F458" s="718">
        <v>132.1</v>
      </c>
      <c r="G458" s="1321">
        <v>92.1</v>
      </c>
      <c r="H458" s="551">
        <v>28885</v>
      </c>
      <c r="I458" s="710">
        <v>90.861999999999995</v>
      </c>
      <c r="J458" s="551">
        <v>52970877</v>
      </c>
      <c r="K458" s="710">
        <v>1.857</v>
      </c>
      <c r="L458" s="1736">
        <v>100.318</v>
      </c>
      <c r="N458" s="1713">
        <v>242509</v>
      </c>
      <c r="O458" s="1717">
        <f t="shared" si="21"/>
        <v>90.861999999999995</v>
      </c>
      <c r="P458" s="707"/>
      <c r="U458" s="1381">
        <v>31150010</v>
      </c>
      <c r="V458" s="1701">
        <v>21820867</v>
      </c>
      <c r="W458" s="1720">
        <f t="shared" si="23"/>
        <v>52970877</v>
      </c>
      <c r="Y458" s="1724">
        <v>94.6</v>
      </c>
      <c r="Z458" s="1717">
        <f>ROUND(Y458/Y446*100,3)</f>
        <v>100.318</v>
      </c>
    </row>
    <row r="459" spans="1:26">
      <c r="B459" s="508"/>
      <c r="C459" s="530" t="s">
        <v>371</v>
      </c>
      <c r="D459" s="552">
        <v>88.3</v>
      </c>
      <c r="E459" s="566">
        <v>1765</v>
      </c>
      <c r="F459" s="718">
        <v>125.1</v>
      </c>
      <c r="G459" s="1321">
        <v>92</v>
      </c>
      <c r="H459" s="551">
        <v>27950</v>
      </c>
      <c r="I459" s="710">
        <v>109.173</v>
      </c>
      <c r="J459" s="551">
        <v>3261982</v>
      </c>
      <c r="K459" s="710">
        <v>1.8420000000000001</v>
      </c>
      <c r="L459" s="1736">
        <v>100.10599999999999</v>
      </c>
      <c r="N459" s="1713">
        <v>302182</v>
      </c>
      <c r="O459" s="1717">
        <f t="shared" si="21"/>
        <v>109.173</v>
      </c>
      <c r="P459" s="707"/>
      <c r="U459" s="1381">
        <v>1784905</v>
      </c>
      <c r="V459" s="1701">
        <v>1477077</v>
      </c>
      <c r="W459" s="1720">
        <f t="shared" si="23"/>
        <v>3261982</v>
      </c>
      <c r="Y459" s="1724">
        <v>94.3</v>
      </c>
      <c r="Z459" s="1717">
        <f t="shared" si="20"/>
        <v>100.10599999999999</v>
      </c>
    </row>
    <row r="460" spans="1:26">
      <c r="B460" s="508"/>
      <c r="C460" s="530" t="s">
        <v>372</v>
      </c>
      <c r="D460" s="552">
        <v>87.6</v>
      </c>
      <c r="E460" s="566">
        <v>1799</v>
      </c>
      <c r="F460" s="718">
        <v>129.19999999999999</v>
      </c>
      <c r="G460" s="1321">
        <v>92.4</v>
      </c>
      <c r="H460" s="551">
        <v>29389</v>
      </c>
      <c r="I460" s="710">
        <v>98.626000000000005</v>
      </c>
      <c r="J460" s="551">
        <v>3562553</v>
      </c>
      <c r="K460" s="710">
        <v>1.837</v>
      </c>
      <c r="L460" s="1736">
        <v>100</v>
      </c>
      <c r="N460" s="1713">
        <v>256472</v>
      </c>
      <c r="O460" s="1717">
        <f t="shared" si="21"/>
        <v>98.626000000000005</v>
      </c>
      <c r="P460" s="707"/>
      <c r="U460" s="1381">
        <v>2112515</v>
      </c>
      <c r="V460" s="1701">
        <v>1450038</v>
      </c>
      <c r="W460" s="1720">
        <f t="shared" si="23"/>
        <v>3562553</v>
      </c>
      <c r="Y460" s="1724">
        <v>94.1</v>
      </c>
      <c r="Z460" s="1717">
        <f t="shared" si="20"/>
        <v>100</v>
      </c>
    </row>
    <row r="461" spans="1:26">
      <c r="B461" s="508"/>
      <c r="C461" s="530" t="s">
        <v>373</v>
      </c>
      <c r="D461" s="552">
        <v>88.5</v>
      </c>
      <c r="E461" s="566">
        <v>1819</v>
      </c>
      <c r="F461" s="718">
        <v>128.80000000000001</v>
      </c>
      <c r="G461" s="1321">
        <v>92.1</v>
      </c>
      <c r="H461" s="551">
        <v>30076</v>
      </c>
      <c r="I461" s="710">
        <v>95.876000000000005</v>
      </c>
      <c r="J461" s="551">
        <v>9295170</v>
      </c>
      <c r="K461" s="710">
        <v>1.829</v>
      </c>
      <c r="L461" s="1736">
        <v>99.894000000000005</v>
      </c>
      <c r="N461" s="1713">
        <v>256140</v>
      </c>
      <c r="O461" s="1717">
        <f t="shared" si="21"/>
        <v>95.876000000000005</v>
      </c>
      <c r="P461" s="707"/>
      <c r="U461" s="1381">
        <v>5245635</v>
      </c>
      <c r="V461" s="1701">
        <v>4049535</v>
      </c>
      <c r="W461" s="1720">
        <f t="shared" si="23"/>
        <v>9295170</v>
      </c>
      <c r="Y461" s="1724">
        <v>94.3</v>
      </c>
      <c r="Z461" s="1717">
        <f t="shared" si="20"/>
        <v>99.894000000000005</v>
      </c>
    </row>
    <row r="462" spans="1:26">
      <c r="B462" s="508"/>
      <c r="C462" s="530" t="s">
        <v>374</v>
      </c>
      <c r="D462" s="552">
        <v>89</v>
      </c>
      <c r="E462" s="566">
        <v>1775</v>
      </c>
      <c r="F462" s="718">
        <v>129</v>
      </c>
      <c r="G462" s="1321">
        <v>92.1</v>
      </c>
      <c r="H462" s="551">
        <v>27616</v>
      </c>
      <c r="I462" s="710">
        <v>102.752</v>
      </c>
      <c r="J462" s="551">
        <v>2509796</v>
      </c>
      <c r="K462" s="710">
        <v>1.82</v>
      </c>
      <c r="L462" s="1736">
        <v>99.576999999999998</v>
      </c>
      <c r="N462" s="1713">
        <v>242768</v>
      </c>
      <c r="O462" s="1717">
        <f>ROUND(N462/N450*100,3)</f>
        <v>102.752</v>
      </c>
      <c r="P462" s="707"/>
      <c r="U462" s="1381">
        <v>1496110</v>
      </c>
      <c r="V462" s="1701">
        <v>1013686</v>
      </c>
      <c r="W462" s="1720">
        <f t="shared" si="23"/>
        <v>2509796</v>
      </c>
      <c r="Y462" s="1724">
        <v>94.2</v>
      </c>
      <c r="Z462" s="1717">
        <f t="shared" si="20"/>
        <v>99.576999999999998</v>
      </c>
    </row>
    <row r="463" spans="1:26">
      <c r="B463" s="508"/>
      <c r="C463" s="530" t="s">
        <v>116</v>
      </c>
      <c r="D463" s="552">
        <v>87.4</v>
      </c>
      <c r="E463" s="566">
        <v>1868</v>
      </c>
      <c r="F463" s="718">
        <v>108.5</v>
      </c>
      <c r="G463" s="1321">
        <v>91.9</v>
      </c>
      <c r="H463" s="551">
        <v>27993</v>
      </c>
      <c r="I463" s="710">
        <v>93.361000000000004</v>
      </c>
      <c r="J463" s="551">
        <v>5076211</v>
      </c>
      <c r="K463" s="710">
        <v>1.82</v>
      </c>
      <c r="L463" s="1736">
        <v>99.052000000000007</v>
      </c>
      <c r="N463" s="1713">
        <v>260504</v>
      </c>
      <c r="O463" s="1717">
        <f>ROUND(N463/N451*100,3)</f>
        <v>93.361000000000004</v>
      </c>
      <c r="P463" s="707"/>
      <c r="U463" s="1381">
        <v>2980640</v>
      </c>
      <c r="V463" s="1701">
        <v>2095571</v>
      </c>
      <c r="W463" s="1720">
        <f t="shared" si="23"/>
        <v>5076211</v>
      </c>
      <c r="Y463" s="1724">
        <v>94</v>
      </c>
      <c r="Z463" s="1717">
        <f t="shared" si="20"/>
        <v>99.052000000000007</v>
      </c>
    </row>
    <row r="464" spans="1:26">
      <c r="B464" s="508"/>
      <c r="C464" s="530" t="s">
        <v>117</v>
      </c>
      <c r="D464" s="552">
        <v>87.7</v>
      </c>
      <c r="E464" s="566">
        <v>1773</v>
      </c>
      <c r="F464" s="718">
        <v>108.5</v>
      </c>
      <c r="G464" s="1321">
        <v>92</v>
      </c>
      <c r="H464" s="551">
        <v>26317</v>
      </c>
      <c r="I464" s="710">
        <v>96.798000000000002</v>
      </c>
      <c r="J464" s="551">
        <v>41703152</v>
      </c>
      <c r="K464" s="710">
        <v>1.8180000000000001</v>
      </c>
      <c r="L464" s="1736">
        <v>99.361999999999995</v>
      </c>
      <c r="N464" s="1713">
        <v>245190</v>
      </c>
      <c r="O464" s="1717">
        <f>ROUND(N464/N452*100,3)</f>
        <v>96.798000000000002</v>
      </c>
      <c r="P464" s="707"/>
      <c r="U464" s="1381">
        <v>25451541</v>
      </c>
      <c r="V464" s="1701">
        <v>16251611</v>
      </c>
      <c r="W464" s="1720">
        <f t="shared" si="23"/>
        <v>41703152</v>
      </c>
      <c r="Y464" s="1724">
        <v>93.4</v>
      </c>
      <c r="Z464" s="1717">
        <f t="shared" si="20"/>
        <v>99.361999999999995</v>
      </c>
    </row>
    <row r="465" spans="1:26">
      <c r="B465" s="508"/>
      <c r="C465" s="533" t="s">
        <v>118</v>
      </c>
      <c r="D465" s="552">
        <v>83.8</v>
      </c>
      <c r="E465" s="566">
        <v>1742</v>
      </c>
      <c r="F465" s="718">
        <v>120.9</v>
      </c>
      <c r="G465" s="1321">
        <v>92</v>
      </c>
      <c r="H465" s="551">
        <v>24719</v>
      </c>
      <c r="I465" s="710">
        <v>92.637</v>
      </c>
      <c r="J465" s="551">
        <v>2631115</v>
      </c>
      <c r="K465" s="710">
        <v>1.806</v>
      </c>
      <c r="L465" s="1736">
        <v>99.361999999999995</v>
      </c>
      <c r="N465" s="1715">
        <v>292087</v>
      </c>
      <c r="O465" s="1719">
        <f>ROUND(N465/N453*100,3)</f>
        <v>92.637</v>
      </c>
      <c r="P465" s="723"/>
      <c r="Q465" s="698"/>
      <c r="R465" s="698"/>
      <c r="S465" s="698"/>
      <c r="T465" s="698"/>
      <c r="U465" s="1382">
        <v>1509912</v>
      </c>
      <c r="V465" s="1702">
        <v>1121203</v>
      </c>
      <c r="W465" s="1722">
        <f t="shared" si="23"/>
        <v>2631115</v>
      </c>
      <c r="Y465" s="1726">
        <v>93.4</v>
      </c>
      <c r="Z465" s="1719">
        <f t="shared" si="20"/>
        <v>99.361999999999995</v>
      </c>
    </row>
    <row r="466" spans="1:26">
      <c r="A466" s="501">
        <v>2013</v>
      </c>
      <c r="B466" s="716" t="s">
        <v>162</v>
      </c>
      <c r="C466" s="529" t="s">
        <v>366</v>
      </c>
      <c r="D466" s="558">
        <v>87.9</v>
      </c>
      <c r="E466" s="564">
        <v>1764</v>
      </c>
      <c r="F466" s="717">
        <v>124.9</v>
      </c>
      <c r="G466" s="1322">
        <v>91.4</v>
      </c>
      <c r="H466" s="549">
        <v>25801</v>
      </c>
      <c r="I466" s="712">
        <v>78.183999999999997</v>
      </c>
      <c r="J466" s="549">
        <v>2797899</v>
      </c>
      <c r="K466" s="712">
        <v>1.804</v>
      </c>
      <c r="L466" s="1738">
        <v>99.045000000000002</v>
      </c>
      <c r="M466" s="721"/>
      <c r="N466" s="1714">
        <v>264037</v>
      </c>
      <c r="O466" s="1718">
        <f t="shared" ref="O466:O473" si="24">ROUND(N466/N454*100,3)</f>
        <v>78.183999999999997</v>
      </c>
      <c r="P466" s="722"/>
      <c r="Q466" s="501"/>
      <c r="R466" s="501"/>
      <c r="S466" s="501"/>
      <c r="T466" s="501"/>
      <c r="U466" s="1380">
        <v>1595731</v>
      </c>
      <c r="V466" s="1710">
        <v>1202168</v>
      </c>
      <c r="W466" s="1721">
        <f>U466+V466</f>
        <v>2797899</v>
      </c>
      <c r="Y466" s="1725">
        <v>93.3</v>
      </c>
      <c r="Z466" s="1718">
        <f>ROUND(Y466/Y454*100,3)</f>
        <v>99.045000000000002</v>
      </c>
    </row>
    <row r="467" spans="1:26">
      <c r="B467" s="508"/>
      <c r="C467" s="530" t="s">
        <v>367</v>
      </c>
      <c r="D467" s="552">
        <v>88.6</v>
      </c>
      <c r="E467" s="566">
        <v>1767</v>
      </c>
      <c r="F467" s="718">
        <v>102.9</v>
      </c>
      <c r="G467" s="1321">
        <v>91</v>
      </c>
      <c r="H467" s="551">
        <v>24292</v>
      </c>
      <c r="I467" s="710">
        <v>113.252</v>
      </c>
      <c r="J467" s="551">
        <v>10332659</v>
      </c>
      <c r="K467" s="710">
        <v>1.8029999999999999</v>
      </c>
      <c r="L467" s="1736">
        <v>98.623999999999995</v>
      </c>
      <c r="M467" s="721"/>
      <c r="N467" s="1713">
        <v>326536</v>
      </c>
      <c r="O467" s="1717">
        <f t="shared" si="24"/>
        <v>113.252</v>
      </c>
      <c r="P467" s="707"/>
      <c r="U467" s="1381">
        <v>5796364</v>
      </c>
      <c r="V467" s="1701">
        <v>4536295</v>
      </c>
      <c r="W467" s="1720">
        <f t="shared" ref="W467:W530" si="25">U467+V467</f>
        <v>10332659</v>
      </c>
      <c r="Y467" s="1724">
        <v>93.2</v>
      </c>
      <c r="Z467" s="1717">
        <f>ROUND(Y467/Y455*100,3)</f>
        <v>98.623999999999995</v>
      </c>
    </row>
    <row r="468" spans="1:26">
      <c r="B468" s="508"/>
      <c r="C468" s="530" t="s">
        <v>368</v>
      </c>
      <c r="D468" s="552">
        <v>86.9</v>
      </c>
      <c r="E468" s="566">
        <v>1717</v>
      </c>
      <c r="F468" s="718">
        <v>109.3</v>
      </c>
      <c r="G468" s="1321">
        <v>90.8</v>
      </c>
      <c r="H468" s="551">
        <v>23618</v>
      </c>
      <c r="I468" s="710">
        <v>109.706</v>
      </c>
      <c r="J468" s="551">
        <v>3038199</v>
      </c>
      <c r="K468" s="710">
        <v>1.7749999999999999</v>
      </c>
      <c r="L468" s="1736">
        <v>98.63</v>
      </c>
      <c r="M468" s="721"/>
      <c r="N468" s="1713">
        <v>298361</v>
      </c>
      <c r="O468" s="1717">
        <f t="shared" si="24"/>
        <v>109.706</v>
      </c>
      <c r="P468" s="707"/>
      <c r="U468" s="1381">
        <v>1692157</v>
      </c>
      <c r="V468" s="1701">
        <v>1346042</v>
      </c>
      <c r="W468" s="1720">
        <f t="shared" si="25"/>
        <v>3038199</v>
      </c>
      <c r="Y468" s="1724">
        <v>93.6</v>
      </c>
      <c r="Z468" s="1717">
        <f>ROUND(Y468/Y456*100,3)</f>
        <v>98.63</v>
      </c>
    </row>
    <row r="469" spans="1:26">
      <c r="B469" s="508"/>
      <c r="C469" s="530" t="s">
        <v>369</v>
      </c>
      <c r="D469" s="552">
        <v>88.1</v>
      </c>
      <c r="E469" s="566">
        <v>1826</v>
      </c>
      <c r="F469" s="718">
        <v>101.8</v>
      </c>
      <c r="G469" s="1321">
        <v>91.8</v>
      </c>
      <c r="H469" s="551">
        <v>23541</v>
      </c>
      <c r="I469" s="710">
        <v>98.099000000000004</v>
      </c>
      <c r="J469" s="551">
        <v>5031932</v>
      </c>
      <c r="K469" s="710">
        <v>1.77</v>
      </c>
      <c r="L469" s="1736">
        <v>98.944999999999993</v>
      </c>
      <c r="M469" s="721"/>
      <c r="N469" s="1713">
        <v>238053</v>
      </c>
      <c r="O469" s="1717">
        <f t="shared" si="24"/>
        <v>98.099000000000004</v>
      </c>
      <c r="P469" s="707"/>
      <c r="U469" s="1381">
        <v>2899716</v>
      </c>
      <c r="V469" s="1701">
        <v>2132216</v>
      </c>
      <c r="W469" s="1720">
        <f t="shared" si="25"/>
        <v>5031932</v>
      </c>
      <c r="Y469" s="1724">
        <v>93.8</v>
      </c>
      <c r="Z469" s="1717">
        <f>ROUND(Y469/Y457*100,3)</f>
        <v>98.944999999999993</v>
      </c>
    </row>
    <row r="470" spans="1:26">
      <c r="B470" s="508"/>
      <c r="C470" s="530" t="s">
        <v>370</v>
      </c>
      <c r="D470" s="552">
        <v>88.5</v>
      </c>
      <c r="E470" s="566">
        <v>1832</v>
      </c>
      <c r="F470" s="718">
        <v>102.9</v>
      </c>
      <c r="G470" s="1321">
        <v>92</v>
      </c>
      <c r="H470" s="551">
        <v>26518</v>
      </c>
      <c r="I470" s="710">
        <v>93.347999999999999</v>
      </c>
      <c r="J470" s="551">
        <v>57622184</v>
      </c>
      <c r="K470" s="710">
        <v>1.7649999999999999</v>
      </c>
      <c r="L470" s="1736">
        <v>99.683000000000007</v>
      </c>
      <c r="N470" s="1713">
        <v>226378</v>
      </c>
      <c r="O470" s="1717">
        <f t="shared" si="24"/>
        <v>93.347999999999999</v>
      </c>
      <c r="P470" s="707"/>
      <c r="U470" s="1381">
        <v>33214179</v>
      </c>
      <c r="V470" s="1701">
        <v>24408005</v>
      </c>
      <c r="W470" s="1720">
        <f t="shared" si="25"/>
        <v>57622184</v>
      </c>
      <c r="Y470" s="1724">
        <v>94.3</v>
      </c>
      <c r="Z470" s="1717">
        <f>ROUND(Y470/Y458*100,3)</f>
        <v>99.683000000000007</v>
      </c>
    </row>
    <row r="471" spans="1:26">
      <c r="B471" s="508"/>
      <c r="C471" s="530" t="s">
        <v>371</v>
      </c>
      <c r="D471" s="552">
        <v>88.2</v>
      </c>
      <c r="E471" s="566">
        <v>1776</v>
      </c>
      <c r="F471" s="718">
        <v>106.2</v>
      </c>
      <c r="G471" s="1321">
        <v>92.5</v>
      </c>
      <c r="H471" s="551">
        <v>25686</v>
      </c>
      <c r="I471" s="710">
        <v>80.942999999999998</v>
      </c>
      <c r="J471" s="551">
        <v>3274897</v>
      </c>
      <c r="K471" s="710">
        <v>1.756</v>
      </c>
      <c r="L471" s="1736">
        <v>100.212</v>
      </c>
      <c r="N471" s="1713">
        <v>244596</v>
      </c>
      <c r="O471" s="1717">
        <f t="shared" si="24"/>
        <v>80.942999999999998</v>
      </c>
      <c r="P471" s="707"/>
      <c r="U471" s="1381">
        <v>1757835</v>
      </c>
      <c r="V471" s="1701">
        <v>1517062</v>
      </c>
      <c r="W471" s="1720">
        <f t="shared" si="25"/>
        <v>3274897</v>
      </c>
      <c r="Y471" s="1724">
        <v>94.5</v>
      </c>
      <c r="Z471" s="1717">
        <f t="shared" ref="Z471:Z534" si="26">ROUND(Y471/Y459*100,3)</f>
        <v>100.212</v>
      </c>
    </row>
    <row r="472" spans="1:26">
      <c r="B472" s="508"/>
      <c r="C472" s="530" t="s">
        <v>372</v>
      </c>
      <c r="D472" s="552">
        <v>87.7</v>
      </c>
      <c r="E472" s="566">
        <v>1784</v>
      </c>
      <c r="F472" s="718">
        <v>111.2</v>
      </c>
      <c r="G472" s="1321">
        <v>92.7</v>
      </c>
      <c r="H472" s="551">
        <v>27311</v>
      </c>
      <c r="I472" s="710">
        <v>88.132000000000005</v>
      </c>
      <c r="J472" s="551">
        <v>3487592</v>
      </c>
      <c r="K472" s="710">
        <v>1.752</v>
      </c>
      <c r="L472" s="1736">
        <v>100.53100000000001</v>
      </c>
      <c r="N472" s="1713">
        <v>226034</v>
      </c>
      <c r="O472" s="1717">
        <f t="shared" si="24"/>
        <v>88.132000000000005</v>
      </c>
      <c r="P472" s="707"/>
      <c r="U472" s="1381">
        <v>2037634</v>
      </c>
      <c r="V472" s="1701">
        <v>1449958</v>
      </c>
      <c r="W472" s="1720">
        <f t="shared" si="25"/>
        <v>3487592</v>
      </c>
      <c r="Y472" s="1724">
        <v>94.6</v>
      </c>
      <c r="Z472" s="1717">
        <f t="shared" si="26"/>
        <v>100.53100000000001</v>
      </c>
    </row>
    <row r="473" spans="1:26">
      <c r="B473" s="508"/>
      <c r="C473" s="530" t="s">
        <v>373</v>
      </c>
      <c r="D473" s="552">
        <v>87.9</v>
      </c>
      <c r="E473" s="566">
        <v>1827</v>
      </c>
      <c r="F473" s="718">
        <v>114.2</v>
      </c>
      <c r="G473" s="1321">
        <v>92.4</v>
      </c>
      <c r="H473" s="551">
        <v>26415</v>
      </c>
      <c r="I473" s="710">
        <v>102.80200000000001</v>
      </c>
      <c r="J473" s="551">
        <v>10643026</v>
      </c>
      <c r="K473" s="710">
        <v>1.746</v>
      </c>
      <c r="L473" s="1736">
        <v>100.42400000000001</v>
      </c>
      <c r="N473" s="1713">
        <v>263316</v>
      </c>
      <c r="O473" s="1717">
        <f t="shared" si="24"/>
        <v>102.80200000000001</v>
      </c>
      <c r="P473" s="707"/>
      <c r="U473" s="1381">
        <v>6045383</v>
      </c>
      <c r="V473" s="1701">
        <v>4597643</v>
      </c>
      <c r="W473" s="1720">
        <f t="shared" si="25"/>
        <v>10643026</v>
      </c>
      <c r="Y473" s="1724">
        <v>94.7</v>
      </c>
      <c r="Z473" s="1717">
        <f t="shared" si="26"/>
        <v>100.42400000000001</v>
      </c>
    </row>
    <row r="474" spans="1:26">
      <c r="B474" s="508"/>
      <c r="C474" s="530" t="s">
        <v>374</v>
      </c>
      <c r="D474" s="552">
        <v>89.9</v>
      </c>
      <c r="E474" s="566">
        <v>1845</v>
      </c>
      <c r="F474" s="718">
        <v>118</v>
      </c>
      <c r="G474" s="1321">
        <v>92.1</v>
      </c>
      <c r="H474" s="551">
        <v>25285</v>
      </c>
      <c r="I474" s="710">
        <v>106.804</v>
      </c>
      <c r="J474" s="551">
        <v>2666335</v>
      </c>
      <c r="K474" s="710">
        <v>1.7310000000000001</v>
      </c>
      <c r="L474" s="1736">
        <v>100.74299999999999</v>
      </c>
      <c r="N474" s="1713">
        <v>259285</v>
      </c>
      <c r="O474" s="1717">
        <f>ROUND(N474/N462*100,3)</f>
        <v>106.804</v>
      </c>
      <c r="P474" s="707"/>
      <c r="U474" s="1381">
        <v>1533438</v>
      </c>
      <c r="V474" s="1701">
        <v>1132897</v>
      </c>
      <c r="W474" s="1720">
        <f t="shared" si="25"/>
        <v>2666335</v>
      </c>
      <c r="Y474" s="1724">
        <v>94.9</v>
      </c>
      <c r="Z474" s="1717">
        <f t="shared" si="26"/>
        <v>100.74299999999999</v>
      </c>
    </row>
    <row r="475" spans="1:26">
      <c r="B475" s="508"/>
      <c r="C475" s="530" t="s">
        <v>116</v>
      </c>
      <c r="D475" s="552">
        <v>90.6</v>
      </c>
      <c r="E475" s="566">
        <v>1877</v>
      </c>
      <c r="F475" s="718">
        <v>121.4</v>
      </c>
      <c r="G475" s="1321">
        <v>92.3</v>
      </c>
      <c r="H475" s="551">
        <v>25279</v>
      </c>
      <c r="I475" s="710">
        <v>106.64700000000001</v>
      </c>
      <c r="J475" s="551">
        <v>5241733</v>
      </c>
      <c r="K475" s="710">
        <v>1.726</v>
      </c>
      <c r="L475" s="1736">
        <v>101.17</v>
      </c>
      <c r="N475" s="1713">
        <v>277819</v>
      </c>
      <c r="O475" s="1717">
        <f>ROUND(N475/N463*100,3)</f>
        <v>106.64700000000001</v>
      </c>
      <c r="P475" s="707"/>
      <c r="U475" s="1381">
        <v>3060582</v>
      </c>
      <c r="V475" s="1701">
        <v>2181151</v>
      </c>
      <c r="W475" s="1720">
        <f t="shared" si="25"/>
        <v>5241733</v>
      </c>
      <c r="Y475" s="1724">
        <v>95.1</v>
      </c>
      <c r="Z475" s="1717">
        <f t="shared" si="26"/>
        <v>101.17</v>
      </c>
    </row>
    <row r="476" spans="1:26">
      <c r="B476" s="508"/>
      <c r="C476" s="530" t="s">
        <v>117</v>
      </c>
      <c r="D476" s="552">
        <v>89.2</v>
      </c>
      <c r="E476" s="566">
        <v>1821</v>
      </c>
      <c r="F476" s="718">
        <v>124.7</v>
      </c>
      <c r="G476" s="1321">
        <v>92.6</v>
      </c>
      <c r="H476" s="551">
        <v>23122</v>
      </c>
      <c r="I476" s="710">
        <v>105.569</v>
      </c>
      <c r="J476" s="551">
        <v>44869083</v>
      </c>
      <c r="K476" s="710">
        <v>1.718</v>
      </c>
      <c r="L476" s="1736">
        <v>101.82</v>
      </c>
      <c r="N476" s="1713">
        <v>258844</v>
      </c>
      <c r="O476" s="1717">
        <f>ROUND(N476/N464*100,3)</f>
        <v>105.569</v>
      </c>
      <c r="P476" s="707"/>
      <c r="U476" s="1381">
        <v>26904956</v>
      </c>
      <c r="V476" s="1701">
        <v>17964127</v>
      </c>
      <c r="W476" s="1720">
        <f t="shared" si="25"/>
        <v>44869083</v>
      </c>
      <c r="Y476" s="1724">
        <v>95.1</v>
      </c>
      <c r="Z476" s="1717">
        <f t="shared" si="26"/>
        <v>101.82</v>
      </c>
    </row>
    <row r="477" spans="1:26">
      <c r="A477" s="698"/>
      <c r="B477" s="708"/>
      <c r="C477" s="533" t="s">
        <v>118</v>
      </c>
      <c r="D477" s="554">
        <v>90</v>
      </c>
      <c r="E477" s="570">
        <v>1711</v>
      </c>
      <c r="F477" s="719">
        <v>116.6</v>
      </c>
      <c r="G477" s="1323">
        <v>92.6</v>
      </c>
      <c r="H477" s="557">
        <v>22382</v>
      </c>
      <c r="I477" s="714">
        <v>110.008</v>
      </c>
      <c r="J477" s="557">
        <v>2674516</v>
      </c>
      <c r="K477" s="714">
        <v>1.7070000000000001</v>
      </c>
      <c r="L477" s="1737">
        <v>101.92700000000001</v>
      </c>
      <c r="N477" s="1715">
        <v>321319</v>
      </c>
      <c r="O477" s="1719">
        <f>ROUND(N477/N465*100,3)</f>
        <v>110.008</v>
      </c>
      <c r="P477" s="723"/>
      <c r="Q477" s="698"/>
      <c r="R477" s="698"/>
      <c r="S477" s="698"/>
      <c r="T477" s="698"/>
      <c r="U477" s="1382">
        <v>1514861</v>
      </c>
      <c r="V477" s="1702">
        <v>1159655</v>
      </c>
      <c r="W477" s="1722">
        <f t="shared" si="25"/>
        <v>2674516</v>
      </c>
      <c r="Y477" s="1726">
        <v>95.2</v>
      </c>
      <c r="Z477" s="1719">
        <f t="shared" si="26"/>
        <v>101.92700000000001</v>
      </c>
    </row>
    <row r="478" spans="1:26">
      <c r="A478" s="515">
        <v>2014</v>
      </c>
      <c r="B478" s="694" t="s">
        <v>165</v>
      </c>
      <c r="C478" s="529" t="s">
        <v>366</v>
      </c>
      <c r="D478" s="725">
        <v>91.9</v>
      </c>
      <c r="E478" s="566">
        <v>1729</v>
      </c>
      <c r="F478" s="718">
        <v>116.4</v>
      </c>
      <c r="G478" s="1321">
        <v>92</v>
      </c>
      <c r="H478" s="551">
        <v>22590</v>
      </c>
      <c r="I478" s="710">
        <v>104.714</v>
      </c>
      <c r="J478" s="551">
        <v>2829883</v>
      </c>
      <c r="K478" s="710">
        <v>1.7070000000000001</v>
      </c>
      <c r="L478" s="1736">
        <v>101.608</v>
      </c>
      <c r="N478" s="1713">
        <v>276485</v>
      </c>
      <c r="O478" s="1717">
        <f t="shared" ref="O478:O541" si="27">ROUND(N478/N466*100,3)</f>
        <v>104.714</v>
      </c>
      <c r="P478" s="707"/>
      <c r="U478" s="1381">
        <v>1619170</v>
      </c>
      <c r="V478" s="1701">
        <v>1210713</v>
      </c>
      <c r="W478" s="1720">
        <f t="shared" si="25"/>
        <v>2829883</v>
      </c>
      <c r="Y478" s="1724">
        <v>94.8</v>
      </c>
      <c r="Z478" s="1717">
        <f t="shared" si="26"/>
        <v>101.608</v>
      </c>
    </row>
    <row r="479" spans="1:26">
      <c r="B479" s="508"/>
      <c r="C479" s="530" t="s">
        <v>367</v>
      </c>
      <c r="D479" s="725">
        <v>89.2</v>
      </c>
      <c r="E479" s="566">
        <v>1742</v>
      </c>
      <c r="F479" s="718">
        <v>114.2</v>
      </c>
      <c r="G479" s="1321">
        <v>91.8</v>
      </c>
      <c r="H479" s="551">
        <v>21173</v>
      </c>
      <c r="I479" s="710">
        <v>77.045000000000002</v>
      </c>
      <c r="J479" s="551">
        <v>11777408</v>
      </c>
      <c r="K479" s="710">
        <v>1.7</v>
      </c>
      <c r="L479" s="1736">
        <v>101.717</v>
      </c>
      <c r="N479" s="1713">
        <v>251581</v>
      </c>
      <c r="O479" s="1717">
        <f t="shared" si="27"/>
        <v>77.045000000000002</v>
      </c>
      <c r="P479" s="707"/>
      <c r="U479" s="1381">
        <v>6595904</v>
      </c>
      <c r="V479" s="1701">
        <v>5181504</v>
      </c>
      <c r="W479" s="1720">
        <f t="shared" si="25"/>
        <v>11777408</v>
      </c>
      <c r="Y479" s="1724">
        <v>94.8</v>
      </c>
      <c r="Z479" s="1717">
        <f t="shared" si="26"/>
        <v>101.717</v>
      </c>
    </row>
    <row r="480" spans="1:26">
      <c r="B480" s="508"/>
      <c r="C480" s="530" t="s">
        <v>368</v>
      </c>
      <c r="D480" s="725">
        <v>89.2</v>
      </c>
      <c r="E480" s="566">
        <v>1701</v>
      </c>
      <c r="F480" s="718">
        <v>122.5</v>
      </c>
      <c r="G480" s="1321">
        <v>91.8</v>
      </c>
      <c r="H480" s="551">
        <v>20673</v>
      </c>
      <c r="I480" s="710">
        <v>103.837</v>
      </c>
      <c r="J480" s="551">
        <v>2952260</v>
      </c>
      <c r="K480" s="710">
        <v>1.6819999999999999</v>
      </c>
      <c r="L480" s="1736">
        <v>101.816</v>
      </c>
      <c r="N480" s="1713">
        <v>309809</v>
      </c>
      <c r="O480" s="1717">
        <f t="shared" si="27"/>
        <v>103.837</v>
      </c>
      <c r="P480" s="707"/>
      <c r="U480" s="1381">
        <v>1568557</v>
      </c>
      <c r="V480" s="1701">
        <v>1383703</v>
      </c>
      <c r="W480" s="1720">
        <f t="shared" si="25"/>
        <v>2952260</v>
      </c>
      <c r="Y480" s="1724">
        <v>95.3</v>
      </c>
      <c r="Z480" s="1717">
        <f t="shared" si="26"/>
        <v>101.816</v>
      </c>
    </row>
    <row r="481" spans="1:26">
      <c r="B481" s="508"/>
      <c r="C481" s="530" t="s">
        <v>369</v>
      </c>
      <c r="D481" s="725">
        <v>91.6</v>
      </c>
      <c r="E481" s="566">
        <v>1794</v>
      </c>
      <c r="F481" s="718">
        <v>116.3</v>
      </c>
      <c r="G481" s="1321">
        <v>92.6</v>
      </c>
      <c r="H481" s="551">
        <v>20314</v>
      </c>
      <c r="I481" s="710">
        <v>118.242</v>
      </c>
      <c r="J481" s="551">
        <v>4751304</v>
      </c>
      <c r="K481" s="710">
        <v>1.681</v>
      </c>
      <c r="L481" s="1736">
        <v>103.19799999999999</v>
      </c>
      <c r="N481" s="1713">
        <v>281478</v>
      </c>
      <c r="O481" s="1717">
        <f t="shared" si="27"/>
        <v>118.242</v>
      </c>
      <c r="P481" s="707"/>
      <c r="U481" s="1381">
        <v>2757946</v>
      </c>
      <c r="V481" s="1701">
        <v>1993358</v>
      </c>
      <c r="W481" s="1720">
        <f t="shared" si="25"/>
        <v>4751304</v>
      </c>
      <c r="Y481" s="1724">
        <v>96.8</v>
      </c>
      <c r="Z481" s="1717">
        <f t="shared" si="26"/>
        <v>103.19799999999999</v>
      </c>
    </row>
    <row r="482" spans="1:26">
      <c r="B482" s="508"/>
      <c r="C482" s="530" t="s">
        <v>370</v>
      </c>
      <c r="D482" s="725">
        <v>90.7</v>
      </c>
      <c r="E482" s="566">
        <v>1932</v>
      </c>
      <c r="F482" s="718">
        <v>113</v>
      </c>
      <c r="G482" s="1321">
        <v>92.8</v>
      </c>
      <c r="H482" s="551">
        <v>22872</v>
      </c>
      <c r="I482" s="710">
        <v>116.553</v>
      </c>
      <c r="J482" s="551">
        <v>73152557</v>
      </c>
      <c r="K482" s="710">
        <v>1.6679999999999999</v>
      </c>
      <c r="L482" s="1736">
        <v>103.075</v>
      </c>
      <c r="N482" s="1713">
        <v>263851</v>
      </c>
      <c r="O482" s="1717">
        <f t="shared" si="27"/>
        <v>116.553</v>
      </c>
      <c r="P482" s="707"/>
      <c r="U482" s="1381">
        <v>41796146</v>
      </c>
      <c r="V482" s="1701">
        <v>31356411</v>
      </c>
      <c r="W482" s="1720">
        <f t="shared" si="25"/>
        <v>73152557</v>
      </c>
      <c r="Y482" s="1724">
        <v>97.2</v>
      </c>
      <c r="Z482" s="1717">
        <f t="shared" si="26"/>
        <v>103.075</v>
      </c>
    </row>
    <row r="483" spans="1:26">
      <c r="B483" s="508"/>
      <c r="C483" s="530" t="s">
        <v>371</v>
      </c>
      <c r="D483" s="725">
        <v>90.9</v>
      </c>
      <c r="E483" s="566">
        <v>1951</v>
      </c>
      <c r="F483" s="718">
        <v>113.8</v>
      </c>
      <c r="G483" s="1321">
        <v>92.7</v>
      </c>
      <c r="H483" s="551">
        <v>23034</v>
      </c>
      <c r="I483" s="710">
        <v>90.167000000000002</v>
      </c>
      <c r="J483" s="551">
        <v>4870619</v>
      </c>
      <c r="K483" s="710">
        <v>1.6659999999999999</v>
      </c>
      <c r="L483" s="1736">
        <v>102.751</v>
      </c>
      <c r="N483" s="1713">
        <v>220544</v>
      </c>
      <c r="O483" s="1717">
        <f t="shared" si="27"/>
        <v>90.167000000000002</v>
      </c>
      <c r="P483" s="707"/>
      <c r="U483" s="1381">
        <v>2591541</v>
      </c>
      <c r="V483" s="1701">
        <v>2279078</v>
      </c>
      <c r="W483" s="1720">
        <f t="shared" si="25"/>
        <v>4870619</v>
      </c>
      <c r="Y483" s="1724">
        <v>97.1</v>
      </c>
      <c r="Z483" s="1717">
        <f t="shared" si="26"/>
        <v>102.751</v>
      </c>
    </row>
    <row r="484" spans="1:26">
      <c r="B484" s="508"/>
      <c r="C484" s="530" t="s">
        <v>372</v>
      </c>
      <c r="D484" s="725">
        <v>92</v>
      </c>
      <c r="E484" s="566">
        <v>1785</v>
      </c>
      <c r="F484" s="718">
        <v>101</v>
      </c>
      <c r="G484" s="1321">
        <v>92.8</v>
      </c>
      <c r="H484" s="551">
        <v>24961</v>
      </c>
      <c r="I484" s="710">
        <v>106.578</v>
      </c>
      <c r="J484" s="551">
        <v>3395564</v>
      </c>
      <c r="K484" s="710">
        <v>1.6639999999999999</v>
      </c>
      <c r="L484" s="1736">
        <v>102.854</v>
      </c>
      <c r="N484" s="1713">
        <v>240903</v>
      </c>
      <c r="O484" s="1717">
        <f t="shared" si="27"/>
        <v>106.578</v>
      </c>
      <c r="P484" s="707"/>
      <c r="U484" s="1381">
        <v>1879007</v>
      </c>
      <c r="V484" s="1701">
        <v>1516557</v>
      </c>
      <c r="W484" s="1720">
        <f t="shared" si="25"/>
        <v>3395564</v>
      </c>
      <c r="Y484" s="1724">
        <v>97.3</v>
      </c>
      <c r="Z484" s="1717">
        <f t="shared" si="26"/>
        <v>102.854</v>
      </c>
    </row>
    <row r="485" spans="1:26">
      <c r="B485" s="508"/>
      <c r="C485" s="530" t="s">
        <v>373</v>
      </c>
      <c r="D485" s="725">
        <v>91</v>
      </c>
      <c r="E485" s="566">
        <v>1873</v>
      </c>
      <c r="F485" s="718">
        <v>110.1</v>
      </c>
      <c r="G485" s="1321">
        <v>92.8</v>
      </c>
      <c r="H485" s="551">
        <v>24183</v>
      </c>
      <c r="I485" s="710">
        <v>91.006</v>
      </c>
      <c r="J485" s="551">
        <v>10079372</v>
      </c>
      <c r="K485" s="710">
        <v>1.653</v>
      </c>
      <c r="L485" s="1736">
        <v>102.95699999999999</v>
      </c>
      <c r="N485" s="1713">
        <v>239634</v>
      </c>
      <c r="O485" s="1717">
        <f t="shared" si="27"/>
        <v>91.006</v>
      </c>
      <c r="P485" s="707"/>
      <c r="U485" s="1381">
        <v>5645810</v>
      </c>
      <c r="V485" s="1701">
        <v>4433562</v>
      </c>
      <c r="W485" s="1720">
        <f t="shared" si="25"/>
        <v>10079372</v>
      </c>
      <c r="Y485" s="1724">
        <v>97.5</v>
      </c>
      <c r="Z485" s="1717">
        <f t="shared" si="26"/>
        <v>102.95699999999999</v>
      </c>
    </row>
    <row r="486" spans="1:26">
      <c r="B486" s="508"/>
      <c r="C486" s="530" t="s">
        <v>374</v>
      </c>
      <c r="D486" s="725">
        <v>91.7</v>
      </c>
      <c r="E486" s="566">
        <v>1843</v>
      </c>
      <c r="F486" s="718">
        <v>107.4</v>
      </c>
      <c r="G486" s="1321">
        <v>92.6</v>
      </c>
      <c r="H486" s="551">
        <v>24124</v>
      </c>
      <c r="I486" s="710">
        <v>93.888000000000005</v>
      </c>
      <c r="J486" s="551">
        <v>3168415</v>
      </c>
      <c r="K486" s="710">
        <v>1.6439999999999999</v>
      </c>
      <c r="L486" s="1736">
        <v>102.95</v>
      </c>
      <c r="N486" s="1713">
        <v>243437</v>
      </c>
      <c r="O486" s="1717">
        <f t="shared" si="27"/>
        <v>93.888000000000005</v>
      </c>
      <c r="P486" s="707"/>
      <c r="U486" s="1381">
        <v>1799784</v>
      </c>
      <c r="V486" s="1701">
        <v>1368631</v>
      </c>
      <c r="W486" s="1720">
        <f t="shared" si="25"/>
        <v>3168415</v>
      </c>
      <c r="Y486" s="1724">
        <v>97.7</v>
      </c>
      <c r="Z486" s="1717">
        <f t="shared" si="26"/>
        <v>102.95</v>
      </c>
    </row>
    <row r="487" spans="1:26">
      <c r="B487" s="508"/>
      <c r="C487" s="530" t="s">
        <v>116</v>
      </c>
      <c r="D487" s="725">
        <v>90.8</v>
      </c>
      <c r="E487" s="566">
        <v>1926</v>
      </c>
      <c r="F487" s="718">
        <v>129.6</v>
      </c>
      <c r="G487" s="1321">
        <v>92.6</v>
      </c>
      <c r="H487" s="551">
        <v>23299</v>
      </c>
      <c r="I487" s="710">
        <v>92.721999999999994</v>
      </c>
      <c r="J487" s="551">
        <v>5680625</v>
      </c>
      <c r="K487" s="710">
        <v>1.637</v>
      </c>
      <c r="L487" s="1736">
        <v>102.419</v>
      </c>
      <c r="N487" s="1713">
        <v>257598</v>
      </c>
      <c r="O487" s="1717">
        <f t="shared" si="27"/>
        <v>92.721999999999994</v>
      </c>
      <c r="P487" s="707"/>
      <c r="U487" s="1381">
        <v>3279553</v>
      </c>
      <c r="V487" s="1701">
        <v>2401072</v>
      </c>
      <c r="W487" s="1720">
        <f t="shared" si="25"/>
        <v>5680625</v>
      </c>
      <c r="Y487" s="1724">
        <v>97.4</v>
      </c>
      <c r="Z487" s="1717">
        <f t="shared" si="26"/>
        <v>102.419</v>
      </c>
    </row>
    <row r="488" spans="1:26">
      <c r="B488" s="508"/>
      <c r="C488" s="530" t="s">
        <v>117</v>
      </c>
      <c r="D488" s="725">
        <v>92</v>
      </c>
      <c r="E488" s="566">
        <v>1897</v>
      </c>
      <c r="F488" s="718">
        <v>111.6</v>
      </c>
      <c r="G488" s="1321">
        <v>93.1</v>
      </c>
      <c r="H488" s="551">
        <v>21476</v>
      </c>
      <c r="I488" s="710">
        <v>98.887</v>
      </c>
      <c r="J488" s="551">
        <v>55689458</v>
      </c>
      <c r="K488" s="710">
        <v>1.6379999999999999</v>
      </c>
      <c r="L488" s="1736">
        <v>102.10299999999999</v>
      </c>
      <c r="N488" s="1713">
        <v>255964</v>
      </c>
      <c r="O488" s="1717">
        <f t="shared" si="27"/>
        <v>98.887</v>
      </c>
      <c r="P488" s="707"/>
      <c r="U488" s="1381">
        <v>32491058</v>
      </c>
      <c r="V488" s="1701">
        <v>23198400</v>
      </c>
      <c r="W488" s="1720">
        <f t="shared" si="25"/>
        <v>55689458</v>
      </c>
      <c r="Y488" s="1724">
        <v>97.1</v>
      </c>
      <c r="Z488" s="1717">
        <f t="shared" si="26"/>
        <v>102.10299999999999</v>
      </c>
    </row>
    <row r="489" spans="1:26">
      <c r="B489" s="508"/>
      <c r="C489" s="533" t="s">
        <v>118</v>
      </c>
      <c r="D489" s="725">
        <v>92.3</v>
      </c>
      <c r="E489" s="566">
        <v>1846</v>
      </c>
      <c r="F489" s="718">
        <v>123.1</v>
      </c>
      <c r="G489" s="1321">
        <v>93</v>
      </c>
      <c r="H489" s="551">
        <v>20948</v>
      </c>
      <c r="I489" s="710">
        <v>88.102000000000004</v>
      </c>
      <c r="J489" s="551">
        <v>3188183</v>
      </c>
      <c r="K489" s="710">
        <v>1.62</v>
      </c>
      <c r="L489" s="1736">
        <v>102.101</v>
      </c>
      <c r="N489" s="1715">
        <v>283088</v>
      </c>
      <c r="O489" s="1719">
        <f t="shared" si="27"/>
        <v>88.102000000000004</v>
      </c>
      <c r="P489" s="723"/>
      <c r="Q489" s="698"/>
      <c r="R489" s="698"/>
      <c r="S489" s="698"/>
      <c r="T489" s="698"/>
      <c r="U489" s="1382">
        <v>1777528</v>
      </c>
      <c r="V489" s="1702">
        <v>1410655</v>
      </c>
      <c r="W489" s="1722">
        <f t="shared" si="25"/>
        <v>3188183</v>
      </c>
      <c r="Y489" s="1726">
        <v>97.2</v>
      </c>
      <c r="Z489" s="1719">
        <f t="shared" si="26"/>
        <v>102.101</v>
      </c>
    </row>
    <row r="490" spans="1:26">
      <c r="A490" s="501">
        <v>2015</v>
      </c>
      <c r="B490" s="716" t="s">
        <v>167</v>
      </c>
      <c r="C490" s="529" t="s">
        <v>366</v>
      </c>
      <c r="D490" s="726">
        <v>93.8</v>
      </c>
      <c r="E490" s="564">
        <v>1906</v>
      </c>
      <c r="F490" s="717">
        <v>124</v>
      </c>
      <c r="G490" s="1322">
        <v>92.6</v>
      </c>
      <c r="H490" s="549">
        <v>20188</v>
      </c>
      <c r="I490" s="712">
        <v>84.632000000000005</v>
      </c>
      <c r="J490" s="549">
        <v>2974763</v>
      </c>
      <c r="K490" s="712">
        <v>1.607</v>
      </c>
      <c r="L490" s="1738">
        <v>102.321</v>
      </c>
      <c r="N490" s="1713">
        <v>233995</v>
      </c>
      <c r="O490" s="1717">
        <f t="shared" si="27"/>
        <v>84.632000000000005</v>
      </c>
      <c r="P490" s="707"/>
      <c r="U490" s="1381">
        <v>1691055</v>
      </c>
      <c r="V490" s="1701">
        <v>1283708</v>
      </c>
      <c r="W490" s="1720">
        <f t="shared" si="25"/>
        <v>2974763</v>
      </c>
      <c r="Y490" s="1724">
        <v>97</v>
      </c>
      <c r="Z490" s="1717">
        <f t="shared" si="26"/>
        <v>102.321</v>
      </c>
    </row>
    <row r="491" spans="1:26">
      <c r="B491" s="508"/>
      <c r="C491" s="530" t="s">
        <v>367</v>
      </c>
      <c r="D491" s="725">
        <v>93.3</v>
      </c>
      <c r="E491" s="566">
        <v>1963</v>
      </c>
      <c r="F491" s="718">
        <v>120.2</v>
      </c>
      <c r="G491" s="1321">
        <v>92.6</v>
      </c>
      <c r="H491" s="551">
        <v>19343</v>
      </c>
      <c r="I491" s="710">
        <v>99.802000000000007</v>
      </c>
      <c r="J491" s="551">
        <v>10864783</v>
      </c>
      <c r="K491" s="710">
        <v>1.605</v>
      </c>
      <c r="L491" s="1736">
        <v>102.215</v>
      </c>
      <c r="N491" s="1713">
        <v>251082</v>
      </c>
      <c r="O491" s="1717">
        <f t="shared" si="27"/>
        <v>99.802000000000007</v>
      </c>
      <c r="P491" s="707"/>
      <c r="U491" s="1381">
        <v>6084589</v>
      </c>
      <c r="V491" s="1701">
        <v>4780194</v>
      </c>
      <c r="W491" s="1720">
        <f t="shared" si="25"/>
        <v>10864783</v>
      </c>
      <c r="Y491" s="1724">
        <v>96.9</v>
      </c>
      <c r="Z491" s="1717">
        <f t="shared" si="26"/>
        <v>102.215</v>
      </c>
    </row>
    <row r="492" spans="1:26">
      <c r="B492" s="508"/>
      <c r="C492" s="530" t="s">
        <v>368</v>
      </c>
      <c r="D492" s="725">
        <v>93</v>
      </c>
      <c r="E492" s="566">
        <v>1885</v>
      </c>
      <c r="F492" s="718">
        <v>118.2</v>
      </c>
      <c r="G492" s="1321">
        <v>91.9</v>
      </c>
      <c r="H492" s="551">
        <v>19482</v>
      </c>
      <c r="I492" s="710">
        <v>102.821</v>
      </c>
      <c r="J492" s="551">
        <v>2066040</v>
      </c>
      <c r="K492" s="710">
        <v>1.5860000000000001</v>
      </c>
      <c r="L492" s="1736">
        <v>101.889</v>
      </c>
      <c r="N492" s="1713">
        <v>318550</v>
      </c>
      <c r="O492" s="1717">
        <f t="shared" si="27"/>
        <v>102.821</v>
      </c>
      <c r="P492" s="707"/>
      <c r="U492" s="1381">
        <v>1236744</v>
      </c>
      <c r="V492" s="1701">
        <v>829296</v>
      </c>
      <c r="W492" s="1720">
        <f t="shared" si="25"/>
        <v>2066040</v>
      </c>
      <c r="Y492" s="1724">
        <v>97.1</v>
      </c>
      <c r="Z492" s="1717">
        <f t="shared" si="26"/>
        <v>101.889</v>
      </c>
    </row>
    <row r="493" spans="1:26">
      <c r="B493" s="508"/>
      <c r="C493" s="530" t="s">
        <v>369</v>
      </c>
      <c r="D493" s="725">
        <v>91.6</v>
      </c>
      <c r="E493" s="566">
        <v>1889</v>
      </c>
      <c r="F493" s="718">
        <v>113.4</v>
      </c>
      <c r="G493" s="1321">
        <v>94.1</v>
      </c>
      <c r="H493" s="551">
        <v>18835</v>
      </c>
      <c r="I493" s="710">
        <v>101.98</v>
      </c>
      <c r="J493" s="551">
        <v>6497772</v>
      </c>
      <c r="K493" s="710">
        <v>1.569</v>
      </c>
      <c r="L493" s="1736">
        <v>100.82599999999999</v>
      </c>
      <c r="N493" s="1713">
        <v>287052</v>
      </c>
      <c r="O493" s="1717">
        <f t="shared" si="27"/>
        <v>101.98</v>
      </c>
      <c r="P493" s="707"/>
      <c r="U493" s="1381">
        <v>3711856</v>
      </c>
      <c r="V493" s="1701">
        <v>2785916</v>
      </c>
      <c r="W493" s="1720">
        <f t="shared" si="25"/>
        <v>6497772</v>
      </c>
      <c r="Y493" s="1724">
        <v>97.6</v>
      </c>
      <c r="Z493" s="1717">
        <f t="shared" si="26"/>
        <v>100.82599999999999</v>
      </c>
    </row>
    <row r="494" spans="1:26">
      <c r="B494" s="508"/>
      <c r="C494" s="530" t="s">
        <v>370</v>
      </c>
      <c r="D494" s="725">
        <v>91.4</v>
      </c>
      <c r="E494" s="566">
        <v>1936</v>
      </c>
      <c r="F494" s="718">
        <v>120.2</v>
      </c>
      <c r="G494" s="1321">
        <v>94.3</v>
      </c>
      <c r="H494" s="551">
        <v>20331</v>
      </c>
      <c r="I494" s="710">
        <v>121.102</v>
      </c>
      <c r="J494" s="551">
        <v>73126203</v>
      </c>
      <c r="K494" s="710">
        <v>1.587</v>
      </c>
      <c r="L494" s="1736">
        <v>100.82299999999999</v>
      </c>
      <c r="N494" s="1713">
        <v>319529</v>
      </c>
      <c r="O494" s="1717">
        <f t="shared" si="27"/>
        <v>121.102</v>
      </c>
      <c r="P494" s="707"/>
      <c r="U494" s="1381">
        <v>41737999</v>
      </c>
      <c r="V494" s="1701">
        <v>31388204</v>
      </c>
      <c r="W494" s="1720">
        <f t="shared" si="25"/>
        <v>73126203</v>
      </c>
      <c r="Y494" s="1724">
        <v>98</v>
      </c>
      <c r="Z494" s="1717">
        <f t="shared" si="26"/>
        <v>100.82299999999999</v>
      </c>
    </row>
    <row r="495" spans="1:26">
      <c r="B495" s="508"/>
      <c r="C495" s="530" t="s">
        <v>371</v>
      </c>
      <c r="D495" s="725">
        <v>91</v>
      </c>
      <c r="E495" s="566">
        <v>1953</v>
      </c>
      <c r="F495" s="718">
        <v>107.4</v>
      </c>
      <c r="G495" s="1321">
        <v>94.4</v>
      </c>
      <c r="H495" s="551">
        <v>21958</v>
      </c>
      <c r="I495" s="710">
        <v>109.41500000000001</v>
      </c>
      <c r="J495" s="551">
        <v>5039927</v>
      </c>
      <c r="K495" s="710">
        <v>1.569</v>
      </c>
      <c r="L495" s="1736">
        <v>100.61799999999999</v>
      </c>
      <c r="N495" s="1713">
        <v>241309</v>
      </c>
      <c r="O495" s="1717">
        <f t="shared" si="27"/>
        <v>109.41500000000001</v>
      </c>
      <c r="P495" s="707"/>
      <c r="U495" s="1381">
        <v>3014019</v>
      </c>
      <c r="V495" s="1701">
        <v>2025908</v>
      </c>
      <c r="W495" s="1720">
        <f t="shared" si="25"/>
        <v>5039927</v>
      </c>
      <c r="Y495" s="1724">
        <v>97.7</v>
      </c>
      <c r="Z495" s="1717">
        <f t="shared" si="26"/>
        <v>100.61799999999999</v>
      </c>
    </row>
    <row r="496" spans="1:26">
      <c r="B496" s="508"/>
      <c r="C496" s="530" t="s">
        <v>372</v>
      </c>
      <c r="D496" s="725">
        <v>90.8</v>
      </c>
      <c r="E496" s="566">
        <v>1856</v>
      </c>
      <c r="F496" s="718">
        <v>124.5</v>
      </c>
      <c r="G496" s="1321">
        <v>94.6</v>
      </c>
      <c r="H496" s="551">
        <v>22481</v>
      </c>
      <c r="I496" s="710">
        <v>110.453</v>
      </c>
      <c r="J496" s="551">
        <v>3708617</v>
      </c>
      <c r="K496" s="710">
        <v>1.5609999999999999</v>
      </c>
      <c r="L496" s="1736">
        <v>100.10299999999999</v>
      </c>
      <c r="N496" s="1713">
        <v>266084</v>
      </c>
      <c r="O496" s="1717">
        <f t="shared" si="27"/>
        <v>110.453</v>
      </c>
      <c r="P496" s="707"/>
      <c r="U496" s="1381">
        <v>2242859</v>
      </c>
      <c r="V496" s="1701">
        <v>1465758</v>
      </c>
      <c r="W496" s="1720">
        <f t="shared" si="25"/>
        <v>3708617</v>
      </c>
      <c r="Y496" s="1724">
        <v>97.4</v>
      </c>
      <c r="Z496" s="1717">
        <f t="shared" si="26"/>
        <v>100.10299999999999</v>
      </c>
    </row>
    <row r="497" spans="1:26">
      <c r="B497" s="508"/>
      <c r="C497" s="530" t="s">
        <v>373</v>
      </c>
      <c r="D497" s="725">
        <v>91.4</v>
      </c>
      <c r="E497" s="566">
        <v>1887</v>
      </c>
      <c r="F497" s="718">
        <v>110.8</v>
      </c>
      <c r="G497" s="1321">
        <v>94.4</v>
      </c>
      <c r="H497" s="551">
        <v>22507</v>
      </c>
      <c r="I497" s="710">
        <v>102.53</v>
      </c>
      <c r="J497" s="551">
        <v>10567379</v>
      </c>
      <c r="K497" s="710">
        <v>1.5529999999999999</v>
      </c>
      <c r="L497" s="1736">
        <v>100.30800000000001</v>
      </c>
      <c r="N497" s="1713">
        <v>245697</v>
      </c>
      <c r="O497" s="1717">
        <f t="shared" si="27"/>
        <v>102.53</v>
      </c>
      <c r="P497" s="707"/>
      <c r="U497" s="1381">
        <v>7067172</v>
      </c>
      <c r="V497" s="1701">
        <v>3500207</v>
      </c>
      <c r="W497" s="1720">
        <f t="shared" si="25"/>
        <v>10567379</v>
      </c>
      <c r="Y497" s="1724">
        <v>97.8</v>
      </c>
      <c r="Z497" s="1717">
        <f t="shared" si="26"/>
        <v>100.30800000000001</v>
      </c>
    </row>
    <row r="498" spans="1:26">
      <c r="B498" s="508"/>
      <c r="C498" s="530" t="s">
        <v>374</v>
      </c>
      <c r="D498" s="725">
        <v>90.4</v>
      </c>
      <c r="E498" s="566">
        <v>1810</v>
      </c>
      <c r="F498" s="718">
        <v>118.1</v>
      </c>
      <c r="G498" s="1321">
        <v>94.5</v>
      </c>
      <c r="H498" s="551">
        <v>22192</v>
      </c>
      <c r="I498" s="710">
        <v>96.161000000000001</v>
      </c>
      <c r="J498" s="551">
        <v>3473051</v>
      </c>
      <c r="K498" s="710">
        <v>1.538</v>
      </c>
      <c r="L498" s="1736">
        <v>100.205</v>
      </c>
      <c r="N498" s="1713">
        <v>234091</v>
      </c>
      <c r="O498" s="1717">
        <f t="shared" si="27"/>
        <v>96.161000000000001</v>
      </c>
      <c r="P498" s="707"/>
      <c r="U498" s="1381">
        <v>2153468</v>
      </c>
      <c r="V498" s="1701">
        <v>1319583</v>
      </c>
      <c r="W498" s="1720">
        <f t="shared" si="25"/>
        <v>3473051</v>
      </c>
      <c r="Y498" s="1724">
        <v>97.9</v>
      </c>
      <c r="Z498" s="1717">
        <f t="shared" si="26"/>
        <v>100.205</v>
      </c>
    </row>
    <row r="499" spans="1:26">
      <c r="B499" s="508"/>
      <c r="C499" s="530" t="s">
        <v>116</v>
      </c>
      <c r="D499" s="725">
        <v>91.8</v>
      </c>
      <c r="E499" s="566">
        <v>1838</v>
      </c>
      <c r="F499" s="718">
        <v>110.6</v>
      </c>
      <c r="G499" s="1321">
        <v>94.7</v>
      </c>
      <c r="H499" s="551">
        <v>21405</v>
      </c>
      <c r="I499" s="710">
        <v>90.561000000000007</v>
      </c>
      <c r="J499" s="551">
        <v>5832834</v>
      </c>
      <c r="K499" s="710">
        <v>1.538</v>
      </c>
      <c r="L499" s="1736">
        <v>100.616</v>
      </c>
      <c r="N499" s="1713">
        <v>233283</v>
      </c>
      <c r="O499" s="1717">
        <f t="shared" si="27"/>
        <v>90.561000000000007</v>
      </c>
      <c r="P499" s="707"/>
      <c r="U499" s="1381">
        <v>3876602</v>
      </c>
      <c r="V499" s="1701">
        <v>1956232</v>
      </c>
      <c r="W499" s="1720">
        <f t="shared" si="25"/>
        <v>5832834</v>
      </c>
      <c r="Y499" s="1724">
        <v>98</v>
      </c>
      <c r="Z499" s="1717">
        <f t="shared" si="26"/>
        <v>100.616</v>
      </c>
    </row>
    <row r="500" spans="1:26">
      <c r="B500" s="508"/>
      <c r="C500" s="530" t="s">
        <v>117</v>
      </c>
      <c r="D500" s="725">
        <v>94.9</v>
      </c>
      <c r="E500" s="566">
        <v>1750</v>
      </c>
      <c r="F500" s="718">
        <v>109.5</v>
      </c>
      <c r="G500" s="1321">
        <v>95</v>
      </c>
      <c r="H500" s="551">
        <v>20457</v>
      </c>
      <c r="I500" s="710">
        <v>95.897999999999996</v>
      </c>
      <c r="J500" s="551">
        <v>58834821</v>
      </c>
      <c r="K500" s="710">
        <v>1.532</v>
      </c>
      <c r="L500" s="1736">
        <v>100.61799999999999</v>
      </c>
      <c r="N500" s="1713">
        <v>245464</v>
      </c>
      <c r="O500" s="1717">
        <f t="shared" si="27"/>
        <v>95.897999999999996</v>
      </c>
      <c r="P500" s="707"/>
      <c r="U500" s="1381">
        <v>42231298</v>
      </c>
      <c r="V500" s="1701">
        <v>16603523</v>
      </c>
      <c r="W500" s="1720">
        <f t="shared" si="25"/>
        <v>58834821</v>
      </c>
      <c r="Y500" s="1724">
        <v>97.7</v>
      </c>
      <c r="Z500" s="1717">
        <f t="shared" si="26"/>
        <v>100.61799999999999</v>
      </c>
    </row>
    <row r="501" spans="1:26">
      <c r="A501" s="698"/>
      <c r="B501" s="708"/>
      <c r="C501" s="533" t="s">
        <v>118</v>
      </c>
      <c r="D501" s="727">
        <v>93.8</v>
      </c>
      <c r="E501" s="570">
        <v>1719</v>
      </c>
      <c r="F501" s="719">
        <v>117.8</v>
      </c>
      <c r="G501" s="1323">
        <v>95.2</v>
      </c>
      <c r="H501" s="557">
        <v>19423</v>
      </c>
      <c r="I501" s="714">
        <v>103.039</v>
      </c>
      <c r="J501" s="557">
        <v>2731794</v>
      </c>
      <c r="K501" s="714">
        <v>1.5189999999999999</v>
      </c>
      <c r="L501" s="1737">
        <v>100.617</v>
      </c>
      <c r="N501" s="1715">
        <v>291692</v>
      </c>
      <c r="O501" s="1719">
        <f t="shared" si="27"/>
        <v>103.039</v>
      </c>
      <c r="P501" s="723"/>
      <c r="Q501" s="698"/>
      <c r="R501" s="698"/>
      <c r="S501" s="698"/>
      <c r="T501" s="698"/>
      <c r="U501" s="1382">
        <v>2255387</v>
      </c>
      <c r="V501" s="1702">
        <v>476407</v>
      </c>
      <c r="W501" s="1722">
        <f t="shared" si="25"/>
        <v>2731794</v>
      </c>
      <c r="Y501" s="1726">
        <v>97.8</v>
      </c>
      <c r="Z501" s="1719">
        <f t="shared" si="26"/>
        <v>100.617</v>
      </c>
    </row>
    <row r="502" spans="1:26">
      <c r="A502" s="515">
        <v>2016</v>
      </c>
      <c r="B502" s="508" t="s">
        <v>169</v>
      </c>
      <c r="C502" s="529" t="s">
        <v>366</v>
      </c>
      <c r="D502" s="725">
        <v>93.9</v>
      </c>
      <c r="E502" s="566">
        <v>1650</v>
      </c>
      <c r="F502" s="718">
        <v>118.2</v>
      </c>
      <c r="G502" s="1321">
        <v>94.8</v>
      </c>
      <c r="H502" s="551">
        <v>19084</v>
      </c>
      <c r="I502" s="710">
        <v>109.777</v>
      </c>
      <c r="J502" s="551">
        <v>3242511</v>
      </c>
      <c r="K502" s="710">
        <v>1.516</v>
      </c>
      <c r="L502" s="1736">
        <v>100.515</v>
      </c>
      <c r="N502" s="1713">
        <v>256873</v>
      </c>
      <c r="O502" s="1717">
        <f t="shared" si="27"/>
        <v>109.777</v>
      </c>
      <c r="P502" s="707"/>
      <c r="U502" s="1381">
        <v>2271663</v>
      </c>
      <c r="V502" s="1701">
        <v>970848</v>
      </c>
      <c r="W502" s="1721">
        <f t="shared" si="25"/>
        <v>3242511</v>
      </c>
      <c r="Y502" s="1725">
        <v>97.5</v>
      </c>
      <c r="Z502" s="1718">
        <f t="shared" si="26"/>
        <v>100.515</v>
      </c>
    </row>
    <row r="503" spans="1:26">
      <c r="B503" s="508"/>
      <c r="C503" s="530" t="s">
        <v>367</v>
      </c>
      <c r="D503" s="725">
        <v>95.8</v>
      </c>
      <c r="E503" s="566">
        <v>1653</v>
      </c>
      <c r="F503" s="718">
        <v>112.6</v>
      </c>
      <c r="G503" s="1321">
        <v>94.6</v>
      </c>
      <c r="H503" s="551">
        <v>18515</v>
      </c>
      <c r="I503" s="710">
        <v>90.218999999999994</v>
      </c>
      <c r="J503" s="551">
        <v>12287365</v>
      </c>
      <c r="K503" s="710">
        <v>1.51</v>
      </c>
      <c r="L503" s="1736">
        <v>100.82599999999999</v>
      </c>
      <c r="N503" s="1713">
        <v>226524</v>
      </c>
      <c r="O503" s="1717">
        <f t="shared" si="27"/>
        <v>90.218999999999994</v>
      </c>
      <c r="P503" s="707"/>
      <c r="U503" s="1381">
        <v>8567757</v>
      </c>
      <c r="V503" s="1701">
        <v>3719608</v>
      </c>
      <c r="W503" s="1720">
        <f t="shared" si="25"/>
        <v>12287365</v>
      </c>
      <c r="Y503" s="1724">
        <v>97.7</v>
      </c>
      <c r="Z503" s="1717">
        <f t="shared" si="26"/>
        <v>100.82599999999999</v>
      </c>
    </row>
    <row r="504" spans="1:26">
      <c r="B504" s="508"/>
      <c r="C504" s="530" t="s">
        <v>368</v>
      </c>
      <c r="D504" s="725">
        <v>97.5</v>
      </c>
      <c r="E504" s="566">
        <v>1818</v>
      </c>
      <c r="F504" s="718">
        <v>105.3</v>
      </c>
      <c r="G504" s="1321">
        <v>94.2</v>
      </c>
      <c r="H504" s="551">
        <v>18247</v>
      </c>
      <c r="I504" s="710">
        <v>88.528999999999996</v>
      </c>
      <c r="J504" s="551">
        <v>2881998</v>
      </c>
      <c r="K504" s="710">
        <v>1.4810000000000001</v>
      </c>
      <c r="L504" s="1736">
        <v>100.515</v>
      </c>
      <c r="N504" s="1713">
        <v>282009</v>
      </c>
      <c r="O504" s="1717">
        <f t="shared" si="27"/>
        <v>88.528999999999996</v>
      </c>
      <c r="P504" s="707"/>
      <c r="U504" s="1381">
        <v>1992506</v>
      </c>
      <c r="V504" s="1701">
        <v>889492</v>
      </c>
      <c r="W504" s="1720">
        <f t="shared" si="25"/>
        <v>2881998</v>
      </c>
      <c r="Y504" s="1724">
        <v>97.6</v>
      </c>
      <c r="Z504" s="1717">
        <f t="shared" si="26"/>
        <v>100.515</v>
      </c>
    </row>
    <row r="505" spans="1:26">
      <c r="B505" s="508"/>
      <c r="C505" s="530" t="s">
        <v>369</v>
      </c>
      <c r="D505" s="725">
        <v>96.8</v>
      </c>
      <c r="E505" s="566">
        <v>1733</v>
      </c>
      <c r="F505" s="718">
        <v>121.9</v>
      </c>
      <c r="G505" s="1321">
        <v>95.7</v>
      </c>
      <c r="H505" s="551">
        <v>17078</v>
      </c>
      <c r="I505" s="710">
        <v>100.069</v>
      </c>
      <c r="J505" s="551">
        <v>5903023</v>
      </c>
      <c r="K505" s="710">
        <v>1.4710000000000001</v>
      </c>
      <c r="L505" s="1736">
        <v>100.307</v>
      </c>
      <c r="N505" s="1713">
        <v>287251</v>
      </c>
      <c r="O505" s="1717">
        <f t="shared" si="27"/>
        <v>100.069</v>
      </c>
      <c r="P505" s="707"/>
      <c r="U505" s="1381">
        <v>4187901</v>
      </c>
      <c r="V505" s="1701">
        <v>1715122</v>
      </c>
      <c r="W505" s="1720">
        <f t="shared" si="25"/>
        <v>5903023</v>
      </c>
      <c r="Y505" s="1724">
        <v>97.9</v>
      </c>
      <c r="Z505" s="1717">
        <f t="shared" si="26"/>
        <v>100.307</v>
      </c>
    </row>
    <row r="506" spans="1:26">
      <c r="B506" s="508"/>
      <c r="C506" s="530" t="s">
        <v>370</v>
      </c>
      <c r="D506" s="725">
        <v>98</v>
      </c>
      <c r="E506" s="566">
        <v>1728</v>
      </c>
      <c r="F506" s="718">
        <v>115.5</v>
      </c>
      <c r="G506" s="1321">
        <v>96</v>
      </c>
      <c r="H506" s="551">
        <v>18080</v>
      </c>
      <c r="I506" s="710">
        <v>81.962000000000003</v>
      </c>
      <c r="J506" s="551">
        <v>69052709</v>
      </c>
      <c r="K506" s="710">
        <v>1.458</v>
      </c>
      <c r="L506" s="1736">
        <v>100.102</v>
      </c>
      <c r="N506" s="1713">
        <v>261892</v>
      </c>
      <c r="O506" s="1717">
        <f t="shared" si="27"/>
        <v>81.962000000000003</v>
      </c>
      <c r="P506" s="707"/>
      <c r="U506" s="1381">
        <v>48339424</v>
      </c>
      <c r="V506" s="1701">
        <v>20713285</v>
      </c>
      <c r="W506" s="1720">
        <f t="shared" si="25"/>
        <v>69052709</v>
      </c>
      <c r="Y506" s="1724">
        <v>98.1</v>
      </c>
      <c r="Z506" s="1717">
        <f>ROUND(Y506/Y494*100,3)</f>
        <v>100.102</v>
      </c>
    </row>
    <row r="507" spans="1:26">
      <c r="B507" s="508"/>
      <c r="C507" s="530" t="s">
        <v>371</v>
      </c>
      <c r="D507" s="725">
        <v>99.7</v>
      </c>
      <c r="E507" s="566">
        <v>1728</v>
      </c>
      <c r="F507" s="718">
        <v>120.3</v>
      </c>
      <c r="G507" s="1321">
        <v>96.3</v>
      </c>
      <c r="H507" s="551">
        <v>20114</v>
      </c>
      <c r="I507" s="710">
        <v>92.305999999999997</v>
      </c>
      <c r="J507" s="551">
        <v>5461386</v>
      </c>
      <c r="K507" s="710">
        <v>1.4390000000000001</v>
      </c>
      <c r="L507" s="1736">
        <v>100</v>
      </c>
      <c r="N507" s="1713">
        <v>222743</v>
      </c>
      <c r="O507" s="1717">
        <f t="shared" si="27"/>
        <v>92.305999999999997</v>
      </c>
      <c r="P507" s="707"/>
      <c r="U507" s="1381">
        <v>3771764</v>
      </c>
      <c r="V507" s="1701">
        <v>1689622</v>
      </c>
      <c r="W507" s="1720">
        <f t="shared" si="25"/>
        <v>5461386</v>
      </c>
      <c r="Y507" s="1724">
        <v>97.7</v>
      </c>
      <c r="Z507" s="1717">
        <f>ROUND(Y507/Y495*100,3)</f>
        <v>100</v>
      </c>
    </row>
    <row r="508" spans="1:26">
      <c r="B508" s="508"/>
      <c r="C508" s="530" t="s">
        <v>372</v>
      </c>
      <c r="D508" s="725">
        <v>99</v>
      </c>
      <c r="E508" s="566">
        <v>1843</v>
      </c>
      <c r="F508" s="718">
        <v>114.8</v>
      </c>
      <c r="G508" s="1321">
        <v>96.2</v>
      </c>
      <c r="H508" s="551">
        <v>19646</v>
      </c>
      <c r="I508" s="710">
        <v>90.84</v>
      </c>
      <c r="J508" s="551">
        <v>4989168</v>
      </c>
      <c r="K508" s="710">
        <v>1.431</v>
      </c>
      <c r="L508" s="1736">
        <v>100.205</v>
      </c>
      <c r="N508" s="1713">
        <v>241712</v>
      </c>
      <c r="O508" s="1717">
        <f t="shared" si="27"/>
        <v>90.84</v>
      </c>
      <c r="P508" s="707"/>
      <c r="U508" s="1381">
        <v>3537278</v>
      </c>
      <c r="V508" s="1701">
        <v>1451890</v>
      </c>
      <c r="W508" s="1720">
        <f t="shared" si="25"/>
        <v>4989168</v>
      </c>
      <c r="Y508" s="1724">
        <v>97.6</v>
      </c>
      <c r="Z508" s="1717">
        <f t="shared" si="26"/>
        <v>100.205</v>
      </c>
    </row>
    <row r="509" spans="1:26">
      <c r="B509" s="508"/>
      <c r="C509" s="530" t="s">
        <v>373</v>
      </c>
      <c r="D509" s="725">
        <v>99.7</v>
      </c>
      <c r="E509" s="566">
        <v>1897</v>
      </c>
      <c r="F509" s="718">
        <v>102.4</v>
      </c>
      <c r="G509" s="1321">
        <v>96</v>
      </c>
      <c r="H509" s="551">
        <v>21525</v>
      </c>
      <c r="I509" s="710">
        <v>105.583</v>
      </c>
      <c r="J509" s="551">
        <v>11880117</v>
      </c>
      <c r="K509" s="710">
        <v>1.423</v>
      </c>
      <c r="L509" s="1736">
        <v>99.897999999999996</v>
      </c>
      <c r="N509" s="1713">
        <v>259415</v>
      </c>
      <c r="O509" s="1717">
        <f t="shared" si="27"/>
        <v>105.583</v>
      </c>
      <c r="P509" s="707"/>
      <c r="U509" s="1381">
        <v>8357570</v>
      </c>
      <c r="V509" s="1701">
        <v>3522547</v>
      </c>
      <c r="W509" s="1720">
        <f t="shared" si="25"/>
        <v>11880117</v>
      </c>
      <c r="Y509" s="1724">
        <v>97.7</v>
      </c>
      <c r="Z509" s="1717">
        <f t="shared" si="26"/>
        <v>99.897999999999996</v>
      </c>
    </row>
    <row r="510" spans="1:26">
      <c r="B510" s="508"/>
      <c r="C510" s="530" t="s">
        <v>374</v>
      </c>
      <c r="D510" s="725">
        <v>98.6</v>
      </c>
      <c r="E510" s="566">
        <v>1847</v>
      </c>
      <c r="F510" s="718">
        <v>125.9</v>
      </c>
      <c r="G510" s="1321">
        <v>95.9</v>
      </c>
      <c r="H510" s="551">
        <v>20312</v>
      </c>
      <c r="I510" s="710">
        <v>107.425</v>
      </c>
      <c r="J510" s="551">
        <v>2995268</v>
      </c>
      <c r="K510" s="710">
        <v>1.4139999999999999</v>
      </c>
      <c r="L510" s="1736">
        <v>99.694000000000003</v>
      </c>
      <c r="N510" s="1713">
        <v>251473</v>
      </c>
      <c r="O510" s="1717">
        <f t="shared" si="27"/>
        <v>107.425</v>
      </c>
      <c r="P510" s="707"/>
      <c r="U510" s="1381">
        <v>2074002</v>
      </c>
      <c r="V510" s="1701">
        <v>921266</v>
      </c>
      <c r="W510" s="1720">
        <f t="shared" si="25"/>
        <v>2995268</v>
      </c>
      <c r="Y510" s="1724">
        <v>97.6</v>
      </c>
      <c r="Z510" s="1717">
        <f t="shared" si="26"/>
        <v>99.694000000000003</v>
      </c>
    </row>
    <row r="511" spans="1:26">
      <c r="B511" s="508"/>
      <c r="C511" s="530" t="s">
        <v>116</v>
      </c>
      <c r="D511" s="725">
        <v>95.7</v>
      </c>
      <c r="E511" s="566">
        <v>1729</v>
      </c>
      <c r="F511" s="718">
        <v>106.7</v>
      </c>
      <c r="G511" s="1321">
        <v>95.7</v>
      </c>
      <c r="H511" s="551">
        <v>19217</v>
      </c>
      <c r="I511" s="710">
        <v>122.443</v>
      </c>
      <c r="J511" s="551">
        <v>6351794</v>
      </c>
      <c r="K511" s="710">
        <v>1.409</v>
      </c>
      <c r="L511" s="1736">
        <v>100.20399999999999</v>
      </c>
      <c r="N511" s="1713">
        <v>285639</v>
      </c>
      <c r="O511" s="1717">
        <f t="shared" si="27"/>
        <v>122.443</v>
      </c>
      <c r="P511" s="707"/>
      <c r="U511" s="1381">
        <v>4500420</v>
      </c>
      <c r="V511" s="1701">
        <v>1851374</v>
      </c>
      <c r="W511" s="1720">
        <f t="shared" si="25"/>
        <v>6351794</v>
      </c>
      <c r="Y511" s="1724">
        <v>98.2</v>
      </c>
      <c r="Z511" s="1717">
        <f t="shared" si="26"/>
        <v>100.20399999999999</v>
      </c>
    </row>
    <row r="512" spans="1:26">
      <c r="B512" s="508"/>
      <c r="C512" s="530" t="s">
        <v>117</v>
      </c>
      <c r="D512" s="725">
        <v>92.2</v>
      </c>
      <c r="E512" s="566">
        <v>1706</v>
      </c>
      <c r="F512" s="718">
        <v>114.7</v>
      </c>
      <c r="G512" s="1321">
        <v>95.7</v>
      </c>
      <c r="H512" s="551">
        <v>18863</v>
      </c>
      <c r="I512" s="710">
        <v>111.16</v>
      </c>
      <c r="J512" s="551">
        <v>58393410</v>
      </c>
      <c r="K512" s="710">
        <v>1.4019999999999999</v>
      </c>
      <c r="L512" s="1736">
        <v>100.40900000000001</v>
      </c>
      <c r="N512" s="1713">
        <v>272857</v>
      </c>
      <c r="O512" s="1717">
        <f t="shared" si="27"/>
        <v>111.16</v>
      </c>
      <c r="P512" s="707"/>
      <c r="U512" s="1381">
        <v>41664229</v>
      </c>
      <c r="V512" s="1701">
        <v>16729181</v>
      </c>
      <c r="W512" s="1720">
        <f t="shared" si="25"/>
        <v>58393410</v>
      </c>
      <c r="Y512" s="1724">
        <v>98.1</v>
      </c>
      <c r="Z512" s="1717">
        <f t="shared" si="26"/>
        <v>100.40900000000001</v>
      </c>
    </row>
    <row r="513" spans="1:26">
      <c r="B513" s="508"/>
      <c r="C513" s="533" t="s">
        <v>118</v>
      </c>
      <c r="D513" s="725">
        <v>91.6</v>
      </c>
      <c r="E513" s="566">
        <v>1692</v>
      </c>
      <c r="F513" s="718">
        <v>107.5</v>
      </c>
      <c r="G513" s="1321">
        <v>95.7</v>
      </c>
      <c r="H513" s="551">
        <v>17694</v>
      </c>
      <c r="I513" s="710">
        <v>113.514</v>
      </c>
      <c r="J513" s="551">
        <v>2814657</v>
      </c>
      <c r="K513" s="710">
        <v>1.387</v>
      </c>
      <c r="L513" s="1736">
        <v>100.20399999999999</v>
      </c>
      <c r="N513" s="1715">
        <v>331110</v>
      </c>
      <c r="O513" s="1719">
        <f t="shared" si="27"/>
        <v>113.514</v>
      </c>
      <c r="P513" s="723"/>
      <c r="Q513" s="698"/>
      <c r="R513" s="698"/>
      <c r="S513" s="698"/>
      <c r="T513" s="698"/>
      <c r="U513" s="1382">
        <v>1986136</v>
      </c>
      <c r="V513" s="1702">
        <v>828521</v>
      </c>
      <c r="W513" s="1722">
        <f t="shared" si="25"/>
        <v>2814657</v>
      </c>
      <c r="Y513" s="1726">
        <v>98</v>
      </c>
      <c r="Z513" s="1719">
        <f t="shared" si="26"/>
        <v>100.20399999999999</v>
      </c>
    </row>
    <row r="514" spans="1:26">
      <c r="A514" s="501">
        <v>2017</v>
      </c>
      <c r="B514" s="691" t="s">
        <v>171</v>
      </c>
      <c r="C514" s="529" t="s">
        <v>366</v>
      </c>
      <c r="D514" s="726">
        <v>93.7</v>
      </c>
      <c r="E514" s="564">
        <v>1695</v>
      </c>
      <c r="F514" s="717">
        <v>100.9</v>
      </c>
      <c r="G514" s="1322">
        <v>95.8</v>
      </c>
      <c r="H514" s="549">
        <v>17698</v>
      </c>
      <c r="I514" s="712">
        <v>102.01900000000001</v>
      </c>
      <c r="J514" s="549">
        <v>3846458</v>
      </c>
      <c r="K514" s="712">
        <v>1.3819999999999999</v>
      </c>
      <c r="L514" s="1738">
        <v>100.10299999999999</v>
      </c>
      <c r="N514" s="1713">
        <v>262059</v>
      </c>
      <c r="O514" s="1717">
        <f t="shared" si="27"/>
        <v>102.01900000000001</v>
      </c>
      <c r="P514" s="707"/>
      <c r="U514" s="1381">
        <v>2714685</v>
      </c>
      <c r="V514" s="1701">
        <v>1131773</v>
      </c>
      <c r="W514" s="1721">
        <f t="shared" si="25"/>
        <v>3846458</v>
      </c>
      <c r="Y514" s="1725">
        <v>97.6</v>
      </c>
      <c r="Z514" s="1718">
        <f t="shared" si="26"/>
        <v>100.10299999999999</v>
      </c>
    </row>
    <row r="515" spans="1:26">
      <c r="B515" s="508"/>
      <c r="C515" s="530" t="s">
        <v>367</v>
      </c>
      <c r="D515" s="725">
        <v>94.5</v>
      </c>
      <c r="E515" s="566">
        <v>1635</v>
      </c>
      <c r="F515" s="718">
        <v>112.6</v>
      </c>
      <c r="G515" s="1321">
        <v>95.5</v>
      </c>
      <c r="H515" s="551">
        <v>17063</v>
      </c>
      <c r="I515" s="710">
        <v>94.652000000000001</v>
      </c>
      <c r="J515" s="551">
        <v>15352657</v>
      </c>
      <c r="K515" s="710">
        <v>1.375</v>
      </c>
      <c r="L515" s="1736">
        <v>99.590999999999994</v>
      </c>
      <c r="N515" s="1713">
        <v>214409</v>
      </c>
      <c r="O515" s="1717">
        <f t="shared" si="27"/>
        <v>94.652000000000001</v>
      </c>
      <c r="P515" s="707"/>
      <c r="U515" s="1381">
        <v>10324270</v>
      </c>
      <c r="V515" s="1701">
        <v>5028387</v>
      </c>
      <c r="W515" s="1720">
        <f t="shared" si="25"/>
        <v>15352657</v>
      </c>
      <c r="Y515" s="1724">
        <v>97.3</v>
      </c>
      <c r="Z515" s="1717">
        <f t="shared" si="26"/>
        <v>99.590999999999994</v>
      </c>
    </row>
    <row r="516" spans="1:26">
      <c r="B516" s="508"/>
      <c r="C516" s="530" t="s">
        <v>368</v>
      </c>
      <c r="D516" s="725">
        <v>95.5</v>
      </c>
      <c r="E516" s="566">
        <v>1657</v>
      </c>
      <c r="F516" s="718">
        <v>112.5</v>
      </c>
      <c r="G516" s="1321">
        <v>95.1</v>
      </c>
      <c r="H516" s="551">
        <v>17087</v>
      </c>
      <c r="I516" s="710">
        <v>93.549000000000007</v>
      </c>
      <c r="J516" s="551">
        <v>3724547</v>
      </c>
      <c r="K516" s="710">
        <v>1.3680000000000001</v>
      </c>
      <c r="L516" s="1736">
        <v>99.795000000000002</v>
      </c>
      <c r="N516" s="1713">
        <v>263817</v>
      </c>
      <c r="O516" s="1717">
        <f t="shared" si="27"/>
        <v>93.549000000000007</v>
      </c>
      <c r="P516" s="707"/>
      <c r="U516" s="1381">
        <v>2605535</v>
      </c>
      <c r="V516" s="1701">
        <v>1119012</v>
      </c>
      <c r="W516" s="1720">
        <f t="shared" si="25"/>
        <v>3724547</v>
      </c>
      <c r="Y516" s="1724">
        <v>97.4</v>
      </c>
      <c r="Z516" s="1717">
        <f t="shared" si="26"/>
        <v>99.795000000000002</v>
      </c>
    </row>
    <row r="517" spans="1:26">
      <c r="B517" s="508"/>
      <c r="C517" s="530" t="s">
        <v>369</v>
      </c>
      <c r="D517" s="725">
        <v>96.5</v>
      </c>
      <c r="E517" s="566">
        <v>1782</v>
      </c>
      <c r="F517" s="718">
        <v>115.5</v>
      </c>
      <c r="G517" s="1321">
        <v>96.5</v>
      </c>
      <c r="H517" s="551">
        <v>15636</v>
      </c>
      <c r="I517" s="710">
        <v>87.715999999999994</v>
      </c>
      <c r="J517" s="551">
        <v>6414169</v>
      </c>
      <c r="K517" s="710">
        <v>1.3640000000000001</v>
      </c>
      <c r="L517" s="1736">
        <v>99.897999999999996</v>
      </c>
      <c r="N517" s="1713">
        <v>251966</v>
      </c>
      <c r="O517" s="1717">
        <f t="shared" si="27"/>
        <v>87.715999999999994</v>
      </c>
      <c r="P517" s="707"/>
      <c r="U517" s="1381">
        <v>4553964</v>
      </c>
      <c r="V517" s="1701">
        <v>1860205</v>
      </c>
      <c r="W517" s="1720">
        <f t="shared" si="25"/>
        <v>6414169</v>
      </c>
      <c r="Y517" s="1724">
        <v>97.8</v>
      </c>
      <c r="Z517" s="1717">
        <f t="shared" si="26"/>
        <v>99.897999999999996</v>
      </c>
    </row>
    <row r="518" spans="1:26">
      <c r="B518" s="508"/>
      <c r="C518" s="530" t="s">
        <v>370</v>
      </c>
      <c r="D518" s="725">
        <v>96.3</v>
      </c>
      <c r="E518" s="566">
        <v>1830</v>
      </c>
      <c r="F518" s="718">
        <v>115.2</v>
      </c>
      <c r="G518" s="1321">
        <v>96.6</v>
      </c>
      <c r="H518" s="551">
        <v>18265</v>
      </c>
      <c r="I518" s="710">
        <v>99.917000000000002</v>
      </c>
      <c r="J518" s="551">
        <v>68117810</v>
      </c>
      <c r="K518" s="710">
        <v>1.3580000000000001</v>
      </c>
      <c r="L518" s="1736">
        <v>99.694000000000003</v>
      </c>
      <c r="N518" s="1713">
        <v>261675</v>
      </c>
      <c r="O518" s="1717">
        <f t="shared" si="27"/>
        <v>99.917000000000002</v>
      </c>
      <c r="P518" s="707"/>
      <c r="U518" s="1381">
        <v>48112835</v>
      </c>
      <c r="V518" s="1701">
        <v>20004975</v>
      </c>
      <c r="W518" s="1720">
        <f t="shared" si="25"/>
        <v>68117810</v>
      </c>
      <c r="Y518" s="1724">
        <v>97.8</v>
      </c>
      <c r="Z518" s="1717">
        <f t="shared" si="26"/>
        <v>99.694000000000003</v>
      </c>
    </row>
    <row r="519" spans="1:26">
      <c r="B519" s="508"/>
      <c r="C519" s="530" t="s">
        <v>371</v>
      </c>
      <c r="D519" s="725">
        <v>95</v>
      </c>
      <c r="E519" s="566">
        <v>1972</v>
      </c>
      <c r="F519" s="718">
        <v>114.6</v>
      </c>
      <c r="G519" s="1321">
        <v>96.6</v>
      </c>
      <c r="H519" s="551">
        <v>18543</v>
      </c>
      <c r="I519" s="710">
        <v>94.245000000000005</v>
      </c>
      <c r="J519" s="551">
        <v>4531634</v>
      </c>
      <c r="K519" s="710">
        <v>1.351</v>
      </c>
      <c r="L519" s="1736">
        <v>100.102</v>
      </c>
      <c r="N519" s="1713">
        <v>209924</v>
      </c>
      <c r="O519" s="1717">
        <f t="shared" si="27"/>
        <v>94.245000000000005</v>
      </c>
      <c r="P519" s="707"/>
      <c r="U519" s="1381">
        <v>2544210</v>
      </c>
      <c r="V519" s="1701">
        <v>1987424</v>
      </c>
      <c r="W519" s="1720">
        <f t="shared" si="25"/>
        <v>4531634</v>
      </c>
      <c r="Y519" s="1724">
        <v>97.8</v>
      </c>
      <c r="Z519" s="1717">
        <f t="shared" si="26"/>
        <v>100.102</v>
      </c>
    </row>
    <row r="520" spans="1:26">
      <c r="B520" s="508"/>
      <c r="C520" s="530" t="s">
        <v>372</v>
      </c>
      <c r="D520" s="725">
        <v>96.5</v>
      </c>
      <c r="E520" s="566">
        <v>1873</v>
      </c>
      <c r="F520" s="718">
        <v>110.3</v>
      </c>
      <c r="G520" s="1321">
        <v>96.7</v>
      </c>
      <c r="H520" s="551">
        <v>18638</v>
      </c>
      <c r="I520" s="710">
        <v>85.295000000000002</v>
      </c>
      <c r="J520" s="551">
        <v>5783742</v>
      </c>
      <c r="K520" s="710">
        <v>1.3480000000000001</v>
      </c>
      <c r="L520" s="1736">
        <v>100.41</v>
      </c>
      <c r="N520" s="1713">
        <v>206168</v>
      </c>
      <c r="O520" s="1717">
        <f t="shared" si="27"/>
        <v>85.295000000000002</v>
      </c>
      <c r="P520" s="707"/>
      <c r="U520" s="1381">
        <v>4101332</v>
      </c>
      <c r="V520" s="1701">
        <v>1682410</v>
      </c>
      <c r="W520" s="1720">
        <f t="shared" si="25"/>
        <v>5783742</v>
      </c>
      <c r="Y520" s="1724">
        <v>98</v>
      </c>
      <c r="Z520" s="1717">
        <f t="shared" si="26"/>
        <v>100.41</v>
      </c>
    </row>
    <row r="521" spans="1:26">
      <c r="B521" s="508"/>
      <c r="C521" s="530" t="s">
        <v>373</v>
      </c>
      <c r="D521" s="725">
        <v>96.4</v>
      </c>
      <c r="E521" s="566">
        <v>1938</v>
      </c>
      <c r="F521" s="718">
        <v>114</v>
      </c>
      <c r="G521" s="1321">
        <v>96.6</v>
      </c>
      <c r="H521" s="551">
        <v>20274</v>
      </c>
      <c r="I521" s="710">
        <v>80.182000000000002</v>
      </c>
      <c r="J521" s="551">
        <v>14742191</v>
      </c>
      <c r="K521" s="710">
        <v>1.3460000000000001</v>
      </c>
      <c r="L521" s="1736">
        <v>100.307</v>
      </c>
      <c r="N521" s="1713">
        <v>208005</v>
      </c>
      <c r="O521" s="1717">
        <f t="shared" si="27"/>
        <v>80.182000000000002</v>
      </c>
      <c r="P521" s="707"/>
      <c r="U521" s="1381">
        <v>10165837</v>
      </c>
      <c r="V521" s="1701">
        <v>4576354</v>
      </c>
      <c r="W521" s="1720">
        <f t="shared" si="25"/>
        <v>14742191</v>
      </c>
      <c r="Y521" s="1724">
        <v>98</v>
      </c>
      <c r="Z521" s="1717">
        <f t="shared" si="26"/>
        <v>100.307</v>
      </c>
    </row>
    <row r="522" spans="1:26">
      <c r="B522" s="508"/>
      <c r="C522" s="530" t="s">
        <v>374</v>
      </c>
      <c r="D522" s="725">
        <v>97.1</v>
      </c>
      <c r="E522" s="566">
        <v>1922</v>
      </c>
      <c r="F522" s="718">
        <v>115.5</v>
      </c>
      <c r="G522" s="1321">
        <v>96.4</v>
      </c>
      <c r="H522" s="551">
        <v>18922</v>
      </c>
      <c r="I522" s="710">
        <v>82.471000000000004</v>
      </c>
      <c r="J522" s="551">
        <v>3496822</v>
      </c>
      <c r="K522" s="710">
        <v>1.339</v>
      </c>
      <c r="L522" s="1736">
        <v>100.717</v>
      </c>
      <c r="N522" s="1713">
        <v>207393</v>
      </c>
      <c r="O522" s="1717">
        <f t="shared" si="27"/>
        <v>82.471000000000004</v>
      </c>
      <c r="P522" s="707"/>
      <c r="U522" s="1381">
        <v>2452500</v>
      </c>
      <c r="V522" s="1701">
        <v>1044322</v>
      </c>
      <c r="W522" s="1720">
        <f t="shared" si="25"/>
        <v>3496822</v>
      </c>
      <c r="Y522" s="1724">
        <v>98.3</v>
      </c>
      <c r="Z522" s="1717">
        <f t="shared" si="26"/>
        <v>100.717</v>
      </c>
    </row>
    <row r="523" spans="1:26">
      <c r="B523" s="508"/>
      <c r="C523" s="530" t="s">
        <v>116</v>
      </c>
      <c r="D523" s="725">
        <v>99.9</v>
      </c>
      <c r="E523" s="566">
        <v>1717</v>
      </c>
      <c r="F523" s="718">
        <v>122</v>
      </c>
      <c r="G523" s="1321">
        <v>96.6</v>
      </c>
      <c r="H523" s="551">
        <v>19163</v>
      </c>
      <c r="I523" s="710">
        <v>86.784000000000006</v>
      </c>
      <c r="J523" s="551">
        <v>6982611</v>
      </c>
      <c r="K523" s="710">
        <v>1.337</v>
      </c>
      <c r="L523" s="1736">
        <v>100</v>
      </c>
      <c r="N523" s="1713">
        <v>247889</v>
      </c>
      <c r="O523" s="1717">
        <f t="shared" si="27"/>
        <v>86.784000000000006</v>
      </c>
      <c r="P523" s="707"/>
      <c r="U523" s="1381">
        <v>4921751</v>
      </c>
      <c r="V523" s="1701">
        <v>2060860</v>
      </c>
      <c r="W523" s="1720">
        <f t="shared" si="25"/>
        <v>6982611</v>
      </c>
      <c r="Y523" s="1724">
        <v>98.2</v>
      </c>
      <c r="Z523" s="1717">
        <f t="shared" si="26"/>
        <v>100</v>
      </c>
    </row>
    <row r="524" spans="1:26">
      <c r="B524" s="508"/>
      <c r="C524" s="530" t="s">
        <v>117</v>
      </c>
      <c r="D524" s="725">
        <v>98.3</v>
      </c>
      <c r="E524" s="566">
        <v>1680</v>
      </c>
      <c r="F524" s="718">
        <v>122.1</v>
      </c>
      <c r="G524" s="1321">
        <v>96.8</v>
      </c>
      <c r="H524" s="551">
        <v>18292</v>
      </c>
      <c r="I524" s="710">
        <v>78.17</v>
      </c>
      <c r="J524" s="551">
        <v>59920227</v>
      </c>
      <c r="K524" s="710">
        <v>1.3360000000000001</v>
      </c>
      <c r="L524" s="1736">
        <v>100.51</v>
      </c>
      <c r="N524" s="1713">
        <v>213293</v>
      </c>
      <c r="O524" s="1717">
        <f t="shared" si="27"/>
        <v>78.17</v>
      </c>
      <c r="P524" s="707"/>
      <c r="U524" s="1381">
        <v>42665768</v>
      </c>
      <c r="V524" s="1701">
        <v>17254459</v>
      </c>
      <c r="W524" s="1720">
        <f t="shared" si="25"/>
        <v>59920227</v>
      </c>
      <c r="Y524" s="1724">
        <v>98.6</v>
      </c>
      <c r="Z524" s="1717">
        <f t="shared" si="26"/>
        <v>100.51</v>
      </c>
    </row>
    <row r="525" spans="1:26">
      <c r="A525" s="698"/>
      <c r="B525" s="708"/>
      <c r="C525" s="533" t="s">
        <v>118</v>
      </c>
      <c r="D525" s="727">
        <v>99.5</v>
      </c>
      <c r="E525" s="570">
        <v>1604</v>
      </c>
      <c r="F525" s="719">
        <v>111.8</v>
      </c>
      <c r="G525" s="1323">
        <v>96.5</v>
      </c>
      <c r="H525" s="557">
        <v>16932</v>
      </c>
      <c r="I525" s="714">
        <v>83.432000000000002</v>
      </c>
      <c r="J525" s="557">
        <v>3869524</v>
      </c>
      <c r="K525" s="714">
        <v>1.33</v>
      </c>
      <c r="L525" s="1737">
        <v>101.122</v>
      </c>
      <c r="N525" s="1715">
        <v>276252</v>
      </c>
      <c r="O525" s="1719">
        <f t="shared" si="27"/>
        <v>83.432000000000002</v>
      </c>
      <c r="P525" s="723"/>
      <c r="Q525" s="698"/>
      <c r="R525" s="698"/>
      <c r="S525" s="698"/>
      <c r="T525" s="698"/>
      <c r="U525" s="1382">
        <v>2672590</v>
      </c>
      <c r="V525" s="1702">
        <v>1196934</v>
      </c>
      <c r="W525" s="1722">
        <f t="shared" si="25"/>
        <v>3869524</v>
      </c>
      <c r="Y525" s="1726">
        <v>99.1</v>
      </c>
      <c r="Z525" s="1719">
        <f t="shared" si="26"/>
        <v>101.122</v>
      </c>
    </row>
    <row r="526" spans="1:26">
      <c r="A526" s="501">
        <v>2018</v>
      </c>
      <c r="B526" s="691" t="s">
        <v>174</v>
      </c>
      <c r="C526" s="529" t="s">
        <v>366</v>
      </c>
      <c r="D526" s="726">
        <v>98.7</v>
      </c>
      <c r="E526" s="564">
        <v>1412</v>
      </c>
      <c r="F526" s="717">
        <v>109</v>
      </c>
      <c r="G526" s="1322">
        <v>96.3</v>
      </c>
      <c r="H526" s="549">
        <v>16986</v>
      </c>
      <c r="I526" s="712">
        <v>99.903999999999996</v>
      </c>
      <c r="J526" s="549">
        <v>3869291</v>
      </c>
      <c r="K526" s="712">
        <v>1.327</v>
      </c>
      <c r="L526" s="1738">
        <v>101.53700000000001</v>
      </c>
      <c r="N526" s="1713">
        <v>261808</v>
      </c>
      <c r="O526" s="1717">
        <f t="shared" si="27"/>
        <v>99.903999999999996</v>
      </c>
      <c r="P526" s="707"/>
      <c r="U526" s="1381">
        <v>2661319</v>
      </c>
      <c r="V526" s="1701">
        <v>1207972</v>
      </c>
      <c r="W526" s="1721">
        <f t="shared" si="25"/>
        <v>3869291</v>
      </c>
      <c r="Y526" s="1725">
        <v>99.1</v>
      </c>
      <c r="Z526" s="1718">
        <f t="shared" si="26"/>
        <v>101.53700000000001</v>
      </c>
    </row>
    <row r="527" spans="1:26">
      <c r="B527" s="508"/>
      <c r="C527" s="530" t="s">
        <v>367</v>
      </c>
      <c r="D527" s="725">
        <v>98.6</v>
      </c>
      <c r="E527" s="566">
        <v>1440</v>
      </c>
      <c r="F527" s="718">
        <v>119</v>
      </c>
      <c r="G527" s="1321">
        <v>96.5</v>
      </c>
      <c r="H527" s="551">
        <v>16138</v>
      </c>
      <c r="I527" s="710">
        <v>146.197</v>
      </c>
      <c r="J527" s="551">
        <v>13198535</v>
      </c>
      <c r="K527" s="710">
        <v>1.3240000000000001</v>
      </c>
      <c r="L527" s="1736">
        <v>101.43899999999999</v>
      </c>
      <c r="N527" s="1713">
        <v>313459</v>
      </c>
      <c r="O527" s="1717">
        <f t="shared" si="27"/>
        <v>146.197</v>
      </c>
      <c r="P527" s="707"/>
      <c r="U527" s="1381">
        <v>8757072</v>
      </c>
      <c r="V527" s="1701">
        <v>4441463</v>
      </c>
      <c r="W527" s="1720">
        <f t="shared" si="25"/>
        <v>13198535</v>
      </c>
      <c r="Y527" s="1724">
        <v>98.7</v>
      </c>
      <c r="Z527" s="1717">
        <f t="shared" si="26"/>
        <v>101.43899999999999</v>
      </c>
    </row>
    <row r="528" spans="1:26">
      <c r="B528" s="508"/>
      <c r="C528" s="530" t="s">
        <v>368</v>
      </c>
      <c r="D528" s="725">
        <v>99.8</v>
      </c>
      <c r="E528" s="566">
        <v>1436</v>
      </c>
      <c r="F528" s="718">
        <v>129.69999999999999</v>
      </c>
      <c r="G528" s="1321">
        <v>96.3</v>
      </c>
      <c r="H528" s="551">
        <v>15852</v>
      </c>
      <c r="I528" s="710">
        <v>99.123999999999995</v>
      </c>
      <c r="J528" s="551">
        <v>2978820</v>
      </c>
      <c r="K528" s="710">
        <v>1.3160000000000001</v>
      </c>
      <c r="L528" s="1736">
        <v>101.027</v>
      </c>
      <c r="N528" s="1713">
        <v>261505</v>
      </c>
      <c r="O528" s="1717">
        <f t="shared" si="27"/>
        <v>99.123999999999995</v>
      </c>
      <c r="P528" s="707"/>
      <c r="U528" s="1381">
        <v>1987727</v>
      </c>
      <c r="V528" s="1701">
        <v>991093</v>
      </c>
      <c r="W528" s="1720">
        <f t="shared" si="25"/>
        <v>2978820</v>
      </c>
      <c r="Y528" s="1724">
        <v>98.4</v>
      </c>
      <c r="Z528" s="1717">
        <f t="shared" si="26"/>
        <v>101.027</v>
      </c>
    </row>
    <row r="529" spans="1:26">
      <c r="B529" s="508"/>
      <c r="C529" s="530" t="s">
        <v>369</v>
      </c>
      <c r="D529" s="725">
        <v>100</v>
      </c>
      <c r="E529" s="566">
        <v>1761</v>
      </c>
      <c r="F529" s="718">
        <v>177.1</v>
      </c>
      <c r="G529" s="1321">
        <v>97.1</v>
      </c>
      <c r="H529" s="551">
        <v>15634</v>
      </c>
      <c r="I529" s="710">
        <v>123.714</v>
      </c>
      <c r="J529" s="551">
        <v>6748624</v>
      </c>
      <c r="K529" s="710">
        <v>1.3120000000000001</v>
      </c>
      <c r="L529" s="1736">
        <v>100.613</v>
      </c>
      <c r="N529" s="1713">
        <v>311718</v>
      </c>
      <c r="O529" s="1717">
        <f t="shared" si="27"/>
        <v>123.714</v>
      </c>
      <c r="P529" s="707"/>
      <c r="U529" s="1381">
        <v>4743241</v>
      </c>
      <c r="V529" s="1701">
        <v>2005383</v>
      </c>
      <c r="W529" s="1720">
        <f t="shared" si="25"/>
        <v>6748624</v>
      </c>
      <c r="Y529" s="1724">
        <v>98.4</v>
      </c>
      <c r="Z529" s="1717">
        <f t="shared" si="26"/>
        <v>100.613</v>
      </c>
    </row>
    <row r="530" spans="1:26">
      <c r="B530" s="508"/>
      <c r="C530" s="530" t="s">
        <v>370</v>
      </c>
      <c r="D530" s="725">
        <v>99.5</v>
      </c>
      <c r="E530" s="566">
        <v>1866</v>
      </c>
      <c r="F530" s="718">
        <v>104.8</v>
      </c>
      <c r="G530" s="1321">
        <v>97.6</v>
      </c>
      <c r="H530" s="551">
        <v>18885</v>
      </c>
      <c r="I530" s="710">
        <v>95.561999999999998</v>
      </c>
      <c r="J530" s="551">
        <v>75434648</v>
      </c>
      <c r="K530" s="710">
        <v>1.3109999999999999</v>
      </c>
      <c r="L530" s="1736">
        <v>100.71599999999999</v>
      </c>
      <c r="N530" s="1713">
        <v>250062</v>
      </c>
      <c r="O530" s="1717">
        <f t="shared" si="27"/>
        <v>95.561999999999998</v>
      </c>
      <c r="P530" s="707"/>
      <c r="U530" s="1381">
        <v>52571024</v>
      </c>
      <c r="V530" s="1701">
        <v>22863624</v>
      </c>
      <c r="W530" s="1720">
        <f t="shared" si="25"/>
        <v>75434648</v>
      </c>
      <c r="Y530" s="1724">
        <v>98.5</v>
      </c>
      <c r="Z530" s="1717">
        <f t="shared" si="26"/>
        <v>100.71599999999999</v>
      </c>
    </row>
    <row r="531" spans="1:26">
      <c r="B531" s="508"/>
      <c r="C531" s="530" t="s">
        <v>371</v>
      </c>
      <c r="D531" s="725">
        <v>98.3</v>
      </c>
      <c r="E531" s="566">
        <v>1862</v>
      </c>
      <c r="F531" s="718">
        <v>109.6</v>
      </c>
      <c r="G531" s="1321">
        <v>97.7</v>
      </c>
      <c r="H531" s="551">
        <v>18287</v>
      </c>
      <c r="I531" s="710">
        <v>112.273</v>
      </c>
      <c r="J531" s="551">
        <v>5598379</v>
      </c>
      <c r="K531" s="710">
        <v>1.2989999999999999</v>
      </c>
      <c r="L531" s="1736">
        <v>100.40900000000001</v>
      </c>
      <c r="N531" s="1713">
        <v>235688</v>
      </c>
      <c r="O531" s="1717">
        <f t="shared" si="27"/>
        <v>112.273</v>
      </c>
      <c r="P531" s="707"/>
      <c r="U531" s="1381">
        <v>3823173</v>
      </c>
      <c r="V531" s="1701">
        <v>1775206</v>
      </c>
      <c r="W531" s="1720">
        <f t="shared" ref="W531:W594" si="28">U531+V531</f>
        <v>5598379</v>
      </c>
      <c r="Y531" s="1724">
        <v>98.2</v>
      </c>
      <c r="Z531" s="1717">
        <f t="shared" si="26"/>
        <v>100.40900000000001</v>
      </c>
    </row>
    <row r="532" spans="1:26">
      <c r="B532" s="508"/>
      <c r="C532" s="530" t="s">
        <v>372</v>
      </c>
      <c r="D532" s="725">
        <v>98.9</v>
      </c>
      <c r="E532" s="566">
        <v>1819</v>
      </c>
      <c r="F532" s="718">
        <v>111.8</v>
      </c>
      <c r="G532" s="1321">
        <v>97.5</v>
      </c>
      <c r="H532" s="551">
        <v>19164</v>
      </c>
      <c r="I532" s="710">
        <v>142.49299999999999</v>
      </c>
      <c r="J532" s="551">
        <v>5671603</v>
      </c>
      <c r="K532" s="710">
        <v>1.294</v>
      </c>
      <c r="L532" s="1736">
        <v>100.102</v>
      </c>
      <c r="N532" s="1713">
        <v>293775</v>
      </c>
      <c r="O532" s="1717">
        <f t="shared" si="27"/>
        <v>142.49299999999999</v>
      </c>
      <c r="P532" s="707"/>
      <c r="U532" s="1381">
        <v>3931369</v>
      </c>
      <c r="V532" s="1701">
        <v>1740234</v>
      </c>
      <c r="W532" s="1720">
        <f t="shared" si="28"/>
        <v>5671603</v>
      </c>
      <c r="Y532" s="1724">
        <v>98.1</v>
      </c>
      <c r="Z532" s="1717">
        <f t="shared" si="26"/>
        <v>100.102</v>
      </c>
    </row>
    <row r="533" spans="1:26">
      <c r="B533" s="508"/>
      <c r="C533" s="530" t="s">
        <v>373</v>
      </c>
      <c r="D533" s="725">
        <v>99</v>
      </c>
      <c r="E533" s="566">
        <v>1870</v>
      </c>
      <c r="F533" s="718">
        <v>101.7</v>
      </c>
      <c r="G533" s="1321">
        <v>97.4</v>
      </c>
      <c r="H533" s="551">
        <v>20678</v>
      </c>
      <c r="I533" s="710">
        <v>128.99100000000001</v>
      </c>
      <c r="J533" s="551">
        <v>13876523</v>
      </c>
      <c r="K533" s="710">
        <v>1.29</v>
      </c>
      <c r="L533" s="1736">
        <v>100.61199999999999</v>
      </c>
      <c r="N533" s="1713">
        <v>268308</v>
      </c>
      <c r="O533" s="1717">
        <f t="shared" si="27"/>
        <v>128.99100000000001</v>
      </c>
      <c r="P533" s="707"/>
      <c r="U533" s="1381">
        <v>9393746</v>
      </c>
      <c r="V533" s="1701">
        <v>4482777</v>
      </c>
      <c r="W533" s="1720">
        <f t="shared" si="28"/>
        <v>13876523</v>
      </c>
      <c r="Y533" s="1724">
        <v>98.6</v>
      </c>
      <c r="Z533" s="1717">
        <f t="shared" si="26"/>
        <v>100.61199999999999</v>
      </c>
    </row>
    <row r="534" spans="1:26">
      <c r="B534" s="508"/>
      <c r="C534" s="530" t="s">
        <v>374</v>
      </c>
      <c r="D534" s="725">
        <v>104.5</v>
      </c>
      <c r="E534" s="566">
        <v>1825</v>
      </c>
      <c r="F534" s="718">
        <v>109.2</v>
      </c>
      <c r="G534" s="1321">
        <v>97.3</v>
      </c>
      <c r="H534" s="551">
        <v>19625</v>
      </c>
      <c r="I534" s="710">
        <v>135.05099999999999</v>
      </c>
      <c r="J534" s="551">
        <v>3946148</v>
      </c>
      <c r="K534" s="710">
        <v>1.284</v>
      </c>
      <c r="L534" s="1736">
        <v>100.712</v>
      </c>
      <c r="N534" s="1713">
        <v>280087</v>
      </c>
      <c r="O534" s="1717">
        <f t="shared" si="27"/>
        <v>135.05099999999999</v>
      </c>
      <c r="P534" s="707"/>
      <c r="U534" s="1381">
        <v>2783391</v>
      </c>
      <c r="V534" s="1701">
        <v>1162757</v>
      </c>
      <c r="W534" s="1720">
        <f t="shared" si="28"/>
        <v>3946148</v>
      </c>
      <c r="Y534" s="1724">
        <v>99</v>
      </c>
      <c r="Z534" s="1717">
        <f t="shared" si="26"/>
        <v>100.712</v>
      </c>
    </row>
    <row r="535" spans="1:26">
      <c r="B535" s="508"/>
      <c r="C535" s="530" t="s">
        <v>116</v>
      </c>
      <c r="D535" s="725">
        <v>102.7</v>
      </c>
      <c r="E535" s="566">
        <v>1891</v>
      </c>
      <c r="F535" s="718">
        <v>144.4</v>
      </c>
      <c r="G535" s="1321">
        <v>97.4</v>
      </c>
      <c r="H535" s="551">
        <v>19933</v>
      </c>
      <c r="I535" s="710">
        <v>127.762</v>
      </c>
      <c r="J535" s="551">
        <v>7070813</v>
      </c>
      <c r="K535" s="710">
        <v>1.284</v>
      </c>
      <c r="L535" s="1736">
        <v>101.22199999999999</v>
      </c>
      <c r="N535" s="1713">
        <v>316708</v>
      </c>
      <c r="O535" s="1717">
        <f t="shared" si="27"/>
        <v>127.762</v>
      </c>
      <c r="P535" s="707"/>
      <c r="U535" s="1381">
        <v>4946888</v>
      </c>
      <c r="V535" s="1701">
        <v>2123925</v>
      </c>
      <c r="W535" s="1720">
        <f t="shared" si="28"/>
        <v>7070813</v>
      </c>
      <c r="Y535" s="1724">
        <v>99.4</v>
      </c>
      <c r="Z535" s="1717">
        <f t="shared" ref="Z535:Z598" si="29">ROUND(Y535/Y523*100,3)</f>
        <v>101.22199999999999</v>
      </c>
    </row>
    <row r="536" spans="1:26">
      <c r="B536" s="508"/>
      <c r="C536" s="530" t="s">
        <v>117</v>
      </c>
      <c r="D536" s="725">
        <v>99.6</v>
      </c>
      <c r="E536" s="566">
        <v>1866</v>
      </c>
      <c r="F536" s="718">
        <v>112.9</v>
      </c>
      <c r="G536" s="1321">
        <v>97.7</v>
      </c>
      <c r="H536" s="551">
        <v>18662</v>
      </c>
      <c r="I536" s="710">
        <v>124.667</v>
      </c>
      <c r="J536" s="551">
        <v>63050949</v>
      </c>
      <c r="K536" s="710">
        <v>1.278</v>
      </c>
      <c r="L536" s="1736">
        <v>100.50700000000001</v>
      </c>
      <c r="N536" s="1713">
        <v>265905</v>
      </c>
      <c r="O536" s="1717">
        <f t="shared" si="27"/>
        <v>124.667</v>
      </c>
      <c r="P536" s="707"/>
      <c r="U536" s="1381">
        <v>44581638</v>
      </c>
      <c r="V536" s="1701">
        <v>18469311</v>
      </c>
      <c r="W536" s="1720">
        <f t="shared" si="28"/>
        <v>63050949</v>
      </c>
      <c r="Y536" s="1724">
        <v>99.1</v>
      </c>
      <c r="Z536" s="1717">
        <f t="shared" si="29"/>
        <v>100.50700000000001</v>
      </c>
    </row>
    <row r="537" spans="1:26">
      <c r="A537" s="698"/>
      <c r="B537" s="708"/>
      <c r="C537" s="533" t="s">
        <v>118</v>
      </c>
      <c r="D537" s="727">
        <v>99.5</v>
      </c>
      <c r="E537" s="570">
        <v>1853</v>
      </c>
      <c r="F537" s="719">
        <v>103.6</v>
      </c>
      <c r="G537" s="1323">
        <v>97.7</v>
      </c>
      <c r="H537" s="557">
        <v>17381</v>
      </c>
      <c r="I537" s="714">
        <v>113.288</v>
      </c>
      <c r="J537" s="557">
        <v>3910091</v>
      </c>
      <c r="K537" s="714">
        <v>1.268</v>
      </c>
      <c r="L537" s="1737">
        <v>99.899000000000001</v>
      </c>
      <c r="N537" s="1715">
        <v>312959</v>
      </c>
      <c r="O537" s="1719">
        <f t="shared" si="27"/>
        <v>113.288</v>
      </c>
      <c r="P537" s="723"/>
      <c r="Q537" s="698"/>
      <c r="R537" s="698"/>
      <c r="S537" s="698"/>
      <c r="T537" s="698"/>
      <c r="U537" s="1382">
        <v>2737890</v>
      </c>
      <c r="V537" s="1702">
        <v>1172201</v>
      </c>
      <c r="W537" s="1722">
        <f t="shared" si="28"/>
        <v>3910091</v>
      </c>
      <c r="Y537" s="1726">
        <v>99</v>
      </c>
      <c r="Z537" s="1719">
        <f t="shared" si="29"/>
        <v>99.899000000000001</v>
      </c>
    </row>
    <row r="538" spans="1:26">
      <c r="A538" s="501">
        <v>2019</v>
      </c>
      <c r="B538" s="691" t="s">
        <v>177</v>
      </c>
      <c r="C538" s="529" t="s">
        <v>366</v>
      </c>
      <c r="D538" s="726">
        <v>99.1</v>
      </c>
      <c r="E538" s="564">
        <v>1912</v>
      </c>
      <c r="F538" s="717">
        <v>97.5</v>
      </c>
      <c r="G538" s="1322">
        <v>97</v>
      </c>
      <c r="H538" s="549">
        <v>17212</v>
      </c>
      <c r="I538" s="712">
        <v>113.117</v>
      </c>
      <c r="J538" s="549">
        <v>4430659</v>
      </c>
      <c r="K538" s="712">
        <v>1.268</v>
      </c>
      <c r="L538" s="1738">
        <v>99.899000000000001</v>
      </c>
      <c r="N538" s="1713">
        <v>296150</v>
      </c>
      <c r="O538" s="1717">
        <f t="shared" si="27"/>
        <v>113.117</v>
      </c>
      <c r="P538" s="707"/>
      <c r="U538" s="1381">
        <v>3073276</v>
      </c>
      <c r="V538" s="1701">
        <v>1357383</v>
      </c>
      <c r="W538" s="1721">
        <f t="shared" si="28"/>
        <v>4430659</v>
      </c>
      <c r="Y538" s="1725">
        <v>99</v>
      </c>
      <c r="Z538" s="1718">
        <f t="shared" si="29"/>
        <v>99.899000000000001</v>
      </c>
    </row>
    <row r="539" spans="1:26">
      <c r="B539" s="508"/>
      <c r="C539" s="530" t="s">
        <v>367</v>
      </c>
      <c r="D539" s="725">
        <v>100.3</v>
      </c>
      <c r="E539" s="566">
        <v>1968</v>
      </c>
      <c r="F539" s="718">
        <v>110.9</v>
      </c>
      <c r="G539" s="1321">
        <v>96.9</v>
      </c>
      <c r="H539" s="551">
        <v>16319</v>
      </c>
      <c r="I539" s="710">
        <v>69.741</v>
      </c>
      <c r="J539" s="551">
        <v>13983939</v>
      </c>
      <c r="K539" s="710">
        <v>1.266</v>
      </c>
      <c r="L539" s="1736">
        <v>100.101</v>
      </c>
      <c r="N539" s="1713">
        <v>218611</v>
      </c>
      <c r="O539" s="1717">
        <f t="shared" si="27"/>
        <v>69.741</v>
      </c>
      <c r="P539" s="707"/>
      <c r="U539" s="1381">
        <v>9552237</v>
      </c>
      <c r="V539" s="1701">
        <v>4431702</v>
      </c>
      <c r="W539" s="1720">
        <f t="shared" si="28"/>
        <v>13983939</v>
      </c>
      <c r="Y539" s="1724">
        <v>98.8</v>
      </c>
      <c r="Z539" s="1717">
        <f t="shared" si="29"/>
        <v>100.101</v>
      </c>
    </row>
    <row r="540" spans="1:26">
      <c r="B540" s="508"/>
      <c r="C540" s="530" t="s">
        <v>368</v>
      </c>
      <c r="D540" s="725">
        <v>99.7</v>
      </c>
      <c r="E540" s="566">
        <v>1967</v>
      </c>
      <c r="F540" s="718">
        <v>103.6</v>
      </c>
      <c r="G540" s="1321">
        <v>96.6</v>
      </c>
      <c r="H540" s="551">
        <v>15807</v>
      </c>
      <c r="I540" s="710">
        <v>109.274</v>
      </c>
      <c r="J540" s="551">
        <v>4120952</v>
      </c>
      <c r="K540" s="710">
        <v>1.26</v>
      </c>
      <c r="L540" s="1736">
        <v>100.30500000000001</v>
      </c>
      <c r="N540" s="1713">
        <v>285758</v>
      </c>
      <c r="O540" s="1717">
        <f t="shared" si="27"/>
        <v>109.274</v>
      </c>
      <c r="P540" s="707"/>
      <c r="U540" s="1381">
        <v>2814075</v>
      </c>
      <c r="V540" s="1701">
        <v>1306877</v>
      </c>
      <c r="W540" s="1720">
        <f t="shared" si="28"/>
        <v>4120952</v>
      </c>
      <c r="Y540" s="1724">
        <v>98.7</v>
      </c>
      <c r="Z540" s="1717">
        <f t="shared" si="29"/>
        <v>100.30500000000001</v>
      </c>
    </row>
    <row r="541" spans="1:26">
      <c r="B541" s="508"/>
      <c r="C541" s="530" t="s">
        <v>369</v>
      </c>
      <c r="D541" s="725">
        <v>101.9</v>
      </c>
      <c r="E541" s="566">
        <v>1936</v>
      </c>
      <c r="F541" s="718">
        <v>104.6</v>
      </c>
      <c r="G541" s="1321">
        <v>98.1</v>
      </c>
      <c r="H541" s="551">
        <v>16172</v>
      </c>
      <c r="I541" s="710">
        <v>82.221999999999994</v>
      </c>
      <c r="J541" s="551">
        <v>6613402</v>
      </c>
      <c r="K541" s="710">
        <v>1.2569999999999999</v>
      </c>
      <c r="L541" s="1736">
        <v>100.508</v>
      </c>
      <c r="N541" s="1713">
        <v>256301</v>
      </c>
      <c r="O541" s="1717">
        <f t="shared" si="27"/>
        <v>82.221999999999994</v>
      </c>
      <c r="P541" s="707"/>
      <c r="U541" s="1381">
        <v>4644281</v>
      </c>
      <c r="V541" s="1701">
        <v>1969121</v>
      </c>
      <c r="W541" s="1720">
        <f t="shared" si="28"/>
        <v>6613402</v>
      </c>
      <c r="Y541" s="1724">
        <v>98.9</v>
      </c>
      <c r="Z541" s="1717">
        <f t="shared" si="29"/>
        <v>100.508</v>
      </c>
    </row>
    <row r="542" spans="1:26">
      <c r="B542" s="508" t="s">
        <v>317</v>
      </c>
      <c r="C542" s="530" t="s">
        <v>370</v>
      </c>
      <c r="D542" s="725">
        <v>102.3</v>
      </c>
      <c r="E542" s="566">
        <v>1985</v>
      </c>
      <c r="F542" s="718">
        <v>104.9</v>
      </c>
      <c r="G542" s="1321">
        <v>98.8</v>
      </c>
      <c r="H542" s="551">
        <v>17915</v>
      </c>
      <c r="I542" s="710">
        <v>108.482</v>
      </c>
      <c r="J542" s="551">
        <v>72783972</v>
      </c>
      <c r="K542" s="710">
        <v>1.2549999999999999</v>
      </c>
      <c r="L542" s="1736">
        <v>100.60899999999999</v>
      </c>
      <c r="N542" s="1713">
        <v>271273</v>
      </c>
      <c r="O542" s="1717">
        <f t="shared" ref="O542:O561" si="30">ROUND(N542/N530*100,3)</f>
        <v>108.482</v>
      </c>
      <c r="P542" s="707"/>
      <c r="U542" s="1381">
        <v>51217193</v>
      </c>
      <c r="V542" s="1701">
        <v>21566779</v>
      </c>
      <c r="W542" s="1720">
        <f t="shared" si="28"/>
        <v>72783972</v>
      </c>
      <c r="Y542" s="1724">
        <v>99.1</v>
      </c>
      <c r="Z542" s="1717">
        <f t="shared" si="29"/>
        <v>100.60899999999999</v>
      </c>
    </row>
    <row r="543" spans="1:26">
      <c r="B543" s="508"/>
      <c r="C543" s="530" t="s">
        <v>371</v>
      </c>
      <c r="D543" s="725">
        <v>105.2</v>
      </c>
      <c r="E543" s="566">
        <v>2050</v>
      </c>
      <c r="F543" s="718">
        <v>114.5</v>
      </c>
      <c r="G543" s="1321">
        <v>98.9</v>
      </c>
      <c r="H543" s="551">
        <v>18332</v>
      </c>
      <c r="I543" s="710">
        <v>121.151</v>
      </c>
      <c r="J543" s="551">
        <v>6762607</v>
      </c>
      <c r="K543" s="710">
        <v>1.246</v>
      </c>
      <c r="L543" s="1736">
        <v>100.815</v>
      </c>
      <c r="N543" s="1713">
        <v>285538</v>
      </c>
      <c r="O543" s="1717">
        <f t="shared" si="30"/>
        <v>121.151</v>
      </c>
      <c r="P543" s="707"/>
      <c r="U543" s="1381">
        <v>4724766</v>
      </c>
      <c r="V543" s="1701">
        <v>2037841</v>
      </c>
      <c r="W543" s="1720">
        <f t="shared" si="28"/>
        <v>6762607</v>
      </c>
      <c r="Y543" s="1724">
        <v>99</v>
      </c>
      <c r="Z543" s="1717">
        <f t="shared" si="29"/>
        <v>100.815</v>
      </c>
    </row>
    <row r="544" spans="1:26">
      <c r="B544" s="508"/>
      <c r="C544" s="530" t="s">
        <v>372</v>
      </c>
      <c r="D544" s="728">
        <v>102.8</v>
      </c>
      <c r="E544" s="536">
        <v>2044</v>
      </c>
      <c r="F544" s="729">
        <v>129.6</v>
      </c>
      <c r="G544" s="1317">
        <v>99.1</v>
      </c>
      <c r="H544" s="518">
        <v>19731</v>
      </c>
      <c r="I544" s="730">
        <v>87.084000000000003</v>
      </c>
      <c r="J544" s="518">
        <v>5490336</v>
      </c>
      <c r="K544" s="730">
        <v>1.2410000000000001</v>
      </c>
      <c r="L544" s="1739">
        <v>100.714</v>
      </c>
      <c r="N544" s="1713">
        <v>255832</v>
      </c>
      <c r="O544" s="1717">
        <f t="shared" si="30"/>
        <v>87.084000000000003</v>
      </c>
      <c r="P544" s="707"/>
      <c r="U544" s="1381">
        <v>4066626</v>
      </c>
      <c r="V544" s="1701">
        <v>1423710</v>
      </c>
      <c r="W544" s="1720">
        <f t="shared" si="28"/>
        <v>5490336</v>
      </c>
      <c r="Y544" s="1724">
        <v>98.8</v>
      </c>
      <c r="Z544" s="1717">
        <f t="shared" si="29"/>
        <v>100.714</v>
      </c>
    </row>
    <row r="545" spans="1:26">
      <c r="B545" s="508"/>
      <c r="C545" s="530" t="s">
        <v>373</v>
      </c>
      <c r="D545" s="728">
        <v>101.6</v>
      </c>
      <c r="E545" s="536">
        <v>1998</v>
      </c>
      <c r="F545" s="729">
        <v>107</v>
      </c>
      <c r="G545" s="1317">
        <v>99.1</v>
      </c>
      <c r="H545" s="518">
        <v>19371</v>
      </c>
      <c r="I545" s="730">
        <v>99.614000000000004</v>
      </c>
      <c r="J545" s="518">
        <v>14446417</v>
      </c>
      <c r="K545" s="730">
        <v>1.2390000000000001</v>
      </c>
      <c r="L545" s="1739">
        <v>100.60899999999999</v>
      </c>
      <c r="N545" s="1713">
        <v>267273</v>
      </c>
      <c r="O545" s="1717">
        <f t="shared" si="30"/>
        <v>99.614000000000004</v>
      </c>
      <c r="P545" s="707"/>
      <c r="U545" s="1381">
        <v>9825902</v>
      </c>
      <c r="V545" s="1701">
        <v>4620515</v>
      </c>
      <c r="W545" s="1720">
        <f t="shared" si="28"/>
        <v>14446417</v>
      </c>
      <c r="Y545" s="1724">
        <v>99.2</v>
      </c>
      <c r="Z545" s="1717">
        <f t="shared" si="29"/>
        <v>100.60899999999999</v>
      </c>
    </row>
    <row r="546" spans="1:26">
      <c r="B546" s="508"/>
      <c r="C546" s="530" t="s">
        <v>374</v>
      </c>
      <c r="D546" s="728">
        <v>98</v>
      </c>
      <c r="E546" s="536">
        <v>1996</v>
      </c>
      <c r="F546" s="729">
        <v>111.9</v>
      </c>
      <c r="G546" s="1317">
        <v>99.7</v>
      </c>
      <c r="H546" s="518">
        <v>19098</v>
      </c>
      <c r="I546" s="730">
        <v>94.313999999999993</v>
      </c>
      <c r="J546" s="518">
        <v>3955308</v>
      </c>
      <c r="K546" s="730">
        <v>1.236</v>
      </c>
      <c r="L546" s="1739">
        <v>100.404</v>
      </c>
      <c r="N546" s="1713">
        <v>264162</v>
      </c>
      <c r="O546" s="1717">
        <f t="shared" si="30"/>
        <v>94.313999999999993</v>
      </c>
      <c r="P546" s="707"/>
      <c r="U546" s="1381">
        <v>2768363</v>
      </c>
      <c r="V546" s="1701">
        <v>1186945</v>
      </c>
      <c r="W546" s="1720">
        <f t="shared" si="28"/>
        <v>3955308</v>
      </c>
      <c r="Y546" s="1724">
        <v>99.4</v>
      </c>
      <c r="Z546" s="1717">
        <f t="shared" si="29"/>
        <v>100.404</v>
      </c>
    </row>
    <row r="547" spans="1:26">
      <c r="B547" s="508"/>
      <c r="C547" s="530" t="s">
        <v>116</v>
      </c>
      <c r="D547" s="728">
        <v>101.6</v>
      </c>
      <c r="E547" s="536">
        <v>1960</v>
      </c>
      <c r="F547" s="729">
        <v>98.2</v>
      </c>
      <c r="G547" s="1317">
        <v>99.5</v>
      </c>
      <c r="H547" s="518">
        <v>19030</v>
      </c>
      <c r="I547" s="730">
        <v>90.477000000000004</v>
      </c>
      <c r="J547" s="518">
        <v>6969035</v>
      </c>
      <c r="K547" s="730">
        <v>1.234</v>
      </c>
      <c r="L547" s="1739">
        <v>100.503</v>
      </c>
      <c r="N547" s="1713">
        <v>286548</v>
      </c>
      <c r="O547" s="1717">
        <f t="shared" si="30"/>
        <v>90.477000000000004</v>
      </c>
      <c r="P547" s="707"/>
      <c r="U547" s="1381">
        <v>4911330</v>
      </c>
      <c r="V547" s="1701">
        <v>2057705</v>
      </c>
      <c r="W547" s="1720">
        <f t="shared" si="28"/>
        <v>6969035</v>
      </c>
      <c r="Y547" s="1724">
        <v>99.9</v>
      </c>
      <c r="Z547" s="1717">
        <f t="shared" si="29"/>
        <v>100.503</v>
      </c>
    </row>
    <row r="548" spans="1:26">
      <c r="B548" s="508"/>
      <c r="C548" s="530" t="s">
        <v>117</v>
      </c>
      <c r="D548" s="728">
        <v>101.4</v>
      </c>
      <c r="E548" s="536">
        <v>1981</v>
      </c>
      <c r="F548" s="729">
        <v>92.3</v>
      </c>
      <c r="G548" s="1317">
        <v>99.1</v>
      </c>
      <c r="H548" s="518">
        <v>17325</v>
      </c>
      <c r="I548" s="730">
        <v>94.438999999999993</v>
      </c>
      <c r="J548" s="518">
        <v>63855857</v>
      </c>
      <c r="K548" s="730">
        <v>1.232</v>
      </c>
      <c r="L548" s="1739">
        <v>101.211</v>
      </c>
      <c r="N548" s="1713">
        <v>251118</v>
      </c>
      <c r="O548" s="1717">
        <f t="shared" si="30"/>
        <v>94.438999999999993</v>
      </c>
      <c r="P548" s="707"/>
      <c r="U548" s="1381">
        <v>45635116</v>
      </c>
      <c r="V548" s="1701">
        <v>18220741</v>
      </c>
      <c r="W548" s="1720">
        <f t="shared" si="28"/>
        <v>63855857</v>
      </c>
      <c r="Y548" s="1724">
        <v>100.3</v>
      </c>
      <c r="Z548" s="1717">
        <f t="shared" si="29"/>
        <v>101.211</v>
      </c>
    </row>
    <row r="549" spans="1:26">
      <c r="A549" s="698"/>
      <c r="B549" s="708"/>
      <c r="C549" s="533" t="s">
        <v>118</v>
      </c>
      <c r="D549" s="731">
        <v>101.5</v>
      </c>
      <c r="E549" s="540">
        <v>1946</v>
      </c>
      <c r="F549" s="732">
        <v>107</v>
      </c>
      <c r="G549" s="1324">
        <v>99.3</v>
      </c>
      <c r="H549" s="544">
        <v>17054</v>
      </c>
      <c r="I549" s="733">
        <v>101.057</v>
      </c>
      <c r="J549" s="544">
        <v>4509479</v>
      </c>
      <c r="K549" s="733">
        <v>1.226</v>
      </c>
      <c r="L549" s="1740">
        <v>101.212</v>
      </c>
      <c r="N549" s="1715">
        <v>316268</v>
      </c>
      <c r="O549" s="1719">
        <f t="shared" si="30"/>
        <v>101.057</v>
      </c>
      <c r="P549" s="707"/>
      <c r="U549" s="1382">
        <v>3168305</v>
      </c>
      <c r="V549" s="1702">
        <v>1341174</v>
      </c>
      <c r="W549" s="1722">
        <f t="shared" si="28"/>
        <v>4509479</v>
      </c>
      <c r="Y549" s="1726">
        <v>100.2</v>
      </c>
      <c r="Z549" s="1719">
        <f t="shared" si="29"/>
        <v>101.212</v>
      </c>
    </row>
    <row r="550" spans="1:26">
      <c r="A550" s="501">
        <v>2020</v>
      </c>
      <c r="B550" s="691" t="s">
        <v>355</v>
      </c>
      <c r="C550" s="529" t="s">
        <v>366</v>
      </c>
      <c r="D550" s="734">
        <v>104</v>
      </c>
      <c r="E550" s="538">
        <v>2016</v>
      </c>
      <c r="F550" s="735">
        <v>98.5</v>
      </c>
      <c r="G550" s="1316">
        <v>99.6</v>
      </c>
      <c r="H550" s="542">
        <v>16959</v>
      </c>
      <c r="I550" s="736">
        <v>84.831999999999994</v>
      </c>
      <c r="J550" s="542">
        <v>4276661</v>
      </c>
      <c r="K550" s="736">
        <v>1.2230000000000001</v>
      </c>
      <c r="L550" s="1741">
        <v>101.414</v>
      </c>
      <c r="N550" s="1713">
        <v>251230</v>
      </c>
      <c r="O550" s="1717">
        <f t="shared" si="30"/>
        <v>84.831999999999994</v>
      </c>
      <c r="P550" s="707"/>
      <c r="U550" s="1381">
        <v>2983807</v>
      </c>
      <c r="V550" s="1701">
        <v>1292854</v>
      </c>
      <c r="W550" s="1720">
        <f t="shared" si="28"/>
        <v>4276661</v>
      </c>
      <c r="Y550" s="1724">
        <v>100.4</v>
      </c>
      <c r="Z550" s="1717">
        <f t="shared" si="29"/>
        <v>101.414</v>
      </c>
    </row>
    <row r="551" spans="1:26">
      <c r="B551" s="508"/>
      <c r="C551" s="530" t="s">
        <v>367</v>
      </c>
      <c r="D551" s="728">
        <v>103</v>
      </c>
      <c r="E551" s="536">
        <v>1943</v>
      </c>
      <c r="F551" s="729">
        <v>93.7</v>
      </c>
      <c r="G551" s="1317">
        <v>99.1</v>
      </c>
      <c r="H551" s="518">
        <v>15602</v>
      </c>
      <c r="I551" s="730">
        <v>121.16200000000001</v>
      </c>
      <c r="J551" s="518">
        <v>14566126</v>
      </c>
      <c r="K551" s="730">
        <v>1.22</v>
      </c>
      <c r="L551" s="1739">
        <v>101.316</v>
      </c>
      <c r="N551" s="1713">
        <v>264873</v>
      </c>
      <c r="O551" s="1717">
        <f t="shared" si="30"/>
        <v>121.16200000000001</v>
      </c>
      <c r="P551" s="707"/>
      <c r="U551" s="1381">
        <v>9866155</v>
      </c>
      <c r="V551" s="1701">
        <v>4699971</v>
      </c>
      <c r="W551" s="1720">
        <f t="shared" si="28"/>
        <v>14566126</v>
      </c>
      <c r="Y551" s="1724">
        <v>100.1</v>
      </c>
      <c r="Z551" s="1717">
        <f t="shared" si="29"/>
        <v>101.316</v>
      </c>
    </row>
    <row r="552" spans="1:26">
      <c r="B552" s="508"/>
      <c r="C552" s="530" t="s">
        <v>368</v>
      </c>
      <c r="D552" s="728">
        <v>103.7</v>
      </c>
      <c r="E552" s="536">
        <v>1976</v>
      </c>
      <c r="F552" s="729">
        <v>101.1</v>
      </c>
      <c r="G552" s="1317">
        <v>98.3</v>
      </c>
      <c r="H552" s="518">
        <v>15686</v>
      </c>
      <c r="I552" s="730">
        <v>103.136</v>
      </c>
      <c r="J552" s="518">
        <v>3535498</v>
      </c>
      <c r="K552" s="730">
        <v>1.214</v>
      </c>
      <c r="L552" s="1739">
        <v>101.41800000000001</v>
      </c>
      <c r="N552" s="1713">
        <v>294720</v>
      </c>
      <c r="O552" s="1717">
        <f t="shared" si="30"/>
        <v>103.136</v>
      </c>
      <c r="P552" s="707"/>
      <c r="U552" s="1381">
        <v>2506273</v>
      </c>
      <c r="V552" s="1701">
        <v>1029225</v>
      </c>
      <c r="W552" s="1720">
        <f t="shared" si="28"/>
        <v>3535498</v>
      </c>
      <c r="Y552" s="1724">
        <v>100.1</v>
      </c>
      <c r="Z552" s="1717">
        <f t="shared" si="29"/>
        <v>101.41800000000001</v>
      </c>
    </row>
    <row r="553" spans="1:26">
      <c r="B553" s="508"/>
      <c r="C553" s="530" t="s">
        <v>369</v>
      </c>
      <c r="D553" s="728">
        <v>101.7</v>
      </c>
      <c r="E553" s="536">
        <v>1975</v>
      </c>
      <c r="F553" s="729">
        <v>99.8</v>
      </c>
      <c r="G553" s="1317">
        <v>99.4</v>
      </c>
      <c r="H553" s="518">
        <v>15443</v>
      </c>
      <c r="I553" s="730">
        <v>90.429000000000002</v>
      </c>
      <c r="J553" s="518">
        <v>7012206</v>
      </c>
      <c r="K553" s="730">
        <v>1.2070000000000001</v>
      </c>
      <c r="L553" s="1739">
        <v>101.416</v>
      </c>
      <c r="N553" s="1713">
        <v>231771</v>
      </c>
      <c r="O553" s="1717">
        <f t="shared" si="30"/>
        <v>90.429000000000002</v>
      </c>
      <c r="P553" s="707"/>
      <c r="U553" s="1381">
        <v>4936178</v>
      </c>
      <c r="V553" s="1701">
        <v>2076028</v>
      </c>
      <c r="W553" s="1720">
        <f t="shared" si="28"/>
        <v>7012206</v>
      </c>
      <c r="Y553" s="1724">
        <v>100.3</v>
      </c>
      <c r="Z553" s="1717">
        <f t="shared" si="29"/>
        <v>101.416</v>
      </c>
    </row>
    <row r="554" spans="1:26">
      <c r="B554" s="508"/>
      <c r="C554" s="530" t="s">
        <v>370</v>
      </c>
      <c r="D554" s="728">
        <v>101.3</v>
      </c>
      <c r="E554" s="536">
        <v>2073</v>
      </c>
      <c r="F554" s="729">
        <v>104.2</v>
      </c>
      <c r="G554" s="1317">
        <v>99</v>
      </c>
      <c r="H554" s="518">
        <v>17529</v>
      </c>
      <c r="I554" s="730">
        <v>84.025000000000006</v>
      </c>
      <c r="J554" s="518">
        <v>53369553</v>
      </c>
      <c r="K554" s="730">
        <v>1.2030000000000001</v>
      </c>
      <c r="L554" s="1739">
        <v>101.11</v>
      </c>
      <c r="M554" s="515" t="s">
        <v>55</v>
      </c>
      <c r="N554" s="1713">
        <v>227937</v>
      </c>
      <c r="O554" s="1717">
        <f t="shared" si="30"/>
        <v>84.025000000000006</v>
      </c>
      <c r="P554" s="707"/>
      <c r="U554" s="1381">
        <v>38009549</v>
      </c>
      <c r="V554" s="1701">
        <v>15360004</v>
      </c>
      <c r="W554" s="1720">
        <f t="shared" si="28"/>
        <v>53369553</v>
      </c>
      <c r="Y554" s="1724">
        <v>100.2</v>
      </c>
      <c r="Z554" s="1717">
        <f t="shared" si="29"/>
        <v>101.11</v>
      </c>
    </row>
    <row r="555" spans="1:26">
      <c r="B555" s="508"/>
      <c r="C555" s="530" t="s">
        <v>371</v>
      </c>
      <c r="D555" s="728">
        <v>101.8</v>
      </c>
      <c r="E555" s="536">
        <v>2080</v>
      </c>
      <c r="F555" s="729">
        <v>97.1</v>
      </c>
      <c r="G555" s="1317">
        <v>100.7</v>
      </c>
      <c r="H555" s="518">
        <v>20904</v>
      </c>
      <c r="I555" s="730">
        <v>99.314999999999998</v>
      </c>
      <c r="J555" s="518">
        <v>7512764</v>
      </c>
      <c r="K555" s="730">
        <v>1.1759999999999999</v>
      </c>
      <c r="L555" s="1739">
        <v>101.111</v>
      </c>
      <c r="N555" s="1713">
        <v>283583</v>
      </c>
      <c r="O555" s="1717">
        <f t="shared" si="30"/>
        <v>99.314999999999998</v>
      </c>
      <c r="P555" s="707"/>
      <c r="U555" s="1381">
        <v>5250402</v>
      </c>
      <c r="V555" s="1701">
        <v>2262362</v>
      </c>
      <c r="W555" s="1720">
        <f t="shared" si="28"/>
        <v>7512764</v>
      </c>
      <c r="Y555" s="1724">
        <v>100.1</v>
      </c>
      <c r="Z555" s="1717">
        <f t="shared" si="29"/>
        <v>101.111</v>
      </c>
    </row>
    <row r="556" spans="1:26">
      <c r="B556" s="508"/>
      <c r="C556" s="530" t="s">
        <v>372</v>
      </c>
      <c r="D556" s="728">
        <v>100.9</v>
      </c>
      <c r="E556" s="536">
        <v>2116</v>
      </c>
      <c r="F556" s="729">
        <v>99</v>
      </c>
      <c r="G556" s="1317">
        <v>100.1</v>
      </c>
      <c r="H556" s="518">
        <v>22919</v>
      </c>
      <c r="I556" s="730">
        <v>127.416</v>
      </c>
      <c r="J556" s="518">
        <v>13013912</v>
      </c>
      <c r="K556" s="730">
        <v>1.1619999999999999</v>
      </c>
      <c r="L556" s="1739">
        <v>101.215</v>
      </c>
      <c r="N556" s="1713">
        <v>325971</v>
      </c>
      <c r="O556" s="1717">
        <f t="shared" si="30"/>
        <v>127.416</v>
      </c>
      <c r="P556" s="707"/>
      <c r="Q556" s="515" t="s">
        <v>55</v>
      </c>
      <c r="U556" s="1381">
        <v>9419975</v>
      </c>
      <c r="V556" s="1701">
        <v>3593937</v>
      </c>
      <c r="W556" s="1720">
        <f t="shared" si="28"/>
        <v>13013912</v>
      </c>
      <c r="Y556" s="1724">
        <v>100</v>
      </c>
      <c r="Z556" s="1717">
        <f t="shared" si="29"/>
        <v>101.215</v>
      </c>
    </row>
    <row r="557" spans="1:26">
      <c r="B557" s="508"/>
      <c r="C557" s="530" t="s">
        <v>373</v>
      </c>
      <c r="D557" s="728">
        <v>99.1</v>
      </c>
      <c r="E557" s="536">
        <v>2102</v>
      </c>
      <c r="F557" s="729">
        <v>123.3</v>
      </c>
      <c r="G557" s="1317">
        <v>101</v>
      </c>
      <c r="H557" s="518">
        <v>23830</v>
      </c>
      <c r="I557" s="730">
        <v>97.352000000000004</v>
      </c>
      <c r="J557" s="518">
        <v>14551844</v>
      </c>
      <c r="K557" s="730">
        <v>1.153</v>
      </c>
      <c r="L557" s="1739">
        <v>101.008</v>
      </c>
      <c r="N557" s="1713">
        <v>260195</v>
      </c>
      <c r="O557" s="1717">
        <f t="shared" si="30"/>
        <v>97.352000000000004</v>
      </c>
      <c r="P557" s="707"/>
      <c r="U557" s="1381">
        <v>10528175</v>
      </c>
      <c r="V557" s="1701">
        <v>4023669</v>
      </c>
      <c r="W557" s="1720">
        <f t="shared" si="28"/>
        <v>14551844</v>
      </c>
      <c r="Y557" s="1724">
        <v>100.2</v>
      </c>
      <c r="Z557" s="1717">
        <f t="shared" si="29"/>
        <v>101.008</v>
      </c>
    </row>
    <row r="558" spans="1:26">
      <c r="B558" s="508"/>
      <c r="C558" s="530" t="s">
        <v>374</v>
      </c>
      <c r="D558" s="728">
        <v>94.9</v>
      </c>
      <c r="E558" s="536">
        <v>2073</v>
      </c>
      <c r="F558" s="729">
        <v>97.1</v>
      </c>
      <c r="G558" s="1317">
        <v>100.7</v>
      </c>
      <c r="H558" s="518">
        <v>24396</v>
      </c>
      <c r="I558" s="730">
        <v>95.698999999999998</v>
      </c>
      <c r="J558" s="518">
        <v>4348565</v>
      </c>
      <c r="K558" s="730">
        <v>1.1459999999999999</v>
      </c>
      <c r="L558" s="1739">
        <v>100.80500000000001</v>
      </c>
      <c r="N558" s="1713">
        <v>252800</v>
      </c>
      <c r="O558" s="1717">
        <f t="shared" si="30"/>
        <v>95.698999999999998</v>
      </c>
      <c r="P558" s="707"/>
      <c r="U558" s="1381">
        <v>3208408</v>
      </c>
      <c r="V558" s="1701">
        <v>1140157</v>
      </c>
      <c r="W558" s="1720">
        <f t="shared" si="28"/>
        <v>4348565</v>
      </c>
      <c r="Y558" s="1724">
        <v>100.2</v>
      </c>
      <c r="Z558" s="1717">
        <f t="shared" si="29"/>
        <v>100.80500000000001</v>
      </c>
    </row>
    <row r="559" spans="1:26">
      <c r="B559" s="508"/>
      <c r="C559" s="530" t="s">
        <v>116</v>
      </c>
      <c r="D559" s="728">
        <v>95.8</v>
      </c>
      <c r="E559" s="536">
        <v>2085</v>
      </c>
      <c r="F559" s="729">
        <v>100.1</v>
      </c>
      <c r="G559" s="1317">
        <v>100.7</v>
      </c>
      <c r="H559" s="518">
        <v>23907</v>
      </c>
      <c r="I559" s="730">
        <v>92.623999999999995</v>
      </c>
      <c r="J559" s="518">
        <v>7163473</v>
      </c>
      <c r="K559" s="730">
        <v>1.1399999999999999</v>
      </c>
      <c r="L559" s="1739">
        <v>100</v>
      </c>
      <c r="N559" s="1713">
        <v>265412</v>
      </c>
      <c r="O559" s="1717">
        <f t="shared" si="30"/>
        <v>92.623999999999995</v>
      </c>
      <c r="P559" s="707"/>
      <c r="U559" s="1381">
        <v>5220268</v>
      </c>
      <c r="V559" s="1701">
        <v>1943205</v>
      </c>
      <c r="W559" s="1720">
        <f t="shared" si="28"/>
        <v>7163473</v>
      </c>
      <c r="Y559" s="1724">
        <v>99.9</v>
      </c>
      <c r="Z559" s="1717">
        <f t="shared" si="29"/>
        <v>100</v>
      </c>
    </row>
    <row r="560" spans="1:26">
      <c r="B560" s="508"/>
      <c r="C560" s="530" t="s">
        <v>117</v>
      </c>
      <c r="D560" s="728">
        <v>96.6</v>
      </c>
      <c r="E560" s="536">
        <v>2055</v>
      </c>
      <c r="F560" s="729">
        <v>97.3</v>
      </c>
      <c r="G560" s="1317">
        <v>101.1</v>
      </c>
      <c r="H560" s="518">
        <v>21359</v>
      </c>
      <c r="I560" s="730">
        <v>100.446</v>
      </c>
      <c r="J560" s="518">
        <v>58767568</v>
      </c>
      <c r="K560" s="730">
        <v>1.135</v>
      </c>
      <c r="L560" s="1739">
        <v>99.102999999999994</v>
      </c>
      <c r="N560" s="1713">
        <v>252239</v>
      </c>
      <c r="O560" s="1717">
        <f t="shared" si="30"/>
        <v>100.446</v>
      </c>
      <c r="P560" s="707"/>
      <c r="U560" s="1381">
        <v>43177303</v>
      </c>
      <c r="V560" s="1701">
        <v>15590265</v>
      </c>
      <c r="W560" s="1720">
        <f t="shared" si="28"/>
        <v>58767568</v>
      </c>
      <c r="Y560" s="1724">
        <v>99.4</v>
      </c>
      <c r="Z560" s="1717">
        <f t="shared" si="29"/>
        <v>99.102999999999994</v>
      </c>
    </row>
    <row r="561" spans="1:26">
      <c r="A561" s="698"/>
      <c r="B561" s="708"/>
      <c r="C561" s="533" t="s">
        <v>118</v>
      </c>
      <c r="D561" s="731">
        <v>97.4</v>
      </c>
      <c r="E561" s="540">
        <v>1936</v>
      </c>
      <c r="F561" s="732">
        <v>96.2</v>
      </c>
      <c r="G561" s="1324">
        <v>100.4</v>
      </c>
      <c r="H561" s="544">
        <v>21176</v>
      </c>
      <c r="I561" s="733">
        <v>99.406999999999996</v>
      </c>
      <c r="J561" s="544">
        <v>4242237</v>
      </c>
      <c r="K561" s="733">
        <v>1.125</v>
      </c>
      <c r="L561" s="1740">
        <v>98.802000000000007</v>
      </c>
      <c r="N561" s="1713">
        <v>314393</v>
      </c>
      <c r="O561" s="1717">
        <f t="shared" si="30"/>
        <v>99.406999999999996</v>
      </c>
      <c r="P561" s="707"/>
      <c r="U561" s="1381">
        <v>3090379</v>
      </c>
      <c r="V561" s="1701">
        <v>1151858</v>
      </c>
      <c r="W561" s="1720">
        <f t="shared" si="28"/>
        <v>4242237</v>
      </c>
      <c r="Y561" s="1724">
        <v>99</v>
      </c>
      <c r="Z561" s="1717">
        <f t="shared" si="29"/>
        <v>98.802000000000007</v>
      </c>
    </row>
    <row r="562" spans="1:26">
      <c r="A562" s="737">
        <v>2021</v>
      </c>
      <c r="B562" s="738" t="s">
        <v>356</v>
      </c>
      <c r="C562" s="739" t="s">
        <v>366</v>
      </c>
      <c r="D562" s="559">
        <v>97.1</v>
      </c>
      <c r="E562" s="565">
        <v>1866</v>
      </c>
      <c r="F562" s="717">
        <v>104.6</v>
      </c>
      <c r="G562" s="1321">
        <v>100.4</v>
      </c>
      <c r="H562" s="549">
        <v>20309</v>
      </c>
      <c r="I562" s="710">
        <v>95.926000000000002</v>
      </c>
      <c r="J562" s="549">
        <v>4768833</v>
      </c>
      <c r="K562" s="710">
        <v>1.123</v>
      </c>
      <c r="L562" s="1738">
        <v>99.103999999999999</v>
      </c>
      <c r="N562" s="1714">
        <v>240995</v>
      </c>
      <c r="O562" s="1718">
        <f>ROUND(N562/N550*100,3)</f>
        <v>95.926000000000002</v>
      </c>
      <c r="P562" s="707"/>
      <c r="U562" s="1380">
        <v>3468683</v>
      </c>
      <c r="V562" s="1710">
        <v>1300150</v>
      </c>
      <c r="W562" s="1721">
        <f t="shared" si="28"/>
        <v>4768833</v>
      </c>
      <c r="Y562" s="1725">
        <v>99.5</v>
      </c>
      <c r="Z562" s="1718">
        <f t="shared" si="29"/>
        <v>99.103999999999999</v>
      </c>
    </row>
    <row r="563" spans="1:26">
      <c r="A563" s="740"/>
      <c r="B563" s="741"/>
      <c r="C563" s="162" t="s">
        <v>367</v>
      </c>
      <c r="D563" s="553">
        <v>97.6</v>
      </c>
      <c r="E563" s="565">
        <v>1870</v>
      </c>
      <c r="F563" s="718">
        <v>98</v>
      </c>
      <c r="G563" s="1321">
        <v>99.8</v>
      </c>
      <c r="H563" s="551">
        <v>20026</v>
      </c>
      <c r="I563" s="710">
        <v>102.91200000000001</v>
      </c>
      <c r="J563" s="551">
        <v>14296498</v>
      </c>
      <c r="K563" s="710">
        <v>1.1180000000000001</v>
      </c>
      <c r="L563" s="1736">
        <v>99.301000000000002</v>
      </c>
      <c r="N563" s="1713">
        <v>272586</v>
      </c>
      <c r="O563" s="1717">
        <f>ROUND(N563/N551*100,3)</f>
        <v>102.91200000000001</v>
      </c>
      <c r="P563" s="707"/>
      <c r="U563" s="1381">
        <v>9697410</v>
      </c>
      <c r="V563" s="1701">
        <v>4599088</v>
      </c>
      <c r="W563" s="1720">
        <f t="shared" si="28"/>
        <v>14296498</v>
      </c>
      <c r="Y563" s="1724">
        <v>99.4</v>
      </c>
      <c r="Z563" s="1717">
        <f t="shared" si="29"/>
        <v>99.301000000000002</v>
      </c>
    </row>
    <row r="564" spans="1:26">
      <c r="A564" s="740"/>
      <c r="B564" s="741"/>
      <c r="C564" s="162" t="s">
        <v>368</v>
      </c>
      <c r="D564" s="553">
        <v>98.2</v>
      </c>
      <c r="E564" s="565">
        <v>1859</v>
      </c>
      <c r="F564" s="718">
        <v>94.4</v>
      </c>
      <c r="G564" s="1321">
        <v>100</v>
      </c>
      <c r="H564" s="551">
        <v>20535</v>
      </c>
      <c r="I564" s="710">
        <v>104.717</v>
      </c>
      <c r="J564" s="551">
        <v>3388379</v>
      </c>
      <c r="K564" s="710">
        <v>1.1140000000000001</v>
      </c>
      <c r="L564" s="1736">
        <v>99.5</v>
      </c>
      <c r="N564" s="1713">
        <v>308621</v>
      </c>
      <c r="O564" s="1717">
        <f>ROUND(N564/N552*100,3)</f>
        <v>104.717</v>
      </c>
      <c r="P564" s="707"/>
      <c r="U564" s="1381">
        <v>2636566</v>
      </c>
      <c r="V564" s="1701">
        <v>751813</v>
      </c>
      <c r="W564" s="1720">
        <f t="shared" si="28"/>
        <v>3388379</v>
      </c>
      <c r="Y564" s="1724">
        <v>99.6</v>
      </c>
      <c r="Z564" s="1717">
        <f t="shared" si="29"/>
        <v>99.5</v>
      </c>
    </row>
    <row r="565" spans="1:26">
      <c r="A565" s="740"/>
      <c r="B565" s="741"/>
      <c r="C565" s="162" t="s">
        <v>369</v>
      </c>
      <c r="D565" s="553">
        <v>97.1</v>
      </c>
      <c r="E565" s="565">
        <v>1899</v>
      </c>
      <c r="F565" s="718">
        <v>109.4</v>
      </c>
      <c r="G565" s="1321">
        <v>100.3</v>
      </c>
      <c r="H565" s="551">
        <v>19523</v>
      </c>
      <c r="I565" s="710">
        <v>122.57899999999999</v>
      </c>
      <c r="J565" s="551">
        <v>8390804</v>
      </c>
      <c r="K565" s="710">
        <v>1.1040000000000001</v>
      </c>
      <c r="L565" s="1736">
        <v>98.305000000000007</v>
      </c>
      <c r="N565" s="1713">
        <v>284103</v>
      </c>
      <c r="O565" s="1717">
        <f t="shared" ref="O565:O572" si="31">ROUND(N565/N553*100,3)</f>
        <v>122.57899999999999</v>
      </c>
      <c r="P565" s="707"/>
      <c r="U565" s="1381">
        <v>6049912</v>
      </c>
      <c r="V565" s="1701">
        <v>2340892</v>
      </c>
      <c r="W565" s="1720">
        <f t="shared" si="28"/>
        <v>8390804</v>
      </c>
      <c r="Y565" s="1724">
        <v>98.6</v>
      </c>
      <c r="Z565" s="1717">
        <f t="shared" si="29"/>
        <v>98.305000000000007</v>
      </c>
    </row>
    <row r="566" spans="1:26">
      <c r="A566" s="740"/>
      <c r="B566" s="741"/>
      <c r="C566" s="162" t="s">
        <v>370</v>
      </c>
      <c r="D566" s="553">
        <v>95.2</v>
      </c>
      <c r="E566" s="565">
        <v>1976</v>
      </c>
      <c r="F566" s="718">
        <v>100</v>
      </c>
      <c r="G566" s="1321">
        <v>101</v>
      </c>
      <c r="H566" s="551">
        <v>19681</v>
      </c>
      <c r="I566" s="710">
        <v>122.788</v>
      </c>
      <c r="J566" s="551">
        <v>67452136</v>
      </c>
      <c r="K566" s="710">
        <v>1.1060000000000001</v>
      </c>
      <c r="L566" s="1736">
        <v>98.802000000000007</v>
      </c>
      <c r="N566" s="1713">
        <v>279879</v>
      </c>
      <c r="O566" s="1717">
        <f t="shared" si="31"/>
        <v>122.788</v>
      </c>
      <c r="P566" s="707"/>
      <c r="U566" s="1381">
        <v>48924670</v>
      </c>
      <c r="V566" s="1701">
        <v>18527466</v>
      </c>
      <c r="W566" s="1720">
        <f t="shared" si="28"/>
        <v>67452136</v>
      </c>
      <c r="Y566" s="1724">
        <v>99</v>
      </c>
      <c r="Z566" s="1717">
        <f t="shared" si="29"/>
        <v>98.802000000000007</v>
      </c>
    </row>
    <row r="567" spans="1:26">
      <c r="A567" s="740"/>
      <c r="B567" s="741"/>
      <c r="C567" s="162" t="s">
        <v>371</v>
      </c>
      <c r="D567" s="553">
        <v>97.3</v>
      </c>
      <c r="E567" s="565">
        <v>1948</v>
      </c>
      <c r="F567" s="718">
        <v>103.3</v>
      </c>
      <c r="G567" s="1321">
        <v>101.1</v>
      </c>
      <c r="H567" s="551">
        <v>21772</v>
      </c>
      <c r="I567" s="710">
        <v>102.977</v>
      </c>
      <c r="J567" s="551">
        <v>6872182</v>
      </c>
      <c r="K567" s="710">
        <v>1.1040000000000001</v>
      </c>
      <c r="L567" s="1736">
        <v>99.100999999999999</v>
      </c>
      <c r="N567" s="1713">
        <v>292024</v>
      </c>
      <c r="O567" s="1717">
        <f t="shared" si="31"/>
        <v>102.977</v>
      </c>
      <c r="P567" s="707"/>
      <c r="U567" s="1381">
        <v>5039093</v>
      </c>
      <c r="V567" s="1701">
        <v>1833089</v>
      </c>
      <c r="W567" s="1720">
        <f t="shared" si="28"/>
        <v>6872182</v>
      </c>
      <c r="Y567" s="1724">
        <v>99.2</v>
      </c>
      <c r="Z567" s="1717">
        <f t="shared" si="29"/>
        <v>99.100999999999999</v>
      </c>
    </row>
    <row r="568" spans="1:26">
      <c r="A568" s="740"/>
      <c r="B568" s="741"/>
      <c r="C568" s="162" t="s">
        <v>372</v>
      </c>
      <c r="D568" s="553">
        <v>96.3</v>
      </c>
      <c r="E568" s="565">
        <v>2021</v>
      </c>
      <c r="F568" s="718">
        <v>102</v>
      </c>
      <c r="G568" s="1321">
        <v>100.8</v>
      </c>
      <c r="H568" s="551">
        <v>22079</v>
      </c>
      <c r="I568" s="710">
        <v>92.534000000000006</v>
      </c>
      <c r="J568" s="551">
        <v>6838475</v>
      </c>
      <c r="K568" s="710">
        <v>1.087</v>
      </c>
      <c r="L568" s="1736">
        <v>99.3</v>
      </c>
      <c r="N568" s="1713">
        <v>301633</v>
      </c>
      <c r="O568" s="1717">
        <f t="shared" si="31"/>
        <v>92.534000000000006</v>
      </c>
      <c r="P568" s="707"/>
      <c r="U568" s="1381">
        <v>5462025</v>
      </c>
      <c r="V568" s="1701">
        <v>1376450</v>
      </c>
      <c r="W568" s="1720">
        <f t="shared" si="28"/>
        <v>6838475</v>
      </c>
      <c r="Y568" s="1724">
        <v>99.3</v>
      </c>
      <c r="Z568" s="1717">
        <f t="shared" si="29"/>
        <v>99.3</v>
      </c>
    </row>
    <row r="569" spans="1:26">
      <c r="A569" s="740"/>
      <c r="B569" s="741"/>
      <c r="C569" s="162" t="s">
        <v>373</v>
      </c>
      <c r="D569" s="553">
        <v>98</v>
      </c>
      <c r="E569" s="565">
        <v>2047</v>
      </c>
      <c r="F569" s="718">
        <v>93.7</v>
      </c>
      <c r="G569" s="1321">
        <v>99.1</v>
      </c>
      <c r="H569" s="551">
        <v>22329</v>
      </c>
      <c r="I569" s="710">
        <v>95.847999999999999</v>
      </c>
      <c r="J569" s="551">
        <v>15487480</v>
      </c>
      <c r="K569" s="710">
        <v>1.079</v>
      </c>
      <c r="L569" s="1736">
        <v>99.001999999999995</v>
      </c>
      <c r="N569" s="1713">
        <v>249391</v>
      </c>
      <c r="O569" s="1717">
        <f t="shared" si="31"/>
        <v>95.847999999999999</v>
      </c>
      <c r="P569" s="707"/>
      <c r="U569" s="1381">
        <v>11061286</v>
      </c>
      <c r="V569" s="1701">
        <v>4426194</v>
      </c>
      <c r="W569" s="1720">
        <f t="shared" si="28"/>
        <v>15487480</v>
      </c>
      <c r="Y569" s="1724">
        <v>99.2</v>
      </c>
      <c r="Z569" s="1717">
        <f t="shared" si="29"/>
        <v>99.001999999999995</v>
      </c>
    </row>
    <row r="570" spans="1:26">
      <c r="A570" s="740"/>
      <c r="B570" s="741"/>
      <c r="C570" s="162" t="s">
        <v>374</v>
      </c>
      <c r="D570" s="553">
        <v>97.4</v>
      </c>
      <c r="E570" s="565">
        <v>1965</v>
      </c>
      <c r="F570" s="718">
        <v>94.7</v>
      </c>
      <c r="G570" s="1321">
        <v>99.4</v>
      </c>
      <c r="H570" s="551">
        <v>21364</v>
      </c>
      <c r="I570" s="710">
        <v>120.884</v>
      </c>
      <c r="J570" s="551">
        <v>4136622</v>
      </c>
      <c r="K570" s="710">
        <v>1.079</v>
      </c>
      <c r="L570" s="1736">
        <v>99.400999999999996</v>
      </c>
      <c r="N570" s="1713">
        <v>305594</v>
      </c>
      <c r="O570" s="1717">
        <f t="shared" si="31"/>
        <v>120.884</v>
      </c>
      <c r="P570" s="707"/>
      <c r="U570" s="1381">
        <v>3132309</v>
      </c>
      <c r="V570" s="1701">
        <v>1004313</v>
      </c>
      <c r="W570" s="1720">
        <f t="shared" si="28"/>
        <v>4136622</v>
      </c>
      <c r="Y570" s="1724">
        <v>99.6</v>
      </c>
      <c r="Z570" s="1717">
        <f t="shared" si="29"/>
        <v>99.400999999999996</v>
      </c>
    </row>
    <row r="571" spans="1:26">
      <c r="A571" s="740"/>
      <c r="B571" s="741"/>
      <c r="C571" s="162" t="s">
        <v>116</v>
      </c>
      <c r="D571" s="553">
        <v>98.9</v>
      </c>
      <c r="E571" s="565">
        <v>2012</v>
      </c>
      <c r="F571" s="718">
        <v>106.1</v>
      </c>
      <c r="G571" s="1321">
        <v>98.5</v>
      </c>
      <c r="H571" s="551">
        <v>20107</v>
      </c>
      <c r="I571" s="710">
        <v>113.057</v>
      </c>
      <c r="J571" s="551">
        <v>8450047</v>
      </c>
      <c r="K571" s="710">
        <v>1.0960000000000001</v>
      </c>
      <c r="L571" s="1736">
        <v>99.498999999999995</v>
      </c>
      <c r="N571" s="1713">
        <v>300067</v>
      </c>
      <c r="O571" s="1717">
        <f t="shared" si="31"/>
        <v>113.057</v>
      </c>
      <c r="P571" s="707"/>
      <c r="U571" s="1381">
        <v>6115427</v>
      </c>
      <c r="V571" s="1701">
        <v>2334620</v>
      </c>
      <c r="W571" s="1720">
        <f t="shared" si="28"/>
        <v>8450047</v>
      </c>
      <c r="Y571" s="1724">
        <v>99.4</v>
      </c>
      <c r="Z571" s="1717">
        <f t="shared" si="29"/>
        <v>99.498999999999995</v>
      </c>
    </row>
    <row r="572" spans="1:26">
      <c r="A572" s="740"/>
      <c r="B572" s="741"/>
      <c r="C572" s="162" t="s">
        <v>117</v>
      </c>
      <c r="D572" s="553">
        <v>101</v>
      </c>
      <c r="E572" s="565">
        <v>2035</v>
      </c>
      <c r="F572" s="718">
        <v>94.6</v>
      </c>
      <c r="G572" s="1321">
        <v>98.2</v>
      </c>
      <c r="H572" s="551">
        <v>19394</v>
      </c>
      <c r="I572" s="710">
        <v>114.271</v>
      </c>
      <c r="J572" s="551">
        <v>58791970</v>
      </c>
      <c r="K572" s="710">
        <v>1.0920000000000001</v>
      </c>
      <c r="L572" s="1736">
        <v>100.30200000000001</v>
      </c>
      <c r="N572" s="1713">
        <v>288236</v>
      </c>
      <c r="O572" s="1717">
        <f t="shared" si="31"/>
        <v>114.271</v>
      </c>
      <c r="P572" s="707"/>
      <c r="U572" s="1381">
        <v>44330778</v>
      </c>
      <c r="V572" s="1701">
        <v>14461192</v>
      </c>
      <c r="W572" s="1720">
        <f t="shared" si="28"/>
        <v>58791970</v>
      </c>
      <c r="Y572" s="1724">
        <v>99.7</v>
      </c>
      <c r="Z572" s="1717">
        <f t="shared" si="29"/>
        <v>100.30200000000001</v>
      </c>
    </row>
    <row r="573" spans="1:26">
      <c r="A573" s="742"/>
      <c r="B573" s="743"/>
      <c r="C573" s="241" t="s">
        <v>118</v>
      </c>
      <c r="D573" s="555">
        <v>100.7</v>
      </c>
      <c r="E573" s="565">
        <v>1965</v>
      </c>
      <c r="F573" s="719">
        <v>90.2</v>
      </c>
      <c r="G573" s="1321">
        <v>97.9</v>
      </c>
      <c r="H573" s="557">
        <v>18884</v>
      </c>
      <c r="I573" s="710">
        <v>102.123</v>
      </c>
      <c r="J573" s="557">
        <v>4656098</v>
      </c>
      <c r="K573" s="710">
        <v>1.08</v>
      </c>
      <c r="L573" s="1737">
        <v>100.60599999999999</v>
      </c>
      <c r="N573" s="1715">
        <v>321068</v>
      </c>
      <c r="O573" s="1719">
        <f>ROUND(N573/N561*100,3)</f>
        <v>102.123</v>
      </c>
      <c r="P573" s="707"/>
      <c r="U573" s="1382">
        <v>3366426</v>
      </c>
      <c r="V573" s="1702">
        <v>1289672</v>
      </c>
      <c r="W573" s="1722">
        <f t="shared" si="28"/>
        <v>4656098</v>
      </c>
      <c r="Y573" s="1726">
        <v>99.6</v>
      </c>
      <c r="Z573" s="1719">
        <f t="shared" si="29"/>
        <v>100.60599999999999</v>
      </c>
    </row>
    <row r="574" spans="1:26">
      <c r="A574" s="611">
        <v>2022</v>
      </c>
      <c r="B574" s="560" t="s">
        <v>185</v>
      </c>
      <c r="C574" s="529" t="s">
        <v>366</v>
      </c>
      <c r="D574" s="592">
        <v>97.9</v>
      </c>
      <c r="E574" s="595">
        <v>1974</v>
      </c>
      <c r="F574" s="1316">
        <v>98.8</v>
      </c>
      <c r="G574" s="735">
        <v>99.4</v>
      </c>
      <c r="H574" s="537">
        <v>18292</v>
      </c>
      <c r="I574" s="744">
        <v>117.736</v>
      </c>
      <c r="J574" s="537">
        <v>5088767</v>
      </c>
      <c r="K574" s="744">
        <v>1.0880000000000001</v>
      </c>
      <c r="L574" s="1742">
        <v>100.503</v>
      </c>
      <c r="N574" s="1381">
        <v>283737</v>
      </c>
      <c r="O574" s="1717">
        <f t="shared" ref="O574:O621" si="32">ROUND(N574/N562*100,3)</f>
        <v>117.736</v>
      </c>
      <c r="U574" s="1381">
        <v>3588501</v>
      </c>
      <c r="V574" s="1701">
        <v>1500266</v>
      </c>
      <c r="W574" s="1720">
        <f t="shared" si="28"/>
        <v>5088767</v>
      </c>
      <c r="Y574" s="695">
        <v>100</v>
      </c>
      <c r="Z574" s="1717">
        <f t="shared" si="29"/>
        <v>100.503</v>
      </c>
    </row>
    <row r="575" spans="1:26">
      <c r="A575" s="614"/>
      <c r="B575" s="561"/>
      <c r="C575" s="530" t="s">
        <v>367</v>
      </c>
      <c r="D575" s="514">
        <v>97.3</v>
      </c>
      <c r="E575" s="599">
        <v>2003</v>
      </c>
      <c r="F575" s="1317">
        <v>109.5</v>
      </c>
      <c r="G575" s="729">
        <v>99.4</v>
      </c>
      <c r="H575" s="535">
        <v>17398</v>
      </c>
      <c r="I575" s="745">
        <v>89.022999999999996</v>
      </c>
      <c r="J575" s="535">
        <v>19736087</v>
      </c>
      <c r="K575" s="745">
        <v>1.0860000000000001</v>
      </c>
      <c r="L575" s="1743">
        <v>100.80500000000001</v>
      </c>
      <c r="N575" s="1381">
        <v>242664</v>
      </c>
      <c r="O575" s="1717">
        <f t="shared" si="32"/>
        <v>89.022999999999996</v>
      </c>
      <c r="U575" s="1381">
        <v>13677867</v>
      </c>
      <c r="V575" s="1701">
        <v>6058220</v>
      </c>
      <c r="W575" s="1720">
        <f t="shared" si="28"/>
        <v>19736087</v>
      </c>
      <c r="Y575" s="695">
        <v>100.2</v>
      </c>
      <c r="Z575" s="1717">
        <f t="shared" si="29"/>
        <v>100.80500000000001</v>
      </c>
    </row>
    <row r="576" spans="1:26">
      <c r="A576" s="614"/>
      <c r="B576" s="561"/>
      <c r="C576" s="530" t="s">
        <v>368</v>
      </c>
      <c r="D576" s="514">
        <v>96.7</v>
      </c>
      <c r="E576" s="599">
        <v>2042</v>
      </c>
      <c r="F576" s="1317">
        <v>98.1</v>
      </c>
      <c r="G576" s="633">
        <v>98.8</v>
      </c>
      <c r="H576" s="535">
        <v>17324</v>
      </c>
      <c r="I576" s="745">
        <v>112.187</v>
      </c>
      <c r="J576" s="535">
        <v>5373218</v>
      </c>
      <c r="K576" s="745">
        <v>1.093</v>
      </c>
      <c r="L576" s="1743">
        <v>100.703</v>
      </c>
      <c r="N576" s="1381">
        <v>346232</v>
      </c>
      <c r="O576" s="1717">
        <f t="shared" si="32"/>
        <v>112.187</v>
      </c>
      <c r="U576" s="1381">
        <v>3848367</v>
      </c>
      <c r="V576" s="1701">
        <v>1524851</v>
      </c>
      <c r="W576" s="1720">
        <f t="shared" si="28"/>
        <v>5373218</v>
      </c>
      <c r="Y576" s="695">
        <v>100.3</v>
      </c>
      <c r="Z576" s="1717">
        <f t="shared" si="29"/>
        <v>100.703</v>
      </c>
    </row>
    <row r="577" spans="1:26">
      <c r="A577" s="614"/>
      <c r="B577" s="561"/>
      <c r="C577" s="530" t="s">
        <v>369</v>
      </c>
      <c r="D577" s="514">
        <v>96.8</v>
      </c>
      <c r="E577" s="599">
        <v>2038</v>
      </c>
      <c r="F577" s="1317">
        <v>99.9</v>
      </c>
      <c r="G577" s="729">
        <v>99.5</v>
      </c>
      <c r="H577" s="498">
        <v>16658</v>
      </c>
      <c r="I577" s="745">
        <v>121.57299999999999</v>
      </c>
      <c r="J577" s="498">
        <v>8433774</v>
      </c>
      <c r="K577" s="745">
        <v>1.093</v>
      </c>
      <c r="L577" s="1743">
        <v>102.13</v>
      </c>
      <c r="N577" s="1381">
        <v>345392</v>
      </c>
      <c r="O577" s="1717">
        <f t="shared" si="32"/>
        <v>121.57299999999999</v>
      </c>
      <c r="U577" s="1381">
        <v>6170356</v>
      </c>
      <c r="V577" s="1701">
        <v>2263418</v>
      </c>
      <c r="W577" s="1720">
        <f t="shared" si="28"/>
        <v>8433774</v>
      </c>
      <c r="Y577" s="695">
        <v>100.7</v>
      </c>
      <c r="Z577" s="1717">
        <f t="shared" si="29"/>
        <v>102.13</v>
      </c>
    </row>
    <row r="578" spans="1:26">
      <c r="A578" s="614"/>
      <c r="B578" s="561"/>
      <c r="C578" s="530" t="s">
        <v>370</v>
      </c>
      <c r="D578" s="514">
        <v>98.5</v>
      </c>
      <c r="E578" s="599">
        <v>2099</v>
      </c>
      <c r="F578" s="1317">
        <v>94.9</v>
      </c>
      <c r="G578" s="729">
        <v>99.6</v>
      </c>
      <c r="H578" s="498">
        <v>17387</v>
      </c>
      <c r="I578" s="745">
        <v>87.447000000000003</v>
      </c>
      <c r="J578" s="498">
        <v>76517054</v>
      </c>
      <c r="K578" s="745">
        <v>1.0920000000000001</v>
      </c>
      <c r="L578" s="1743">
        <v>101.818</v>
      </c>
      <c r="N578" s="1381">
        <v>244746</v>
      </c>
      <c r="O578" s="1717">
        <f t="shared" si="32"/>
        <v>87.447000000000003</v>
      </c>
      <c r="U578" s="1381">
        <v>55237357</v>
      </c>
      <c r="V578" s="1701">
        <v>21279697</v>
      </c>
      <c r="W578" s="1720">
        <f t="shared" si="28"/>
        <v>76517054</v>
      </c>
      <c r="Y578" s="695">
        <v>100.8</v>
      </c>
      <c r="Z578" s="1717">
        <f t="shared" si="29"/>
        <v>101.818</v>
      </c>
    </row>
    <row r="579" spans="1:26">
      <c r="A579" s="614"/>
      <c r="B579" s="561"/>
      <c r="C579" s="530" t="s">
        <v>371</v>
      </c>
      <c r="D579" s="514">
        <v>96.1</v>
      </c>
      <c r="E579" s="599">
        <v>2152</v>
      </c>
      <c r="F579" s="1317">
        <v>91.8</v>
      </c>
      <c r="G579" s="729">
        <v>99.7</v>
      </c>
      <c r="H579" s="498">
        <v>19504</v>
      </c>
      <c r="I579" s="745">
        <v>81.658000000000001</v>
      </c>
      <c r="J579" s="498">
        <v>7818283</v>
      </c>
      <c r="K579" s="745">
        <v>1.0940000000000001</v>
      </c>
      <c r="L579" s="1743">
        <v>101.613</v>
      </c>
      <c r="N579" s="1381">
        <v>238461</v>
      </c>
      <c r="O579" s="1717">
        <f t="shared" si="32"/>
        <v>81.658000000000001</v>
      </c>
      <c r="U579" s="1381">
        <v>5593221</v>
      </c>
      <c r="V579" s="1701">
        <v>2225062</v>
      </c>
      <c r="W579" s="1720">
        <f t="shared" si="28"/>
        <v>7818283</v>
      </c>
      <c r="Y579" s="695">
        <v>100.8</v>
      </c>
      <c r="Z579" s="1717">
        <f t="shared" si="29"/>
        <v>101.613</v>
      </c>
    </row>
    <row r="580" spans="1:26">
      <c r="A580" s="614"/>
      <c r="B580" s="561"/>
      <c r="C580" s="530" t="s">
        <v>372</v>
      </c>
      <c r="D580" s="514">
        <v>97.8</v>
      </c>
      <c r="E580" s="599">
        <v>2204</v>
      </c>
      <c r="F580" s="1317">
        <v>101.3</v>
      </c>
      <c r="G580" s="729">
        <v>99.7</v>
      </c>
      <c r="H580" s="498">
        <v>20166</v>
      </c>
      <c r="I580" s="745">
        <v>84.369</v>
      </c>
      <c r="J580" s="498">
        <v>13504291</v>
      </c>
      <c r="K580" s="745">
        <v>1.091</v>
      </c>
      <c r="L580" s="1743">
        <v>101.913</v>
      </c>
      <c r="N580" s="1381">
        <v>254484</v>
      </c>
      <c r="O580" s="1717">
        <f t="shared" si="32"/>
        <v>84.369</v>
      </c>
      <c r="U580" s="1381">
        <v>10103874</v>
      </c>
      <c r="V580" s="1701">
        <v>3400417</v>
      </c>
      <c r="W580" s="1720">
        <f t="shared" si="28"/>
        <v>13504291</v>
      </c>
      <c r="Y580" s="695">
        <v>101.2</v>
      </c>
      <c r="Z580" s="1717">
        <f t="shared" si="29"/>
        <v>101.913</v>
      </c>
    </row>
    <row r="581" spans="1:26">
      <c r="A581" s="614"/>
      <c r="B581" s="561"/>
      <c r="C581" s="530" t="s">
        <v>373</v>
      </c>
      <c r="D581" s="514">
        <v>98.4</v>
      </c>
      <c r="E581" s="599">
        <v>2256</v>
      </c>
      <c r="F581" s="1317">
        <v>108</v>
      </c>
      <c r="G581" s="729">
        <v>99.4</v>
      </c>
      <c r="H581" s="498">
        <v>21399</v>
      </c>
      <c r="I581" s="745">
        <v>105.11799999999999</v>
      </c>
      <c r="J581" s="498">
        <v>17426893</v>
      </c>
      <c r="K581" s="745">
        <v>1.091</v>
      </c>
      <c r="L581" s="1743">
        <v>102.117</v>
      </c>
      <c r="N581" s="1381">
        <v>262156</v>
      </c>
      <c r="O581" s="1717">
        <f t="shared" si="32"/>
        <v>105.11799999999999</v>
      </c>
      <c r="U581" s="1381">
        <v>12433016</v>
      </c>
      <c r="V581" s="1701">
        <v>4993877</v>
      </c>
      <c r="W581" s="1720">
        <f t="shared" si="28"/>
        <v>17426893</v>
      </c>
      <c r="Y581" s="695">
        <v>101.3</v>
      </c>
      <c r="Z581" s="1717">
        <f t="shared" si="29"/>
        <v>102.117</v>
      </c>
    </row>
    <row r="582" spans="1:26">
      <c r="A582" s="614"/>
      <c r="B582" s="561"/>
      <c r="C582" s="530" t="s">
        <v>374</v>
      </c>
      <c r="D582" s="514">
        <v>99.2</v>
      </c>
      <c r="E582" s="599">
        <v>2192</v>
      </c>
      <c r="F582" s="1317">
        <v>107</v>
      </c>
      <c r="G582" s="729">
        <v>99.5</v>
      </c>
      <c r="H582" s="498">
        <v>20230</v>
      </c>
      <c r="I582" s="745">
        <v>101.828</v>
      </c>
      <c r="J582" s="498">
        <v>5176424</v>
      </c>
      <c r="K582" s="745">
        <v>1.087</v>
      </c>
      <c r="L582" s="1743">
        <v>102.41</v>
      </c>
      <c r="N582" s="1381">
        <v>311180</v>
      </c>
      <c r="O582" s="1717">
        <f t="shared" si="32"/>
        <v>101.828</v>
      </c>
      <c r="U582" s="1381">
        <v>3796417</v>
      </c>
      <c r="V582" s="1701">
        <v>1380007</v>
      </c>
      <c r="W582" s="1720">
        <f t="shared" si="28"/>
        <v>5176424</v>
      </c>
      <c r="Y582" s="695">
        <v>102</v>
      </c>
      <c r="Z582" s="1717">
        <f t="shared" si="29"/>
        <v>102.41</v>
      </c>
    </row>
    <row r="583" spans="1:26">
      <c r="A583" s="614"/>
      <c r="B583" s="561"/>
      <c r="C583" s="530" t="s">
        <v>116</v>
      </c>
      <c r="D583" s="514">
        <v>98.5</v>
      </c>
      <c r="E583" s="599">
        <v>2239</v>
      </c>
      <c r="F583" s="1317">
        <v>114.8</v>
      </c>
      <c r="G583" s="729">
        <v>98.9</v>
      </c>
      <c r="H583" s="498">
        <v>19193</v>
      </c>
      <c r="I583" s="745">
        <v>116.59099999999999</v>
      </c>
      <c r="J583" s="498">
        <v>8050238</v>
      </c>
      <c r="K583" s="745">
        <v>1.0880000000000001</v>
      </c>
      <c r="L583" s="1743">
        <v>103.21899999999999</v>
      </c>
      <c r="N583" s="1381">
        <v>349850</v>
      </c>
      <c r="O583" s="1717">
        <f t="shared" si="32"/>
        <v>116.59099999999999</v>
      </c>
      <c r="U583" s="1381">
        <v>5842498</v>
      </c>
      <c r="V583" s="1701">
        <v>2207740</v>
      </c>
      <c r="W583" s="1720">
        <f t="shared" si="28"/>
        <v>8050238</v>
      </c>
      <c r="Y583" s="695">
        <v>102.6</v>
      </c>
      <c r="Z583" s="1717">
        <f t="shared" si="29"/>
        <v>103.21899999999999</v>
      </c>
    </row>
    <row r="584" spans="1:26">
      <c r="A584" s="614"/>
      <c r="B584" s="561"/>
      <c r="C584" s="530" t="s">
        <v>117</v>
      </c>
      <c r="D584" s="514">
        <v>97.9</v>
      </c>
      <c r="E584" s="599">
        <v>2236</v>
      </c>
      <c r="F584" s="1317">
        <v>111</v>
      </c>
      <c r="G584" s="729">
        <v>99.2</v>
      </c>
      <c r="H584" s="498">
        <v>18691</v>
      </c>
      <c r="I584" s="745">
        <v>105.509</v>
      </c>
      <c r="J584" s="498">
        <v>67228565</v>
      </c>
      <c r="K584" s="745">
        <v>1.089</v>
      </c>
      <c r="L584" s="1743">
        <v>103.31</v>
      </c>
      <c r="N584" s="1381">
        <v>304116</v>
      </c>
      <c r="O584" s="1717">
        <f t="shared" si="32"/>
        <v>105.509</v>
      </c>
      <c r="U584" s="1381">
        <v>49698300</v>
      </c>
      <c r="V584" s="1701">
        <v>17530265</v>
      </c>
      <c r="W584" s="1720">
        <f t="shared" si="28"/>
        <v>67228565</v>
      </c>
      <c r="Y584" s="695">
        <v>103</v>
      </c>
      <c r="Z584" s="1717">
        <f t="shared" si="29"/>
        <v>103.31</v>
      </c>
    </row>
    <row r="585" spans="1:26">
      <c r="A585" s="626"/>
      <c r="B585" s="642"/>
      <c r="C585" s="533" t="s">
        <v>118</v>
      </c>
      <c r="D585" s="625">
        <v>97.4</v>
      </c>
      <c r="E585" s="602">
        <v>2176</v>
      </c>
      <c r="F585" s="1324">
        <v>118</v>
      </c>
      <c r="G585" s="732">
        <v>99.7</v>
      </c>
      <c r="H585" s="603">
        <v>17900</v>
      </c>
      <c r="I585" s="1308">
        <v>124.211</v>
      </c>
      <c r="J585" s="603">
        <v>4165061</v>
      </c>
      <c r="K585" s="1308">
        <v>1.0920000000000001</v>
      </c>
      <c r="L585" s="1744">
        <v>103.21299999999999</v>
      </c>
      <c r="N585" s="1382">
        <v>398802</v>
      </c>
      <c r="O585" s="1719">
        <f t="shared" si="32"/>
        <v>124.211</v>
      </c>
      <c r="U585" s="1382">
        <v>3046498</v>
      </c>
      <c r="V585" s="1702">
        <v>1118563</v>
      </c>
      <c r="W585" s="1722">
        <f t="shared" si="28"/>
        <v>4165061</v>
      </c>
      <c r="Y585" s="700">
        <v>102.8</v>
      </c>
      <c r="Z585" s="1719">
        <f t="shared" si="29"/>
        <v>103.21299999999999</v>
      </c>
    </row>
    <row r="586" spans="1:26">
      <c r="A586" s="592">
        <v>2023</v>
      </c>
      <c r="B586" s="593" t="s">
        <v>189</v>
      </c>
      <c r="C586" s="593" t="s">
        <v>107</v>
      </c>
      <c r="D586" s="594">
        <v>99.8</v>
      </c>
      <c r="E586" s="596">
        <v>2592</v>
      </c>
      <c r="F586" s="1342">
        <v>96.3</v>
      </c>
      <c r="G586" s="1266">
        <v>99.1</v>
      </c>
      <c r="H586" s="595">
        <v>17871</v>
      </c>
      <c r="I586" s="1310">
        <v>104.505</v>
      </c>
      <c r="J586" s="595">
        <v>5256765</v>
      </c>
      <c r="K586" s="744">
        <v>1.0960000000000001</v>
      </c>
      <c r="L586" s="1742">
        <v>103.9</v>
      </c>
      <c r="N586" s="1381">
        <v>296519</v>
      </c>
      <c r="O586" s="1717">
        <f t="shared" si="32"/>
        <v>104.505</v>
      </c>
      <c r="U586" s="1381">
        <v>3839074</v>
      </c>
      <c r="V586" s="1701">
        <v>1417691</v>
      </c>
      <c r="W586" s="1720">
        <f t="shared" si="28"/>
        <v>5256765</v>
      </c>
      <c r="Y586" s="695">
        <v>103.9</v>
      </c>
      <c r="Z586" s="1717">
        <f t="shared" si="29"/>
        <v>103.9</v>
      </c>
    </row>
    <row r="587" spans="1:26">
      <c r="A587" s="598"/>
      <c r="B587" s="266"/>
      <c r="C587" s="266" t="s">
        <v>108</v>
      </c>
      <c r="D587" s="524">
        <v>100.2</v>
      </c>
      <c r="E587" s="498">
        <v>2603</v>
      </c>
      <c r="F587" s="1343">
        <v>95.2</v>
      </c>
      <c r="G587" s="1267">
        <v>98.8</v>
      </c>
      <c r="H587" s="599">
        <v>17055</v>
      </c>
      <c r="I587" s="1249">
        <v>100.32599999999999</v>
      </c>
      <c r="J587" s="599">
        <v>17851918</v>
      </c>
      <c r="K587" s="745">
        <v>1.099</v>
      </c>
      <c r="L587" s="1743">
        <v>102.89400000000001</v>
      </c>
      <c r="N587" s="1381">
        <v>243456</v>
      </c>
      <c r="O587" s="1717">
        <f t="shared" si="32"/>
        <v>100.32599999999999</v>
      </c>
      <c r="U587" s="1381">
        <v>12534712</v>
      </c>
      <c r="V587" s="1701">
        <v>5317206</v>
      </c>
      <c r="W587" s="1720">
        <f t="shared" si="28"/>
        <v>17851918</v>
      </c>
      <c r="Y587" s="695">
        <v>103.1</v>
      </c>
      <c r="Z587" s="1717">
        <f t="shared" si="29"/>
        <v>102.89400000000001</v>
      </c>
    </row>
    <row r="588" spans="1:26">
      <c r="A588" s="598"/>
      <c r="B588" s="266"/>
      <c r="C588" s="266" t="s">
        <v>109</v>
      </c>
      <c r="D588" s="524">
        <v>101.2</v>
      </c>
      <c r="E588" s="498">
        <v>2622</v>
      </c>
      <c r="F588" s="1343">
        <v>99.4</v>
      </c>
      <c r="G588" s="1267">
        <v>98.1</v>
      </c>
      <c r="H588" s="599">
        <v>17122</v>
      </c>
      <c r="I588" s="1249">
        <v>75.441000000000003</v>
      </c>
      <c r="J588" s="599">
        <v>4622518</v>
      </c>
      <c r="K588" s="745">
        <v>1.097</v>
      </c>
      <c r="L588" s="1743">
        <v>103.09099999999999</v>
      </c>
      <c r="N588" s="1381">
        <v>261202</v>
      </c>
      <c r="O588" s="1717">
        <f t="shared" si="32"/>
        <v>75.441000000000003</v>
      </c>
      <c r="U588" s="1381">
        <v>3342961</v>
      </c>
      <c r="V588" s="1701">
        <v>1279557</v>
      </c>
      <c r="W588" s="1720">
        <f t="shared" si="28"/>
        <v>4622518</v>
      </c>
      <c r="Y588" s="695">
        <v>103.4</v>
      </c>
      <c r="Z588" s="1717">
        <f t="shared" si="29"/>
        <v>103.09099999999999</v>
      </c>
    </row>
    <row r="589" spans="1:26">
      <c r="A589" s="598"/>
      <c r="B589" s="266"/>
      <c r="C589" s="266" t="s">
        <v>110</v>
      </c>
      <c r="D589" s="524">
        <v>100.7</v>
      </c>
      <c r="E589" s="498">
        <v>2123</v>
      </c>
      <c r="F589" s="1343">
        <v>92.8</v>
      </c>
      <c r="G589" s="1267">
        <v>98.7</v>
      </c>
      <c r="H589" s="599">
        <v>16871</v>
      </c>
      <c r="I589" s="1249">
        <v>83.677000000000007</v>
      </c>
      <c r="J589" s="599">
        <v>8454364</v>
      </c>
      <c r="K589" s="745">
        <v>1.0980000000000001</v>
      </c>
      <c r="L589" s="1743">
        <v>103.376</v>
      </c>
      <c r="N589" s="1381">
        <v>289013</v>
      </c>
      <c r="O589" s="1717">
        <f t="shared" si="32"/>
        <v>83.677000000000007</v>
      </c>
      <c r="U589" s="1381">
        <v>6173983</v>
      </c>
      <c r="V589" s="1701">
        <v>2280381</v>
      </c>
      <c r="W589" s="1720">
        <f t="shared" si="28"/>
        <v>8454364</v>
      </c>
      <c r="Y589" s="695">
        <v>104.1</v>
      </c>
      <c r="Z589" s="1717">
        <f t="shared" si="29"/>
        <v>103.376</v>
      </c>
    </row>
    <row r="590" spans="1:26">
      <c r="A590" s="598"/>
      <c r="B590" s="266"/>
      <c r="C590" s="266" t="s">
        <v>111</v>
      </c>
      <c r="D590" s="524">
        <v>100.8</v>
      </c>
      <c r="E590" s="498">
        <v>2219</v>
      </c>
      <c r="F590" s="1343">
        <v>87.9</v>
      </c>
      <c r="G590" s="1267">
        <v>99</v>
      </c>
      <c r="H590" s="599">
        <v>19550</v>
      </c>
      <c r="I590" s="1249">
        <v>120.747</v>
      </c>
      <c r="J590" s="599">
        <v>86426616</v>
      </c>
      <c r="K590" s="745">
        <v>1.095</v>
      </c>
      <c r="L590" s="1743">
        <v>103.571</v>
      </c>
      <c r="N590" s="1381">
        <v>295524</v>
      </c>
      <c r="O590" s="1717">
        <f t="shared" si="32"/>
        <v>120.747</v>
      </c>
      <c r="U590" s="1381">
        <v>62161045</v>
      </c>
      <c r="V590" s="1701">
        <v>24265571</v>
      </c>
      <c r="W590" s="1720">
        <f t="shared" si="28"/>
        <v>86426616</v>
      </c>
      <c r="Y590" s="695">
        <v>104.4</v>
      </c>
      <c r="Z590" s="1717">
        <f t="shared" si="29"/>
        <v>103.571</v>
      </c>
    </row>
    <row r="591" spans="1:26">
      <c r="A591" s="598"/>
      <c r="B591" s="266"/>
      <c r="C591" s="266" t="s">
        <v>112</v>
      </c>
      <c r="D591" s="524">
        <v>102.1</v>
      </c>
      <c r="E591" s="498">
        <v>2182</v>
      </c>
      <c r="F591" s="1343">
        <v>119.5</v>
      </c>
      <c r="G591" s="1267">
        <v>99</v>
      </c>
      <c r="H591" s="599">
        <v>20542</v>
      </c>
      <c r="I591" s="1249">
        <v>115.077</v>
      </c>
      <c r="J591" s="599">
        <v>6112743</v>
      </c>
      <c r="K591" s="745">
        <v>1.0920000000000001</v>
      </c>
      <c r="L591" s="1743">
        <v>103.373</v>
      </c>
      <c r="N591" s="1381">
        <v>274414</v>
      </c>
      <c r="O591" s="1717">
        <f t="shared" si="32"/>
        <v>115.077</v>
      </c>
      <c r="U591" s="1381">
        <v>4505599</v>
      </c>
      <c r="V591" s="1701">
        <v>1607144</v>
      </c>
      <c r="W591" s="1720">
        <f t="shared" si="28"/>
        <v>6112743</v>
      </c>
      <c r="Y591" s="695">
        <v>104.2</v>
      </c>
      <c r="Z591" s="1717">
        <f t="shared" si="29"/>
        <v>103.373</v>
      </c>
    </row>
    <row r="592" spans="1:26">
      <c r="A592" s="598"/>
      <c r="B592" s="266"/>
      <c r="C592" s="266" t="s">
        <v>113</v>
      </c>
      <c r="D592" s="524">
        <v>100.4</v>
      </c>
      <c r="E592" s="498">
        <v>2207</v>
      </c>
      <c r="F592" s="1343">
        <v>81.7</v>
      </c>
      <c r="G592" s="1267">
        <v>99.3</v>
      </c>
      <c r="H592" s="599">
        <v>21919</v>
      </c>
      <c r="I592" s="1249">
        <v>127.473</v>
      </c>
      <c r="J592" s="599">
        <v>6346235</v>
      </c>
      <c r="K592" s="745">
        <v>1.0900000000000001</v>
      </c>
      <c r="L592" s="1743">
        <v>103.458</v>
      </c>
      <c r="N592" s="1381">
        <v>324398</v>
      </c>
      <c r="O592" s="1717">
        <f t="shared" si="32"/>
        <v>127.473</v>
      </c>
      <c r="U592" s="1381">
        <v>4674407</v>
      </c>
      <c r="V592" s="1701">
        <v>1671828</v>
      </c>
      <c r="W592" s="1720">
        <f t="shared" si="28"/>
        <v>6346235</v>
      </c>
      <c r="Y592" s="695">
        <v>104.7</v>
      </c>
      <c r="Z592" s="1717">
        <f t="shared" si="29"/>
        <v>103.458</v>
      </c>
    </row>
    <row r="593" spans="1:26">
      <c r="A593" s="598"/>
      <c r="B593" s="266"/>
      <c r="C593" s="266" t="s">
        <v>114</v>
      </c>
      <c r="D593" s="524">
        <v>100.1</v>
      </c>
      <c r="E593" s="498">
        <v>2143</v>
      </c>
      <c r="F593" s="1343">
        <v>90.1</v>
      </c>
      <c r="G593" s="1267">
        <v>99.1</v>
      </c>
      <c r="H593" s="599">
        <v>23042</v>
      </c>
      <c r="I593" s="1249">
        <v>111.273</v>
      </c>
      <c r="J593" s="599">
        <v>17830116</v>
      </c>
      <c r="K593" s="745">
        <v>1.0920000000000001</v>
      </c>
      <c r="L593" s="1743">
        <v>103.554</v>
      </c>
      <c r="N593" s="1381">
        <v>291709</v>
      </c>
      <c r="O593" s="1717">
        <f t="shared" si="32"/>
        <v>111.273</v>
      </c>
      <c r="U593" s="1381">
        <v>12650472</v>
      </c>
      <c r="V593" s="1701">
        <v>5179644</v>
      </c>
      <c r="W593" s="1720">
        <f t="shared" si="28"/>
        <v>17830116</v>
      </c>
      <c r="Y593" s="695">
        <v>104.9</v>
      </c>
      <c r="Z593" s="1717">
        <f t="shared" si="29"/>
        <v>103.554</v>
      </c>
    </row>
    <row r="594" spans="1:26">
      <c r="A594" s="598"/>
      <c r="B594" s="266"/>
      <c r="C594" s="266" t="s">
        <v>115</v>
      </c>
      <c r="D594" s="524">
        <v>100.6</v>
      </c>
      <c r="E594" s="498">
        <v>2075</v>
      </c>
      <c r="F594" s="1343">
        <v>79.599999999999994</v>
      </c>
      <c r="G594" s="1267">
        <v>99</v>
      </c>
      <c r="H594" s="599">
        <v>21349</v>
      </c>
      <c r="I594" s="1249">
        <v>82.998000000000005</v>
      </c>
      <c r="J594" s="599">
        <v>4943114</v>
      </c>
      <c r="K594" s="745">
        <v>1.095</v>
      </c>
      <c r="L594" s="1743">
        <v>103.235</v>
      </c>
      <c r="N594" s="1381">
        <v>258273</v>
      </c>
      <c r="O594" s="1717">
        <f t="shared" si="32"/>
        <v>82.998000000000005</v>
      </c>
      <c r="U594" s="1381">
        <v>3581796</v>
      </c>
      <c r="V594" s="1701">
        <v>1361318</v>
      </c>
      <c r="W594" s="1720">
        <f t="shared" si="28"/>
        <v>4943114</v>
      </c>
      <c r="Y594" s="695">
        <v>105.3</v>
      </c>
      <c r="Z594" s="1717">
        <f t="shared" si="29"/>
        <v>103.235</v>
      </c>
    </row>
    <row r="595" spans="1:26">
      <c r="A595" s="598"/>
      <c r="B595" s="266"/>
      <c r="C595" s="266" t="s">
        <v>116</v>
      </c>
      <c r="D595" s="524">
        <v>100.4</v>
      </c>
      <c r="E595" s="498">
        <v>2469</v>
      </c>
      <c r="F595" s="1343">
        <v>74.599999999999994</v>
      </c>
      <c r="G595" s="1267">
        <v>99.2</v>
      </c>
      <c r="H595" s="599">
        <v>21154</v>
      </c>
      <c r="I595" s="1249">
        <v>82.504999999999995</v>
      </c>
      <c r="J595" s="599">
        <v>8236661</v>
      </c>
      <c r="K595" s="745">
        <v>1.0980000000000001</v>
      </c>
      <c r="L595" s="1743">
        <v>103.509</v>
      </c>
      <c r="N595" s="1381">
        <v>288644</v>
      </c>
      <c r="O595" s="1717">
        <f t="shared" si="32"/>
        <v>82.504999999999995</v>
      </c>
      <c r="U595" s="1381">
        <v>5985441</v>
      </c>
      <c r="V595" s="1701">
        <v>2251220</v>
      </c>
      <c r="W595" s="1720">
        <f t="shared" ref="W595:W621" si="33">U595+V595</f>
        <v>8236661</v>
      </c>
      <c r="Y595" s="695">
        <v>106.2</v>
      </c>
      <c r="Z595" s="1717">
        <f t="shared" si="29"/>
        <v>103.509</v>
      </c>
    </row>
    <row r="596" spans="1:26">
      <c r="A596" s="598"/>
      <c r="B596" s="266"/>
      <c r="C596" s="266" t="s">
        <v>117</v>
      </c>
      <c r="D596" s="524">
        <v>101.3</v>
      </c>
      <c r="E596" s="498">
        <v>2498</v>
      </c>
      <c r="F596" s="1343">
        <v>77.900000000000006</v>
      </c>
      <c r="G596" s="1267">
        <v>99.4</v>
      </c>
      <c r="H596" s="599">
        <v>19797</v>
      </c>
      <c r="I596" s="1249">
        <v>78.346000000000004</v>
      </c>
      <c r="J596" s="599">
        <v>72830912</v>
      </c>
      <c r="K596" s="745">
        <v>1.1000000000000001</v>
      </c>
      <c r="L596" s="1743">
        <v>103.20399999999999</v>
      </c>
      <c r="N596" s="1381">
        <v>238263</v>
      </c>
      <c r="O596" s="1717">
        <f t="shared" si="32"/>
        <v>78.346000000000004</v>
      </c>
      <c r="U596" s="1381">
        <v>53356164</v>
      </c>
      <c r="V596" s="1701">
        <v>19474748</v>
      </c>
      <c r="W596" s="1720">
        <f t="shared" si="33"/>
        <v>72830912</v>
      </c>
      <c r="Y596" s="695">
        <v>106.3</v>
      </c>
      <c r="Z596" s="1717">
        <f t="shared" si="29"/>
        <v>103.20399999999999</v>
      </c>
    </row>
    <row r="597" spans="1:26">
      <c r="A597" s="601"/>
      <c r="B597" s="588"/>
      <c r="C597" s="588" t="s">
        <v>118</v>
      </c>
      <c r="D597" s="589">
        <v>101.1</v>
      </c>
      <c r="E597" s="603">
        <v>2434</v>
      </c>
      <c r="F597" s="1344">
        <v>105.7</v>
      </c>
      <c r="G597" s="1268">
        <v>99.4</v>
      </c>
      <c r="H597" s="602">
        <v>18756</v>
      </c>
      <c r="I597" s="1311">
        <v>74.509</v>
      </c>
      <c r="J597" s="602">
        <v>4243280</v>
      </c>
      <c r="K597" s="1308">
        <v>1.0980000000000001</v>
      </c>
      <c r="L597" s="1744">
        <v>103.21</v>
      </c>
      <c r="N597" s="1382">
        <v>297142</v>
      </c>
      <c r="O597" s="1719">
        <f t="shared" si="32"/>
        <v>74.509</v>
      </c>
      <c r="U597" s="1382">
        <v>3116464</v>
      </c>
      <c r="V597" s="1702">
        <v>1126816</v>
      </c>
      <c r="W597" s="1722">
        <f t="shared" si="33"/>
        <v>4243280</v>
      </c>
      <c r="Y597" s="700">
        <v>106.1</v>
      </c>
      <c r="Z597" s="1719">
        <f t="shared" si="29"/>
        <v>103.21</v>
      </c>
    </row>
    <row r="598" spans="1:26">
      <c r="A598" s="585">
        <v>2024</v>
      </c>
      <c r="B598" s="266" t="s">
        <v>191</v>
      </c>
      <c r="C598" s="266" t="s">
        <v>107</v>
      </c>
      <c r="D598" s="524">
        <v>98.6</v>
      </c>
      <c r="E598" s="498">
        <v>2166</v>
      </c>
      <c r="F598" s="1343">
        <v>84.1</v>
      </c>
      <c r="G598" s="1267">
        <v>98.9</v>
      </c>
      <c r="H598" s="599">
        <v>19032</v>
      </c>
      <c r="I598" s="1249">
        <v>86.034999999999997</v>
      </c>
      <c r="J598" s="599">
        <v>5997603</v>
      </c>
      <c r="K598" s="745">
        <v>1.095</v>
      </c>
      <c r="L598" s="1743">
        <v>102.117</v>
      </c>
      <c r="N598" s="1381">
        <v>255110</v>
      </c>
      <c r="O598" s="1717">
        <f t="shared" si="32"/>
        <v>86.034999999999997</v>
      </c>
      <c r="U598" s="1381">
        <v>4413988</v>
      </c>
      <c r="V598" s="1701">
        <v>1583615</v>
      </c>
      <c r="W598" s="1720">
        <f t="shared" si="33"/>
        <v>5997603</v>
      </c>
      <c r="Y598" s="695">
        <v>106.1</v>
      </c>
      <c r="Z598" s="1717">
        <f t="shared" si="29"/>
        <v>102.117</v>
      </c>
    </row>
    <row r="599" spans="1:26">
      <c r="A599" s="598"/>
      <c r="B599" s="266"/>
      <c r="C599" s="266" t="s">
        <v>108</v>
      </c>
      <c r="D599" s="524">
        <v>102</v>
      </c>
      <c r="E599" s="498">
        <v>2190</v>
      </c>
      <c r="F599" s="1343">
        <v>91.6</v>
      </c>
      <c r="G599" s="1267">
        <v>98.4</v>
      </c>
      <c r="H599" s="599">
        <v>18139</v>
      </c>
      <c r="I599" s="1249">
        <v>125.583</v>
      </c>
      <c r="J599" s="599">
        <v>20353818</v>
      </c>
      <c r="K599" s="745">
        <v>1.0960000000000001</v>
      </c>
      <c r="L599" s="1743">
        <v>102.91</v>
      </c>
      <c r="N599" s="1381">
        <v>305740</v>
      </c>
      <c r="O599" s="1717">
        <f t="shared" si="32"/>
        <v>125.583</v>
      </c>
      <c r="U599" s="1381">
        <v>14361387</v>
      </c>
      <c r="V599" s="1701">
        <v>5992431</v>
      </c>
      <c r="W599" s="1720">
        <f t="shared" si="33"/>
        <v>20353818</v>
      </c>
      <c r="Y599" s="695">
        <v>106.1</v>
      </c>
      <c r="Z599" s="1717">
        <f t="shared" ref="Z599:Z621" si="34">ROUND(Y599/Y587*100,3)</f>
        <v>102.91</v>
      </c>
    </row>
    <row r="600" spans="1:26">
      <c r="A600" s="598"/>
      <c r="B600" s="266"/>
      <c r="C600" s="266" t="s">
        <v>109</v>
      </c>
      <c r="D600" s="524">
        <v>102.4</v>
      </c>
      <c r="E600" s="498">
        <v>2178</v>
      </c>
      <c r="F600" s="1343">
        <v>96.3</v>
      </c>
      <c r="G600" s="1267">
        <v>98.3</v>
      </c>
      <c r="H600" s="599">
        <v>17250</v>
      </c>
      <c r="I600" s="1249">
        <v>109.854</v>
      </c>
      <c r="J600" s="599">
        <v>5130094</v>
      </c>
      <c r="K600" s="745">
        <v>1.099</v>
      </c>
      <c r="L600" s="1743">
        <v>102.998</v>
      </c>
      <c r="N600" s="1381">
        <v>286941</v>
      </c>
      <c r="O600" s="1717">
        <f t="shared" si="32"/>
        <v>109.854</v>
      </c>
      <c r="U600" s="1381">
        <v>3712548</v>
      </c>
      <c r="V600" s="1701">
        <v>1417546</v>
      </c>
      <c r="W600" s="1720">
        <f t="shared" si="33"/>
        <v>5130094</v>
      </c>
      <c r="Y600" s="695">
        <v>106.5</v>
      </c>
      <c r="Z600" s="1717">
        <f t="shared" si="34"/>
        <v>102.998</v>
      </c>
    </row>
    <row r="601" spans="1:26">
      <c r="A601" s="598"/>
      <c r="B601" s="266"/>
      <c r="C601" s="266" t="s">
        <v>110</v>
      </c>
      <c r="D601" s="524">
        <v>102.2</v>
      </c>
      <c r="E601" s="498">
        <v>2248</v>
      </c>
      <c r="F601" s="1343">
        <v>82.6</v>
      </c>
      <c r="G601" s="1267">
        <v>98.3</v>
      </c>
      <c r="H601" s="599">
        <v>17974</v>
      </c>
      <c r="I601" s="1249">
        <v>89.429000000000002</v>
      </c>
      <c r="J601" s="599">
        <v>9763179</v>
      </c>
      <c r="K601" s="745">
        <v>1.105</v>
      </c>
      <c r="L601" s="1743">
        <v>102.69</v>
      </c>
      <c r="N601" s="1381">
        <v>258462</v>
      </c>
      <c r="O601" s="1717">
        <f t="shared" si="32"/>
        <v>89.429000000000002</v>
      </c>
      <c r="U601" s="1381">
        <v>7078625</v>
      </c>
      <c r="V601" s="1701">
        <v>2684554</v>
      </c>
      <c r="W601" s="1720">
        <f t="shared" si="33"/>
        <v>9763179</v>
      </c>
      <c r="Y601" s="695">
        <v>106.9</v>
      </c>
      <c r="Z601" s="1717">
        <f t="shared" si="34"/>
        <v>102.69</v>
      </c>
    </row>
    <row r="602" spans="1:26">
      <c r="A602" s="598"/>
      <c r="B602" s="266"/>
      <c r="C602" s="266" t="s">
        <v>111</v>
      </c>
      <c r="D602" s="524">
        <v>99.8</v>
      </c>
      <c r="E602" s="498">
        <v>2239</v>
      </c>
      <c r="F602" s="1343">
        <v>79.8</v>
      </c>
      <c r="G602" s="1267">
        <v>99.2</v>
      </c>
      <c r="H602" s="599">
        <v>19693</v>
      </c>
      <c r="I602" s="1249">
        <v>99.087999999999994</v>
      </c>
      <c r="J602" s="599">
        <v>94866916</v>
      </c>
      <c r="K602" s="745">
        <v>1.109</v>
      </c>
      <c r="L602" s="1743">
        <v>102.682</v>
      </c>
      <c r="N602" s="1381">
        <v>292829</v>
      </c>
      <c r="O602" s="1717">
        <f t="shared" si="32"/>
        <v>99.087999999999994</v>
      </c>
      <c r="U602" s="1381">
        <v>67614046</v>
      </c>
      <c r="V602" s="1701">
        <v>27252870</v>
      </c>
      <c r="W602" s="1720">
        <f t="shared" si="33"/>
        <v>94866916</v>
      </c>
      <c r="Y602" s="695">
        <v>107.2</v>
      </c>
      <c r="Z602" s="1717">
        <f t="shared" si="34"/>
        <v>102.682</v>
      </c>
    </row>
    <row r="603" spans="1:26">
      <c r="A603" s="598"/>
      <c r="B603" s="266"/>
      <c r="C603" s="266" t="s">
        <v>112</v>
      </c>
      <c r="D603" s="524">
        <v>101.3</v>
      </c>
      <c r="E603" s="498">
        <v>2260</v>
      </c>
      <c r="F603" s="1343">
        <v>85.7</v>
      </c>
      <c r="G603" s="1267">
        <v>99</v>
      </c>
      <c r="H603" s="599">
        <v>19628</v>
      </c>
      <c r="I603" s="1249">
        <v>96.049000000000007</v>
      </c>
      <c r="J603" s="599">
        <v>6140422</v>
      </c>
      <c r="K603" s="745">
        <v>1.113</v>
      </c>
      <c r="L603" s="1743">
        <v>103.071</v>
      </c>
      <c r="N603" s="1381">
        <v>263571</v>
      </c>
      <c r="O603" s="1717">
        <f t="shared" si="32"/>
        <v>96.049000000000007</v>
      </c>
      <c r="U603" s="1381">
        <v>4482946</v>
      </c>
      <c r="V603" s="1701">
        <v>1657476</v>
      </c>
      <c r="W603" s="1720">
        <f t="shared" si="33"/>
        <v>6140422</v>
      </c>
      <c r="Y603" s="695">
        <v>107.4</v>
      </c>
      <c r="Z603" s="1717">
        <f t="shared" si="34"/>
        <v>103.071</v>
      </c>
    </row>
    <row r="604" spans="1:26">
      <c r="A604" s="598"/>
      <c r="B604" s="266"/>
      <c r="C604" s="266" t="s">
        <v>113</v>
      </c>
      <c r="D604" s="524">
        <v>101.2</v>
      </c>
      <c r="E604" s="498">
        <v>2223</v>
      </c>
      <c r="F604" s="1343">
        <v>91.6</v>
      </c>
      <c r="G604" s="1267">
        <v>98.9</v>
      </c>
      <c r="H604" s="599">
        <v>22206</v>
      </c>
      <c r="I604" s="1249">
        <v>79.465999999999994</v>
      </c>
      <c r="J604" s="599">
        <v>7527956</v>
      </c>
      <c r="K604" s="745">
        <v>1.117</v>
      </c>
      <c r="L604" s="1743">
        <v>102.77</v>
      </c>
      <c r="N604" s="1381">
        <v>257786</v>
      </c>
      <c r="O604" s="1717">
        <f t="shared" si="32"/>
        <v>79.465999999999994</v>
      </c>
      <c r="U604" s="1381">
        <v>5661808</v>
      </c>
      <c r="V604" s="1701">
        <v>1866148</v>
      </c>
      <c r="W604" s="1720">
        <f t="shared" si="33"/>
        <v>7527956</v>
      </c>
      <c r="Y604" s="695">
        <v>107.6</v>
      </c>
      <c r="Z604" s="1717">
        <f t="shared" si="34"/>
        <v>102.77</v>
      </c>
    </row>
    <row r="605" spans="1:26">
      <c r="A605" s="598"/>
      <c r="B605" s="266"/>
      <c r="C605" s="266" t="s">
        <v>114</v>
      </c>
      <c r="D605" s="524">
        <v>106.4</v>
      </c>
      <c r="E605" s="498">
        <v>2125</v>
      </c>
      <c r="F605" s="1343">
        <v>88.8</v>
      </c>
      <c r="G605" s="1267">
        <v>99.3</v>
      </c>
      <c r="H605" s="599">
        <v>21536</v>
      </c>
      <c r="I605" s="1249">
        <v>89.685000000000002</v>
      </c>
      <c r="J605" s="599">
        <v>19527606</v>
      </c>
      <c r="K605" s="745">
        <v>1.1180000000000001</v>
      </c>
      <c r="L605" s="1743">
        <v>103.241</v>
      </c>
      <c r="N605" s="1381">
        <v>261618</v>
      </c>
      <c r="O605" s="1717">
        <f t="shared" si="32"/>
        <v>89.685000000000002</v>
      </c>
      <c r="U605" s="1381">
        <v>13850368</v>
      </c>
      <c r="V605" s="1701">
        <v>5677238</v>
      </c>
      <c r="W605" s="1720">
        <f t="shared" si="33"/>
        <v>19527606</v>
      </c>
      <c r="Y605" s="695">
        <v>108.3</v>
      </c>
      <c r="Z605" s="1717">
        <f t="shared" si="34"/>
        <v>103.241</v>
      </c>
    </row>
    <row r="606" spans="1:26">
      <c r="A606" s="598"/>
      <c r="B606" s="266"/>
      <c r="C606" s="266" t="s">
        <v>115</v>
      </c>
      <c r="D606" s="524">
        <v>102.8</v>
      </c>
      <c r="E606" s="498">
        <v>2197</v>
      </c>
      <c r="F606" s="1343">
        <v>90.8</v>
      </c>
      <c r="G606" s="1267">
        <v>98.5</v>
      </c>
      <c r="H606" s="599">
        <v>20723</v>
      </c>
      <c r="I606" s="1249">
        <v>99.344999999999999</v>
      </c>
      <c r="J606" s="599">
        <v>5132639</v>
      </c>
      <c r="K606" s="745">
        <v>1.145</v>
      </c>
      <c r="L606" s="1743">
        <v>102.944</v>
      </c>
      <c r="N606" s="1381">
        <v>256581</v>
      </c>
      <c r="O606" s="1717">
        <f t="shared" si="32"/>
        <v>99.344999999999999</v>
      </c>
      <c r="U606" s="1381">
        <v>3693829</v>
      </c>
      <c r="V606" s="1701">
        <v>1438810</v>
      </c>
      <c r="W606" s="1720">
        <f t="shared" si="33"/>
        <v>5132639</v>
      </c>
      <c r="Y606" s="695">
        <v>108.4</v>
      </c>
      <c r="Z606" s="1717">
        <f t="shared" si="34"/>
        <v>102.944</v>
      </c>
    </row>
    <row r="607" spans="1:26">
      <c r="A607" s="598"/>
      <c r="B607" s="266"/>
      <c r="C607" s="266" t="s">
        <v>116</v>
      </c>
      <c r="D607" s="524">
        <v>102.6</v>
      </c>
      <c r="F607" s="1343">
        <v>88.8</v>
      </c>
      <c r="G607" s="1267">
        <v>99</v>
      </c>
      <c r="H607" s="599">
        <v>20279</v>
      </c>
      <c r="I607" s="1249">
        <v>103.399</v>
      </c>
      <c r="J607" s="599">
        <v>9041754</v>
      </c>
      <c r="K607" s="745">
        <v>1.155</v>
      </c>
      <c r="L607" s="1743">
        <v>102.44799999999999</v>
      </c>
      <c r="N607" s="1381">
        <v>298455</v>
      </c>
      <c r="O607" s="1717">
        <f t="shared" si="32"/>
        <v>103.399</v>
      </c>
      <c r="U607" s="1381">
        <v>6533751</v>
      </c>
      <c r="V607" s="1701">
        <v>2508003</v>
      </c>
      <c r="W607" s="1720">
        <f t="shared" si="33"/>
        <v>9041754</v>
      </c>
      <c r="Y607" s="695">
        <v>108.8</v>
      </c>
      <c r="Z607" s="1717">
        <f t="shared" si="34"/>
        <v>102.44799999999999</v>
      </c>
    </row>
    <row r="608" spans="1:26">
      <c r="A608" s="598"/>
      <c r="B608" s="266"/>
      <c r="C608" s="266" t="s">
        <v>117</v>
      </c>
      <c r="D608" s="524">
        <v>102.7</v>
      </c>
      <c r="F608" s="1343">
        <v>89.9</v>
      </c>
      <c r="G608" s="1267">
        <v>99.2</v>
      </c>
      <c r="H608" s="599">
        <v>18297</v>
      </c>
      <c r="I608" s="1249">
        <v>117.759</v>
      </c>
      <c r="J608" s="599">
        <v>77125592</v>
      </c>
      <c r="K608" s="745">
        <v>1.1639999999999999</v>
      </c>
      <c r="L608" s="1743">
        <v>103.01</v>
      </c>
      <c r="N608" s="1381">
        <v>280576</v>
      </c>
      <c r="O608" s="1717">
        <f t="shared" si="32"/>
        <v>117.759</v>
      </c>
      <c r="U608" s="1381">
        <v>55934555</v>
      </c>
      <c r="V608" s="1701">
        <v>21191037</v>
      </c>
      <c r="W608" s="1720">
        <f t="shared" si="33"/>
        <v>77125592</v>
      </c>
      <c r="Y608" s="695">
        <v>109.5</v>
      </c>
      <c r="Z608" s="1717">
        <f t="shared" si="34"/>
        <v>103.01</v>
      </c>
    </row>
    <row r="609" spans="1:26">
      <c r="A609" s="601"/>
      <c r="B609" s="588"/>
      <c r="C609" s="588" t="s">
        <v>118</v>
      </c>
      <c r="D609" s="589">
        <v>103.8</v>
      </c>
      <c r="E609" s="603"/>
      <c r="F609" s="1344">
        <v>92</v>
      </c>
      <c r="G609" s="1268">
        <v>99.5</v>
      </c>
      <c r="H609" s="602">
        <v>18503</v>
      </c>
      <c r="I609" s="1311">
        <v>116.042</v>
      </c>
      <c r="J609" s="602">
        <v>4867698</v>
      </c>
      <c r="K609" s="1308">
        <v>1.1910000000000001</v>
      </c>
      <c r="L609" s="1744">
        <v>103.77</v>
      </c>
      <c r="N609" s="1382">
        <v>344811</v>
      </c>
      <c r="O609" s="1719">
        <f t="shared" si="32"/>
        <v>116.042</v>
      </c>
      <c r="U609" s="1382">
        <v>3530980</v>
      </c>
      <c r="V609" s="1702">
        <v>1336718</v>
      </c>
      <c r="W609" s="1722">
        <f t="shared" si="33"/>
        <v>4867698</v>
      </c>
      <c r="Y609" s="700">
        <v>110.1</v>
      </c>
      <c r="Z609" s="1719">
        <f t="shared" si="34"/>
        <v>103.77</v>
      </c>
    </row>
    <row r="610" spans="1:26">
      <c r="A610" s="585">
        <v>2025</v>
      </c>
      <c r="B610" s="266" t="s">
        <v>832</v>
      </c>
      <c r="C610" s="266" t="s">
        <v>107</v>
      </c>
      <c r="D610" s="524">
        <v>103.2</v>
      </c>
      <c r="E610" s="1545"/>
      <c r="F610" s="1343">
        <v>86.4</v>
      </c>
      <c r="G610" s="1267">
        <v>98.3</v>
      </c>
      <c r="H610" s="599">
        <v>18422</v>
      </c>
      <c r="I610" s="1249">
        <v>110.70099999999999</v>
      </c>
      <c r="J610" s="599">
        <v>5797860</v>
      </c>
      <c r="K610" s="745">
        <v>1.222</v>
      </c>
      <c r="L610" s="1743">
        <v>104.241</v>
      </c>
      <c r="N610" s="1381">
        <v>282409</v>
      </c>
      <c r="O610" s="1717">
        <f t="shared" si="32"/>
        <v>110.70099999999999</v>
      </c>
      <c r="U610" s="1381">
        <v>4260579</v>
      </c>
      <c r="V610" s="1701">
        <v>1537281</v>
      </c>
      <c r="W610" s="1720">
        <f t="shared" si="33"/>
        <v>5797860</v>
      </c>
      <c r="Y610" s="695">
        <v>110.6</v>
      </c>
      <c r="Z610" s="1717">
        <f t="shared" si="34"/>
        <v>104.241</v>
      </c>
    </row>
    <row r="611" spans="1:26">
      <c r="A611" s="598"/>
      <c r="B611" s="266"/>
      <c r="C611" s="266" t="s">
        <v>108</v>
      </c>
      <c r="D611" s="524">
        <v>100.8</v>
      </c>
      <c r="E611" s="1545"/>
      <c r="F611" s="1343">
        <v>92.8</v>
      </c>
      <c r="G611" s="1267">
        <v>97.9</v>
      </c>
      <c r="H611" s="599">
        <v>17782</v>
      </c>
      <c r="I611" s="1249">
        <v>77.662000000000006</v>
      </c>
      <c r="J611" s="599">
        <v>20915241</v>
      </c>
      <c r="K611" s="745">
        <v>1.2370000000000001</v>
      </c>
      <c r="L611" s="1743">
        <v>103.77</v>
      </c>
      <c r="N611" s="1381">
        <v>237443</v>
      </c>
      <c r="O611" s="1717">
        <f t="shared" si="32"/>
        <v>77.662000000000006</v>
      </c>
      <c r="U611" s="1381">
        <v>14601989</v>
      </c>
      <c r="V611" s="1701">
        <v>6313252</v>
      </c>
      <c r="W611" s="1720">
        <f t="shared" si="33"/>
        <v>20915241</v>
      </c>
      <c r="Y611" s="695">
        <v>110.1</v>
      </c>
      <c r="Z611" s="1717">
        <f t="shared" si="34"/>
        <v>103.77</v>
      </c>
    </row>
    <row r="612" spans="1:26">
      <c r="A612" s="598"/>
      <c r="B612" s="266"/>
      <c r="C612" s="266" t="s">
        <v>109</v>
      </c>
      <c r="D612" s="524">
        <v>100.2</v>
      </c>
      <c r="E612" s="1545"/>
      <c r="F612" s="1343">
        <v>82.4</v>
      </c>
      <c r="G612" s="1343">
        <v>96.8</v>
      </c>
      <c r="H612" s="599">
        <v>17216</v>
      </c>
      <c r="I612" s="1249">
        <v>95.575999999999993</v>
      </c>
      <c r="J612" s="599">
        <v>5050186</v>
      </c>
      <c r="K612" s="745">
        <v>1.284</v>
      </c>
      <c r="L612" s="1743">
        <v>103.568</v>
      </c>
      <c r="N612" s="1381">
        <v>274247</v>
      </c>
      <c r="O612" s="1717">
        <f t="shared" si="32"/>
        <v>95.575999999999993</v>
      </c>
      <c r="U612" s="1381">
        <v>3701453</v>
      </c>
      <c r="V612" s="1701">
        <v>1348733</v>
      </c>
      <c r="W612" s="1720">
        <f t="shared" si="33"/>
        <v>5050186</v>
      </c>
      <c r="Y612" s="695">
        <v>110.3</v>
      </c>
      <c r="Z612" s="1717">
        <f t="shared" si="34"/>
        <v>103.568</v>
      </c>
    </row>
    <row r="613" spans="1:26">
      <c r="A613" s="598"/>
      <c r="B613" s="266"/>
      <c r="C613" s="266" t="s">
        <v>110</v>
      </c>
      <c r="D613" s="524">
        <v>101.2</v>
      </c>
      <c r="E613" s="1545"/>
      <c r="F613" s="1343">
        <v>80.2</v>
      </c>
      <c r="G613" s="1343">
        <v>99.5</v>
      </c>
      <c r="H613" s="599">
        <v>17513</v>
      </c>
      <c r="I613" s="1249">
        <v>116.89400000000001</v>
      </c>
      <c r="J613" s="599">
        <v>10221949</v>
      </c>
      <c r="K613" s="745">
        <v>1.3029999999999999</v>
      </c>
      <c r="L613" s="1743">
        <v>103.55500000000001</v>
      </c>
      <c r="N613" s="1381">
        <v>302126</v>
      </c>
      <c r="O613" s="1717">
        <f t="shared" si="32"/>
        <v>116.89400000000001</v>
      </c>
      <c r="U613" s="1381">
        <v>7344408</v>
      </c>
      <c r="V613" s="1701">
        <v>2877541</v>
      </c>
      <c r="W613" s="1720">
        <f t="shared" si="33"/>
        <v>10221949</v>
      </c>
      <c r="Y613" s="695">
        <v>110.7</v>
      </c>
      <c r="Z613" s="1717">
        <f t="shared" si="34"/>
        <v>103.55500000000001</v>
      </c>
    </row>
    <row r="614" spans="1:26">
      <c r="A614" s="598"/>
      <c r="B614" s="266"/>
      <c r="C614" s="266" t="s">
        <v>111</v>
      </c>
      <c r="D614" s="524">
        <v>98.7</v>
      </c>
      <c r="F614" s="1343">
        <v>104.5</v>
      </c>
      <c r="G614" s="1343">
        <v>99.4</v>
      </c>
      <c r="H614" s="599">
        <v>18651</v>
      </c>
      <c r="I614" s="1249">
        <v>92.456000000000003</v>
      </c>
      <c r="J614" s="599">
        <v>90888716</v>
      </c>
      <c r="K614" s="745">
        <v>1.321</v>
      </c>
      <c r="L614" s="1743">
        <v>103.73099999999999</v>
      </c>
      <c r="N614" s="1381">
        <v>270738</v>
      </c>
      <c r="O614" s="1717">
        <f t="shared" si="32"/>
        <v>92.456000000000003</v>
      </c>
      <c r="U614" s="1381">
        <v>64923595</v>
      </c>
      <c r="V614" s="1701">
        <v>25965121</v>
      </c>
      <c r="W614" s="1720">
        <f t="shared" si="33"/>
        <v>90888716</v>
      </c>
      <c r="Y614" s="695">
        <v>111.2</v>
      </c>
      <c r="Z614" s="1717">
        <f t="shared" si="34"/>
        <v>103.73099999999999</v>
      </c>
    </row>
    <row r="615" spans="1:26">
      <c r="A615" s="598"/>
      <c r="B615" s="266"/>
      <c r="C615" s="266" t="s">
        <v>112</v>
      </c>
      <c r="D615" s="524">
        <v>100.4</v>
      </c>
      <c r="F615" s="1343">
        <v>107</v>
      </c>
      <c r="G615" s="1343">
        <v>99.5</v>
      </c>
      <c r="H615" s="599">
        <v>20230</v>
      </c>
      <c r="I615" s="1249">
        <v>102.057</v>
      </c>
      <c r="J615" s="599">
        <v>6237121</v>
      </c>
      <c r="K615" s="745">
        <v>1.3779999999999999</v>
      </c>
      <c r="L615" s="1743">
        <v>103.352</v>
      </c>
      <c r="N615" s="1381">
        <v>268992</v>
      </c>
      <c r="O615" s="1717">
        <f t="shared" si="32"/>
        <v>102.057</v>
      </c>
      <c r="U615" s="1381">
        <v>4506382</v>
      </c>
      <c r="V615" s="1701">
        <v>1730739</v>
      </c>
      <c r="W615" s="1720">
        <f t="shared" si="33"/>
        <v>6237121</v>
      </c>
      <c r="Y615" s="695">
        <v>111</v>
      </c>
      <c r="Z615" s="1717">
        <f t="shared" si="34"/>
        <v>103.352</v>
      </c>
    </row>
    <row r="616" spans="1:26">
      <c r="A616" s="598"/>
      <c r="B616" s="266"/>
      <c r="C616" s="266" t="s">
        <v>113</v>
      </c>
      <c r="D616" s="524">
        <v>103.6</v>
      </c>
      <c r="F616" s="1343">
        <v>108.3</v>
      </c>
      <c r="G616" s="1343">
        <v>99.3</v>
      </c>
      <c r="H616" s="599">
        <v>23572</v>
      </c>
      <c r="I616" s="1249">
        <v>107.782</v>
      </c>
      <c r="J616" s="599">
        <v>7462369</v>
      </c>
      <c r="K616" s="745">
        <v>1.383</v>
      </c>
      <c r="L616" s="1743">
        <v>103.43899999999999</v>
      </c>
      <c r="N616" s="1381">
        <v>277847</v>
      </c>
      <c r="O616" s="1717">
        <f t="shared" si="32"/>
        <v>107.782</v>
      </c>
      <c r="U616" s="1381">
        <v>5520708</v>
      </c>
      <c r="V616" s="1701">
        <v>1941661</v>
      </c>
      <c r="W616" s="1720">
        <f t="shared" si="33"/>
        <v>7462369</v>
      </c>
      <c r="Y616" s="695">
        <v>111.3</v>
      </c>
      <c r="Z616" s="1717">
        <f t="shared" si="34"/>
        <v>103.43899999999999</v>
      </c>
    </row>
    <row r="617" spans="1:26">
      <c r="A617" s="598"/>
      <c r="B617" s="266"/>
      <c r="C617" s="266" t="s">
        <v>114</v>
      </c>
      <c r="D617" s="524">
        <v>103.2</v>
      </c>
      <c r="F617" s="1343">
        <v>88.3</v>
      </c>
      <c r="G617" s="1343">
        <v>98.9</v>
      </c>
      <c r="H617" s="599">
        <v>22844</v>
      </c>
      <c r="I617" s="1249">
        <v>104.633</v>
      </c>
      <c r="J617" s="599">
        <v>20241350</v>
      </c>
      <c r="K617" s="745">
        <v>1.3819999999999999</v>
      </c>
      <c r="L617" s="1743">
        <v>102.678</v>
      </c>
      <c r="N617" s="1381">
        <v>273740</v>
      </c>
      <c r="O617" s="1717">
        <f t="shared" si="32"/>
        <v>104.633</v>
      </c>
      <c r="U617" s="1381">
        <v>14288069</v>
      </c>
      <c r="V617" s="1701">
        <v>5953281</v>
      </c>
      <c r="W617" s="1720">
        <f t="shared" si="33"/>
        <v>20241350</v>
      </c>
      <c r="Y617" s="695">
        <v>111.2</v>
      </c>
      <c r="Z617" s="1717">
        <f t="shared" si="34"/>
        <v>102.678</v>
      </c>
    </row>
    <row r="618" spans="1:26">
      <c r="A618" s="598"/>
      <c r="B618" s="266"/>
      <c r="C618" s="266" t="s">
        <v>115</v>
      </c>
      <c r="D618" s="524">
        <v>104.1</v>
      </c>
      <c r="F618" s="1343">
        <v>79.400000000000006</v>
      </c>
      <c r="G618" s="1343">
        <v>99.1</v>
      </c>
      <c r="H618" s="599">
        <v>23040</v>
      </c>
      <c r="I618" s="1249">
        <v>108.446</v>
      </c>
      <c r="J618" s="599">
        <v>5581874</v>
      </c>
      <c r="K618" s="745">
        <v>1.3919999999999999</v>
      </c>
      <c r="L618" s="1743">
        <v>102.768</v>
      </c>
      <c r="N618" s="1381">
        <v>278252</v>
      </c>
      <c r="O618" s="1717">
        <f t="shared" si="32"/>
        <v>108.446</v>
      </c>
      <c r="U618" s="1381">
        <v>4091045</v>
      </c>
      <c r="V618" s="1701">
        <v>1490829</v>
      </c>
      <c r="W618" s="1720">
        <f t="shared" si="33"/>
        <v>5581874</v>
      </c>
      <c r="Y618" s="695">
        <v>111.4</v>
      </c>
      <c r="Z618" s="1717">
        <f t="shared" si="34"/>
        <v>102.768</v>
      </c>
    </row>
    <row r="619" spans="1:26">
      <c r="A619" s="598"/>
      <c r="B619" s="266"/>
      <c r="C619" s="266" t="s">
        <v>116</v>
      </c>
      <c r="D619" s="524">
        <v>105.2</v>
      </c>
      <c r="F619" s="1343">
        <v>74.2</v>
      </c>
      <c r="G619" s="1343">
        <v>99</v>
      </c>
      <c r="H619" s="599">
        <v>22180</v>
      </c>
      <c r="I619" s="1249">
        <v>92.656000000000006</v>
      </c>
      <c r="J619" s="599">
        <v>10140491</v>
      </c>
      <c r="K619" s="745">
        <v>1.3979999999999999</v>
      </c>
      <c r="L619" s="1743">
        <v>102.941</v>
      </c>
      <c r="N619" s="1381">
        <v>276535</v>
      </c>
      <c r="O619" s="1717">
        <f t="shared" si="32"/>
        <v>92.656000000000006</v>
      </c>
      <c r="U619" s="1381">
        <v>7349125</v>
      </c>
      <c r="V619" s="1701">
        <v>2791366</v>
      </c>
      <c r="W619" s="1720">
        <f t="shared" si="33"/>
        <v>10140491</v>
      </c>
      <c r="Y619" s="695">
        <v>112</v>
      </c>
      <c r="Z619" s="1717">
        <f t="shared" si="34"/>
        <v>102.941</v>
      </c>
    </row>
    <row r="620" spans="1:26">
      <c r="A620" s="598"/>
      <c r="B620" s="266"/>
      <c r="C620" s="266" t="s">
        <v>117</v>
      </c>
      <c r="D620" s="524">
        <v>100.4</v>
      </c>
      <c r="F620" s="1343">
        <v>88.5</v>
      </c>
      <c r="G620" s="1343">
        <v>99.1</v>
      </c>
      <c r="H620" s="599">
        <v>19968</v>
      </c>
      <c r="I620" s="1249">
        <v>100.13500000000001</v>
      </c>
      <c r="J620" s="599">
        <v>79808048</v>
      </c>
      <c r="K620" s="745">
        <v>1.4</v>
      </c>
      <c r="L620" s="1743">
        <v>102.648</v>
      </c>
      <c r="N620" s="1381">
        <v>280955</v>
      </c>
      <c r="O620" s="1717">
        <f t="shared" si="32"/>
        <v>100.13500000000001</v>
      </c>
      <c r="U620" s="1381">
        <v>57614425</v>
      </c>
      <c r="V620" s="1701">
        <v>22193623</v>
      </c>
      <c r="W620" s="1720">
        <f t="shared" si="33"/>
        <v>79808048</v>
      </c>
      <c r="Y620" s="695">
        <v>112.4</v>
      </c>
      <c r="Z620" s="1717">
        <f t="shared" si="34"/>
        <v>102.648</v>
      </c>
    </row>
    <row r="621" spans="1:26">
      <c r="A621" s="601"/>
      <c r="B621" s="588"/>
      <c r="C621" s="588" t="s">
        <v>118</v>
      </c>
      <c r="D621" s="589">
        <v>100.7</v>
      </c>
      <c r="E621" s="603"/>
      <c r="F621" s="1344">
        <v>75.8</v>
      </c>
      <c r="G621" s="1344">
        <v>98.9</v>
      </c>
      <c r="H621" s="602">
        <v>20049</v>
      </c>
      <c r="I621" s="1311">
        <v>85.415000000000006</v>
      </c>
      <c r="J621" s="602">
        <v>5687017</v>
      </c>
      <c r="K621" s="1308">
        <v>1.413</v>
      </c>
      <c r="L621" s="1744">
        <v>102.089</v>
      </c>
      <c r="N621" s="1382">
        <v>294521</v>
      </c>
      <c r="O621" s="1719">
        <f t="shared" si="32"/>
        <v>85.415000000000006</v>
      </c>
      <c r="U621" s="1382">
        <v>4064110</v>
      </c>
      <c r="V621" s="1702">
        <v>1622907</v>
      </c>
      <c r="W621" s="1722">
        <f t="shared" si="33"/>
        <v>5687017</v>
      </c>
      <c r="Y621" s="700">
        <v>112.4</v>
      </c>
      <c r="Z621" s="1719">
        <f t="shared" si="34"/>
        <v>102.089</v>
      </c>
    </row>
    <row r="622" spans="1:26">
      <c r="A622" s="585">
        <v>2026</v>
      </c>
      <c r="B622" s="266" t="s">
        <v>953</v>
      </c>
      <c r="C622" s="266" t="s">
        <v>107</v>
      </c>
      <c r="D622" s="524">
        <v>101.8</v>
      </c>
      <c r="E622" s="1545"/>
      <c r="F622" s="1343">
        <v>89.3</v>
      </c>
      <c r="G622" s="1267">
        <v>99.5</v>
      </c>
      <c r="H622" s="599">
        <v>19196</v>
      </c>
      <c r="I622" s="1249">
        <v>104.121</v>
      </c>
      <c r="J622" s="599">
        <v>6949794</v>
      </c>
      <c r="K622" s="745">
        <v>1.431</v>
      </c>
      <c r="L622" s="1743">
        <v>101.627</v>
      </c>
      <c r="N622" s="1381">
        <v>294047</v>
      </c>
      <c r="O622" s="1717">
        <f t="shared" ref="O622:O633" si="35">ROUND(N622/N610*100,3)</f>
        <v>104.121</v>
      </c>
      <c r="U622" s="1381">
        <v>5120701</v>
      </c>
      <c r="V622" s="1701">
        <v>1829093</v>
      </c>
      <c r="W622" s="1720">
        <f t="shared" ref="W622:W633" si="36">U622+V622</f>
        <v>6949794</v>
      </c>
      <c r="Y622" s="695">
        <v>112.4</v>
      </c>
      <c r="Z622" s="1717">
        <f t="shared" ref="Z622:Z633" si="37">ROUND(Y622/Y610*100,3)</f>
        <v>101.627</v>
      </c>
    </row>
    <row r="623" spans="1:26">
      <c r="A623" s="598"/>
      <c r="B623" s="266"/>
      <c r="C623" s="266" t="s">
        <v>108</v>
      </c>
      <c r="D623" s="524"/>
      <c r="E623" s="1545"/>
      <c r="F623" s="1343"/>
      <c r="G623" s="1267"/>
      <c r="H623" s="599"/>
      <c r="I623" s="1249"/>
      <c r="J623" s="599"/>
      <c r="K623" s="745"/>
      <c r="L623" s="1743"/>
      <c r="N623" s="1381"/>
      <c r="O623" s="1717">
        <f t="shared" si="35"/>
        <v>0</v>
      </c>
      <c r="U623" s="1381"/>
      <c r="V623" s="1701"/>
      <c r="W623" s="1720">
        <f t="shared" si="36"/>
        <v>0</v>
      </c>
      <c r="Y623" s="695"/>
      <c r="Z623" s="1717">
        <f t="shared" si="37"/>
        <v>0</v>
      </c>
    </row>
    <row r="624" spans="1:26">
      <c r="A624" s="598"/>
      <c r="B624" s="266"/>
      <c r="C624" s="266" t="s">
        <v>109</v>
      </c>
      <c r="D624" s="524"/>
      <c r="E624" s="1545"/>
      <c r="F624" s="1343"/>
      <c r="G624" s="1343"/>
      <c r="H624" s="599"/>
      <c r="I624" s="1249"/>
      <c r="J624" s="599"/>
      <c r="K624" s="745"/>
      <c r="L624" s="1743"/>
      <c r="N624" s="1381"/>
      <c r="O624" s="1717">
        <f t="shared" si="35"/>
        <v>0</v>
      </c>
      <c r="U624" s="1381"/>
      <c r="V624" s="1701"/>
      <c r="W624" s="1720">
        <f t="shared" si="36"/>
        <v>0</v>
      </c>
      <c r="Y624" s="695"/>
      <c r="Z624" s="1717">
        <f t="shared" si="37"/>
        <v>0</v>
      </c>
    </row>
    <row r="625" spans="1:26">
      <c r="A625" s="598"/>
      <c r="B625" s="266"/>
      <c r="C625" s="266" t="s">
        <v>110</v>
      </c>
      <c r="D625" s="524"/>
      <c r="E625" s="1545"/>
      <c r="F625" s="1343"/>
      <c r="G625" s="1343"/>
      <c r="H625" s="599"/>
      <c r="I625" s="1249"/>
      <c r="J625" s="599"/>
      <c r="K625" s="745"/>
      <c r="L625" s="1743"/>
      <c r="N625" s="1381"/>
      <c r="O625" s="1717">
        <f t="shared" si="35"/>
        <v>0</v>
      </c>
      <c r="U625" s="1381"/>
      <c r="V625" s="1701"/>
      <c r="W625" s="1720">
        <f t="shared" si="36"/>
        <v>0</v>
      </c>
      <c r="Y625" s="695"/>
      <c r="Z625" s="1717">
        <f t="shared" si="37"/>
        <v>0</v>
      </c>
    </row>
    <row r="626" spans="1:26">
      <c r="A626" s="598"/>
      <c r="B626" s="266"/>
      <c r="C626" s="266" t="s">
        <v>111</v>
      </c>
      <c r="D626" s="524"/>
      <c r="F626" s="1343"/>
      <c r="G626" s="1343"/>
      <c r="H626" s="599"/>
      <c r="I626" s="1249"/>
      <c r="J626" s="599"/>
      <c r="K626" s="745"/>
      <c r="L626" s="1743"/>
      <c r="N626" s="1381"/>
      <c r="O626" s="1717">
        <f t="shared" si="35"/>
        <v>0</v>
      </c>
      <c r="U626" s="1381"/>
      <c r="V626" s="1701"/>
      <c r="W626" s="1720">
        <f t="shared" si="36"/>
        <v>0</v>
      </c>
      <c r="Y626" s="695"/>
      <c r="Z626" s="1717">
        <f t="shared" si="37"/>
        <v>0</v>
      </c>
    </row>
    <row r="627" spans="1:26">
      <c r="A627" s="598"/>
      <c r="B627" s="266"/>
      <c r="C627" s="266" t="s">
        <v>112</v>
      </c>
      <c r="D627" s="524"/>
      <c r="F627" s="1343"/>
      <c r="G627" s="1343"/>
      <c r="H627" s="599"/>
      <c r="I627" s="1249"/>
      <c r="J627" s="599"/>
      <c r="K627" s="745"/>
      <c r="L627" s="1743"/>
      <c r="N627" s="1381"/>
      <c r="O627" s="1717">
        <f t="shared" si="35"/>
        <v>0</v>
      </c>
      <c r="U627" s="1381"/>
      <c r="V627" s="1701"/>
      <c r="W627" s="1720">
        <f t="shared" si="36"/>
        <v>0</v>
      </c>
      <c r="Y627" s="695"/>
      <c r="Z627" s="1717">
        <f t="shared" si="37"/>
        <v>0</v>
      </c>
    </row>
    <row r="628" spans="1:26">
      <c r="A628" s="598"/>
      <c r="B628" s="266"/>
      <c r="C628" s="266" t="s">
        <v>113</v>
      </c>
      <c r="D628" s="524"/>
      <c r="F628" s="1343"/>
      <c r="G628" s="1343"/>
      <c r="H628" s="599"/>
      <c r="I628" s="1249"/>
      <c r="J628" s="599"/>
      <c r="K628" s="745"/>
      <c r="L628" s="1743"/>
      <c r="N628" s="1381"/>
      <c r="O628" s="1717">
        <f t="shared" si="35"/>
        <v>0</v>
      </c>
      <c r="U628" s="1381"/>
      <c r="V628" s="1701"/>
      <c r="W628" s="1720">
        <f t="shared" si="36"/>
        <v>0</v>
      </c>
      <c r="Y628" s="695"/>
      <c r="Z628" s="1717">
        <f t="shared" si="37"/>
        <v>0</v>
      </c>
    </row>
    <row r="629" spans="1:26">
      <c r="A629" s="598"/>
      <c r="B629" s="266"/>
      <c r="C629" s="266" t="s">
        <v>114</v>
      </c>
      <c r="D629" s="524"/>
      <c r="F629" s="1343"/>
      <c r="G629" s="1343"/>
      <c r="H629" s="599"/>
      <c r="I629" s="1249"/>
      <c r="J629" s="599"/>
      <c r="K629" s="745"/>
      <c r="L629" s="1743"/>
      <c r="N629" s="1381"/>
      <c r="O629" s="1717">
        <f t="shared" si="35"/>
        <v>0</v>
      </c>
      <c r="U629" s="1381"/>
      <c r="V629" s="1701"/>
      <c r="W629" s="1720">
        <f t="shared" si="36"/>
        <v>0</v>
      </c>
      <c r="Y629" s="695"/>
      <c r="Z629" s="1717">
        <f t="shared" si="37"/>
        <v>0</v>
      </c>
    </row>
    <row r="630" spans="1:26">
      <c r="A630" s="598"/>
      <c r="B630" s="266"/>
      <c r="C630" s="266" t="s">
        <v>115</v>
      </c>
      <c r="D630" s="524"/>
      <c r="F630" s="1343"/>
      <c r="G630" s="1343"/>
      <c r="H630" s="599"/>
      <c r="I630" s="1249"/>
      <c r="J630" s="599"/>
      <c r="K630" s="745"/>
      <c r="L630" s="1743"/>
      <c r="N630" s="1381"/>
      <c r="O630" s="1717">
        <f t="shared" si="35"/>
        <v>0</v>
      </c>
      <c r="U630" s="1381"/>
      <c r="V630" s="1701"/>
      <c r="W630" s="1720">
        <f t="shared" si="36"/>
        <v>0</v>
      </c>
      <c r="Y630" s="695"/>
      <c r="Z630" s="1717">
        <f t="shared" si="37"/>
        <v>0</v>
      </c>
    </row>
    <row r="631" spans="1:26">
      <c r="A631" s="598"/>
      <c r="B631" s="266"/>
      <c r="C631" s="266" t="s">
        <v>116</v>
      </c>
      <c r="D631" s="524"/>
      <c r="F631" s="1343"/>
      <c r="G631" s="1343"/>
      <c r="H631" s="599"/>
      <c r="I631" s="1249"/>
      <c r="J631" s="599"/>
      <c r="K631" s="745"/>
      <c r="L631" s="1743"/>
      <c r="N631" s="1381"/>
      <c r="O631" s="1717">
        <f t="shared" si="35"/>
        <v>0</v>
      </c>
      <c r="U631" s="1381"/>
      <c r="V631" s="1701"/>
      <c r="W631" s="1720">
        <f t="shared" si="36"/>
        <v>0</v>
      </c>
      <c r="Y631" s="695"/>
      <c r="Z631" s="1717">
        <f t="shared" si="37"/>
        <v>0</v>
      </c>
    </row>
    <row r="632" spans="1:26">
      <c r="A632" s="598"/>
      <c r="B632" s="266"/>
      <c r="C632" s="266" t="s">
        <v>117</v>
      </c>
      <c r="D632" s="524"/>
      <c r="F632" s="1343"/>
      <c r="G632" s="1343"/>
      <c r="H632" s="599"/>
      <c r="I632" s="1249"/>
      <c r="J632" s="599"/>
      <c r="K632" s="745"/>
      <c r="L632" s="1743"/>
      <c r="N632" s="1381"/>
      <c r="O632" s="1717">
        <f t="shared" si="35"/>
        <v>0</v>
      </c>
      <c r="U632" s="1381"/>
      <c r="V632" s="1701"/>
      <c r="W632" s="1720">
        <f t="shared" si="36"/>
        <v>0</v>
      </c>
      <c r="Y632" s="695"/>
      <c r="Z632" s="1717">
        <f t="shared" si="37"/>
        <v>0</v>
      </c>
    </row>
    <row r="633" spans="1:26">
      <c r="A633" s="601"/>
      <c r="B633" s="588"/>
      <c r="C633" s="588" t="s">
        <v>118</v>
      </c>
      <c r="D633" s="589"/>
      <c r="E633" s="603"/>
      <c r="F633" s="1344"/>
      <c r="G633" s="1344"/>
      <c r="H633" s="602"/>
      <c r="I633" s="1311"/>
      <c r="J633" s="602"/>
      <c r="K633" s="1308"/>
      <c r="L633" s="1744"/>
      <c r="N633" s="1382"/>
      <c r="O633" s="1719">
        <f t="shared" si="35"/>
        <v>0</v>
      </c>
      <c r="U633" s="1382"/>
      <c r="V633" s="1702"/>
      <c r="W633" s="1722">
        <f t="shared" si="36"/>
        <v>0</v>
      </c>
      <c r="Y633" s="700"/>
      <c r="Z633" s="1719">
        <f t="shared" si="37"/>
        <v>0</v>
      </c>
    </row>
  </sheetData>
  <phoneticPr fontId="1"/>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T32"/>
  <sheetViews>
    <sheetView workbookViewId="0">
      <pane xSplit="2" ySplit="4" topLeftCell="C5" activePane="bottomRight" state="frozen"/>
      <selection pane="topRight" activeCell="C1" sqref="C1"/>
      <selection pane="bottomLeft" activeCell="A5" sqref="A5"/>
      <selection pane="bottomRight" activeCell="B15" sqref="B15"/>
    </sheetView>
  </sheetViews>
  <sheetFormatPr defaultColWidth="8.90625" defaultRowHeight="12.5"/>
  <cols>
    <col min="1" max="1" width="0.453125" style="748" customWidth="1"/>
    <col min="2" max="2" width="9.90625" style="748" customWidth="1"/>
    <col min="3" max="5" width="11.08984375" style="748" customWidth="1"/>
    <col min="6" max="8" width="8.08984375" style="748" customWidth="1"/>
    <col min="9" max="11" width="11.08984375" style="748" customWidth="1"/>
    <col min="12" max="14" width="8.08984375" style="748" customWidth="1"/>
    <col min="15" max="17" width="11.08984375" style="748" hidden="1" customWidth="1"/>
    <col min="18" max="20" width="8.08984375" style="748" hidden="1" customWidth="1"/>
    <col min="21" max="23" width="11.08984375" style="748" hidden="1" customWidth="1"/>
    <col min="24" max="26" width="8.08984375" style="748" hidden="1" customWidth="1"/>
    <col min="27" max="29" width="11.08984375" style="748" hidden="1" customWidth="1"/>
    <col min="30" max="32" width="8.08984375" style="748" hidden="1" customWidth="1"/>
    <col min="33" max="35" width="11.08984375" style="748" hidden="1" customWidth="1"/>
    <col min="36" max="38" width="8.08984375" style="748" hidden="1" customWidth="1"/>
    <col min="39" max="41" width="11.08984375" style="748" hidden="1" customWidth="1"/>
    <col min="42" max="44" width="8.08984375" style="748" hidden="1" customWidth="1"/>
    <col min="45" max="45" width="23.7265625" style="748" customWidth="1"/>
    <col min="46" max="46" width="24.26953125" style="748" customWidth="1"/>
    <col min="47" max="16384" width="8.90625" style="748"/>
  </cols>
  <sheetData>
    <row r="1" spans="2:46" ht="13" thickBot="1">
      <c r="B1" s="746" t="s">
        <v>79</v>
      </c>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row>
    <row r="2" spans="2:46">
      <c r="B2" s="749"/>
      <c r="C2" s="2091" t="s">
        <v>457</v>
      </c>
      <c r="D2" s="2092"/>
      <c r="E2" s="2092"/>
      <c r="F2" s="2092"/>
      <c r="G2" s="2092"/>
      <c r="H2" s="2093"/>
      <c r="I2" s="2091" t="s">
        <v>458</v>
      </c>
      <c r="J2" s="2092"/>
      <c r="K2" s="2092"/>
      <c r="L2" s="2092"/>
      <c r="M2" s="2092"/>
      <c r="N2" s="2093"/>
      <c r="O2" s="2091" t="s">
        <v>459</v>
      </c>
      <c r="P2" s="2092"/>
      <c r="Q2" s="2092"/>
      <c r="R2" s="2092"/>
      <c r="S2" s="2092"/>
      <c r="T2" s="2093"/>
      <c r="U2" s="2091" t="s">
        <v>460</v>
      </c>
      <c r="V2" s="2092"/>
      <c r="W2" s="2092"/>
      <c r="X2" s="2092"/>
      <c r="Y2" s="2092"/>
      <c r="Z2" s="2093"/>
      <c r="AA2" s="2091" t="s">
        <v>461</v>
      </c>
      <c r="AB2" s="2092"/>
      <c r="AC2" s="2092"/>
      <c r="AD2" s="2092"/>
      <c r="AE2" s="2092"/>
      <c r="AF2" s="2092"/>
      <c r="AG2" s="2079" t="s">
        <v>462</v>
      </c>
      <c r="AH2" s="2080"/>
      <c r="AI2" s="2080"/>
      <c r="AJ2" s="2080"/>
      <c r="AK2" s="2080"/>
      <c r="AL2" s="2094"/>
      <c r="AM2" s="2079" t="s">
        <v>463</v>
      </c>
      <c r="AN2" s="2080"/>
      <c r="AO2" s="2080"/>
      <c r="AP2" s="2080"/>
      <c r="AQ2" s="2080"/>
      <c r="AR2" s="2080"/>
      <c r="AS2" s="2081" t="s">
        <v>464</v>
      </c>
      <c r="AT2" s="2082"/>
    </row>
    <row r="3" spans="2:46">
      <c r="B3" s="750" t="s">
        <v>465</v>
      </c>
      <c r="C3" s="751" t="s">
        <v>29</v>
      </c>
      <c r="D3" s="752" t="s">
        <v>28</v>
      </c>
      <c r="E3" s="753" t="s">
        <v>29</v>
      </c>
      <c r="F3" s="2085" t="s">
        <v>466</v>
      </c>
      <c r="G3" s="2086"/>
      <c r="H3" s="2087"/>
      <c r="I3" s="751" t="s">
        <v>29</v>
      </c>
      <c r="J3" s="752" t="s">
        <v>28</v>
      </c>
      <c r="K3" s="753" t="s">
        <v>29</v>
      </c>
      <c r="L3" s="2085" t="s">
        <v>466</v>
      </c>
      <c r="M3" s="2086"/>
      <c r="N3" s="2087"/>
      <c r="O3" s="751" t="s">
        <v>29</v>
      </c>
      <c r="P3" s="752" t="s">
        <v>28</v>
      </c>
      <c r="Q3" s="753" t="s">
        <v>29</v>
      </c>
      <c r="R3" s="2085" t="s">
        <v>466</v>
      </c>
      <c r="S3" s="2086"/>
      <c r="T3" s="2087"/>
      <c r="U3" s="751" t="s">
        <v>29</v>
      </c>
      <c r="V3" s="752" t="s">
        <v>28</v>
      </c>
      <c r="W3" s="753" t="s">
        <v>29</v>
      </c>
      <c r="X3" s="2085" t="s">
        <v>466</v>
      </c>
      <c r="Y3" s="2086"/>
      <c r="Z3" s="2087"/>
      <c r="AA3" s="751" t="s">
        <v>29</v>
      </c>
      <c r="AB3" s="752" t="s">
        <v>28</v>
      </c>
      <c r="AC3" s="753" t="s">
        <v>29</v>
      </c>
      <c r="AD3" s="2085" t="s">
        <v>466</v>
      </c>
      <c r="AE3" s="2086"/>
      <c r="AF3" s="2086"/>
      <c r="AG3" s="754" t="s">
        <v>29</v>
      </c>
      <c r="AH3" s="755" t="s">
        <v>28</v>
      </c>
      <c r="AI3" s="756" t="s">
        <v>29</v>
      </c>
      <c r="AJ3" s="2088" t="s">
        <v>466</v>
      </c>
      <c r="AK3" s="2089"/>
      <c r="AL3" s="2090"/>
      <c r="AM3" s="754" t="s">
        <v>29</v>
      </c>
      <c r="AN3" s="755" t="s">
        <v>28</v>
      </c>
      <c r="AO3" s="756" t="s">
        <v>29</v>
      </c>
      <c r="AP3" s="2088" t="s">
        <v>466</v>
      </c>
      <c r="AQ3" s="2089"/>
      <c r="AR3" s="2089"/>
      <c r="AS3" s="2083"/>
      <c r="AT3" s="2084"/>
    </row>
    <row r="4" spans="2:46" ht="13" thickBot="1">
      <c r="B4" s="757"/>
      <c r="C4" s="758"/>
      <c r="D4" s="759"/>
      <c r="E4" s="760"/>
      <c r="F4" s="759" t="s">
        <v>467</v>
      </c>
      <c r="G4" s="759" t="s">
        <v>468</v>
      </c>
      <c r="H4" s="761" t="s">
        <v>469</v>
      </c>
      <c r="I4" s="758"/>
      <c r="J4" s="759"/>
      <c r="K4" s="760"/>
      <c r="L4" s="759" t="s">
        <v>467</v>
      </c>
      <c r="M4" s="759" t="s">
        <v>468</v>
      </c>
      <c r="N4" s="761" t="s">
        <v>469</v>
      </c>
      <c r="O4" s="758"/>
      <c r="P4" s="759"/>
      <c r="Q4" s="760"/>
      <c r="R4" s="759" t="s">
        <v>467</v>
      </c>
      <c r="S4" s="759" t="s">
        <v>468</v>
      </c>
      <c r="T4" s="761" t="s">
        <v>469</v>
      </c>
      <c r="U4" s="758"/>
      <c r="V4" s="759"/>
      <c r="W4" s="760"/>
      <c r="X4" s="759" t="s">
        <v>467</v>
      </c>
      <c r="Y4" s="759" t="s">
        <v>468</v>
      </c>
      <c r="Z4" s="761" t="s">
        <v>469</v>
      </c>
      <c r="AA4" s="758"/>
      <c r="AB4" s="759"/>
      <c r="AC4" s="760"/>
      <c r="AD4" s="759" t="s">
        <v>467</v>
      </c>
      <c r="AE4" s="759" t="s">
        <v>468</v>
      </c>
      <c r="AF4" s="762" t="s">
        <v>469</v>
      </c>
      <c r="AG4" s="763"/>
      <c r="AH4" s="764"/>
      <c r="AI4" s="765"/>
      <c r="AJ4" s="764" t="s">
        <v>467</v>
      </c>
      <c r="AK4" s="764" t="s">
        <v>468</v>
      </c>
      <c r="AL4" s="766" t="s">
        <v>469</v>
      </c>
      <c r="AM4" s="763"/>
      <c r="AN4" s="764"/>
      <c r="AO4" s="765"/>
      <c r="AP4" s="764" t="s">
        <v>467</v>
      </c>
      <c r="AQ4" s="764" t="s">
        <v>468</v>
      </c>
      <c r="AR4" s="767" t="s">
        <v>469</v>
      </c>
      <c r="AS4" s="768" t="s">
        <v>467</v>
      </c>
      <c r="AT4" s="769" t="s">
        <v>468</v>
      </c>
    </row>
    <row r="5" spans="2:46" ht="16" customHeight="1">
      <c r="B5" s="770" t="s">
        <v>470</v>
      </c>
      <c r="C5" s="771" t="s">
        <v>471</v>
      </c>
      <c r="D5" s="772" t="s">
        <v>472</v>
      </c>
      <c r="E5" s="773" t="s">
        <v>473</v>
      </c>
      <c r="F5" s="774">
        <v>57</v>
      </c>
      <c r="G5" s="774">
        <v>16</v>
      </c>
      <c r="H5" s="775">
        <f t="shared" ref="H5:H12" si="0">F5+G5</f>
        <v>73</v>
      </c>
      <c r="I5" s="771" t="s">
        <v>474</v>
      </c>
      <c r="J5" s="772" t="s">
        <v>475</v>
      </c>
      <c r="K5" s="773" t="s">
        <v>476</v>
      </c>
      <c r="L5" s="774">
        <v>57</v>
      </c>
      <c r="M5" s="774">
        <v>17</v>
      </c>
      <c r="N5" s="775">
        <f t="shared" ref="N5:N12" si="1">L5+M5</f>
        <v>74</v>
      </c>
      <c r="O5" s="771"/>
      <c r="P5" s="772"/>
      <c r="Q5" s="773"/>
      <c r="R5" s="774"/>
      <c r="S5" s="774"/>
      <c r="T5" s="775"/>
      <c r="U5" s="771"/>
      <c r="V5" s="772"/>
      <c r="W5" s="773"/>
      <c r="X5" s="774"/>
      <c r="Y5" s="774"/>
      <c r="Z5" s="775"/>
      <c r="AA5" s="771" t="s">
        <v>477</v>
      </c>
      <c r="AB5" s="772" t="s">
        <v>478</v>
      </c>
      <c r="AC5" s="773" t="s">
        <v>476</v>
      </c>
      <c r="AD5" s="774"/>
      <c r="AE5" s="774"/>
      <c r="AF5" s="776"/>
      <c r="AG5" s="771"/>
      <c r="AH5" s="772"/>
      <c r="AI5" s="773"/>
      <c r="AJ5" s="774"/>
      <c r="AK5" s="774"/>
      <c r="AL5" s="775"/>
      <c r="AM5" s="771"/>
      <c r="AN5" s="772"/>
      <c r="AO5" s="773"/>
      <c r="AP5" s="774"/>
      <c r="AQ5" s="774"/>
      <c r="AR5" s="776"/>
      <c r="AS5" s="777" t="s">
        <v>479</v>
      </c>
      <c r="AT5" s="778" t="s">
        <v>480</v>
      </c>
    </row>
    <row r="6" spans="2:46" ht="16" customHeight="1">
      <c r="B6" s="770" t="s">
        <v>481</v>
      </c>
      <c r="C6" s="771" t="s">
        <v>473</v>
      </c>
      <c r="D6" s="772" t="s">
        <v>482</v>
      </c>
      <c r="E6" s="773" t="s">
        <v>483</v>
      </c>
      <c r="F6" s="774">
        <v>22</v>
      </c>
      <c r="G6" s="774">
        <v>20</v>
      </c>
      <c r="H6" s="775">
        <f t="shared" si="0"/>
        <v>42</v>
      </c>
      <c r="I6" s="771" t="s">
        <v>476</v>
      </c>
      <c r="J6" s="772" t="s">
        <v>482</v>
      </c>
      <c r="K6" s="773" t="s">
        <v>484</v>
      </c>
      <c r="L6" s="774">
        <v>23</v>
      </c>
      <c r="M6" s="774">
        <v>16</v>
      </c>
      <c r="N6" s="775">
        <f t="shared" si="1"/>
        <v>39</v>
      </c>
      <c r="O6" s="771"/>
      <c r="P6" s="772"/>
      <c r="Q6" s="773"/>
      <c r="R6" s="774"/>
      <c r="S6" s="774"/>
      <c r="T6" s="775"/>
      <c r="U6" s="771"/>
      <c r="V6" s="772"/>
      <c r="W6" s="773"/>
      <c r="X6" s="774"/>
      <c r="Y6" s="774"/>
      <c r="Z6" s="775"/>
      <c r="AA6" s="771" t="s">
        <v>476</v>
      </c>
      <c r="AB6" s="772" t="s">
        <v>482</v>
      </c>
      <c r="AC6" s="773" t="s">
        <v>485</v>
      </c>
      <c r="AD6" s="774"/>
      <c r="AE6" s="774"/>
      <c r="AF6" s="776"/>
      <c r="AG6" s="771"/>
      <c r="AH6" s="772"/>
      <c r="AI6" s="773"/>
      <c r="AJ6" s="774"/>
      <c r="AK6" s="774"/>
      <c r="AL6" s="775"/>
      <c r="AM6" s="771"/>
      <c r="AN6" s="772"/>
      <c r="AO6" s="773"/>
      <c r="AP6" s="774"/>
      <c r="AQ6" s="774"/>
      <c r="AR6" s="776"/>
      <c r="AS6" s="777" t="s">
        <v>486</v>
      </c>
      <c r="AT6" s="778" t="s">
        <v>487</v>
      </c>
    </row>
    <row r="7" spans="2:46" ht="16" customHeight="1">
      <c r="B7" s="770" t="s">
        <v>488</v>
      </c>
      <c r="C7" s="771" t="s">
        <v>483</v>
      </c>
      <c r="D7" s="772" t="s">
        <v>489</v>
      </c>
      <c r="E7" s="773" t="s">
        <v>490</v>
      </c>
      <c r="F7" s="774">
        <v>17</v>
      </c>
      <c r="G7" s="774">
        <v>14</v>
      </c>
      <c r="H7" s="775">
        <f t="shared" si="0"/>
        <v>31</v>
      </c>
      <c r="I7" s="771" t="s">
        <v>484</v>
      </c>
      <c r="J7" s="772" t="s">
        <v>491</v>
      </c>
      <c r="K7" s="773" t="s">
        <v>492</v>
      </c>
      <c r="L7" s="774">
        <v>22</v>
      </c>
      <c r="M7" s="774">
        <v>9</v>
      </c>
      <c r="N7" s="775">
        <f t="shared" si="1"/>
        <v>31</v>
      </c>
      <c r="O7" s="771"/>
      <c r="P7" s="772"/>
      <c r="Q7" s="773"/>
      <c r="R7" s="774"/>
      <c r="S7" s="774"/>
      <c r="T7" s="775"/>
      <c r="U7" s="771"/>
      <c r="V7" s="772"/>
      <c r="W7" s="773"/>
      <c r="X7" s="774"/>
      <c r="Y7" s="774"/>
      <c r="Z7" s="775"/>
      <c r="AA7" s="771" t="s">
        <v>485</v>
      </c>
      <c r="AB7" s="772" t="s">
        <v>493</v>
      </c>
      <c r="AC7" s="773" t="s">
        <v>492</v>
      </c>
      <c r="AD7" s="774"/>
      <c r="AE7" s="774"/>
      <c r="AF7" s="776"/>
      <c r="AG7" s="771"/>
      <c r="AH7" s="772"/>
      <c r="AI7" s="773"/>
      <c r="AJ7" s="774"/>
      <c r="AK7" s="774"/>
      <c r="AL7" s="775"/>
      <c r="AM7" s="771" t="s">
        <v>494</v>
      </c>
      <c r="AN7" s="772" t="s">
        <v>495</v>
      </c>
      <c r="AO7" s="773" t="s">
        <v>492</v>
      </c>
      <c r="AP7" s="774" t="s">
        <v>496</v>
      </c>
      <c r="AQ7" s="774" t="s">
        <v>497</v>
      </c>
      <c r="AR7" s="776"/>
      <c r="AS7" s="777" t="s">
        <v>498</v>
      </c>
      <c r="AT7" s="778" t="s">
        <v>499</v>
      </c>
    </row>
    <row r="8" spans="2:46" ht="16" customHeight="1">
      <c r="B8" s="770" t="s">
        <v>500</v>
      </c>
      <c r="C8" s="771" t="s">
        <v>490</v>
      </c>
      <c r="D8" s="772" t="s">
        <v>501</v>
      </c>
      <c r="E8" s="773" t="s">
        <v>502</v>
      </c>
      <c r="F8" s="774">
        <v>27</v>
      </c>
      <c r="G8" s="774">
        <v>36</v>
      </c>
      <c r="H8" s="775">
        <f t="shared" si="0"/>
        <v>63</v>
      </c>
      <c r="I8" s="771" t="s">
        <v>492</v>
      </c>
      <c r="J8" s="772" t="s">
        <v>503</v>
      </c>
      <c r="K8" s="773" t="s">
        <v>504</v>
      </c>
      <c r="L8" s="774">
        <v>28</v>
      </c>
      <c r="M8" s="774">
        <v>36</v>
      </c>
      <c r="N8" s="775">
        <f t="shared" si="1"/>
        <v>64</v>
      </c>
      <c r="O8" s="771"/>
      <c r="P8" s="772"/>
      <c r="Q8" s="773"/>
      <c r="R8" s="774"/>
      <c r="S8" s="774"/>
      <c r="T8" s="775"/>
      <c r="U8" s="771"/>
      <c r="V8" s="772"/>
      <c r="W8" s="773"/>
      <c r="X8" s="774"/>
      <c r="Y8" s="774"/>
      <c r="Z8" s="775"/>
      <c r="AA8" s="771" t="s">
        <v>492</v>
      </c>
      <c r="AB8" s="779"/>
      <c r="AC8" s="773" t="s">
        <v>505</v>
      </c>
      <c r="AD8" s="774"/>
      <c r="AE8" s="774"/>
      <c r="AF8" s="776"/>
      <c r="AG8" s="771"/>
      <c r="AH8" s="772"/>
      <c r="AI8" s="773"/>
      <c r="AJ8" s="774"/>
      <c r="AK8" s="774"/>
      <c r="AL8" s="775"/>
      <c r="AM8" s="771" t="s">
        <v>492</v>
      </c>
      <c r="AN8" s="772" t="s">
        <v>506</v>
      </c>
      <c r="AO8" s="773" t="s">
        <v>507</v>
      </c>
      <c r="AP8" s="774" t="s">
        <v>508</v>
      </c>
      <c r="AQ8" s="774" t="s">
        <v>509</v>
      </c>
      <c r="AR8" s="776"/>
      <c r="AS8" s="777" t="s">
        <v>510</v>
      </c>
      <c r="AT8" s="778" t="s">
        <v>511</v>
      </c>
    </row>
    <row r="9" spans="2:46" ht="16" customHeight="1">
      <c r="B9" s="770" t="s">
        <v>512</v>
      </c>
      <c r="C9" s="771" t="s">
        <v>502</v>
      </c>
      <c r="D9" s="772" t="s">
        <v>513</v>
      </c>
      <c r="E9" s="773" t="s">
        <v>514</v>
      </c>
      <c r="F9" s="774">
        <v>23</v>
      </c>
      <c r="G9" s="774">
        <v>19</v>
      </c>
      <c r="H9" s="775">
        <f t="shared" si="0"/>
        <v>42</v>
      </c>
      <c r="I9" s="771" t="s">
        <v>504</v>
      </c>
      <c r="J9" s="772" t="s">
        <v>515</v>
      </c>
      <c r="K9" s="773" t="s">
        <v>514</v>
      </c>
      <c r="L9" s="774">
        <v>28</v>
      </c>
      <c r="M9" s="774">
        <v>17</v>
      </c>
      <c r="N9" s="775">
        <f t="shared" si="1"/>
        <v>45</v>
      </c>
      <c r="O9" s="771"/>
      <c r="P9" s="772"/>
      <c r="Q9" s="773"/>
      <c r="R9" s="774"/>
      <c r="S9" s="774"/>
      <c r="T9" s="775"/>
      <c r="U9" s="771"/>
      <c r="V9" s="772"/>
      <c r="W9" s="773"/>
      <c r="X9" s="774"/>
      <c r="Y9" s="774"/>
      <c r="Z9" s="775"/>
      <c r="AA9" s="771" t="s">
        <v>505</v>
      </c>
      <c r="AB9" s="772" t="s">
        <v>516</v>
      </c>
      <c r="AC9" s="773" t="s">
        <v>517</v>
      </c>
      <c r="AD9" s="774"/>
      <c r="AE9" s="774"/>
      <c r="AF9" s="776"/>
      <c r="AG9" s="771"/>
      <c r="AH9" s="772"/>
      <c r="AI9" s="773"/>
      <c r="AJ9" s="774"/>
      <c r="AK9" s="774"/>
      <c r="AL9" s="775"/>
      <c r="AM9" s="771" t="s">
        <v>507</v>
      </c>
      <c r="AN9" s="772" t="s">
        <v>518</v>
      </c>
      <c r="AO9" s="773" t="s">
        <v>519</v>
      </c>
      <c r="AP9" s="774" t="s">
        <v>520</v>
      </c>
      <c r="AQ9" s="774" t="s">
        <v>521</v>
      </c>
      <c r="AR9" s="776"/>
      <c r="AS9" s="777" t="s">
        <v>522</v>
      </c>
      <c r="AT9" s="778" t="s">
        <v>499</v>
      </c>
    </row>
    <row r="10" spans="2:46" ht="16" customHeight="1">
      <c r="B10" s="770" t="s">
        <v>523</v>
      </c>
      <c r="C10" s="771" t="s">
        <v>514</v>
      </c>
      <c r="D10" s="772" t="s">
        <v>524</v>
      </c>
      <c r="E10" s="773" t="s">
        <v>525</v>
      </c>
      <c r="F10" s="774">
        <v>52</v>
      </c>
      <c r="G10" s="774">
        <v>31</v>
      </c>
      <c r="H10" s="775">
        <f t="shared" si="0"/>
        <v>83</v>
      </c>
      <c r="I10" s="771" t="s">
        <v>514</v>
      </c>
      <c r="J10" s="772" t="s">
        <v>526</v>
      </c>
      <c r="K10" s="773" t="s">
        <v>525</v>
      </c>
      <c r="L10" s="774">
        <v>51</v>
      </c>
      <c r="M10" s="774">
        <v>32</v>
      </c>
      <c r="N10" s="775">
        <f t="shared" si="1"/>
        <v>83</v>
      </c>
      <c r="O10" s="771"/>
      <c r="P10" s="772"/>
      <c r="Q10" s="773"/>
      <c r="R10" s="774"/>
      <c r="S10" s="774"/>
      <c r="T10" s="775"/>
      <c r="U10" s="771"/>
      <c r="V10" s="772"/>
      <c r="W10" s="773"/>
      <c r="X10" s="774"/>
      <c r="Y10" s="774"/>
      <c r="Z10" s="775"/>
      <c r="AA10" s="771" t="s">
        <v>517</v>
      </c>
      <c r="AB10" s="772" t="s">
        <v>527</v>
      </c>
      <c r="AC10" s="773" t="s">
        <v>528</v>
      </c>
      <c r="AD10" s="774"/>
      <c r="AE10" s="774"/>
      <c r="AF10" s="776"/>
      <c r="AG10" s="771"/>
      <c r="AH10" s="772"/>
      <c r="AI10" s="773"/>
      <c r="AJ10" s="774"/>
      <c r="AK10" s="774"/>
      <c r="AL10" s="775"/>
      <c r="AM10" s="771" t="s">
        <v>519</v>
      </c>
      <c r="AN10" s="772" t="s">
        <v>529</v>
      </c>
      <c r="AO10" s="773" t="s">
        <v>530</v>
      </c>
      <c r="AP10" s="774" t="s">
        <v>531</v>
      </c>
      <c r="AQ10" s="774" t="s">
        <v>532</v>
      </c>
      <c r="AR10" s="776"/>
      <c r="AS10" s="777" t="s">
        <v>533</v>
      </c>
      <c r="AT10" s="778" t="s">
        <v>534</v>
      </c>
    </row>
    <row r="11" spans="2:46" ht="16" customHeight="1">
      <c r="B11" s="770" t="s">
        <v>535</v>
      </c>
      <c r="C11" s="771" t="s">
        <v>525</v>
      </c>
      <c r="D11" s="772" t="s">
        <v>536</v>
      </c>
      <c r="E11" s="773" t="s">
        <v>537</v>
      </c>
      <c r="F11" s="774">
        <v>42</v>
      </c>
      <c r="G11" s="774">
        <v>25</v>
      </c>
      <c r="H11" s="775">
        <f t="shared" si="0"/>
        <v>67</v>
      </c>
      <c r="I11" s="771" t="s">
        <v>525</v>
      </c>
      <c r="J11" s="772" t="s">
        <v>538</v>
      </c>
      <c r="K11" s="773" t="s">
        <v>539</v>
      </c>
      <c r="L11" s="774">
        <v>43</v>
      </c>
      <c r="M11" s="774">
        <v>20</v>
      </c>
      <c r="N11" s="775">
        <f t="shared" si="1"/>
        <v>63</v>
      </c>
      <c r="O11" s="771" t="s">
        <v>540</v>
      </c>
      <c r="P11" s="772" t="s">
        <v>541</v>
      </c>
      <c r="Q11" s="773" t="s">
        <v>542</v>
      </c>
      <c r="R11" s="774" t="s">
        <v>543</v>
      </c>
      <c r="S11" s="774" t="s">
        <v>544</v>
      </c>
      <c r="T11" s="775" t="s">
        <v>545</v>
      </c>
      <c r="U11" s="771" t="s">
        <v>546</v>
      </c>
      <c r="V11" s="772" t="s">
        <v>547</v>
      </c>
      <c r="W11" s="773" t="s">
        <v>548</v>
      </c>
      <c r="X11" s="774" t="s">
        <v>549</v>
      </c>
      <c r="Y11" s="774" t="s">
        <v>550</v>
      </c>
      <c r="Z11" s="775" t="s">
        <v>545</v>
      </c>
      <c r="AA11" s="771" t="s">
        <v>528</v>
      </c>
      <c r="AB11" s="772" t="s">
        <v>551</v>
      </c>
      <c r="AC11" s="773" t="s">
        <v>552</v>
      </c>
      <c r="AD11" s="774"/>
      <c r="AE11" s="774"/>
      <c r="AF11" s="776"/>
      <c r="AG11" s="771"/>
      <c r="AH11" s="772"/>
      <c r="AI11" s="773"/>
      <c r="AJ11" s="774"/>
      <c r="AK11" s="774"/>
      <c r="AL11" s="775"/>
      <c r="AM11" s="771" t="s">
        <v>530</v>
      </c>
      <c r="AN11" s="772" t="s">
        <v>553</v>
      </c>
      <c r="AO11" s="773" t="s">
        <v>554</v>
      </c>
      <c r="AP11" s="774" t="s">
        <v>555</v>
      </c>
      <c r="AQ11" s="774" t="s">
        <v>556</v>
      </c>
      <c r="AR11" s="776"/>
      <c r="AS11" s="777" t="s">
        <v>557</v>
      </c>
      <c r="AT11" s="778" t="s">
        <v>558</v>
      </c>
    </row>
    <row r="12" spans="2:46" ht="16" customHeight="1">
      <c r="B12" s="770" t="s">
        <v>559</v>
      </c>
      <c r="C12" s="771" t="s">
        <v>537</v>
      </c>
      <c r="D12" s="772" t="s">
        <v>560</v>
      </c>
      <c r="E12" s="772" t="s">
        <v>561</v>
      </c>
      <c r="F12" s="774">
        <v>14</v>
      </c>
      <c r="G12" s="774">
        <v>17</v>
      </c>
      <c r="H12" s="775">
        <f t="shared" si="0"/>
        <v>31</v>
      </c>
      <c r="I12" s="771" t="s">
        <v>539</v>
      </c>
      <c r="J12" s="772" t="s">
        <v>562</v>
      </c>
      <c r="K12" s="772" t="s">
        <v>563</v>
      </c>
      <c r="L12" s="774">
        <v>22</v>
      </c>
      <c r="M12" s="774">
        <v>14</v>
      </c>
      <c r="N12" s="775">
        <f t="shared" si="1"/>
        <v>36</v>
      </c>
      <c r="O12" s="771" t="s">
        <v>542</v>
      </c>
      <c r="P12" s="772" t="s">
        <v>564</v>
      </c>
      <c r="Q12" s="772" t="s">
        <v>561</v>
      </c>
      <c r="R12" s="774" t="s">
        <v>565</v>
      </c>
      <c r="S12" s="774" t="s">
        <v>566</v>
      </c>
      <c r="T12" s="775" t="s">
        <v>532</v>
      </c>
      <c r="U12" s="771" t="s">
        <v>548</v>
      </c>
      <c r="V12" s="772" t="s">
        <v>567</v>
      </c>
      <c r="W12" s="772" t="s">
        <v>568</v>
      </c>
      <c r="X12" s="774" t="s">
        <v>565</v>
      </c>
      <c r="Y12" s="774" t="s">
        <v>565</v>
      </c>
      <c r="Z12" s="775" t="s">
        <v>569</v>
      </c>
      <c r="AA12" s="771" t="s">
        <v>552</v>
      </c>
      <c r="AB12" s="772" t="s">
        <v>570</v>
      </c>
      <c r="AC12" s="772" t="s">
        <v>571</v>
      </c>
      <c r="AD12" s="774"/>
      <c r="AE12" s="774"/>
      <c r="AF12" s="776"/>
      <c r="AG12" s="771"/>
      <c r="AH12" s="772"/>
      <c r="AI12" s="772"/>
      <c r="AJ12" s="774"/>
      <c r="AK12" s="774"/>
      <c r="AL12" s="775"/>
      <c r="AM12" s="771" t="s">
        <v>554</v>
      </c>
      <c r="AN12" s="772" t="s">
        <v>572</v>
      </c>
      <c r="AO12" s="772" t="s">
        <v>573</v>
      </c>
      <c r="AP12" s="774" t="s">
        <v>574</v>
      </c>
      <c r="AQ12" s="774" t="s">
        <v>574</v>
      </c>
      <c r="AR12" s="776"/>
      <c r="AS12" s="777" t="s">
        <v>575</v>
      </c>
      <c r="AT12" s="778" t="s">
        <v>576</v>
      </c>
    </row>
    <row r="13" spans="2:46" ht="16" customHeight="1">
      <c r="B13" s="770" t="s">
        <v>577</v>
      </c>
      <c r="C13" s="780" t="s">
        <v>561</v>
      </c>
      <c r="D13" s="772" t="s">
        <v>578</v>
      </c>
      <c r="E13" s="772" t="s">
        <v>579</v>
      </c>
      <c r="F13" s="781" t="s">
        <v>580</v>
      </c>
      <c r="G13" s="782" t="s">
        <v>581</v>
      </c>
      <c r="H13" s="783" t="s">
        <v>582</v>
      </c>
      <c r="I13" s="780" t="s">
        <v>563</v>
      </c>
      <c r="J13" s="772" t="s">
        <v>583</v>
      </c>
      <c r="K13" s="772" t="s">
        <v>579</v>
      </c>
      <c r="L13" s="784" t="s">
        <v>584</v>
      </c>
      <c r="M13" s="785" t="s">
        <v>585</v>
      </c>
      <c r="N13" s="786" t="s">
        <v>586</v>
      </c>
      <c r="O13" s="780" t="s">
        <v>561</v>
      </c>
      <c r="P13" s="772" t="s">
        <v>587</v>
      </c>
      <c r="Q13" s="772" t="s">
        <v>588</v>
      </c>
      <c r="R13" s="781" t="s">
        <v>589</v>
      </c>
      <c r="S13" s="782" t="s">
        <v>585</v>
      </c>
      <c r="T13" s="783" t="s">
        <v>582</v>
      </c>
      <c r="U13" s="780" t="s">
        <v>568</v>
      </c>
      <c r="V13" s="772" t="s">
        <v>590</v>
      </c>
      <c r="W13" s="772" t="s">
        <v>588</v>
      </c>
      <c r="X13" s="781" t="s">
        <v>591</v>
      </c>
      <c r="Y13" s="782" t="s">
        <v>592</v>
      </c>
      <c r="Z13" s="783" t="s">
        <v>593</v>
      </c>
      <c r="AA13" s="780" t="s">
        <v>571</v>
      </c>
      <c r="AB13" s="772" t="s">
        <v>594</v>
      </c>
      <c r="AC13" s="772" t="s">
        <v>595</v>
      </c>
      <c r="AD13" s="781"/>
      <c r="AE13" s="782"/>
      <c r="AF13" s="781"/>
      <c r="AG13" s="780"/>
      <c r="AH13" s="772"/>
      <c r="AI13" s="772"/>
      <c r="AJ13" s="781"/>
      <c r="AK13" s="782"/>
      <c r="AL13" s="783"/>
      <c r="AM13" s="780" t="s">
        <v>573</v>
      </c>
      <c r="AN13" s="772" t="s">
        <v>596</v>
      </c>
      <c r="AO13" s="772" t="s">
        <v>597</v>
      </c>
      <c r="AP13" s="781" t="s">
        <v>598</v>
      </c>
      <c r="AQ13" s="782" t="s">
        <v>599</v>
      </c>
      <c r="AR13" s="781"/>
      <c r="AS13" s="777" t="s">
        <v>600</v>
      </c>
      <c r="AT13" s="778" t="s">
        <v>601</v>
      </c>
    </row>
    <row r="14" spans="2:46" ht="16" customHeight="1">
      <c r="B14" s="787" t="s">
        <v>602</v>
      </c>
      <c r="C14" s="788" t="s">
        <v>603</v>
      </c>
      <c r="D14" s="789" t="s">
        <v>604</v>
      </c>
      <c r="E14" s="789" t="s">
        <v>605</v>
      </c>
      <c r="F14" s="790" t="s">
        <v>606</v>
      </c>
      <c r="G14" s="791" t="s">
        <v>521</v>
      </c>
      <c r="H14" s="792" t="s">
        <v>607</v>
      </c>
      <c r="I14" s="788" t="s">
        <v>603</v>
      </c>
      <c r="J14" s="789" t="s">
        <v>815</v>
      </c>
      <c r="K14" s="789" t="s">
        <v>608</v>
      </c>
      <c r="L14" s="790" t="s">
        <v>816</v>
      </c>
      <c r="M14" s="791" t="s">
        <v>817</v>
      </c>
      <c r="N14" s="792" t="s">
        <v>609</v>
      </c>
      <c r="O14" s="788" t="s">
        <v>588</v>
      </c>
      <c r="P14" s="789" t="s">
        <v>610</v>
      </c>
      <c r="Q14" s="789" t="s">
        <v>611</v>
      </c>
      <c r="R14" s="790" t="s">
        <v>612</v>
      </c>
      <c r="S14" s="791" t="s">
        <v>613</v>
      </c>
      <c r="T14" s="792" t="s">
        <v>614</v>
      </c>
      <c r="U14" s="788" t="s">
        <v>588</v>
      </c>
      <c r="V14" s="789" t="s">
        <v>615</v>
      </c>
      <c r="W14" s="789" t="s">
        <v>616</v>
      </c>
      <c r="X14" s="790" t="s">
        <v>569</v>
      </c>
      <c r="Y14" s="791" t="s">
        <v>617</v>
      </c>
      <c r="Z14" s="792" t="s">
        <v>618</v>
      </c>
      <c r="AA14" s="788" t="s">
        <v>595</v>
      </c>
      <c r="AB14" s="793"/>
      <c r="AC14" s="793"/>
      <c r="AD14" s="790"/>
      <c r="AE14" s="791"/>
      <c r="AF14" s="794"/>
      <c r="AG14" s="780"/>
      <c r="AH14" s="772"/>
      <c r="AI14" s="772"/>
      <c r="AJ14" s="784"/>
      <c r="AK14" s="785"/>
      <c r="AL14" s="786"/>
      <c r="AM14" s="780" t="s">
        <v>597</v>
      </c>
      <c r="AN14" s="772" t="s">
        <v>619</v>
      </c>
      <c r="AO14" s="772" t="s">
        <v>611</v>
      </c>
      <c r="AP14" s="784" t="s">
        <v>620</v>
      </c>
      <c r="AQ14" s="785" t="s">
        <v>621</v>
      </c>
      <c r="AR14" s="795"/>
      <c r="AS14" s="777" t="s">
        <v>622</v>
      </c>
      <c r="AT14" s="778" t="s">
        <v>499</v>
      </c>
    </row>
    <row r="15" spans="2:46" ht="16" customHeight="1" thickBot="1">
      <c r="B15" s="1226" t="s">
        <v>623</v>
      </c>
      <c r="C15" s="796" t="s">
        <v>624</v>
      </c>
      <c r="D15" s="797" t="s">
        <v>625</v>
      </c>
      <c r="E15" s="797" t="s">
        <v>626</v>
      </c>
      <c r="F15" s="798" t="s">
        <v>627</v>
      </c>
      <c r="G15" s="799" t="s">
        <v>813</v>
      </c>
      <c r="H15" s="800" t="s">
        <v>814</v>
      </c>
      <c r="I15" s="796" t="s">
        <v>630</v>
      </c>
      <c r="J15" s="797" t="s">
        <v>631</v>
      </c>
      <c r="K15" s="797" t="s">
        <v>626</v>
      </c>
      <c r="L15" s="798" t="s">
        <v>632</v>
      </c>
      <c r="M15" s="799" t="s">
        <v>628</v>
      </c>
      <c r="N15" s="800" t="s">
        <v>629</v>
      </c>
      <c r="O15" s="796"/>
      <c r="P15" s="797"/>
      <c r="Q15" s="797"/>
      <c r="R15" s="798"/>
      <c r="S15" s="799"/>
      <c r="T15" s="800"/>
      <c r="U15" s="796"/>
      <c r="V15" s="797"/>
      <c r="W15" s="797"/>
      <c r="X15" s="798"/>
      <c r="Y15" s="799"/>
      <c r="Z15" s="800"/>
      <c r="AA15" s="796"/>
      <c r="AB15" s="797"/>
      <c r="AC15" s="797"/>
      <c r="AD15" s="798"/>
      <c r="AE15" s="799"/>
      <c r="AF15" s="801"/>
      <c r="AG15" s="796"/>
      <c r="AH15" s="797"/>
      <c r="AI15" s="797"/>
      <c r="AJ15" s="798"/>
      <c r="AK15" s="799"/>
      <c r="AL15" s="800"/>
      <c r="AM15" s="796"/>
      <c r="AN15" s="797"/>
      <c r="AO15" s="797"/>
      <c r="AP15" s="798"/>
      <c r="AQ15" s="799"/>
      <c r="AR15" s="801"/>
      <c r="AS15" s="802" t="s">
        <v>633</v>
      </c>
      <c r="AT15" s="803" t="s">
        <v>634</v>
      </c>
    </row>
    <row r="16" spans="2:46" ht="16" customHeight="1">
      <c r="B16" s="747" t="s">
        <v>635</v>
      </c>
      <c r="D16" s="804"/>
      <c r="E16" s="804"/>
      <c r="F16" s="804"/>
      <c r="G16" s="804"/>
      <c r="H16" s="804"/>
      <c r="I16" s="804"/>
      <c r="K16" s="805" t="s">
        <v>85</v>
      </c>
      <c r="L16" s="804"/>
    </row>
    <row r="17" spans="3:39" ht="13.5">
      <c r="C17" s="804"/>
      <c r="D17" s="804"/>
      <c r="E17" s="804"/>
      <c r="F17" s="804"/>
      <c r="G17" s="804"/>
      <c r="H17" s="804"/>
      <c r="I17" s="804"/>
      <c r="K17" s="805"/>
      <c r="L17" s="804"/>
      <c r="AM17" s="806"/>
    </row>
    <row r="18" spans="3:39" ht="13.5">
      <c r="AM18" s="806"/>
    </row>
    <row r="19" spans="3:39">
      <c r="AM19" s="807"/>
    </row>
    <row r="20" spans="3:39">
      <c r="AM20" s="807"/>
    </row>
    <row r="21" spans="3:39">
      <c r="AM21" s="807"/>
    </row>
    <row r="22" spans="3:39">
      <c r="AM22" s="807"/>
    </row>
    <row r="23" spans="3:39">
      <c r="AM23" s="807"/>
    </row>
    <row r="24" spans="3:39">
      <c r="AM24" s="807"/>
    </row>
    <row r="25" spans="3:39">
      <c r="AM25" s="807"/>
    </row>
    <row r="26" spans="3:39">
      <c r="AM26" s="807"/>
    </row>
    <row r="27" spans="3:39">
      <c r="AM27" s="807"/>
    </row>
    <row r="28" spans="3:39">
      <c r="AM28" s="807"/>
    </row>
    <row r="29" spans="3:39">
      <c r="AM29" s="807"/>
    </row>
    <row r="30" spans="3:39">
      <c r="AM30" s="807"/>
    </row>
    <row r="31" spans="3:39">
      <c r="AM31" s="807"/>
    </row>
    <row r="32" spans="3:39">
      <c r="AM32" s="807"/>
    </row>
  </sheetData>
  <mergeCells count="15">
    <mergeCell ref="AM2:AR2"/>
    <mergeCell ref="AS2:AT3"/>
    <mergeCell ref="F3:H3"/>
    <mergeCell ref="L3:N3"/>
    <mergeCell ref="R3:T3"/>
    <mergeCell ref="X3:Z3"/>
    <mergeCell ref="AD3:AF3"/>
    <mergeCell ref="AJ3:AL3"/>
    <mergeCell ref="AP3:AR3"/>
    <mergeCell ref="C2:H2"/>
    <mergeCell ref="I2:N2"/>
    <mergeCell ref="O2:T2"/>
    <mergeCell ref="U2:Z2"/>
    <mergeCell ref="AA2:AF2"/>
    <mergeCell ref="AG2:AL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目次</vt:lpstr>
      <vt:lpstr>1国県CI</vt:lpstr>
      <vt:lpstr>2先行個別</vt:lpstr>
      <vt:lpstr>3一致個別</vt:lpstr>
      <vt:lpstr>4遅行個別</vt:lpstr>
      <vt:lpstr>5先行長期</vt:lpstr>
      <vt:lpstr>6一致長期</vt:lpstr>
      <vt:lpstr>7遅行長期</vt:lpstr>
      <vt:lpstr>8景気基準日付</vt:lpstr>
      <vt:lpstr>9経済指標比較</vt:lpstr>
      <vt:lpstr>10基調判断資料</vt:lpstr>
      <vt:lpstr>11グラフデータ</vt:lpstr>
      <vt:lpstr>12ciグラフ</vt:lpstr>
      <vt:lpstr>13diグラフ</vt:lpstr>
      <vt:lpstr>14ci移動平均グラフ</vt:lpstr>
      <vt:lpstr>15国県ciグラフ</vt:lpstr>
      <vt:lpstr>16累積diグラフ</vt:lpstr>
      <vt:lpstr>17兵庫CLI2020</vt:lpstr>
      <vt:lpstr>18兵庫CLI2015</vt:lpstr>
      <vt:lpstr>'12ciグラフ'!Print_Area</vt:lpstr>
      <vt:lpstr>'13diグラフ'!Print_Area</vt:lpstr>
      <vt:lpstr>'14ci移動平均グラフ'!Print_Area</vt:lpstr>
      <vt:lpstr>'15国県ciグラフ'!Print_Area</vt:lpstr>
      <vt:lpstr>'16累積diグラフ'!Print_Area</vt:lpstr>
      <vt:lpstr>'11グラフデータ'!Print_Titles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健吾</cp:lastModifiedBy>
  <cp:lastPrinted>2025-05-27T01:54:56Z</cp:lastPrinted>
  <dcterms:created xsi:type="dcterms:W3CDTF">2000-12-14T11:08:00Z</dcterms:created>
  <dcterms:modified xsi:type="dcterms:W3CDTF">2026-03-23T04:30:37Z</dcterms:modified>
</cp:coreProperties>
</file>