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915" windowWidth="20520" windowHeight="3975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</sheets>
  <definedNames>
    <definedName name="__123Graph_AGraph1" hidden="1">#REF!</definedName>
    <definedName name="__123Graph_XGraph1" hidden="1">#REF!</definedName>
    <definedName name="_xlfn.RANK.EQ" hidden="1">#NAME?</definedName>
    <definedName name="_xlnm.Print_Area" localSheetId="0">'第１表'!$B$2:$AB$190</definedName>
    <definedName name="_xlnm.Print_Area" localSheetId="1">'第２表'!$A$1:$N$70</definedName>
    <definedName name="_xlnm.Print_Area" localSheetId="2">'第３表'!$C$1:$AR$70</definedName>
    <definedName name="_xlnm.Print_Area" localSheetId="3">'第４表'!$A$1:$AA$42</definedName>
    <definedName name="_xlnm.Print_Area" localSheetId="4">'第５表'!$A$1:$AH$56</definedName>
    <definedName name="Print_Area_MI">#REF!</definedName>
    <definedName name="_xlnm.Print_Titles" localSheetId="0">'第１表'!$B:$C</definedName>
    <definedName name="_xlnm.Print_Titles" localSheetId="2">'第３表'!$C:$C</definedName>
  </definedNames>
  <calcPr fullCalcOnLoad="1" refMode="R1C1"/>
</workbook>
</file>

<file path=xl/sharedStrings.xml><?xml version="1.0" encoding="utf-8"?>
<sst xmlns="http://schemas.openxmlformats.org/spreadsheetml/2006/main" count="1098" uniqueCount="289">
  <si>
    <t>区分</t>
  </si>
  <si>
    <t>61年</t>
  </si>
  <si>
    <t>62年</t>
  </si>
  <si>
    <t>平成元年</t>
  </si>
  <si>
    <t>３年</t>
  </si>
  <si>
    <t>４年</t>
  </si>
  <si>
    <t>５年</t>
  </si>
  <si>
    <t>６年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</si>
  <si>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</si>
  <si>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</si>
  <si>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</si>
  <si>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</si>
  <si>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</si>
  <si>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</si>
  <si>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</si>
  <si>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</si>
  <si>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</si>
  <si>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</si>
  <si>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</si>
  <si>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(各年1月1日)</t>
  </si>
  <si>
    <t>計</t>
  </si>
  <si>
    <t>人</t>
  </si>
  <si>
    <t>男</t>
  </si>
  <si>
    <t>女</t>
  </si>
  <si>
    <t>自 　然 　増 　減</t>
  </si>
  <si>
    <t>出    生</t>
  </si>
  <si>
    <t>死　　亡</t>
  </si>
  <si>
    <t>社　会　増　減</t>
  </si>
  <si>
    <t>15年</t>
  </si>
  <si>
    <t>16年</t>
  </si>
  <si>
    <t>推計(推定)</t>
  </si>
  <si>
    <t>市 町 名</t>
  </si>
  <si>
    <t>　人口（各年１月１日）</t>
  </si>
  <si>
    <t>増　減　数</t>
  </si>
  <si>
    <t>増　減　率</t>
  </si>
  <si>
    <t xml:space="preserve">人 </t>
  </si>
  <si>
    <t>％</t>
  </si>
  <si>
    <t>県  合  計</t>
  </si>
  <si>
    <t>神戸地域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</si>
  <si>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</si>
  <si>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</si>
  <si>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</si>
  <si>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</si>
  <si>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</si>
  <si>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</si>
  <si>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</si>
  <si>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</si>
  <si>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</si>
  <si>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東灘区</t>
  </si>
  <si>
    <t>中央区</t>
  </si>
  <si>
    <t>兵庫区</t>
  </si>
  <si>
    <t>長田区</t>
  </si>
  <si>
    <t>須磨区</t>
  </si>
  <si>
    <t>垂水区</t>
  </si>
  <si>
    <t>加古川市</t>
  </si>
  <si>
    <t>猪名川町</t>
  </si>
  <si>
    <t>稲美町</t>
  </si>
  <si>
    <t>播磨町</t>
  </si>
  <si>
    <t>市川町</t>
  </si>
  <si>
    <t>福崎町</t>
  </si>
  <si>
    <t>太子町</t>
  </si>
  <si>
    <t>上郡町</t>
  </si>
  <si>
    <t>佐用町</t>
  </si>
  <si>
    <t>転入</t>
  </si>
  <si>
    <t>その他の増</t>
  </si>
  <si>
    <t>転出</t>
  </si>
  <si>
    <t>その他の減</t>
  </si>
  <si>
    <t>日本人男</t>
  </si>
  <si>
    <t>日本人女</t>
  </si>
  <si>
    <t>外国人男</t>
  </si>
  <si>
    <t>外国人女</t>
  </si>
  <si>
    <t>計</t>
  </si>
  <si>
    <t>男</t>
  </si>
  <si>
    <t>女</t>
  </si>
  <si>
    <t>南あわじ市</t>
  </si>
  <si>
    <t>たつの市</t>
  </si>
  <si>
    <t>多可町</t>
  </si>
  <si>
    <t>香美町</t>
  </si>
  <si>
    <t>新温泉町</t>
  </si>
  <si>
    <t>（推定）11年</t>
  </si>
  <si>
    <t>（推定）12年</t>
  </si>
  <si>
    <t>出生</t>
  </si>
  <si>
    <t>死亡</t>
  </si>
  <si>
    <t>社会増</t>
  </si>
  <si>
    <t>社会減</t>
  </si>
  <si>
    <t>外国人</t>
  </si>
  <si>
    <t>養父市</t>
  </si>
  <si>
    <t>丹波市</t>
  </si>
  <si>
    <t>朝来市</t>
  </si>
  <si>
    <t>淡路市</t>
  </si>
  <si>
    <t>宍粟市</t>
  </si>
  <si>
    <t>加東市</t>
  </si>
  <si>
    <t>神河町</t>
  </si>
  <si>
    <t>純増減</t>
  </si>
  <si>
    <t>市町名</t>
  </si>
  <si>
    <t>日本人</t>
  </si>
  <si>
    <t>男</t>
  </si>
  <si>
    <t>女</t>
  </si>
  <si>
    <t>男</t>
  </si>
  <si>
    <t>女</t>
  </si>
  <si>
    <t>県合計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</si>
  <si>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</si>
  <si>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</si>
  <si>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</si>
  <si>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</si>
  <si>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</si>
  <si>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</si>
  <si>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</si>
  <si>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</si>
  <si>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</si>
  <si>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</si>
  <si>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</si>
  <si>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</si>
  <si>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</si>
  <si>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</si>
  <si>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</si>
  <si>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</si>
  <si>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</si>
  <si>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</si>
  <si>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</si>
  <si>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灘　区</t>
  </si>
  <si>
    <t>西　区</t>
  </si>
  <si>
    <t>人　口</t>
  </si>
  <si>
    <t>７年</t>
  </si>
  <si>
    <t>８年</t>
  </si>
  <si>
    <t>９年</t>
  </si>
  <si>
    <t>10年</t>
  </si>
  <si>
    <t>13年</t>
  </si>
  <si>
    <t>14年</t>
  </si>
  <si>
    <t>17年</t>
  </si>
  <si>
    <t>18年</t>
  </si>
  <si>
    <t>19年</t>
  </si>
  <si>
    <t>20年</t>
  </si>
  <si>
    <t>21年</t>
  </si>
  <si>
    <t>H18年１月</t>
  </si>
  <si>
    <t>H19年１月</t>
  </si>
  <si>
    <t>H20年１月</t>
  </si>
  <si>
    <t>転出等</t>
  </si>
  <si>
    <t>転入等</t>
  </si>
  <si>
    <t>自然増減</t>
  </si>
  <si>
    <t>社会増減</t>
  </si>
  <si>
    <t>（出生ー死亡）</t>
  </si>
  <si>
    <t>(転入等-転出等)</t>
  </si>
  <si>
    <t>区分</t>
  </si>
  <si>
    <t>純増減</t>
  </si>
  <si>
    <t>自然
増減</t>
  </si>
  <si>
    <t>社会
増減</t>
  </si>
  <si>
    <t>（注）　増減率は小数点第3位を四捨五入し、小数点第2位まで表示している。（各年の増減率=増減数/当該年の１月１日推計人口×100）</t>
  </si>
  <si>
    <t>　　　</t>
  </si>
  <si>
    <t>第１表　年次別自然・社会増減表（県）</t>
  </si>
  <si>
    <t>（1）　増減数</t>
  </si>
  <si>
    <t>（2）　増減率</t>
  </si>
  <si>
    <t>推計人口</t>
  </si>
  <si>
    <t>純増減</t>
  </si>
  <si>
    <t>自然
増減</t>
  </si>
  <si>
    <t>社会
増減</t>
  </si>
  <si>
    <t>純増減</t>
  </si>
  <si>
    <t>自然
増減</t>
  </si>
  <si>
    <t>％</t>
  </si>
  <si>
    <t>県合計</t>
  </si>
  <si>
    <t>神戸市</t>
  </si>
  <si>
    <t>灘区</t>
  </si>
  <si>
    <t>北区</t>
  </si>
  <si>
    <t>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</si>
  <si>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</si>
  <si>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</si>
  <si>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</si>
  <si>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</si>
  <si>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</si>
  <si>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</si>
  <si>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</si>
  <si>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</si>
  <si>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</si>
  <si>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</si>
  <si>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</si>
  <si>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</si>
  <si>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</si>
  <si>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</si>
  <si>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</si>
  <si>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</si>
  <si>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</si>
  <si>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</si>
  <si>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日本人</t>
  </si>
  <si>
    <t>純増減</t>
  </si>
  <si>
    <t>自然増減</t>
  </si>
  <si>
    <t>社会増減</t>
  </si>
  <si>
    <t>人</t>
  </si>
  <si>
    <t>…</t>
  </si>
  <si>
    <t>…</t>
  </si>
  <si>
    <t>（注） 推計人口は国勢調査人口を基礎として算出しているため、当該年の増減数を加えても次年の人口に一致しない年がある。</t>
  </si>
  <si>
    <t>　　　平成11年は推定人口を用いているため、平成10年の増減数を加えても11年の人口と一致しない。</t>
  </si>
  <si>
    <t>（注）　増減率は小数点第3位を四捨五入し、小数点第2位まで表示している。</t>
  </si>
  <si>
    <t>H23年１月</t>
  </si>
  <si>
    <t>兵庫区</t>
  </si>
  <si>
    <t>長田区</t>
  </si>
  <si>
    <t>須磨区</t>
  </si>
  <si>
    <t>垂水区</t>
  </si>
  <si>
    <t>中央区</t>
  </si>
  <si>
    <t>22年</t>
  </si>
  <si>
    <t xml:space="preserve"> 23年</t>
  </si>
  <si>
    <t xml:space="preserve"> 24年</t>
  </si>
  <si>
    <t>H24年１月</t>
  </si>
  <si>
    <t>25年</t>
  </si>
  <si>
    <t>26年</t>
  </si>
  <si>
    <t>H26年１月</t>
  </si>
  <si>
    <t>H27年１月</t>
  </si>
  <si>
    <t>２月</t>
  </si>
  <si>
    <t>３月</t>
  </si>
  <si>
    <t>４月</t>
  </si>
  <si>
    <t>10月</t>
  </si>
  <si>
    <t>27年</t>
  </si>
  <si>
    <t>区分</t>
  </si>
  <si>
    <t>28年</t>
  </si>
  <si>
    <t>H28年１月</t>
  </si>
  <si>
    <t>…</t>
  </si>
  <si>
    <t>純 　増 　減</t>
  </si>
  <si>
    <t>補間補正数</t>
  </si>
  <si>
    <t>計</t>
  </si>
  <si>
    <t>男</t>
  </si>
  <si>
    <t>女</t>
  </si>
  <si>
    <t>自然増減＋社会増減＋補間補正数</t>
  </si>
  <si>
    <t>順位</t>
  </si>
  <si>
    <t>位</t>
  </si>
  <si>
    <t>-</t>
  </si>
  <si>
    <t>29年</t>
  </si>
  <si>
    <t>自然
増減</t>
  </si>
  <si>
    <t>社会
増減</t>
  </si>
  <si>
    <t>平成29年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</si>
  <si>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</si>
  <si>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</si>
  <si>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</si>
  <si>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</si>
  <si>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</si>
  <si>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</si>
  <si>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</si>
  <si>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</si>
  <si>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</si>
  <si>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</si>
  <si>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</si>
  <si>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</si>
  <si>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</si>
  <si>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</si>
  <si>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</si>
  <si>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</si>
  <si>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</si>
  <si>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</si>
  <si>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神戸市</t>
  </si>
  <si>
    <t>30年</t>
  </si>
  <si>
    <t>31年</t>
  </si>
  <si>
    <t>H30年１月</t>
  </si>
  <si>
    <t>平成30年</t>
  </si>
  <si>
    <t>平成31年・令和元年</t>
  </si>
  <si>
    <t>人</t>
  </si>
  <si>
    <t>純増減</t>
  </si>
  <si>
    <t>平成31年・令和元年</t>
  </si>
  <si>
    <t>令和２年</t>
  </si>
  <si>
    <t>H31年１月</t>
  </si>
  <si>
    <t>R元年５月</t>
  </si>
  <si>
    <t>丹波篠山市</t>
  </si>
  <si>
    <t>令和２年</t>
  </si>
  <si>
    <t>平成２年</t>
  </si>
  <si>
    <t>北  区</t>
  </si>
  <si>
    <t>丹波篠山市</t>
  </si>
  <si>
    <t>北　区</t>
  </si>
  <si>
    <t>３年</t>
  </si>
  <si>
    <t>令和３年</t>
  </si>
  <si>
    <t>R２年１月</t>
  </si>
  <si>
    <t>平成29年</t>
  </si>
  <si>
    <t>平成30年</t>
  </si>
  <si>
    <t>令和２年</t>
  </si>
  <si>
    <t>令和４年</t>
  </si>
  <si>
    <t>４年</t>
  </si>
  <si>
    <t>R３年１月</t>
  </si>
  <si>
    <t>令和３年</t>
  </si>
  <si>
    <t>5年間（平成29年～令和３年）計</t>
  </si>
  <si>
    <t>補間
補正数</t>
  </si>
  <si>
    <t>５年間（平成29年～令和３年）計</t>
  </si>
  <si>
    <t>補間
補正数</t>
  </si>
  <si>
    <t>第３表　市区町別自然・社会増減表（令和３年１月～12月）</t>
  </si>
  <si>
    <t>第３表　市区町別自然・社会増減表（令和３年１月～12月）</t>
  </si>
  <si>
    <t>第４表　地域別人口の増減数及び増減率（平成29年～令和３年）</t>
  </si>
  <si>
    <t>第５表　市区町別人口の増減数及び増減率（平成29年～令和３年）</t>
  </si>
  <si>
    <t>第２表　市区町別自然・社会増減数及び増減率（令和３年）</t>
  </si>
  <si>
    <t>県合計</t>
  </si>
  <si>
    <t>H29.1.1</t>
  </si>
  <si>
    <t>H30.1.1</t>
  </si>
  <si>
    <t>H31.1.1</t>
  </si>
  <si>
    <t>R2.1.1</t>
  </si>
  <si>
    <t>R3.1.1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</si>
</sst>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#,##0_ "/>
    <numFmt numFmtId="179" formatCode="#,##0_ ;[Red]\-#,##0\ "/>
    <numFmt numFmtId="180" formatCode="0_);[Red]\(0\)"/>
    <numFmt numFmtId="181" formatCode="0;&quot;△ &quot;0"/>
    <numFmt numFmtId="182" formatCode="#,##0;&quot;△ &quot;#,##0"/>
    <numFmt numFmtId="183" formatCode="#,##0.00;&quot;△ &quot;#,##0.00"/>
    <numFmt numFmtId="184" formatCode="#,##0_);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"/>
    <numFmt numFmtId="190" formatCode="#,##0.0;&quot;△ &quot;#,##0.0"/>
    <numFmt numFmtId="191" formatCode="mmm\-yyyy"/>
    <numFmt numFmtId="192" formatCode="0.00;&quot;△ &quot;0.00"/>
    <numFmt numFmtId="193" formatCode="[$-411]ge\.m\.d;@"/>
    <numFmt numFmtId="194" formatCode="#,##0.0;[Red]\-#,##0.0"/>
    <numFmt numFmtId="195" formatCode="#,##0.0_ "/>
    <numFmt numFmtId="196" formatCode="0.0;&quot;△ &quot;0.0"/>
    <numFmt numFmtId="197" formatCode="0.0%"/>
    <numFmt numFmtId="198" formatCode="#&quot;¥&quot;\!\ ###&quot;¥&quot;\!\ ##0"/>
    <numFmt numFmtId="199" formatCode="0.00_ "/>
    <numFmt numFmtId="200" formatCode="0.00_);[Red]\(0.00\)"/>
    <numFmt numFmtId="201" formatCode="0.000_ "/>
    <numFmt numFmtId="202" formatCode="0.0_ "/>
    <numFmt numFmtId="203" formatCode="0.0;&quot;▲ &quot;0.0"/>
    <numFmt numFmtId="204" formatCode="#,##0;&quot;▲ &quot;#,##0"/>
    <numFmt numFmtId="205" formatCode="&quot;H&quot;#&quot;年&quot;"/>
    <numFmt numFmtId="206" formatCode="[$-411]ggge&quot;年&quot;m&quot;月&quot;d&quot;日&quot;;@"/>
    <numFmt numFmtId="207" formatCode="#,##0.0;&quot;▲ &quot;#,##0.0"/>
    <numFmt numFmtId="208" formatCode="#,##0_);[Red]\(#,##0\)"/>
    <numFmt numFmtId="209" formatCode="&quot;¥&quot;#,##0_);[Red]\(&quot;¥&quot;#,##0\)"/>
    <numFmt numFmtId="210" formatCode="0;&quot;▲ &quot;0"/>
    <numFmt numFmtId="211" formatCode="yyyy&quot;年&quot;m&quot;月&quot;;@"/>
    <numFmt numFmtId="212" formatCode="#,##0.000;&quot;△ &quot;#,##0.000"/>
    <numFmt numFmtId="213" formatCode="\(#,##0\);\(\-#,##0\)"/>
    <numFmt numFmtId="214" formatCode="0.0000"/>
    <numFmt numFmtId="215" formatCode="0.000"/>
    <numFmt numFmtId="216" formatCode="0.000;&quot;△ &quot;0.000"/>
  </numFmts>
  <fonts count="63">
    <font>
      <sz val="12"/>
      <name val="ＭＳ Ｐ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i/>
      <sz val="9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9"/>
      <color indexed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9"/>
      <color rgb="FFFF0000"/>
      <name val="ＭＳ Ｐゴシック"/>
      <family val="3"/>
    </font>
    <font>
      <b/>
      <sz val="10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178" fontId="6" fillId="0" borderId="0">
      <alignment vertical="center"/>
      <protection/>
    </xf>
    <xf numFmtId="0" fontId="6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57" fillId="31" borderId="0" applyNumberFormat="0" applyBorder="0" applyAlignment="0" applyProtection="0"/>
  </cellStyleXfs>
  <cellXfs count="486">
    <xf numFmtId="0" fontId="0" fillId="0" borderId="0" xfId="0" applyAlignment="1">
      <alignment/>
    </xf>
    <xf numFmtId="0" fontId="7" fillId="0" borderId="0" xfId="0" applyFont="1" applyBorder="1" applyAlignment="1">
      <alignment/>
    </xf>
    <xf numFmtId="3" fontId="7" fillId="0" borderId="0" xfId="49" applyNumberFormat="1" applyFont="1" applyAlignment="1">
      <alignment/>
    </xf>
    <xf numFmtId="3" fontId="9" fillId="0" borderId="0" xfId="49" applyNumberFormat="1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3" fontId="7" fillId="0" borderId="0" xfId="49" applyNumberFormat="1" applyFont="1" applyFill="1" applyAlignment="1">
      <alignment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" fontId="7" fillId="0" borderId="11" xfId="51" applyNumberFormat="1" applyFont="1" applyFill="1" applyBorder="1" applyAlignment="1">
      <alignment horizontal="center" vertical="center"/>
    </xf>
    <xf numFmtId="3" fontId="7" fillId="0" borderId="0" xfId="51" applyNumberFormat="1" applyFont="1" applyFill="1" applyBorder="1" applyAlignment="1">
      <alignment horizontal="center" vertical="center"/>
    </xf>
    <xf numFmtId="3" fontId="7" fillId="0" borderId="12" xfId="51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3" fontId="7" fillId="0" borderId="11" xfId="51" applyNumberFormat="1" applyFont="1" applyFill="1" applyBorder="1" applyAlignment="1">
      <alignment horizontal="left" vertical="center"/>
    </xf>
    <xf numFmtId="3" fontId="7" fillId="0" borderId="14" xfId="5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3" fontId="7" fillId="0" borderId="0" xfId="51" applyNumberFormat="1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3" fontId="7" fillId="0" borderId="15" xfId="51" applyNumberFormat="1" applyFont="1" applyFill="1" applyBorder="1" applyAlignment="1">
      <alignment horizontal="center" vertical="center"/>
    </xf>
    <xf numFmtId="3" fontId="7" fillId="0" borderId="16" xfId="51" applyNumberFormat="1" applyFont="1" applyFill="1" applyBorder="1" applyAlignment="1">
      <alignment horizontal="center" vertical="center"/>
    </xf>
    <xf numFmtId="3" fontId="7" fillId="0" borderId="17" xfId="51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3" fontId="7" fillId="0" borderId="18" xfId="51" applyNumberFormat="1" applyFont="1" applyFill="1" applyBorder="1" applyAlignment="1">
      <alignment horizontal="center" vertical="center"/>
    </xf>
    <xf numFmtId="3" fontId="7" fillId="0" borderId="19" xfId="51" applyNumberFormat="1" applyFont="1" applyFill="1" applyBorder="1" applyAlignment="1">
      <alignment horizontal="center" vertical="center"/>
    </xf>
    <xf numFmtId="3" fontId="7" fillId="0" borderId="19" xfId="51" applyNumberFormat="1" applyFont="1" applyBorder="1" applyAlignment="1">
      <alignment horizontal="center" vertical="center"/>
    </xf>
    <xf numFmtId="0" fontId="7" fillId="0" borderId="0" xfId="0" applyNumberFormat="1" applyFont="1" applyFill="1" applyAlignment="1">
      <alignment/>
    </xf>
    <xf numFmtId="182" fontId="7" fillId="0" borderId="0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4" xfId="51" applyNumberFormat="1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" fontId="7" fillId="0" borderId="13" xfId="51" applyNumberFormat="1" applyFont="1" applyFill="1" applyBorder="1" applyAlignment="1">
      <alignment vertical="center"/>
    </xf>
    <xf numFmtId="3" fontId="7" fillId="0" borderId="10" xfId="51" applyNumberFormat="1" applyFont="1" applyFill="1" applyBorder="1" applyAlignment="1">
      <alignment vertical="center"/>
    </xf>
    <xf numFmtId="3" fontId="7" fillId="0" borderId="22" xfId="51" applyNumberFormat="1" applyFont="1" applyFill="1" applyBorder="1" applyAlignment="1">
      <alignment horizontal="center" vertical="center"/>
    </xf>
    <xf numFmtId="3" fontId="7" fillId="0" borderId="23" xfId="51" applyNumberFormat="1" applyFont="1" applyFill="1" applyBorder="1" applyAlignment="1">
      <alignment horizontal="center" vertical="center"/>
    </xf>
    <xf numFmtId="3" fontId="7" fillId="0" borderId="22" xfId="51" applyNumberFormat="1" applyFont="1" applyFill="1" applyBorder="1" applyAlignment="1">
      <alignment horizontal="center" vertical="center" wrapText="1" shrinkToFit="1"/>
    </xf>
    <xf numFmtId="3" fontId="7" fillId="0" borderId="23" xfId="51" applyNumberFormat="1" applyFont="1" applyFill="1" applyBorder="1" applyAlignment="1">
      <alignment horizontal="center" vertical="center" wrapText="1" shrinkToFit="1"/>
    </xf>
    <xf numFmtId="3" fontId="7" fillId="0" borderId="19" xfId="51" applyNumberFormat="1" applyFont="1" applyFill="1" applyBorder="1" applyAlignment="1">
      <alignment horizontal="center" vertical="center" wrapText="1" shrinkToFit="1"/>
    </xf>
    <xf numFmtId="3" fontId="7" fillId="0" borderId="24" xfId="51" applyNumberFormat="1" applyFont="1" applyFill="1" applyBorder="1" applyAlignment="1">
      <alignment horizontal="center" vertical="center"/>
    </xf>
    <xf numFmtId="3" fontId="7" fillId="0" borderId="22" xfId="51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3" fontId="7" fillId="0" borderId="0" xfId="51" applyNumberFormat="1" applyFont="1" applyFill="1" applyAlignment="1">
      <alignment horizontal="right"/>
    </xf>
    <xf numFmtId="3" fontId="7" fillId="0" borderId="0" xfId="51" applyNumberFormat="1" applyFont="1" applyFill="1" applyBorder="1" applyAlignment="1">
      <alignment horizontal="right"/>
    </xf>
    <xf numFmtId="38" fontId="7" fillId="0" borderId="0" xfId="49" applyFont="1" applyAlignment="1">
      <alignment/>
    </xf>
    <xf numFmtId="0" fontId="10" fillId="0" borderId="0" xfId="0" applyFont="1" applyAlignment="1">
      <alignment/>
    </xf>
    <xf numFmtId="38" fontId="7" fillId="0" borderId="0" xfId="49" applyFont="1" applyFill="1" applyAlignment="1">
      <alignment/>
    </xf>
    <xf numFmtId="3" fontId="7" fillId="0" borderId="0" xfId="51" applyNumberFormat="1" applyFont="1" applyFill="1" applyAlignment="1" applyProtection="1">
      <alignment horizontal="right" wrapText="1"/>
      <protection/>
    </xf>
    <xf numFmtId="3" fontId="5" fillId="0" borderId="0" xfId="49" applyNumberFormat="1" applyFont="1" applyAlignment="1">
      <alignment vertical="top"/>
    </xf>
    <xf numFmtId="3" fontId="7" fillId="0" borderId="0" xfId="49" applyNumberFormat="1" applyFont="1" applyFill="1" applyAlignment="1">
      <alignment/>
    </xf>
    <xf numFmtId="3" fontId="7" fillId="0" borderId="0" xfId="49" applyNumberFormat="1" applyFont="1" applyAlignment="1">
      <alignment/>
    </xf>
    <xf numFmtId="3" fontId="7" fillId="0" borderId="0" xfId="49" applyNumberFormat="1" applyFont="1" applyBorder="1" applyAlignment="1">
      <alignment/>
    </xf>
    <xf numFmtId="182" fontId="7" fillId="0" borderId="11" xfId="0" applyNumberFormat="1" applyFont="1" applyFill="1" applyBorder="1" applyAlignment="1">
      <alignment/>
    </xf>
    <xf numFmtId="3" fontId="5" fillId="0" borderId="0" xfId="49" applyNumberFormat="1" applyFont="1" applyFill="1" applyAlignment="1">
      <alignment vertical="top"/>
    </xf>
    <xf numFmtId="3" fontId="7" fillId="0" borderId="0" xfId="49" applyNumberFormat="1" applyFont="1" applyFill="1" applyBorder="1" applyAlignment="1">
      <alignment/>
    </xf>
    <xf numFmtId="3" fontId="7" fillId="0" borderId="20" xfId="49" applyNumberFormat="1" applyFont="1" applyFill="1" applyBorder="1" applyAlignment="1">
      <alignment vertical="center"/>
    </xf>
    <xf numFmtId="3" fontId="7" fillId="0" borderId="21" xfId="49" applyNumberFormat="1" applyFont="1" applyFill="1" applyBorder="1" applyAlignment="1">
      <alignment vertical="center"/>
    </xf>
    <xf numFmtId="3" fontId="7" fillId="0" borderId="25" xfId="49" applyNumberFormat="1" applyFont="1" applyFill="1" applyBorder="1" applyAlignment="1">
      <alignment horizontal="center" vertical="center" wrapText="1" shrinkToFit="1"/>
    </xf>
    <xf numFmtId="3" fontId="7" fillId="0" borderId="26" xfId="49" applyNumberFormat="1" applyFont="1" applyFill="1" applyBorder="1" applyAlignment="1">
      <alignment/>
    </xf>
    <xf numFmtId="3" fontId="7" fillId="0" borderId="27" xfId="49" applyNumberFormat="1" applyFont="1" applyFill="1" applyBorder="1" applyAlignment="1">
      <alignment horizontal="right" vertical="center"/>
    </xf>
    <xf numFmtId="3" fontId="7" fillId="0" borderId="12" xfId="49" applyNumberFormat="1" applyFont="1" applyFill="1" applyBorder="1" applyAlignment="1">
      <alignment horizontal="right" vertical="center"/>
    </xf>
    <xf numFmtId="3" fontId="7" fillId="0" borderId="26" xfId="49" applyNumberFormat="1" applyFont="1" applyFill="1" applyBorder="1" applyAlignment="1">
      <alignment horizontal="center" vertical="center"/>
    </xf>
    <xf numFmtId="182" fontId="7" fillId="0" borderId="12" xfId="49" applyNumberFormat="1" applyFont="1" applyFill="1" applyBorder="1" applyAlignment="1" applyProtection="1">
      <alignment vertical="center"/>
      <protection/>
    </xf>
    <xf numFmtId="3" fontId="7" fillId="0" borderId="26" xfId="49" applyNumberFormat="1" applyFont="1" applyFill="1" applyBorder="1" applyAlignment="1">
      <alignment vertical="center"/>
    </xf>
    <xf numFmtId="182" fontId="7" fillId="0" borderId="12" xfId="49" applyNumberFormat="1" applyFont="1" applyFill="1" applyBorder="1" applyAlignment="1">
      <alignment vertical="center"/>
    </xf>
    <xf numFmtId="3" fontId="7" fillId="0" borderId="28" xfId="49" applyNumberFormat="1" applyFont="1" applyFill="1" applyBorder="1" applyAlignment="1">
      <alignment horizontal="center" vertical="center"/>
    </xf>
    <xf numFmtId="3" fontId="7" fillId="0" borderId="15" xfId="49" applyNumberFormat="1" applyFont="1" applyFill="1" applyBorder="1" applyAlignment="1" applyProtection="1">
      <alignment vertical="center"/>
      <protection/>
    </xf>
    <xf numFmtId="3" fontId="7" fillId="0" borderId="29" xfId="49" applyNumberFormat="1" applyFont="1" applyFill="1" applyBorder="1" applyAlignment="1" applyProtection="1">
      <alignment vertical="center"/>
      <protection/>
    </xf>
    <xf numFmtId="3" fontId="7" fillId="0" borderId="17" xfId="49" applyNumberFormat="1" applyFont="1" applyFill="1" applyBorder="1" applyAlignment="1" applyProtection="1">
      <alignment vertical="center"/>
      <protection/>
    </xf>
    <xf numFmtId="3" fontId="7" fillId="0" borderId="0" xfId="49" applyNumberFormat="1" applyFont="1" applyFill="1" applyBorder="1" applyAlignment="1" applyProtection="1">
      <alignment vertical="center"/>
      <protection/>
    </xf>
    <xf numFmtId="3" fontId="7" fillId="0" borderId="0" xfId="49" applyNumberFormat="1" applyFont="1" applyFill="1" applyBorder="1" applyAlignment="1" applyProtection="1">
      <alignment horizontal="right" vertical="center"/>
      <protection/>
    </xf>
    <xf numFmtId="3" fontId="7" fillId="0" borderId="0" xfId="49" applyNumberFormat="1" applyFont="1" applyFill="1" applyBorder="1" applyAlignment="1">
      <alignment horizontal="center" vertical="center" shrinkToFit="1"/>
    </xf>
    <xf numFmtId="3" fontId="7" fillId="0" borderId="0" xfId="49" applyNumberFormat="1" applyFont="1" applyFill="1" applyAlignment="1">
      <alignment horizontal="right"/>
    </xf>
    <xf numFmtId="3" fontId="7" fillId="0" borderId="0" xfId="49" applyNumberFormat="1" applyFont="1" applyFill="1" applyBorder="1" applyAlignment="1">
      <alignment horizontal="right"/>
    </xf>
    <xf numFmtId="3" fontId="7" fillId="0" borderId="0" xfId="49" applyNumberFormat="1" applyFont="1" applyFill="1" applyBorder="1" applyAlignment="1">
      <alignment horizontal="right" vertical="center"/>
    </xf>
    <xf numFmtId="3" fontId="7" fillId="0" borderId="0" xfId="49" applyNumberFormat="1" applyFont="1" applyFill="1" applyBorder="1" applyAlignment="1">
      <alignment horizontal="center" vertical="center" wrapText="1" shrinkToFit="1"/>
    </xf>
    <xf numFmtId="183" fontId="7" fillId="0" borderId="30" xfId="49" applyNumberFormat="1" applyFont="1" applyFill="1" applyBorder="1" applyAlignment="1" applyProtection="1">
      <alignment vertical="center"/>
      <protection/>
    </xf>
    <xf numFmtId="3" fontId="7" fillId="0" borderId="0" xfId="49" applyNumberFormat="1" applyFont="1" applyFill="1" applyBorder="1" applyAlignment="1">
      <alignment vertical="center"/>
    </xf>
    <xf numFmtId="3" fontId="7" fillId="0" borderId="0" xfId="49" applyNumberFormat="1" applyFont="1" applyFill="1" applyBorder="1" applyAlignment="1">
      <alignment horizontal="center"/>
    </xf>
    <xf numFmtId="183" fontId="7" fillId="0" borderId="0" xfId="49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>
      <alignment horizontal="right"/>
    </xf>
    <xf numFmtId="3" fontId="7" fillId="0" borderId="13" xfId="49" applyNumberFormat="1" applyFont="1" applyFill="1" applyBorder="1" applyAlignment="1">
      <alignment horizontal="centerContinuous" vertical="center"/>
    </xf>
    <xf numFmtId="3" fontId="7" fillId="0" borderId="13" xfId="49" applyNumberFormat="1" applyFont="1" applyBorder="1" applyAlignment="1">
      <alignment horizontal="centerContinuous" vertical="center"/>
    </xf>
    <xf numFmtId="3" fontId="7" fillId="0" borderId="14" xfId="49" applyNumberFormat="1" applyFont="1" applyBorder="1" applyAlignment="1">
      <alignment horizontal="centerContinuous" vertical="center"/>
    </xf>
    <xf numFmtId="3" fontId="7" fillId="0" borderId="10" xfId="49" applyNumberFormat="1" applyFont="1" applyBorder="1" applyAlignment="1">
      <alignment horizontal="centerContinuous" vertical="center"/>
    </xf>
    <xf numFmtId="3" fontId="7" fillId="0" borderId="31" xfId="49" applyNumberFormat="1" applyFont="1" applyFill="1" applyBorder="1" applyAlignment="1">
      <alignment horizontal="right" vertical="center"/>
    </xf>
    <xf numFmtId="3" fontId="7" fillId="0" borderId="32" xfId="49" applyNumberFormat="1" applyFont="1" applyBorder="1" applyAlignment="1">
      <alignment horizontal="center" vertical="center" shrinkToFit="1"/>
    </xf>
    <xf numFmtId="3" fontId="7" fillId="0" borderId="26" xfId="49" applyNumberFormat="1" applyFont="1" applyBorder="1" applyAlignment="1">
      <alignment/>
    </xf>
    <xf numFmtId="3" fontId="7" fillId="0" borderId="26" xfId="49" applyNumberFormat="1" applyFont="1" applyBorder="1" applyAlignment="1">
      <alignment horizontal="center" vertical="center"/>
    </xf>
    <xf numFmtId="38" fontId="7" fillId="0" borderId="26" xfId="51" applyFont="1" applyBorder="1" applyAlignment="1" applyProtection="1">
      <alignment horizontal="center"/>
      <protection/>
    </xf>
    <xf numFmtId="3" fontId="7" fillId="0" borderId="14" xfId="51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3" fontId="7" fillId="0" borderId="20" xfId="51" applyNumberFormat="1" applyFont="1" applyFill="1" applyBorder="1" applyAlignment="1">
      <alignment horizontal="left" vertical="center"/>
    </xf>
    <xf numFmtId="3" fontId="7" fillId="0" borderId="24" xfId="51" applyNumberFormat="1" applyFont="1" applyFill="1" applyBorder="1" applyAlignment="1">
      <alignment horizontal="center" vertical="center" wrapText="1" shrinkToFit="1"/>
    </xf>
    <xf numFmtId="38" fontId="7" fillId="0" borderId="20" xfId="49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3" fontId="8" fillId="0" borderId="22" xfId="51" applyNumberFormat="1" applyFont="1" applyFill="1" applyBorder="1" applyAlignment="1">
      <alignment horizontal="center" vertical="center" wrapText="1" shrinkToFit="1"/>
    </xf>
    <xf numFmtId="3" fontId="8" fillId="0" borderId="23" xfId="51" applyNumberFormat="1" applyFont="1" applyFill="1" applyBorder="1" applyAlignment="1">
      <alignment horizontal="center" vertical="center" wrapText="1" shrinkToFit="1"/>
    </xf>
    <xf numFmtId="3" fontId="8" fillId="0" borderId="19" xfId="51" applyNumberFormat="1" applyFont="1" applyFill="1" applyBorder="1" applyAlignment="1">
      <alignment horizontal="center" vertical="center" wrapText="1" shrinkToFit="1"/>
    </xf>
    <xf numFmtId="3" fontId="7" fillId="0" borderId="26" xfId="51" applyNumberFormat="1" applyFont="1" applyBorder="1" applyAlignment="1" applyProtection="1">
      <alignment horizontal="center"/>
      <protection/>
    </xf>
    <xf numFmtId="0" fontId="7" fillId="0" borderId="28" xfId="0" applyFont="1" applyBorder="1" applyAlignment="1">
      <alignment/>
    </xf>
    <xf numFmtId="3" fontId="7" fillId="0" borderId="26" xfId="49" applyNumberFormat="1" applyFont="1" applyBorder="1" applyAlignment="1">
      <alignment vertical="center"/>
    </xf>
    <xf numFmtId="3" fontId="7" fillId="0" borderId="28" xfId="49" applyNumberFormat="1" applyFont="1" applyBorder="1" applyAlignment="1">
      <alignment horizontal="left" vertical="center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>
      <alignment horizontal="right"/>
    </xf>
    <xf numFmtId="38" fontId="7" fillId="0" borderId="0" xfId="49" applyFont="1" applyBorder="1" applyAlignment="1">
      <alignment/>
    </xf>
    <xf numFmtId="0" fontId="7" fillId="0" borderId="0" xfId="63" applyFont="1" applyFill="1" applyAlignment="1">
      <alignment/>
      <protection/>
    </xf>
    <xf numFmtId="38" fontId="5" fillId="0" borderId="0" xfId="49" applyFont="1" applyAlignment="1">
      <alignment/>
    </xf>
    <xf numFmtId="182" fontId="7" fillId="0" borderId="0" xfId="49" applyNumberFormat="1" applyFont="1" applyFill="1" applyAlignment="1">
      <alignment horizontal="right"/>
    </xf>
    <xf numFmtId="0" fontId="7" fillId="0" borderId="0" xfId="63" applyFont="1" applyAlignment="1">
      <alignment/>
      <protection/>
    </xf>
    <xf numFmtId="0" fontId="7" fillId="0" borderId="0" xfId="63" applyFont="1" applyFill="1" applyAlignment="1">
      <alignment vertical="center"/>
      <protection/>
    </xf>
    <xf numFmtId="182" fontId="7" fillId="0" borderId="18" xfId="49" applyNumberFormat="1" applyFont="1" applyFill="1" applyBorder="1" applyAlignment="1" applyProtection="1">
      <alignment horizontal="center" vertical="center"/>
      <protection locked="0"/>
    </xf>
    <xf numFmtId="182" fontId="7" fillId="0" borderId="23" xfId="49" applyNumberFormat="1" applyFont="1" applyFill="1" applyBorder="1" applyAlignment="1">
      <alignment horizontal="center" vertical="center" wrapText="1"/>
    </xf>
    <xf numFmtId="182" fontId="7" fillId="0" borderId="21" xfId="49" applyNumberFormat="1" applyFont="1" applyFill="1" applyBorder="1" applyAlignment="1">
      <alignment horizontal="center" vertical="center" wrapText="1"/>
    </xf>
    <xf numFmtId="0" fontId="7" fillId="0" borderId="0" xfId="63" applyFont="1" applyAlignment="1">
      <alignment vertical="center"/>
      <protection/>
    </xf>
    <xf numFmtId="38" fontId="7" fillId="0" borderId="12" xfId="49" applyFont="1" applyFill="1" applyBorder="1" applyAlignment="1" applyProtection="1">
      <alignment horizontal="right"/>
      <protection/>
    </xf>
    <xf numFmtId="182" fontId="7" fillId="0" borderId="11" xfId="49" applyNumberFormat="1" applyFont="1" applyFill="1" applyBorder="1" applyAlignment="1">
      <alignment horizontal="right"/>
    </xf>
    <xf numFmtId="182" fontId="7" fillId="0" borderId="30" xfId="49" applyNumberFormat="1" applyFont="1" applyFill="1" applyBorder="1" applyAlignment="1">
      <alignment horizontal="right"/>
    </xf>
    <xf numFmtId="182" fontId="7" fillId="0" borderId="0" xfId="49" applyNumberFormat="1" applyFont="1" applyFill="1" applyBorder="1" applyAlignment="1">
      <alignment horizontal="right"/>
    </xf>
    <xf numFmtId="182" fontId="7" fillId="0" borderId="33" xfId="49" applyNumberFormat="1" applyFont="1" applyFill="1" applyBorder="1" applyAlignment="1">
      <alignment horizontal="right"/>
    </xf>
    <xf numFmtId="0" fontId="7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/>
      <protection/>
    </xf>
    <xf numFmtId="0" fontId="10" fillId="0" borderId="0" xfId="63" applyFont="1" applyAlignment="1">
      <alignment/>
      <protection/>
    </xf>
    <xf numFmtId="0" fontId="7" fillId="0" borderId="0" xfId="63" applyFont="1" applyFill="1" applyBorder="1" applyAlignment="1" applyProtection="1">
      <alignment/>
      <protection/>
    </xf>
    <xf numFmtId="0" fontId="7" fillId="0" borderId="16" xfId="63" applyFont="1" applyFill="1" applyBorder="1" applyAlignment="1" applyProtection="1">
      <alignment/>
      <protection/>
    </xf>
    <xf numFmtId="3" fontId="7" fillId="0" borderId="28" xfId="49" applyNumberFormat="1" applyFont="1" applyFill="1" applyBorder="1" applyAlignment="1" applyProtection="1">
      <alignment/>
      <protection/>
    </xf>
    <xf numFmtId="3" fontId="7" fillId="0" borderId="15" xfId="49" applyNumberFormat="1" applyFont="1" applyFill="1" applyBorder="1" applyAlignment="1" applyProtection="1">
      <alignment/>
      <protection/>
    </xf>
    <xf numFmtId="3" fontId="7" fillId="0" borderId="29" xfId="49" applyNumberFormat="1" applyFont="1" applyFill="1" applyBorder="1" applyAlignment="1" applyProtection="1">
      <alignment/>
      <protection/>
    </xf>
    <xf numFmtId="3" fontId="7" fillId="0" borderId="16" xfId="49" applyNumberFormat="1" applyFont="1" applyFill="1" applyBorder="1" applyAlignment="1" applyProtection="1">
      <alignment/>
      <protection/>
    </xf>
    <xf numFmtId="3" fontId="7" fillId="0" borderId="0" xfId="49" applyNumberFormat="1" applyFont="1" applyFill="1" applyAlignment="1">
      <alignment vertical="center"/>
    </xf>
    <xf numFmtId="182" fontId="7" fillId="0" borderId="31" xfId="0" applyNumberFormat="1" applyFont="1" applyFill="1" applyBorder="1" applyAlignment="1">
      <alignment/>
    </xf>
    <xf numFmtId="192" fontId="7" fillId="0" borderId="0" xfId="63" applyNumberFormat="1" applyFont="1" applyFill="1" applyAlignment="1">
      <alignment/>
      <protection/>
    </xf>
    <xf numFmtId="0" fontId="10" fillId="0" borderId="0" xfId="63" applyFont="1" applyFill="1" applyAlignment="1">
      <alignment/>
      <protection/>
    </xf>
    <xf numFmtId="0" fontId="5" fillId="0" borderId="0" xfId="0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horizontal="right"/>
    </xf>
    <xf numFmtId="0" fontId="7" fillId="0" borderId="3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182" fontId="7" fillId="0" borderId="11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2" fontId="7" fillId="0" borderId="12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textRotation="180"/>
    </xf>
    <xf numFmtId="0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34" xfId="49" applyNumberFormat="1" applyFont="1" applyFill="1" applyBorder="1" applyAlignment="1" applyProtection="1">
      <alignment vertical="center"/>
      <protection/>
    </xf>
    <xf numFmtId="3" fontId="7" fillId="0" borderId="34" xfId="49" applyNumberFormat="1" applyFont="1" applyFill="1" applyBorder="1" applyAlignment="1" applyProtection="1">
      <alignment/>
      <protection/>
    </xf>
    <xf numFmtId="3" fontId="7" fillId="0" borderId="35" xfId="49" applyNumberFormat="1" applyFont="1" applyFill="1" applyBorder="1" applyAlignment="1" applyProtection="1">
      <alignment/>
      <protection/>
    </xf>
    <xf numFmtId="192" fontId="7" fillId="0" borderId="34" xfId="63" applyNumberFormat="1" applyFont="1" applyFill="1" applyBorder="1" applyAlignment="1">
      <alignment/>
      <protection/>
    </xf>
    <xf numFmtId="192" fontId="7" fillId="0" borderId="35" xfId="63" applyNumberFormat="1" applyFont="1" applyFill="1" applyBorder="1" applyAlignment="1">
      <alignment/>
      <protection/>
    </xf>
    <xf numFmtId="0" fontId="7" fillId="0" borderId="36" xfId="0" applyNumberFormat="1" applyFont="1" applyFill="1" applyBorder="1" applyAlignment="1">
      <alignment horizontal="right"/>
    </xf>
    <xf numFmtId="182" fontId="7" fillId="0" borderId="36" xfId="0" applyNumberFormat="1" applyFont="1" applyFill="1" applyBorder="1" applyAlignment="1">
      <alignment/>
    </xf>
    <xf numFmtId="182" fontId="7" fillId="0" borderId="36" xfId="0" applyNumberFormat="1" applyFont="1" applyFill="1" applyBorder="1" applyAlignment="1">
      <alignment horizontal="right"/>
    </xf>
    <xf numFmtId="182" fontId="7" fillId="0" borderId="0" xfId="63" applyNumberFormat="1" applyFont="1" applyAlignment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7" fillId="3" borderId="0" xfId="0" applyFont="1" applyFill="1" applyAlignment="1">
      <alignment/>
    </xf>
    <xf numFmtId="3" fontId="7" fillId="0" borderId="26" xfId="51" applyNumberFormat="1" applyFont="1" applyFill="1" applyBorder="1" applyAlignment="1" applyProtection="1">
      <alignment horizontal="right"/>
      <protection/>
    </xf>
    <xf numFmtId="182" fontId="7" fillId="0" borderId="37" xfId="49" applyNumberFormat="1" applyFont="1" applyFill="1" applyBorder="1" applyAlignment="1">
      <alignment horizontal="right"/>
    </xf>
    <xf numFmtId="192" fontId="7" fillId="0" borderId="16" xfId="63" applyNumberFormat="1" applyFont="1" applyFill="1" applyBorder="1" applyAlignment="1">
      <alignment/>
      <protection/>
    </xf>
    <xf numFmtId="3" fontId="7" fillId="0" borderId="38" xfId="49" applyNumberFormat="1" applyFont="1" applyFill="1" applyBorder="1" applyAlignment="1" applyProtection="1">
      <alignment/>
      <protection/>
    </xf>
    <xf numFmtId="192" fontId="7" fillId="0" borderId="38" xfId="63" applyNumberFormat="1" applyFont="1" applyFill="1" applyBorder="1" applyAlignment="1">
      <alignment/>
      <protection/>
    </xf>
    <xf numFmtId="57" fontId="15" fillId="0" borderId="0" xfId="0" applyNumberFormat="1" applyFont="1" applyFill="1" applyAlignment="1">
      <alignment/>
    </xf>
    <xf numFmtId="182" fontId="7" fillId="0" borderId="39" xfId="49" applyNumberFormat="1" applyFont="1" applyFill="1" applyBorder="1" applyAlignment="1">
      <alignment horizontal="right"/>
    </xf>
    <xf numFmtId="182" fontId="7" fillId="0" borderId="27" xfId="49" applyNumberFormat="1" applyFont="1" applyFill="1" applyBorder="1" applyAlignment="1">
      <alignment horizontal="right"/>
    </xf>
    <xf numFmtId="182" fontId="7" fillId="0" borderId="40" xfId="49" applyNumberFormat="1" applyFont="1" applyFill="1" applyBorder="1" applyAlignment="1">
      <alignment horizontal="right"/>
    </xf>
    <xf numFmtId="192" fontId="7" fillId="0" borderId="39" xfId="63" applyNumberFormat="1" applyFont="1" applyFill="1" applyBorder="1" applyAlignment="1">
      <alignment horizontal="right"/>
      <protection/>
    </xf>
    <xf numFmtId="192" fontId="7" fillId="0" borderId="27" xfId="63" applyNumberFormat="1" applyFont="1" applyFill="1" applyBorder="1" applyAlignment="1">
      <alignment horizontal="right"/>
      <protection/>
    </xf>
    <xf numFmtId="192" fontId="7" fillId="0" borderId="10" xfId="63" applyNumberFormat="1" applyFont="1" applyFill="1" applyBorder="1" applyAlignment="1">
      <alignment horizontal="right"/>
      <protection/>
    </xf>
    <xf numFmtId="3" fontId="7" fillId="0" borderId="39" xfId="49" applyNumberFormat="1" applyFont="1" applyFill="1" applyBorder="1" applyAlignment="1">
      <alignment horizontal="right" vertical="center"/>
    </xf>
    <xf numFmtId="0" fontId="7" fillId="0" borderId="13" xfId="63" applyFont="1" applyFill="1" applyBorder="1" applyAlignment="1" applyProtection="1">
      <alignment vertical="center"/>
      <protection/>
    </xf>
    <xf numFmtId="0" fontId="7" fillId="0" borderId="16" xfId="63" applyFont="1" applyFill="1" applyBorder="1" applyAlignment="1" applyProtection="1">
      <alignment vertical="center"/>
      <protection/>
    </xf>
    <xf numFmtId="0" fontId="7" fillId="0" borderId="26" xfId="63" applyFont="1" applyFill="1" applyBorder="1" applyAlignment="1" applyProtection="1">
      <alignment/>
      <protection/>
    </xf>
    <xf numFmtId="3" fontId="7" fillId="0" borderId="26" xfId="49" applyNumberFormat="1" applyFont="1" applyFill="1" applyBorder="1" applyAlignment="1" applyProtection="1">
      <alignment horizontal="center"/>
      <protection/>
    </xf>
    <xf numFmtId="38" fontId="7" fillId="0" borderId="26" xfId="49" applyFont="1" applyFill="1" applyBorder="1" applyAlignment="1" applyProtection="1">
      <alignment horizontal="center"/>
      <protection/>
    </xf>
    <xf numFmtId="3" fontId="7" fillId="0" borderId="26" xfId="49" applyNumberFormat="1" applyFont="1" applyFill="1" applyBorder="1" applyAlignment="1" applyProtection="1">
      <alignment horizontal="right"/>
      <protection/>
    </xf>
    <xf numFmtId="0" fontId="16" fillId="0" borderId="11" xfId="0" applyNumberFormat="1" applyFont="1" applyFill="1" applyBorder="1" applyAlignment="1">
      <alignment horizontal="right"/>
    </xf>
    <xf numFmtId="0" fontId="16" fillId="0" borderId="12" xfId="0" applyNumberFormat="1" applyFont="1" applyFill="1" applyBorder="1" applyAlignment="1">
      <alignment horizontal="right"/>
    </xf>
    <xf numFmtId="0" fontId="16" fillId="0" borderId="11" xfId="0" applyNumberFormat="1" applyFont="1" applyFill="1" applyBorder="1" applyAlignment="1">
      <alignment horizontal="right" shrinkToFit="1"/>
    </xf>
    <xf numFmtId="0" fontId="16" fillId="0" borderId="15" xfId="0" applyNumberFormat="1" applyFont="1" applyFill="1" applyBorder="1" applyAlignment="1">
      <alignment horizontal="right"/>
    </xf>
    <xf numFmtId="0" fontId="16" fillId="0" borderId="17" xfId="0" applyNumberFormat="1" applyFont="1" applyFill="1" applyBorder="1" applyAlignment="1">
      <alignment horizontal="right"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3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6" fillId="0" borderId="41" xfId="0" applyNumberFormat="1" applyFont="1" applyFill="1" applyBorder="1" applyAlignment="1">
      <alignment horizontal="centerContinuous" vertical="center"/>
    </xf>
    <xf numFmtId="0" fontId="16" fillId="0" borderId="42" xfId="0" applyNumberFormat="1" applyFont="1" applyFill="1" applyBorder="1" applyAlignment="1">
      <alignment horizontal="centerContinuous" vertical="center"/>
    </xf>
    <xf numFmtId="0" fontId="16" fillId="0" borderId="43" xfId="0" applyNumberFormat="1" applyFont="1" applyFill="1" applyBorder="1" applyAlignment="1">
      <alignment horizontal="centerContinuous" vertical="center"/>
    </xf>
    <xf numFmtId="0" fontId="16" fillId="0" borderId="44" xfId="0" applyNumberFormat="1" applyFont="1" applyFill="1" applyBorder="1" applyAlignment="1">
      <alignment horizontal="centerContinuous" vertical="center"/>
    </xf>
    <xf numFmtId="0" fontId="16" fillId="0" borderId="16" xfId="0" applyNumberFormat="1" applyFont="1" applyFill="1" applyBorder="1" applyAlignment="1">
      <alignment horizontal="center" vertical="center" shrinkToFit="1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45" xfId="0" applyNumberFormat="1" applyFont="1" applyFill="1" applyBorder="1" applyAlignment="1">
      <alignment horizontal="center" vertical="center"/>
    </xf>
    <xf numFmtId="0" fontId="16" fillId="0" borderId="46" xfId="0" applyNumberFormat="1" applyFont="1" applyFill="1" applyBorder="1" applyAlignment="1">
      <alignment horizontal="center" vertical="center"/>
    </xf>
    <xf numFmtId="0" fontId="16" fillId="0" borderId="47" xfId="0" applyNumberFormat="1" applyFont="1" applyFill="1" applyBorder="1" applyAlignment="1">
      <alignment horizontal="center" vertical="center"/>
    </xf>
    <xf numFmtId="0" fontId="16" fillId="0" borderId="48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182" fontId="6" fillId="0" borderId="11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182" fontId="6" fillId="0" borderId="31" xfId="0" applyNumberFormat="1" applyFont="1" applyFill="1" applyBorder="1" applyAlignment="1">
      <alignment/>
    </xf>
    <xf numFmtId="182" fontId="6" fillId="0" borderId="36" xfId="0" applyNumberFormat="1" applyFont="1" applyFill="1" applyBorder="1" applyAlignment="1">
      <alignment/>
    </xf>
    <xf numFmtId="182" fontId="6" fillId="0" borderId="12" xfId="0" applyNumberFormat="1" applyFont="1" applyFill="1" applyBorder="1" applyAlignment="1">
      <alignment/>
    </xf>
    <xf numFmtId="182" fontId="6" fillId="0" borderId="1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2" xfId="0" applyNumberFormat="1" applyFont="1" applyFill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/>
    </xf>
    <xf numFmtId="3" fontId="6" fillId="0" borderId="0" xfId="49" applyNumberFormat="1" applyFont="1" applyFill="1" applyBorder="1" applyAlignment="1" applyProtection="1">
      <alignment horizontal="right"/>
      <protection/>
    </xf>
    <xf numFmtId="3" fontId="6" fillId="0" borderId="12" xfId="49" applyNumberFormat="1" applyFont="1" applyFill="1" applyBorder="1" applyAlignment="1" applyProtection="1">
      <alignment horizontal="right"/>
      <protection/>
    </xf>
    <xf numFmtId="182" fontId="6" fillId="0" borderId="0" xfId="49" applyNumberFormat="1" applyFont="1" applyFill="1" applyBorder="1" applyAlignment="1" applyProtection="1">
      <alignment horizontal="right"/>
      <protection/>
    </xf>
    <xf numFmtId="182" fontId="6" fillId="0" borderId="12" xfId="49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38" fontId="6" fillId="0" borderId="12" xfId="0" applyNumberFormat="1" applyFont="1" applyFill="1" applyBorder="1" applyAlignment="1">
      <alignment/>
    </xf>
    <xf numFmtId="38" fontId="6" fillId="0" borderId="36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182" fontId="6" fillId="0" borderId="15" xfId="0" applyNumberFormat="1" applyFont="1" applyFill="1" applyBorder="1" applyAlignment="1">
      <alignment/>
    </xf>
    <xf numFmtId="182" fontId="6" fillId="0" borderId="17" xfId="0" applyNumberFormat="1" applyFont="1" applyFill="1" applyBorder="1" applyAlignment="1">
      <alignment/>
    </xf>
    <xf numFmtId="182" fontId="6" fillId="0" borderId="4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3" fontId="7" fillId="0" borderId="0" xfId="49" applyNumberFormat="1" applyFont="1" applyBorder="1" applyAlignment="1">
      <alignment horizontal="center" vertical="center"/>
    </xf>
    <xf numFmtId="3" fontId="7" fillId="0" borderId="0" xfId="49" applyNumberFormat="1" applyFont="1" applyBorder="1" applyAlignment="1">
      <alignment horizontal="center" vertical="center" shrinkToFit="1"/>
    </xf>
    <xf numFmtId="192" fontId="7" fillId="0" borderId="0" xfId="49" applyNumberFormat="1" applyFont="1" applyFill="1" applyBorder="1" applyAlignment="1">
      <alignment/>
    </xf>
    <xf numFmtId="183" fontId="7" fillId="0" borderId="0" xfId="49" applyNumberFormat="1" applyFont="1" applyFill="1" applyBorder="1" applyAlignment="1">
      <alignment/>
    </xf>
    <xf numFmtId="183" fontId="7" fillId="0" borderId="0" xfId="49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182" fontId="6" fillId="0" borderId="11" xfId="49" applyNumberFormat="1" applyFont="1" applyFill="1" applyBorder="1" applyAlignment="1" applyProtection="1">
      <alignment horizontal="right"/>
      <protection/>
    </xf>
    <xf numFmtId="182" fontId="7" fillId="0" borderId="50" xfId="49" applyNumberFormat="1" applyFont="1" applyFill="1" applyBorder="1" applyAlignment="1">
      <alignment horizontal="right"/>
    </xf>
    <xf numFmtId="3" fontId="7" fillId="0" borderId="20" xfId="49" applyNumberFormat="1" applyFont="1" applyFill="1" applyBorder="1" applyAlignment="1">
      <alignment horizontal="center" vertical="center" shrinkToFit="1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3" fontId="7" fillId="0" borderId="13" xfId="49" applyNumberFormat="1" applyFont="1" applyFill="1" applyBorder="1" applyAlignment="1">
      <alignment horizontal="center" vertical="center" shrinkToFit="1"/>
    </xf>
    <xf numFmtId="0" fontId="16" fillId="0" borderId="18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/>
    </xf>
    <xf numFmtId="183" fontId="7" fillId="0" borderId="51" xfId="49" applyNumberFormat="1" applyFont="1" applyFill="1" applyBorder="1" applyAlignment="1" applyProtection="1">
      <alignment vertical="center"/>
      <protection/>
    </xf>
    <xf numFmtId="3" fontId="7" fillId="0" borderId="0" xfId="49" applyNumberFormat="1" applyFont="1" applyFill="1" applyBorder="1" applyAlignment="1">
      <alignment horizontal="center" vertical="center"/>
    </xf>
    <xf numFmtId="3" fontId="7" fillId="0" borderId="25" xfId="49" applyNumberFormat="1" applyFont="1" applyBorder="1" applyAlignment="1">
      <alignment horizontal="center" vertical="center" shrinkToFit="1"/>
    </xf>
    <xf numFmtId="3" fontId="7" fillId="0" borderId="10" xfId="49" applyNumberFormat="1" applyFont="1" applyBorder="1" applyAlignment="1">
      <alignment horizontal="center" vertical="center"/>
    </xf>
    <xf numFmtId="3" fontId="7" fillId="0" borderId="52" xfId="49" applyNumberFormat="1" applyFont="1" applyBorder="1" applyAlignment="1">
      <alignment horizontal="center" vertical="center"/>
    </xf>
    <xf numFmtId="38" fontId="58" fillId="0" borderId="28" xfId="49" applyFont="1" applyFill="1" applyBorder="1" applyAlignment="1">
      <alignment/>
    </xf>
    <xf numFmtId="0" fontId="7" fillId="0" borderId="26" xfId="63" applyFont="1" applyFill="1" applyBorder="1" applyAlignment="1" applyProtection="1">
      <alignment horizontal="right"/>
      <protection/>
    </xf>
    <xf numFmtId="3" fontId="59" fillId="32" borderId="0" xfId="49" applyNumberFormat="1" applyFont="1" applyFill="1" applyAlignment="1">
      <alignment/>
    </xf>
    <xf numFmtId="182" fontId="7" fillId="0" borderId="20" xfId="49" applyNumberFormat="1" applyFont="1" applyFill="1" applyBorder="1" applyAlignment="1">
      <alignment horizontal="center" vertical="center" wrapText="1"/>
    </xf>
    <xf numFmtId="182" fontId="7" fillId="0" borderId="12" xfId="49" applyNumberFormat="1" applyFont="1" applyFill="1" applyBorder="1" applyAlignment="1">
      <alignment horizontal="right"/>
    </xf>
    <xf numFmtId="3" fontId="7" fillId="0" borderId="17" xfId="49" applyNumberFormat="1" applyFont="1" applyFill="1" applyBorder="1" applyAlignment="1" applyProtection="1">
      <alignment/>
      <protection/>
    </xf>
    <xf numFmtId="3" fontId="7" fillId="0" borderId="51" xfId="51" applyNumberFormat="1" applyFont="1" applyFill="1" applyBorder="1" applyAlignment="1">
      <alignment horizontal="right"/>
    </xf>
    <xf numFmtId="3" fontId="7" fillId="0" borderId="30" xfId="51" applyNumberFormat="1" applyFont="1" applyFill="1" applyBorder="1" applyAlignment="1">
      <alignment horizontal="right"/>
    </xf>
    <xf numFmtId="3" fontId="7" fillId="0" borderId="37" xfId="51" applyNumberFormat="1" applyFont="1" applyFill="1" applyBorder="1" applyAlignment="1">
      <alignment horizontal="right"/>
    </xf>
    <xf numFmtId="3" fontId="7" fillId="0" borderId="51" xfId="51" applyNumberFormat="1" applyFont="1" applyFill="1" applyBorder="1" applyAlignment="1">
      <alignment horizontal="right" wrapText="1" shrinkToFit="1"/>
    </xf>
    <xf numFmtId="3" fontId="7" fillId="0" borderId="30" xfId="51" applyNumberFormat="1" applyFont="1" applyFill="1" applyBorder="1" applyAlignment="1">
      <alignment horizontal="right" wrapText="1" shrinkToFit="1"/>
    </xf>
    <xf numFmtId="3" fontId="7" fillId="0" borderId="50" xfId="51" applyNumberFormat="1" applyFont="1" applyFill="1" applyBorder="1" applyAlignment="1">
      <alignment horizontal="right" wrapText="1" shrinkToFit="1"/>
    </xf>
    <xf numFmtId="3" fontId="7" fillId="0" borderId="37" xfId="51" applyNumberFormat="1" applyFont="1" applyFill="1" applyBorder="1" applyAlignment="1">
      <alignment horizontal="right" wrapText="1" shrinkToFit="1"/>
    </xf>
    <xf numFmtId="3" fontId="7" fillId="0" borderId="50" xfId="51" applyNumberFormat="1" applyFont="1" applyFill="1" applyBorder="1" applyAlignment="1">
      <alignment horizontal="right"/>
    </xf>
    <xf numFmtId="3" fontId="7" fillId="0" borderId="11" xfId="51" applyNumberFormat="1" applyFont="1" applyFill="1" applyBorder="1" applyAlignment="1">
      <alignment horizontal="right"/>
    </xf>
    <xf numFmtId="3" fontId="7" fillId="0" borderId="34" xfId="51" applyNumberFormat="1" applyFont="1" applyFill="1" applyBorder="1" applyAlignment="1">
      <alignment horizontal="right"/>
    </xf>
    <xf numFmtId="3" fontId="7" fillId="0" borderId="29" xfId="51" applyNumberFormat="1" applyFont="1" applyFill="1" applyBorder="1" applyAlignment="1">
      <alignment horizontal="right"/>
    </xf>
    <xf numFmtId="3" fontId="7" fillId="0" borderId="35" xfId="51" applyNumberFormat="1" applyFont="1" applyFill="1" applyBorder="1" applyAlignment="1">
      <alignment horizontal="right"/>
    </xf>
    <xf numFmtId="38" fontId="7" fillId="0" borderId="34" xfId="49" applyFont="1" applyFill="1" applyBorder="1" applyAlignment="1">
      <alignment/>
    </xf>
    <xf numFmtId="38" fontId="7" fillId="0" borderId="29" xfId="49" applyFont="1" applyFill="1" applyBorder="1" applyAlignment="1">
      <alignment/>
    </xf>
    <xf numFmtId="38" fontId="7" fillId="0" borderId="53" xfId="49" applyFont="1" applyFill="1" applyBorder="1" applyAlignment="1">
      <alignment/>
    </xf>
    <xf numFmtId="38" fontId="7" fillId="0" borderId="35" xfId="49" applyFont="1" applyFill="1" applyBorder="1" applyAlignment="1">
      <alignment/>
    </xf>
    <xf numFmtId="182" fontId="7" fillId="0" borderId="53" xfId="51" applyNumberFormat="1" applyFont="1" applyFill="1" applyBorder="1" applyAlignment="1">
      <alignment horizontal="right"/>
    </xf>
    <xf numFmtId="182" fontId="7" fillId="0" borderId="34" xfId="51" applyNumberFormat="1" applyFont="1" applyFill="1" applyBorder="1" applyAlignment="1">
      <alignment horizontal="right" wrapText="1" shrinkToFit="1"/>
    </xf>
    <xf numFmtId="3" fontId="7" fillId="0" borderId="10" xfId="49" applyNumberFormat="1" applyFont="1" applyFill="1" applyBorder="1" applyAlignment="1">
      <alignment horizontal="right" vertical="center"/>
    </xf>
    <xf numFmtId="183" fontId="7" fillId="0" borderId="30" xfId="49" applyNumberFormat="1" applyFont="1" applyFill="1" applyBorder="1" applyAlignment="1">
      <alignment/>
    </xf>
    <xf numFmtId="183" fontId="7" fillId="0" borderId="12" xfId="49" applyNumberFormat="1" applyFont="1" applyFill="1" applyBorder="1" applyAlignment="1">
      <alignment/>
    </xf>
    <xf numFmtId="3" fontId="7" fillId="0" borderId="54" xfId="49" applyNumberFormat="1" applyFont="1" applyFill="1" applyBorder="1" applyAlignment="1">
      <alignment horizontal="right" vertical="center"/>
    </xf>
    <xf numFmtId="3" fontId="7" fillId="0" borderId="55" xfId="49" applyNumberFormat="1" applyFont="1" applyFill="1" applyBorder="1" applyAlignment="1">
      <alignment horizontal="right" vertical="center"/>
    </xf>
    <xf numFmtId="3" fontId="7" fillId="0" borderId="11" xfId="49" applyNumberFormat="1" applyFont="1" applyFill="1" applyBorder="1" applyAlignment="1">
      <alignment horizontal="right" vertical="center"/>
    </xf>
    <xf numFmtId="3" fontId="7" fillId="0" borderId="56" xfId="49" applyNumberFormat="1" applyFont="1" applyFill="1" applyBorder="1" applyAlignment="1">
      <alignment horizontal="right" vertical="center"/>
    </xf>
    <xf numFmtId="3" fontId="7" fillId="0" borderId="57" xfId="49" applyNumberFormat="1" applyFont="1" applyFill="1" applyBorder="1" applyAlignment="1">
      <alignment horizontal="right" vertical="center"/>
    </xf>
    <xf numFmtId="182" fontId="7" fillId="0" borderId="11" xfId="49" applyNumberFormat="1" applyFont="1" applyFill="1" applyBorder="1" applyAlignment="1">
      <alignment/>
    </xf>
    <xf numFmtId="182" fontId="7" fillId="0" borderId="26" xfId="49" applyNumberFormat="1" applyFont="1" applyFill="1" applyBorder="1" applyAlignment="1">
      <alignment/>
    </xf>
    <xf numFmtId="182" fontId="7" fillId="0" borderId="15" xfId="49" applyNumberFormat="1" applyFont="1" applyFill="1" applyBorder="1" applyAlignment="1">
      <alignment/>
    </xf>
    <xf numFmtId="182" fontId="7" fillId="0" borderId="58" xfId="49" applyNumberFormat="1" applyFont="1" applyFill="1" applyBorder="1" applyAlignment="1">
      <alignment/>
    </xf>
    <xf numFmtId="182" fontId="7" fillId="0" borderId="17" xfId="49" applyNumberFormat="1" applyFont="1" applyFill="1" applyBorder="1" applyAlignment="1">
      <alignment/>
    </xf>
    <xf numFmtId="183" fontId="7" fillId="0" borderId="15" xfId="49" applyNumberFormat="1" applyFont="1" applyFill="1" applyBorder="1" applyAlignment="1">
      <alignment/>
    </xf>
    <xf numFmtId="183" fontId="7" fillId="0" borderId="59" xfId="49" applyNumberFormat="1" applyFont="1" applyFill="1" applyBorder="1" applyAlignment="1">
      <alignment/>
    </xf>
    <xf numFmtId="183" fontId="7" fillId="0" borderId="60" xfId="49" applyNumberFormat="1" applyFont="1" applyFill="1" applyBorder="1" applyAlignment="1">
      <alignment/>
    </xf>
    <xf numFmtId="183" fontId="7" fillId="0" borderId="61" xfId="49" applyNumberFormat="1" applyFont="1" applyFill="1" applyBorder="1" applyAlignment="1">
      <alignment/>
    </xf>
    <xf numFmtId="183" fontId="7" fillId="0" borderId="28" xfId="49" applyNumberFormat="1" applyFont="1" applyFill="1" applyBorder="1" applyAlignment="1">
      <alignment/>
    </xf>
    <xf numFmtId="3" fontId="18" fillId="0" borderId="0" xfId="49" applyNumberFormat="1" applyFont="1" applyFill="1" applyAlignment="1">
      <alignment vertical="top"/>
    </xf>
    <xf numFmtId="3" fontId="7" fillId="0" borderId="20" xfId="49" applyNumberFormat="1" applyFont="1" applyFill="1" applyBorder="1" applyAlignment="1">
      <alignment vertical="center" shrinkToFit="1"/>
    </xf>
    <xf numFmtId="3" fontId="7" fillId="0" borderId="18" xfId="49" applyNumberFormat="1" applyFont="1" applyFill="1" applyBorder="1" applyAlignment="1">
      <alignment horizontal="center" vertical="center" wrapText="1" shrinkToFit="1"/>
    </xf>
    <xf numFmtId="3" fontId="7" fillId="0" borderId="62" xfId="49" applyNumberFormat="1" applyFont="1" applyFill="1" applyBorder="1" applyAlignment="1">
      <alignment horizontal="right" vertical="center"/>
    </xf>
    <xf numFmtId="182" fontId="7" fillId="0" borderId="50" xfId="49" applyNumberFormat="1" applyFont="1" applyFill="1" applyBorder="1" applyAlignment="1" applyProtection="1">
      <alignment vertical="center"/>
      <protection/>
    </xf>
    <xf numFmtId="182" fontId="7" fillId="0" borderId="50" xfId="49" applyNumberFormat="1" applyFont="1" applyFill="1" applyBorder="1" applyAlignment="1">
      <alignment vertical="center"/>
    </xf>
    <xf numFmtId="3" fontId="7" fillId="0" borderId="53" xfId="49" applyNumberFormat="1" applyFont="1" applyFill="1" applyBorder="1" applyAlignment="1" applyProtection="1">
      <alignment vertical="center"/>
      <protection/>
    </xf>
    <xf numFmtId="3" fontId="7" fillId="0" borderId="10" xfId="49" applyNumberFormat="1" applyFont="1" applyFill="1" applyBorder="1" applyAlignment="1">
      <alignment horizontal="center" vertical="center" shrinkToFit="1"/>
    </xf>
    <xf numFmtId="3" fontId="7" fillId="0" borderId="26" xfId="49" applyNumberFormat="1" applyFont="1" applyFill="1" applyBorder="1" applyAlignment="1">
      <alignment horizontal="right" vertical="center"/>
    </xf>
    <xf numFmtId="3" fontId="7" fillId="0" borderId="40" xfId="49" applyNumberFormat="1" applyFont="1" applyFill="1" applyBorder="1" applyAlignment="1">
      <alignment horizontal="right" vertical="center"/>
    </xf>
    <xf numFmtId="182" fontId="7" fillId="0" borderId="26" xfId="49" applyNumberFormat="1" applyFont="1" applyFill="1" applyBorder="1" applyAlignment="1">
      <alignment vertical="center"/>
    </xf>
    <xf numFmtId="3" fontId="7" fillId="0" borderId="28" xfId="49" applyNumberFormat="1" applyFont="1" applyFill="1" applyBorder="1" applyAlignment="1" applyProtection="1">
      <alignment vertical="center"/>
      <protection/>
    </xf>
    <xf numFmtId="3" fontId="7" fillId="0" borderId="35" xfId="49" applyNumberFormat="1" applyFont="1" applyFill="1" applyBorder="1" applyAlignment="1" applyProtection="1">
      <alignment vertical="center"/>
      <protection/>
    </xf>
    <xf numFmtId="182" fontId="58" fillId="0" borderId="0" xfId="49" applyNumberFormat="1" applyFont="1" applyFill="1" applyBorder="1" applyAlignment="1" applyProtection="1">
      <alignment vertical="center"/>
      <protection/>
    </xf>
    <xf numFmtId="3" fontId="58" fillId="0" borderId="0" xfId="49" applyNumberFormat="1" applyFont="1" applyFill="1" applyBorder="1" applyAlignment="1" applyProtection="1">
      <alignment vertical="center"/>
      <protection/>
    </xf>
    <xf numFmtId="3" fontId="7" fillId="0" borderId="31" xfId="49" applyNumberFormat="1" applyFont="1" applyFill="1" applyBorder="1" applyAlignment="1">
      <alignment vertical="center"/>
    </xf>
    <xf numFmtId="182" fontId="7" fillId="0" borderId="51" xfId="51" applyNumberFormat="1" applyFont="1" applyFill="1" applyBorder="1" applyAlignment="1" applyProtection="1">
      <alignment horizontal="right"/>
      <protection/>
    </xf>
    <xf numFmtId="182" fontId="7" fillId="0" borderId="30" xfId="51" applyNumberFormat="1" applyFont="1" applyFill="1" applyBorder="1" applyAlignment="1">
      <alignment horizontal="right"/>
    </xf>
    <xf numFmtId="182" fontId="7" fillId="0" borderId="37" xfId="51" applyNumberFormat="1" applyFont="1" applyFill="1" applyBorder="1" applyAlignment="1">
      <alignment horizontal="right"/>
    </xf>
    <xf numFmtId="49" fontId="7" fillId="0" borderId="0" xfId="49" applyNumberFormat="1" applyFont="1" applyFill="1" applyAlignment="1">
      <alignment/>
    </xf>
    <xf numFmtId="49" fontId="7" fillId="0" borderId="0" xfId="49" applyNumberFormat="1" applyFont="1" applyFill="1" applyBorder="1" applyAlignment="1">
      <alignment/>
    </xf>
    <xf numFmtId="38" fontId="16" fillId="0" borderId="0" xfId="49" applyFont="1" applyFill="1" applyBorder="1" applyAlignment="1">
      <alignment/>
    </xf>
    <xf numFmtId="38" fontId="16" fillId="0" borderId="0" xfId="49" applyFont="1" applyFill="1" applyBorder="1" applyAlignment="1" applyProtection="1">
      <alignment vertical="center"/>
      <protection/>
    </xf>
    <xf numFmtId="3" fontId="16" fillId="0" borderId="0" xfId="49" applyNumberFormat="1" applyFont="1" applyFill="1" applyBorder="1" applyAlignment="1" applyProtection="1">
      <alignment vertical="center"/>
      <protection/>
    </xf>
    <xf numFmtId="182" fontId="6" fillId="0" borderId="0" xfId="49" applyNumberFormat="1" applyFont="1" applyFill="1" applyBorder="1" applyAlignment="1" applyProtection="1">
      <alignment horizontal="right" shrinkToFit="1"/>
      <protection/>
    </xf>
    <xf numFmtId="182" fontId="6" fillId="0" borderId="12" xfId="49" applyNumberFormat="1" applyFont="1" applyFill="1" applyBorder="1" applyAlignment="1" applyProtection="1">
      <alignment horizontal="right" shrinkToFit="1"/>
      <protection/>
    </xf>
    <xf numFmtId="182" fontId="6" fillId="0" borderId="0" xfId="0" applyNumberFormat="1" applyFont="1" applyFill="1" applyBorder="1" applyAlignment="1">
      <alignment shrinkToFit="1"/>
    </xf>
    <xf numFmtId="3" fontId="7" fillId="0" borderId="14" xfId="49" applyNumberFormat="1" applyFont="1" applyFill="1" applyBorder="1" applyAlignment="1">
      <alignment horizontal="center" vertical="center" shrinkToFit="1"/>
    </xf>
    <xf numFmtId="3" fontId="7" fillId="0" borderId="15" xfId="49" applyNumberFormat="1" applyFont="1" applyFill="1" applyBorder="1" applyAlignment="1">
      <alignment horizontal="center" vertical="center" shrinkToFit="1"/>
    </xf>
    <xf numFmtId="3" fontId="7" fillId="0" borderId="26" xfId="49" applyNumberFormat="1" applyFont="1" applyFill="1" applyBorder="1" applyAlignment="1" applyProtection="1">
      <alignment horizontal="center" shrinkToFit="1"/>
      <protection/>
    </xf>
    <xf numFmtId="182" fontId="7" fillId="0" borderId="11" xfId="49" applyNumberFormat="1" applyFont="1" applyFill="1" applyBorder="1" applyAlignment="1" applyProtection="1">
      <alignment vertical="center"/>
      <protection/>
    </xf>
    <xf numFmtId="3" fontId="7" fillId="0" borderId="11" xfId="49" applyNumberFormat="1" applyFont="1" applyFill="1" applyBorder="1" applyAlignment="1">
      <alignment vertical="center" shrinkToFit="1"/>
    </xf>
    <xf numFmtId="3" fontId="7" fillId="0" borderId="11" xfId="49" applyNumberFormat="1" applyFont="1" applyFill="1" applyBorder="1" applyAlignment="1">
      <alignment vertical="center"/>
    </xf>
    <xf numFmtId="3" fontId="7" fillId="0" borderId="11" xfId="49" applyNumberFormat="1" applyFont="1" applyFill="1" applyBorder="1" applyAlignment="1">
      <alignment horizontal="center" vertical="center" wrapText="1" shrinkToFit="1"/>
    </xf>
    <xf numFmtId="3" fontId="7" fillId="0" borderId="11" xfId="49" applyNumberFormat="1" applyFont="1" applyFill="1" applyBorder="1" applyAlignment="1" applyProtection="1">
      <alignment vertical="center"/>
      <protection/>
    </xf>
    <xf numFmtId="182" fontId="7" fillId="0" borderId="30" xfId="49" applyNumberFormat="1" applyFont="1" applyFill="1" applyBorder="1" applyAlignment="1">
      <alignment horizontal="right" shrinkToFit="1"/>
    </xf>
    <xf numFmtId="182" fontId="7" fillId="0" borderId="0" xfId="63" applyNumberFormat="1" applyFont="1" applyFill="1" applyAlignment="1">
      <alignment/>
      <protection/>
    </xf>
    <xf numFmtId="182" fontId="7" fillId="0" borderId="0" xfId="49" applyNumberFormat="1" applyFont="1" applyFill="1" applyAlignment="1">
      <alignment horizontal="right" shrinkToFit="1"/>
    </xf>
    <xf numFmtId="3" fontId="7" fillId="0" borderId="14" xfId="49" applyNumberFormat="1" applyFont="1" applyFill="1" applyBorder="1" applyAlignment="1">
      <alignment horizontal="right" vertical="center"/>
    </xf>
    <xf numFmtId="182" fontId="7" fillId="0" borderId="30" xfId="49" applyNumberFormat="1" applyFont="1" applyFill="1" applyBorder="1" applyAlignment="1" applyProtection="1">
      <alignment vertical="center"/>
      <protection/>
    </xf>
    <xf numFmtId="182" fontId="7" fillId="0" borderId="30" xfId="49" applyNumberFormat="1" applyFont="1" applyFill="1" applyBorder="1" applyAlignment="1">
      <alignment vertical="center"/>
    </xf>
    <xf numFmtId="3" fontId="7" fillId="0" borderId="63" xfId="49" applyNumberFormat="1" applyFont="1" applyFill="1" applyBorder="1" applyAlignment="1">
      <alignment horizontal="right" vertical="center"/>
    </xf>
    <xf numFmtId="182" fontId="7" fillId="0" borderId="33" xfId="49" applyNumberFormat="1" applyFont="1" applyFill="1" applyBorder="1" applyAlignment="1" applyProtection="1">
      <alignment vertical="center"/>
      <protection/>
    </xf>
    <xf numFmtId="3" fontId="7" fillId="0" borderId="38" xfId="49" applyNumberFormat="1" applyFont="1" applyFill="1" applyBorder="1" applyAlignment="1" applyProtection="1">
      <alignment vertical="center"/>
      <protection/>
    </xf>
    <xf numFmtId="182" fontId="7" fillId="0" borderId="51" xfId="49" applyNumberFormat="1" applyFont="1" applyFill="1" applyBorder="1" applyAlignment="1">
      <alignment vertical="center"/>
    </xf>
    <xf numFmtId="183" fontId="7" fillId="0" borderId="26" xfId="49" applyNumberFormat="1" applyFont="1" applyFill="1" applyBorder="1" applyAlignment="1">
      <alignment/>
    </xf>
    <xf numFmtId="3" fontId="7" fillId="0" borderId="64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3" fontId="7" fillId="0" borderId="26" xfId="49" applyNumberFormat="1" applyFont="1" applyFill="1" applyBorder="1" applyAlignment="1">
      <alignment/>
    </xf>
    <xf numFmtId="3" fontId="7" fillId="0" borderId="52" xfId="49" applyNumberFormat="1" applyFont="1" applyFill="1" applyBorder="1" applyAlignment="1">
      <alignment/>
    </xf>
    <xf numFmtId="3" fontId="7" fillId="0" borderId="31" xfId="49" applyNumberFormat="1" applyFont="1" applyFill="1" applyBorder="1" applyAlignment="1" applyProtection="1">
      <alignment vertical="center"/>
      <protection/>
    </xf>
    <xf numFmtId="192" fontId="7" fillId="0" borderId="26" xfId="49" applyNumberFormat="1" applyFont="1" applyFill="1" applyBorder="1" applyAlignment="1">
      <alignment/>
    </xf>
    <xf numFmtId="38" fontId="7" fillId="0" borderId="26" xfId="49" applyFont="1" applyFill="1" applyBorder="1" applyAlignment="1">
      <alignment/>
    </xf>
    <xf numFmtId="38" fontId="7" fillId="0" borderId="26" xfId="49" applyFont="1" applyFill="1" applyBorder="1" applyAlignment="1" applyProtection="1">
      <alignment vertical="center"/>
      <protection/>
    </xf>
    <xf numFmtId="3" fontId="7" fillId="0" borderId="26" xfId="49" applyNumberFormat="1" applyFont="1" applyFill="1" applyBorder="1" applyAlignment="1" applyProtection="1">
      <alignment vertical="center"/>
      <protection/>
    </xf>
    <xf numFmtId="3" fontId="7" fillId="0" borderId="52" xfId="49" applyNumberFormat="1" applyFont="1" applyFill="1" applyBorder="1" applyAlignment="1" applyProtection="1">
      <alignment vertical="center"/>
      <protection/>
    </xf>
    <xf numFmtId="182" fontId="7" fillId="0" borderId="65" xfId="49" applyNumberFormat="1" applyFont="1" applyFill="1" applyBorder="1" applyAlignment="1">
      <alignment/>
    </xf>
    <xf numFmtId="182" fontId="7" fillId="0" borderId="52" xfId="49" applyNumberFormat="1" applyFont="1" applyFill="1" applyBorder="1" applyAlignment="1">
      <alignment/>
    </xf>
    <xf numFmtId="192" fontId="7" fillId="0" borderId="52" xfId="49" applyNumberFormat="1" applyFont="1" applyFill="1" applyBorder="1" applyAlignment="1">
      <alignment/>
    </xf>
    <xf numFmtId="182" fontId="7" fillId="0" borderId="37" xfId="51" applyNumberFormat="1" applyFont="1" applyFill="1" applyBorder="1" applyAlignment="1" applyProtection="1">
      <alignment horizontal="right"/>
      <protection/>
    </xf>
    <xf numFmtId="182" fontId="7" fillId="0" borderId="51" xfId="51" applyNumberFormat="1" applyFont="1" applyFill="1" applyBorder="1" applyAlignment="1">
      <alignment horizontal="right" wrapText="1" shrinkToFit="1"/>
    </xf>
    <xf numFmtId="182" fontId="7" fillId="0" borderId="30" xfId="51" applyNumberFormat="1" applyFont="1" applyFill="1" applyBorder="1" applyAlignment="1">
      <alignment horizontal="right" wrapText="1" shrinkToFit="1"/>
    </xf>
    <xf numFmtId="182" fontId="7" fillId="0" borderId="50" xfId="51" applyNumberFormat="1" applyFont="1" applyFill="1" applyBorder="1" applyAlignment="1">
      <alignment horizontal="right" wrapText="1" shrinkToFit="1"/>
    </xf>
    <xf numFmtId="182" fontId="7" fillId="0" borderId="51" xfId="51" applyNumberFormat="1" applyFont="1" applyFill="1" applyBorder="1" applyAlignment="1" applyProtection="1">
      <alignment/>
      <protection/>
    </xf>
    <xf numFmtId="182" fontId="7" fillId="0" borderId="30" xfId="51" applyNumberFormat="1" applyFont="1" applyFill="1" applyBorder="1" applyAlignment="1">
      <alignment/>
    </xf>
    <xf numFmtId="182" fontId="7" fillId="0" borderId="50" xfId="51" applyNumberFormat="1" applyFont="1" applyFill="1" applyBorder="1" applyAlignment="1">
      <alignment/>
    </xf>
    <xf numFmtId="182" fontId="7" fillId="0" borderId="51" xfId="51" applyNumberFormat="1" applyFont="1" applyFill="1" applyBorder="1" applyAlignment="1">
      <alignment/>
    </xf>
    <xf numFmtId="182" fontId="7" fillId="0" borderId="37" xfId="51" applyNumberFormat="1" applyFont="1" applyFill="1" applyBorder="1" applyAlignment="1">
      <alignment/>
    </xf>
    <xf numFmtId="182" fontId="7" fillId="0" borderId="50" xfId="51" applyNumberFormat="1" applyFont="1" applyFill="1" applyBorder="1" applyAlignment="1" applyProtection="1">
      <alignment horizontal="right"/>
      <protection/>
    </xf>
    <xf numFmtId="182" fontId="7" fillId="0" borderId="0" xfId="51" applyNumberFormat="1" applyFont="1" applyFill="1" applyBorder="1" applyAlignment="1">
      <alignment/>
    </xf>
    <xf numFmtId="182" fontId="7" fillId="0" borderId="11" xfId="51" applyNumberFormat="1" applyFont="1" applyFill="1" applyBorder="1" applyAlignment="1" applyProtection="1">
      <alignment horizontal="right"/>
      <protection/>
    </xf>
    <xf numFmtId="182" fontId="7" fillId="0" borderId="50" xfId="51" applyNumberFormat="1" applyFont="1" applyFill="1" applyBorder="1" applyAlignment="1">
      <alignment horizontal="right"/>
    </xf>
    <xf numFmtId="182" fontId="7" fillId="0" borderId="37" xfId="51" applyNumberFormat="1" applyFont="1" applyFill="1" applyBorder="1" applyAlignment="1">
      <alignment horizontal="right" wrapText="1" shrinkToFit="1"/>
    </xf>
    <xf numFmtId="182" fontId="7" fillId="0" borderId="51" xfId="51" applyNumberFormat="1" applyFont="1" applyFill="1" applyBorder="1" applyAlignment="1">
      <alignment horizontal="right"/>
    </xf>
    <xf numFmtId="182" fontId="7" fillId="0" borderId="51" xfId="51" applyNumberFormat="1" applyFont="1" applyFill="1" applyBorder="1" applyAlignment="1">
      <alignment wrapText="1" shrinkToFit="1"/>
    </xf>
    <xf numFmtId="182" fontId="7" fillId="0" borderId="30" xfId="51" applyNumberFormat="1" applyFont="1" applyFill="1" applyBorder="1" applyAlignment="1">
      <alignment wrapText="1" shrinkToFit="1"/>
    </xf>
    <xf numFmtId="182" fontId="7" fillId="0" borderId="37" xfId="51" applyNumberFormat="1" applyFont="1" applyFill="1" applyBorder="1" applyAlignment="1">
      <alignment wrapText="1" shrinkToFit="1"/>
    </xf>
    <xf numFmtId="182" fontId="7" fillId="0" borderId="33" xfId="51" applyNumberFormat="1" applyFont="1" applyFill="1" applyBorder="1" applyAlignment="1">
      <alignment wrapText="1" shrinkToFit="1"/>
    </xf>
    <xf numFmtId="182" fontId="7" fillId="0" borderId="11" xfId="51" applyNumberFormat="1" applyFont="1" applyFill="1" applyBorder="1" applyAlignment="1">
      <alignment horizontal="right"/>
    </xf>
    <xf numFmtId="182" fontId="7" fillId="0" borderId="30" xfId="51" applyNumberFormat="1" applyFont="1" applyFill="1" applyBorder="1" applyAlignment="1" applyProtection="1">
      <alignment horizontal="right"/>
      <protection/>
    </xf>
    <xf numFmtId="182" fontId="7" fillId="0" borderId="33" xfId="51" applyNumberFormat="1" applyFont="1" applyFill="1" applyBorder="1" applyAlignment="1">
      <alignment horizontal="right"/>
    </xf>
    <xf numFmtId="182" fontId="7" fillId="0" borderId="11" xfId="51" applyNumberFormat="1" applyFont="1" applyFill="1" applyBorder="1" applyAlignment="1">
      <alignment horizontal="right" wrapText="1" shrinkToFit="1"/>
    </xf>
    <xf numFmtId="182" fontId="7" fillId="0" borderId="26" xfId="49" applyNumberFormat="1" applyFont="1" applyFill="1" applyBorder="1" applyAlignment="1" applyProtection="1">
      <alignment vertical="center"/>
      <protection/>
    </xf>
    <xf numFmtId="182" fontId="7" fillId="0" borderId="51" xfId="49" applyNumberFormat="1" applyFont="1" applyFill="1" applyBorder="1" applyAlignment="1" applyProtection="1">
      <alignment vertical="center"/>
      <protection/>
    </xf>
    <xf numFmtId="182" fontId="7" fillId="0" borderId="37" xfId="49" applyNumberFormat="1" applyFont="1" applyFill="1" applyBorder="1" applyAlignment="1" applyProtection="1">
      <alignment vertical="center"/>
      <protection/>
    </xf>
    <xf numFmtId="182" fontId="7" fillId="0" borderId="30" xfId="49" applyNumberFormat="1" applyFont="1" applyFill="1" applyBorder="1" applyAlignment="1" applyProtection="1">
      <alignment vertical="center" shrinkToFit="1"/>
      <protection/>
    </xf>
    <xf numFmtId="3" fontId="7" fillId="0" borderId="16" xfId="49" applyNumberFormat="1" applyFont="1" applyFill="1" applyBorder="1" applyAlignment="1" applyProtection="1">
      <alignment vertical="center"/>
      <protection/>
    </xf>
    <xf numFmtId="183" fontId="7" fillId="0" borderId="12" xfId="49" applyNumberFormat="1" applyFont="1" applyFill="1" applyBorder="1" applyAlignment="1" applyProtection="1">
      <alignment vertical="center"/>
      <protection/>
    </xf>
    <xf numFmtId="183" fontId="7" fillId="0" borderId="11" xfId="49" applyNumberFormat="1" applyFont="1" applyFill="1" applyBorder="1" applyAlignment="1" applyProtection="1">
      <alignment vertical="center"/>
      <protection/>
    </xf>
    <xf numFmtId="193" fontId="7" fillId="0" borderId="25" xfId="63" applyNumberFormat="1" applyFont="1" applyFill="1" applyBorder="1" applyAlignment="1" applyProtection="1">
      <alignment horizontal="center" vertical="center"/>
      <protection locked="0"/>
    </xf>
    <xf numFmtId="193" fontId="7" fillId="0" borderId="21" xfId="63" applyNumberFormat="1" applyFont="1" applyFill="1" applyBorder="1" applyAlignment="1" applyProtection="1">
      <alignment horizontal="center" vertical="center"/>
      <protection locked="0"/>
    </xf>
    <xf numFmtId="182" fontId="7" fillId="0" borderId="20" xfId="49" applyNumberFormat="1" applyFont="1" applyFill="1" applyBorder="1" applyAlignment="1" applyProtection="1">
      <alignment horizontal="center" vertical="center" wrapText="1"/>
      <protection locked="0"/>
    </xf>
    <xf numFmtId="3" fontId="7" fillId="0" borderId="26" xfId="49" applyNumberFormat="1" applyFont="1" applyFill="1" applyBorder="1" applyAlignment="1" applyProtection="1">
      <alignment/>
      <protection/>
    </xf>
    <xf numFmtId="182" fontId="7" fillId="0" borderId="51" xfId="49" applyNumberFormat="1" applyFont="1" applyFill="1" applyBorder="1" applyAlignment="1">
      <alignment horizontal="right"/>
    </xf>
    <xf numFmtId="182" fontId="7" fillId="0" borderId="33" xfId="49" applyNumberFormat="1" applyFont="1" applyFill="1" applyBorder="1" applyAlignment="1">
      <alignment horizontal="right" shrinkToFit="1"/>
    </xf>
    <xf numFmtId="183" fontId="7" fillId="0" borderId="51" xfId="49" applyNumberFormat="1" applyFont="1" applyFill="1" applyBorder="1" applyAlignment="1">
      <alignment/>
    </xf>
    <xf numFmtId="3" fontId="19" fillId="0" borderId="0" xfId="49" applyNumberFormat="1" applyFont="1" applyBorder="1" applyAlignment="1" applyProtection="1">
      <alignment horizontal="center" vertical="center"/>
      <protection/>
    </xf>
    <xf numFmtId="3" fontId="16" fillId="0" borderId="0" xfId="49" applyNumberFormat="1" applyFont="1" applyBorder="1" applyAlignment="1" applyProtection="1">
      <alignment horizontal="right" vertical="center"/>
      <protection/>
    </xf>
    <xf numFmtId="3" fontId="19" fillId="0" borderId="26" xfId="49" applyNumberFormat="1" applyFont="1" applyFill="1" applyBorder="1" applyAlignment="1" applyProtection="1">
      <alignment vertical="center" shrinkToFit="1"/>
      <protection/>
    </xf>
    <xf numFmtId="3" fontId="16" fillId="0" borderId="26" xfId="49" applyNumberFormat="1" applyFont="1" applyFill="1" applyBorder="1" applyAlignment="1" applyProtection="1">
      <alignment vertical="center" shrinkToFit="1"/>
      <protection/>
    </xf>
    <xf numFmtId="38" fontId="19" fillId="0" borderId="26" xfId="49" applyFont="1" applyFill="1" applyBorder="1" applyAlignment="1">
      <alignment shrinkToFit="1"/>
    </xf>
    <xf numFmtId="38" fontId="19" fillId="0" borderId="26" xfId="49" applyFont="1" applyFill="1" applyBorder="1" applyAlignment="1" applyProtection="1">
      <alignment vertical="center" shrinkToFit="1"/>
      <protection/>
    </xf>
    <xf numFmtId="3" fontId="7" fillId="0" borderId="0" xfId="49" applyNumberFormat="1" applyFont="1" applyFill="1" applyAlignment="1" quotePrefix="1">
      <alignment horizontal="center"/>
    </xf>
    <xf numFmtId="3" fontId="60" fillId="0" borderId="26" xfId="49" applyNumberFormat="1" applyFont="1" applyFill="1" applyBorder="1" applyAlignment="1" applyProtection="1">
      <alignment vertical="center" shrinkToFit="1"/>
      <protection/>
    </xf>
    <xf numFmtId="3" fontId="61" fillId="0" borderId="26" xfId="49" applyNumberFormat="1" applyFont="1" applyFill="1" applyBorder="1" applyAlignment="1" applyProtection="1">
      <alignment vertical="center" shrinkToFit="1"/>
      <protection/>
    </xf>
    <xf numFmtId="38" fontId="60" fillId="0" borderId="26" xfId="49" applyFont="1" applyFill="1" applyBorder="1" applyAlignment="1">
      <alignment shrinkToFit="1"/>
    </xf>
    <xf numFmtId="38" fontId="60" fillId="0" borderId="26" xfId="49" applyFont="1" applyFill="1" applyBorder="1" applyAlignment="1" applyProtection="1">
      <alignment vertical="center" shrinkToFit="1"/>
      <protection/>
    </xf>
    <xf numFmtId="182" fontId="7" fillId="0" borderId="31" xfId="49" applyNumberFormat="1" applyFont="1" applyFill="1" applyBorder="1" applyAlignment="1" applyProtection="1">
      <alignment vertical="center"/>
      <protection/>
    </xf>
    <xf numFmtId="182" fontId="7" fillId="0" borderId="22" xfId="49" applyNumberFormat="1" applyFont="1" applyFill="1" applyBorder="1" applyAlignment="1" applyProtection="1">
      <alignment horizontal="center" vertical="center"/>
      <protection locked="0"/>
    </xf>
    <xf numFmtId="182" fontId="7" fillId="0" borderId="23" xfId="49" applyNumberFormat="1" applyFont="1" applyFill="1" applyBorder="1" applyAlignment="1" applyProtection="1">
      <alignment horizontal="center" vertical="center" wrapText="1"/>
      <protection locked="0"/>
    </xf>
    <xf numFmtId="183" fontId="7" fillId="0" borderId="37" xfId="49" applyNumberFormat="1" applyFont="1" applyFill="1" applyBorder="1" applyAlignment="1">
      <alignment/>
    </xf>
    <xf numFmtId="38" fontId="62" fillId="0" borderId="11" xfId="49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20" xfId="49" applyFont="1" applyFill="1" applyBorder="1" applyAlignment="1">
      <alignment vertical="center"/>
    </xf>
    <xf numFmtId="178" fontId="7" fillId="0" borderId="14" xfId="49" applyNumberFormat="1" applyFont="1" applyFill="1" applyBorder="1" applyAlignment="1">
      <alignment vertical="center"/>
    </xf>
    <xf numFmtId="178" fontId="7" fillId="0" borderId="13" xfId="49" applyNumberFormat="1" applyFont="1" applyFill="1" applyBorder="1" applyAlignment="1">
      <alignment vertical="center"/>
    </xf>
    <xf numFmtId="178" fontId="7" fillId="0" borderId="0" xfId="49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3" fontId="7" fillId="0" borderId="20" xfId="51" applyNumberFormat="1" applyFont="1" applyFill="1" applyBorder="1" applyAlignment="1">
      <alignment horizontal="right" vertical="center"/>
    </xf>
    <xf numFmtId="3" fontId="7" fillId="0" borderId="13" xfId="51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 applyProtection="1">
      <alignment/>
      <protection/>
    </xf>
    <xf numFmtId="3" fontId="7" fillId="0" borderId="26" xfId="51" applyNumberFormat="1" applyFont="1" applyFill="1" applyBorder="1" applyAlignment="1" applyProtection="1">
      <alignment horizontal="center"/>
      <protection/>
    </xf>
    <xf numFmtId="182" fontId="7" fillId="0" borderId="0" xfId="51" applyNumberFormat="1" applyFont="1" applyFill="1" applyBorder="1" applyAlignment="1" applyProtection="1">
      <alignment horizontal="right"/>
      <protection/>
    </xf>
    <xf numFmtId="38" fontId="7" fillId="0" borderId="26" xfId="51" applyFont="1" applyFill="1" applyBorder="1" applyAlignment="1" applyProtection="1">
      <alignment horizontal="center"/>
      <protection/>
    </xf>
    <xf numFmtId="182" fontId="7" fillId="0" borderId="51" xfId="49" applyNumberFormat="1" applyFont="1" applyFill="1" applyBorder="1" applyAlignment="1">
      <alignment horizontal="right" shrinkToFit="1"/>
    </xf>
    <xf numFmtId="0" fontId="16" fillId="0" borderId="14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66" xfId="0" applyNumberFormat="1" applyFont="1" applyFill="1" applyBorder="1" applyAlignment="1">
      <alignment horizontal="center" vertical="center"/>
    </xf>
    <xf numFmtId="0" fontId="16" fillId="0" borderId="67" xfId="0" applyNumberFormat="1" applyFont="1" applyFill="1" applyBorder="1" applyAlignment="1">
      <alignment horizontal="center" vertical="center"/>
    </xf>
    <xf numFmtId="0" fontId="16" fillId="0" borderId="68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6" fillId="0" borderId="69" xfId="0" applyNumberFormat="1" applyFont="1" applyFill="1" applyBorder="1" applyAlignment="1">
      <alignment horizontal="center" vertical="center"/>
    </xf>
    <xf numFmtId="0" fontId="16" fillId="0" borderId="70" xfId="0" applyNumberFormat="1" applyFont="1" applyFill="1" applyBorder="1" applyAlignment="1">
      <alignment horizontal="center" vertical="center"/>
    </xf>
    <xf numFmtId="0" fontId="16" fillId="0" borderId="71" xfId="0" applyNumberFormat="1" applyFont="1" applyFill="1" applyBorder="1" applyAlignment="1">
      <alignment horizontal="center" vertical="center"/>
    </xf>
    <xf numFmtId="0" fontId="16" fillId="0" borderId="72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3" fontId="7" fillId="0" borderId="25" xfId="49" applyNumberFormat="1" applyFont="1" applyBorder="1" applyAlignment="1">
      <alignment horizontal="center" vertical="center" shrinkToFit="1"/>
    </xf>
    <xf numFmtId="3" fontId="7" fillId="0" borderId="18" xfId="49" applyNumberFormat="1" applyFont="1" applyBorder="1" applyAlignment="1">
      <alignment horizontal="center" vertical="center"/>
    </xf>
    <xf numFmtId="3" fontId="7" fillId="0" borderId="20" xfId="49" applyNumberFormat="1" applyFont="1" applyBorder="1" applyAlignment="1">
      <alignment horizontal="center" vertical="center"/>
    </xf>
    <xf numFmtId="3" fontId="7" fillId="0" borderId="21" xfId="49" applyNumberFormat="1" applyFont="1" applyBorder="1" applyAlignment="1">
      <alignment horizontal="center" vertical="center"/>
    </xf>
    <xf numFmtId="3" fontId="7" fillId="0" borderId="55" xfId="49" applyNumberFormat="1" applyFont="1" applyBorder="1" applyAlignment="1">
      <alignment horizontal="center" vertical="center"/>
    </xf>
    <xf numFmtId="3" fontId="7" fillId="0" borderId="26" xfId="49" applyNumberFormat="1" applyFont="1" applyBorder="1" applyAlignment="1">
      <alignment horizontal="center" vertical="center"/>
    </xf>
    <xf numFmtId="3" fontId="7" fillId="0" borderId="28" xfId="49" applyNumberFormat="1" applyFont="1" applyBorder="1" applyAlignment="1">
      <alignment horizontal="center" vertical="center"/>
    </xf>
    <xf numFmtId="3" fontId="7" fillId="0" borderId="11" xfId="49" applyNumberFormat="1" applyFont="1" applyBorder="1" applyAlignment="1">
      <alignment horizontal="center" vertical="center" shrinkToFit="1"/>
    </xf>
    <xf numFmtId="3" fontId="7" fillId="0" borderId="15" xfId="49" applyNumberFormat="1" applyFont="1" applyBorder="1" applyAlignment="1">
      <alignment horizontal="center" vertical="center" shrinkToFit="1"/>
    </xf>
    <xf numFmtId="3" fontId="7" fillId="0" borderId="14" xfId="49" applyNumberFormat="1" applyFont="1" applyBorder="1" applyAlignment="1">
      <alignment horizontal="center" vertical="center" shrinkToFit="1"/>
    </xf>
    <xf numFmtId="3" fontId="7" fillId="0" borderId="28" xfId="49" applyNumberFormat="1" applyFont="1" applyBorder="1" applyAlignment="1">
      <alignment horizontal="center" vertical="center" shrinkToFit="1"/>
    </xf>
    <xf numFmtId="3" fontId="7" fillId="0" borderId="25" xfId="49" applyNumberFormat="1" applyFont="1" applyFill="1" applyBorder="1" applyAlignment="1">
      <alignment horizontal="center" vertical="center" shrinkToFit="1"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3" fontId="7" fillId="0" borderId="11" xfId="51" applyNumberFormat="1" applyFont="1" applyFill="1" applyBorder="1" applyAlignment="1">
      <alignment horizontal="center" vertical="center"/>
    </xf>
    <xf numFmtId="3" fontId="7" fillId="0" borderId="0" xfId="51" applyNumberFormat="1" applyFont="1" applyFill="1" applyBorder="1" applyAlignment="1">
      <alignment horizontal="center" vertical="center"/>
    </xf>
    <xf numFmtId="3" fontId="7" fillId="0" borderId="12" xfId="51" applyNumberFormat="1" applyFont="1" applyFill="1" applyBorder="1" applyAlignment="1">
      <alignment horizontal="center" vertical="center"/>
    </xf>
    <xf numFmtId="3" fontId="9" fillId="0" borderId="18" xfId="51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3" fontId="9" fillId="0" borderId="18" xfId="51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3" fontId="7" fillId="0" borderId="18" xfId="51" applyNumberFormat="1" applyFont="1" applyFill="1" applyBorder="1" applyAlignment="1">
      <alignment horizontal="center" vertical="center"/>
    </xf>
    <xf numFmtId="3" fontId="7" fillId="0" borderId="20" xfId="51" applyNumberFormat="1" applyFont="1" applyFill="1" applyBorder="1" applyAlignment="1">
      <alignment horizontal="center" vertical="center"/>
    </xf>
    <xf numFmtId="3" fontId="7" fillId="0" borderId="21" xfId="51" applyNumberFormat="1" applyFont="1" applyFill="1" applyBorder="1" applyAlignment="1">
      <alignment horizontal="center" vertical="center"/>
    </xf>
    <xf numFmtId="3" fontId="7" fillId="0" borderId="18" xfId="49" applyNumberFormat="1" applyFont="1" applyFill="1" applyBorder="1" applyAlignment="1">
      <alignment horizontal="center" vertical="center" shrinkToFit="1"/>
    </xf>
    <xf numFmtId="3" fontId="7" fillId="0" borderId="20" xfId="49" applyNumberFormat="1" applyFont="1" applyFill="1" applyBorder="1" applyAlignment="1">
      <alignment horizontal="center" vertical="center" shrinkToFit="1"/>
    </xf>
    <xf numFmtId="3" fontId="7" fillId="0" borderId="21" xfId="49" applyNumberFormat="1" applyFont="1" applyFill="1" applyBorder="1" applyAlignment="1">
      <alignment horizontal="center" vertical="center" shrinkToFit="1"/>
    </xf>
    <xf numFmtId="3" fontId="7" fillId="0" borderId="14" xfId="49" applyNumberFormat="1" applyFont="1" applyFill="1" applyBorder="1" applyAlignment="1">
      <alignment horizontal="center" vertical="center" shrinkToFit="1"/>
    </xf>
    <xf numFmtId="3" fontId="7" fillId="0" borderId="15" xfId="49" applyNumberFormat="1" applyFont="1" applyFill="1" applyBorder="1" applyAlignment="1">
      <alignment horizontal="center" vertical="center" shrinkToFit="1"/>
    </xf>
    <xf numFmtId="3" fontId="7" fillId="0" borderId="55" xfId="49" applyNumberFormat="1" applyFont="1" applyFill="1" applyBorder="1" applyAlignment="1">
      <alignment horizontal="center" vertical="center"/>
    </xf>
    <xf numFmtId="3" fontId="7" fillId="0" borderId="26" xfId="49" applyNumberFormat="1" applyFont="1" applyFill="1" applyBorder="1" applyAlignment="1">
      <alignment horizontal="center" vertical="center"/>
    </xf>
    <xf numFmtId="3" fontId="7" fillId="0" borderId="28" xfId="49" applyNumberFormat="1" applyFont="1" applyFill="1" applyBorder="1" applyAlignment="1">
      <alignment horizontal="center" vertical="center"/>
    </xf>
    <xf numFmtId="3" fontId="7" fillId="0" borderId="25" xfId="49" applyNumberFormat="1" applyFont="1" applyFill="1" applyBorder="1" applyAlignment="1">
      <alignment horizontal="center" vertical="center"/>
    </xf>
    <xf numFmtId="182" fontId="7" fillId="0" borderId="18" xfId="49" applyNumberFormat="1" applyFont="1" applyFill="1" applyBorder="1" applyAlignment="1">
      <alignment horizontal="center"/>
    </xf>
    <xf numFmtId="182" fontId="7" fillId="0" borderId="20" xfId="49" applyNumberFormat="1" applyFont="1" applyFill="1" applyBorder="1" applyAlignment="1">
      <alignment horizontal="center"/>
    </xf>
    <xf numFmtId="182" fontId="7" fillId="0" borderId="21" xfId="49" applyNumberFormat="1" applyFont="1" applyFill="1" applyBorder="1" applyAlignment="1">
      <alignment horizontal="center"/>
    </xf>
    <xf numFmtId="0" fontId="7" fillId="0" borderId="55" xfId="63" applyFont="1" applyFill="1" applyBorder="1" applyAlignment="1" applyProtection="1">
      <alignment horizontal="center" vertical="center"/>
      <protection/>
    </xf>
    <xf numFmtId="0" fontId="7" fillId="0" borderId="28" xfId="63" applyFont="1" applyFill="1" applyBorder="1" applyAlignment="1" applyProtection="1">
      <alignment horizontal="center" vertical="center"/>
      <protection/>
    </xf>
    <xf numFmtId="182" fontId="7" fillId="0" borderId="18" xfId="49" applyNumberFormat="1" applyFont="1" applyFill="1" applyBorder="1" applyAlignment="1">
      <alignment horizontal="center" shrinkToFit="1"/>
    </xf>
    <xf numFmtId="182" fontId="7" fillId="0" borderId="20" xfId="49" applyNumberFormat="1" applyFont="1" applyFill="1" applyBorder="1" applyAlignment="1">
      <alignment horizontal="center" shrinkToFit="1"/>
    </xf>
    <xf numFmtId="182" fontId="7" fillId="0" borderId="21" xfId="49" applyNumberFormat="1" applyFont="1" applyFill="1" applyBorder="1" applyAlignment="1">
      <alignment horizontal="center" shrinkToFit="1"/>
    </xf>
    <xf numFmtId="38" fontId="7" fillId="0" borderId="18" xfId="49" applyFont="1" applyBorder="1" applyAlignment="1">
      <alignment horizontal="center"/>
    </xf>
    <xf numFmtId="38" fontId="7" fillId="0" borderId="21" xfId="49" applyFont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23.1県推計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47625</xdr:rowOff>
    </xdr:from>
    <xdr:to>
      <xdr:col>0</xdr:col>
      <xdr:colOff>238125</xdr:colOff>
      <xdr:row>22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3181350"/>
          <a:ext cx="2381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26</xdr:row>
      <xdr:rowOff>66675</xdr:rowOff>
    </xdr:from>
    <xdr:to>
      <xdr:col>2</xdr:col>
      <xdr:colOff>38100</xdr:colOff>
      <xdr:row>29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238125" y="4019550"/>
          <a:ext cx="2000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8"/>
  <sheetViews>
    <sheetView tabSelected="1" showOutlineSymbols="0" view="pageBreakPreview" zoomScaleSheetLayoutView="100" zoomScalePageLayoutView="0" workbookViewId="0" topLeftCell="A1">
      <pane xSplit="3" ySplit="6" topLeftCell="D7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10.75390625" defaultRowHeight="14.25"/>
  <cols>
    <col min="1" max="1" width="1.625" style="26" customWidth="1"/>
    <col min="2" max="2" width="8.00390625" style="26" customWidth="1"/>
    <col min="3" max="3" width="4.50390625" style="26" customWidth="1"/>
    <col min="4" max="4" width="9.50390625" style="26" bestFit="1" customWidth="1"/>
    <col min="5" max="5" width="10.375" style="26" bestFit="1" customWidth="1"/>
    <col min="6" max="7" width="10.125" style="26" customWidth="1"/>
    <col min="8" max="10" width="5.625" style="26" customWidth="1"/>
    <col min="11" max="13" width="8.375" style="26" customWidth="1"/>
    <col min="14" max="19" width="6.75390625" style="26" customWidth="1"/>
    <col min="20" max="20" width="10.375" style="26" bestFit="1" customWidth="1"/>
    <col min="21" max="22" width="9.375" style="26" bestFit="1" customWidth="1"/>
    <col min="23" max="28" width="7.875" style="26" bestFit="1" customWidth="1"/>
    <col min="29" max="29" width="7.50390625" style="26" customWidth="1"/>
    <col min="30" max="16384" width="10.75390625" style="26" customWidth="1"/>
  </cols>
  <sheetData>
    <row r="1" ht="11.25">
      <c r="B1" s="171"/>
    </row>
    <row r="2" spans="3:4" ht="17.25">
      <c r="C2" s="142"/>
      <c r="D2" s="231" t="s">
        <v>149</v>
      </c>
    </row>
    <row r="3" spans="2:29" ht="14.25" customHeight="1">
      <c r="B3" s="421" t="s">
        <v>0</v>
      </c>
      <c r="C3" s="422"/>
      <c r="D3" s="192" t="s">
        <v>30</v>
      </c>
      <c r="E3" s="421" t="s">
        <v>215</v>
      </c>
      <c r="F3" s="436"/>
      <c r="G3" s="436"/>
      <c r="H3" s="421" t="s">
        <v>216</v>
      </c>
      <c r="I3" s="436"/>
      <c r="J3" s="422"/>
      <c r="K3" s="432" t="s">
        <v>24</v>
      </c>
      <c r="L3" s="432"/>
      <c r="M3" s="432"/>
      <c r="N3" s="432"/>
      <c r="O3" s="432"/>
      <c r="P3" s="432"/>
      <c r="Q3" s="432"/>
      <c r="R3" s="432"/>
      <c r="S3" s="433"/>
      <c r="T3" s="430" t="s">
        <v>27</v>
      </c>
      <c r="U3" s="430"/>
      <c r="V3" s="430"/>
      <c r="W3" s="430"/>
      <c r="X3" s="430"/>
      <c r="Y3" s="430"/>
      <c r="Z3" s="430"/>
      <c r="AA3" s="430"/>
      <c r="AB3" s="431"/>
      <c r="AC3" s="29"/>
    </row>
    <row r="4" spans="2:29" ht="12">
      <c r="B4" s="423"/>
      <c r="C4" s="424"/>
      <c r="D4" s="193" t="s">
        <v>122</v>
      </c>
      <c r="E4" s="428" t="s">
        <v>220</v>
      </c>
      <c r="F4" s="427"/>
      <c r="G4" s="427"/>
      <c r="H4" s="425"/>
      <c r="I4" s="437"/>
      <c r="J4" s="426"/>
      <c r="K4" s="434" t="s">
        <v>141</v>
      </c>
      <c r="L4" s="434"/>
      <c r="M4" s="435"/>
      <c r="N4" s="194" t="s">
        <v>25</v>
      </c>
      <c r="O4" s="195"/>
      <c r="P4" s="196"/>
      <c r="Q4" s="195" t="s">
        <v>26</v>
      </c>
      <c r="R4" s="195"/>
      <c r="S4" s="197"/>
      <c r="T4" s="427" t="s">
        <v>142</v>
      </c>
      <c r="U4" s="427"/>
      <c r="V4" s="427"/>
      <c r="W4" s="428" t="s">
        <v>138</v>
      </c>
      <c r="X4" s="427"/>
      <c r="Y4" s="429"/>
      <c r="Z4" s="427" t="s">
        <v>137</v>
      </c>
      <c r="AA4" s="427"/>
      <c r="AB4" s="429"/>
      <c r="AC4" s="29"/>
    </row>
    <row r="5" spans="2:29" ht="12" customHeight="1">
      <c r="B5" s="425"/>
      <c r="C5" s="426"/>
      <c r="D5" s="198" t="s">
        <v>19</v>
      </c>
      <c r="E5" s="199" t="s">
        <v>20</v>
      </c>
      <c r="F5" s="200" t="s">
        <v>22</v>
      </c>
      <c r="G5" s="200" t="s">
        <v>23</v>
      </c>
      <c r="H5" s="244" t="s">
        <v>217</v>
      </c>
      <c r="I5" s="241" t="s">
        <v>218</v>
      </c>
      <c r="J5" s="242" t="s">
        <v>219</v>
      </c>
      <c r="K5" s="200" t="s">
        <v>20</v>
      </c>
      <c r="L5" s="200" t="s">
        <v>22</v>
      </c>
      <c r="M5" s="200" t="s">
        <v>23</v>
      </c>
      <c r="N5" s="201" t="s">
        <v>20</v>
      </c>
      <c r="O5" s="200" t="s">
        <v>22</v>
      </c>
      <c r="P5" s="202" t="s">
        <v>23</v>
      </c>
      <c r="Q5" s="200" t="s">
        <v>20</v>
      </c>
      <c r="R5" s="200" t="s">
        <v>22</v>
      </c>
      <c r="S5" s="203" t="s">
        <v>23</v>
      </c>
      <c r="T5" s="200" t="s">
        <v>20</v>
      </c>
      <c r="U5" s="200" t="s">
        <v>22</v>
      </c>
      <c r="V5" s="200" t="s">
        <v>23</v>
      </c>
      <c r="W5" s="199" t="s">
        <v>20</v>
      </c>
      <c r="X5" s="200" t="s">
        <v>22</v>
      </c>
      <c r="Y5" s="203" t="s">
        <v>23</v>
      </c>
      <c r="Z5" s="200" t="s">
        <v>20</v>
      </c>
      <c r="AA5" s="200" t="s">
        <v>22</v>
      </c>
      <c r="AB5" s="202" t="s">
        <v>23</v>
      </c>
      <c r="AC5" s="30"/>
    </row>
    <row r="6" spans="2:29" ht="11.25" customHeight="1">
      <c r="B6" s="143"/>
      <c r="C6" s="144"/>
      <c r="D6" s="31" t="s">
        <v>186</v>
      </c>
      <c r="E6" s="145" t="s">
        <v>21</v>
      </c>
      <c r="F6" s="31" t="s">
        <v>21</v>
      </c>
      <c r="G6" s="31" t="s">
        <v>21</v>
      </c>
      <c r="H6" s="145"/>
      <c r="I6" s="31"/>
      <c r="J6" s="246"/>
      <c r="K6" s="31" t="s">
        <v>21</v>
      </c>
      <c r="L6" s="31" t="s">
        <v>21</v>
      </c>
      <c r="M6" s="31" t="s">
        <v>21</v>
      </c>
      <c r="N6" s="146" t="s">
        <v>21</v>
      </c>
      <c r="O6" s="31" t="s">
        <v>21</v>
      </c>
      <c r="P6" s="159" t="s">
        <v>21</v>
      </c>
      <c r="Q6" s="31" t="s">
        <v>21</v>
      </c>
      <c r="R6" s="31" t="s">
        <v>21</v>
      </c>
      <c r="S6" s="87" t="s">
        <v>21</v>
      </c>
      <c r="T6" s="31" t="s">
        <v>21</v>
      </c>
      <c r="U6" s="31" t="s">
        <v>21</v>
      </c>
      <c r="V6" s="31" t="s">
        <v>21</v>
      </c>
      <c r="W6" s="145" t="s">
        <v>21</v>
      </c>
      <c r="X6" s="31" t="s">
        <v>21</v>
      </c>
      <c r="Y6" s="87" t="s">
        <v>21</v>
      </c>
      <c r="Z6" s="31" t="s">
        <v>21</v>
      </c>
      <c r="AA6" s="31" t="s">
        <v>21</v>
      </c>
      <c r="AB6" s="159" t="s">
        <v>21</v>
      </c>
      <c r="AC6" s="31"/>
    </row>
    <row r="7" spans="2:29" ht="11.25" hidden="1">
      <c r="B7" s="145" t="s">
        <v>1</v>
      </c>
      <c r="C7" s="87">
        <v>1986</v>
      </c>
      <c r="D7" s="147">
        <v>5285492</v>
      </c>
      <c r="E7" s="59">
        <v>22819</v>
      </c>
      <c r="F7" s="27">
        <v>9143</v>
      </c>
      <c r="G7" s="27">
        <v>13676</v>
      </c>
      <c r="H7" s="59"/>
      <c r="I7" s="27"/>
      <c r="J7" s="28"/>
      <c r="K7" s="27">
        <v>25510</v>
      </c>
      <c r="L7" s="27">
        <v>12360</v>
      </c>
      <c r="M7" s="27">
        <v>13150</v>
      </c>
      <c r="N7" s="139">
        <v>60239</v>
      </c>
      <c r="O7" s="27">
        <v>31013</v>
      </c>
      <c r="P7" s="160">
        <v>29226</v>
      </c>
      <c r="Q7" s="27">
        <v>34729</v>
      </c>
      <c r="R7" s="27">
        <v>18653</v>
      </c>
      <c r="S7" s="28">
        <v>16076</v>
      </c>
      <c r="T7" s="27">
        <v>-2691</v>
      </c>
      <c r="U7" s="27">
        <v>-3217</v>
      </c>
      <c r="V7" s="27">
        <v>526</v>
      </c>
      <c r="W7" s="148" t="s">
        <v>187</v>
      </c>
      <c r="X7" s="149" t="s">
        <v>187</v>
      </c>
      <c r="Y7" s="150" t="s">
        <v>187</v>
      </c>
      <c r="Z7" s="148" t="s">
        <v>187</v>
      </c>
      <c r="AA7" s="149" t="s">
        <v>187</v>
      </c>
      <c r="AB7" s="161" t="s">
        <v>187</v>
      </c>
      <c r="AC7" s="27"/>
    </row>
    <row r="8" spans="2:29" ht="13.5" hidden="1">
      <c r="B8" s="185" t="s">
        <v>2</v>
      </c>
      <c r="C8" s="186">
        <v>1987</v>
      </c>
      <c r="D8" s="204">
        <v>5308299</v>
      </c>
      <c r="E8" s="205">
        <v>21314</v>
      </c>
      <c r="F8" s="206">
        <v>7511</v>
      </c>
      <c r="G8" s="206">
        <v>13803</v>
      </c>
      <c r="H8" s="205"/>
      <c r="I8" s="206"/>
      <c r="J8" s="209"/>
      <c r="K8" s="206">
        <v>24382</v>
      </c>
      <c r="L8" s="206">
        <v>11557</v>
      </c>
      <c r="M8" s="206">
        <v>12825</v>
      </c>
      <c r="N8" s="207">
        <v>58527</v>
      </c>
      <c r="O8" s="206">
        <v>29903</v>
      </c>
      <c r="P8" s="208">
        <v>28624</v>
      </c>
      <c r="Q8" s="206">
        <v>34145</v>
      </c>
      <c r="R8" s="206">
        <v>18346</v>
      </c>
      <c r="S8" s="209">
        <v>15799</v>
      </c>
      <c r="T8" s="206">
        <v>-3068</v>
      </c>
      <c r="U8" s="206">
        <v>-4046</v>
      </c>
      <c r="V8" s="206">
        <v>978</v>
      </c>
      <c r="W8" s="210" t="s">
        <v>187</v>
      </c>
      <c r="X8" s="211" t="s">
        <v>187</v>
      </c>
      <c r="Y8" s="212" t="s">
        <v>187</v>
      </c>
      <c r="Z8" s="210" t="s">
        <v>187</v>
      </c>
      <c r="AA8" s="211" t="s">
        <v>187</v>
      </c>
      <c r="AB8" s="213" t="s">
        <v>187</v>
      </c>
      <c r="AC8" s="27"/>
    </row>
    <row r="9" spans="2:29" ht="13.5" hidden="1">
      <c r="B9" s="185" t="s">
        <v>3</v>
      </c>
      <c r="C9" s="186">
        <v>1989</v>
      </c>
      <c r="D9" s="204">
        <v>5356278</v>
      </c>
      <c r="E9" s="205">
        <v>32824</v>
      </c>
      <c r="F9" s="206">
        <v>15263</v>
      </c>
      <c r="G9" s="206">
        <v>17561</v>
      </c>
      <c r="H9" s="210" t="s">
        <v>214</v>
      </c>
      <c r="I9" s="211" t="s">
        <v>214</v>
      </c>
      <c r="J9" s="212" t="s">
        <v>214</v>
      </c>
      <c r="K9" s="206">
        <v>18095</v>
      </c>
      <c r="L9" s="206">
        <v>8703</v>
      </c>
      <c r="M9" s="206">
        <v>9392</v>
      </c>
      <c r="N9" s="207">
        <v>54466</v>
      </c>
      <c r="O9" s="206">
        <v>28296</v>
      </c>
      <c r="P9" s="208">
        <v>26170</v>
      </c>
      <c r="Q9" s="206">
        <v>36371</v>
      </c>
      <c r="R9" s="206">
        <v>19593</v>
      </c>
      <c r="S9" s="209">
        <v>16778</v>
      </c>
      <c r="T9" s="206">
        <v>14729</v>
      </c>
      <c r="U9" s="206">
        <v>6560</v>
      </c>
      <c r="V9" s="206">
        <v>8169</v>
      </c>
      <c r="W9" s="210" t="s">
        <v>187</v>
      </c>
      <c r="X9" s="211" t="s">
        <v>187</v>
      </c>
      <c r="Y9" s="212" t="s">
        <v>187</v>
      </c>
      <c r="Z9" s="210" t="s">
        <v>187</v>
      </c>
      <c r="AA9" s="211" t="s">
        <v>187</v>
      </c>
      <c r="AB9" s="213" t="s">
        <v>187</v>
      </c>
      <c r="AC9" s="27"/>
    </row>
    <row r="10" spans="2:29" ht="13.5" hidden="1">
      <c r="B10" s="185" t="s">
        <v>260</v>
      </c>
      <c r="C10" s="186">
        <v>1990</v>
      </c>
      <c r="D10" s="204">
        <v>5389102</v>
      </c>
      <c r="E10" s="205">
        <v>33505</v>
      </c>
      <c r="F10" s="206">
        <v>14933</v>
      </c>
      <c r="G10" s="206">
        <v>18572</v>
      </c>
      <c r="H10" s="210" t="s">
        <v>214</v>
      </c>
      <c r="I10" s="211" t="s">
        <v>214</v>
      </c>
      <c r="J10" s="212" t="s">
        <v>214</v>
      </c>
      <c r="K10" s="206">
        <v>17381</v>
      </c>
      <c r="L10" s="206">
        <v>7962</v>
      </c>
      <c r="M10" s="206">
        <v>9419</v>
      </c>
      <c r="N10" s="207">
        <v>54743</v>
      </c>
      <c r="O10" s="206">
        <v>27981</v>
      </c>
      <c r="P10" s="208">
        <v>26762</v>
      </c>
      <c r="Q10" s="206">
        <v>37362</v>
      </c>
      <c r="R10" s="206">
        <v>20019</v>
      </c>
      <c r="S10" s="209">
        <v>17343</v>
      </c>
      <c r="T10" s="206">
        <v>16124</v>
      </c>
      <c r="U10" s="206">
        <v>6971</v>
      </c>
      <c r="V10" s="206">
        <v>9153</v>
      </c>
      <c r="W10" s="210" t="s">
        <v>187</v>
      </c>
      <c r="X10" s="211" t="s">
        <v>187</v>
      </c>
      <c r="Y10" s="212" t="s">
        <v>187</v>
      </c>
      <c r="Z10" s="210" t="s">
        <v>187</v>
      </c>
      <c r="AA10" s="211" t="s">
        <v>187</v>
      </c>
      <c r="AB10" s="213" t="s">
        <v>187</v>
      </c>
      <c r="AC10" s="27"/>
    </row>
    <row r="11" spans="2:29" ht="13.5" hidden="1">
      <c r="B11" s="185" t="s">
        <v>4</v>
      </c>
      <c r="C11" s="186">
        <v>1991</v>
      </c>
      <c r="D11" s="204">
        <v>5413175</v>
      </c>
      <c r="E11" s="205">
        <v>30614</v>
      </c>
      <c r="F11" s="206">
        <v>13921</v>
      </c>
      <c r="G11" s="206">
        <v>16693</v>
      </c>
      <c r="H11" s="210" t="s">
        <v>214</v>
      </c>
      <c r="I11" s="211" t="s">
        <v>214</v>
      </c>
      <c r="J11" s="212" t="s">
        <v>214</v>
      </c>
      <c r="K11" s="206">
        <v>15859</v>
      </c>
      <c r="L11" s="206">
        <v>7352</v>
      </c>
      <c r="M11" s="206">
        <v>8507</v>
      </c>
      <c r="N11" s="207">
        <v>54013</v>
      </c>
      <c r="O11" s="206">
        <v>27840</v>
      </c>
      <c r="P11" s="208">
        <v>26173</v>
      </c>
      <c r="Q11" s="206">
        <v>38154</v>
      </c>
      <c r="R11" s="206">
        <v>20488</v>
      </c>
      <c r="S11" s="209">
        <v>17666</v>
      </c>
      <c r="T11" s="206">
        <v>14755</v>
      </c>
      <c r="U11" s="206">
        <v>6569</v>
      </c>
      <c r="V11" s="206">
        <v>8186</v>
      </c>
      <c r="W11" s="210" t="s">
        <v>187</v>
      </c>
      <c r="X11" s="211" t="s">
        <v>187</v>
      </c>
      <c r="Y11" s="212" t="s">
        <v>187</v>
      </c>
      <c r="Z11" s="210" t="s">
        <v>187</v>
      </c>
      <c r="AA11" s="211" t="s">
        <v>187</v>
      </c>
      <c r="AB11" s="213" t="s">
        <v>187</v>
      </c>
      <c r="AC11" s="27"/>
    </row>
    <row r="12" spans="1:29" ht="13.5" hidden="1">
      <c r="A12" s="151"/>
      <c r="B12" s="185" t="s">
        <v>5</v>
      </c>
      <c r="C12" s="186">
        <v>1992</v>
      </c>
      <c r="D12" s="204">
        <v>5443739</v>
      </c>
      <c r="E12" s="205">
        <v>28753</v>
      </c>
      <c r="F12" s="206">
        <v>12734</v>
      </c>
      <c r="G12" s="206">
        <v>16019</v>
      </c>
      <c r="H12" s="210" t="s">
        <v>214</v>
      </c>
      <c r="I12" s="211" t="s">
        <v>214</v>
      </c>
      <c r="J12" s="212" t="s">
        <v>214</v>
      </c>
      <c r="K12" s="206">
        <v>14886</v>
      </c>
      <c r="L12" s="206">
        <v>6693</v>
      </c>
      <c r="M12" s="206">
        <v>8193</v>
      </c>
      <c r="N12" s="207">
        <v>53939</v>
      </c>
      <c r="O12" s="206">
        <v>27758</v>
      </c>
      <c r="P12" s="208">
        <v>26181</v>
      </c>
      <c r="Q12" s="206">
        <v>39053</v>
      </c>
      <c r="R12" s="206">
        <v>21065</v>
      </c>
      <c r="S12" s="209">
        <v>17988</v>
      </c>
      <c r="T12" s="206">
        <v>13867</v>
      </c>
      <c r="U12" s="206">
        <v>6041</v>
      </c>
      <c r="V12" s="206">
        <v>7826</v>
      </c>
      <c r="W12" s="210" t="s">
        <v>187</v>
      </c>
      <c r="X12" s="211" t="s">
        <v>187</v>
      </c>
      <c r="Y12" s="212" t="s">
        <v>187</v>
      </c>
      <c r="Z12" s="210" t="s">
        <v>187</v>
      </c>
      <c r="AA12" s="211" t="s">
        <v>187</v>
      </c>
      <c r="AB12" s="213" t="s">
        <v>187</v>
      </c>
      <c r="AC12" s="27"/>
    </row>
    <row r="13" spans="1:29" ht="13.5">
      <c r="A13" s="151"/>
      <c r="B13" s="185" t="s">
        <v>6</v>
      </c>
      <c r="C13" s="186">
        <v>1993</v>
      </c>
      <c r="D13" s="204">
        <v>5472492</v>
      </c>
      <c r="E13" s="205">
        <v>26987</v>
      </c>
      <c r="F13" s="206">
        <v>11656</v>
      </c>
      <c r="G13" s="206">
        <v>15331</v>
      </c>
      <c r="H13" s="210" t="s">
        <v>214</v>
      </c>
      <c r="I13" s="211" t="s">
        <v>214</v>
      </c>
      <c r="J13" s="212" t="s">
        <v>214</v>
      </c>
      <c r="K13" s="206">
        <v>12824</v>
      </c>
      <c r="L13" s="206">
        <v>5478</v>
      </c>
      <c r="M13" s="206">
        <v>7346</v>
      </c>
      <c r="N13" s="207">
        <v>53021</v>
      </c>
      <c r="O13" s="206">
        <v>27190</v>
      </c>
      <c r="P13" s="208">
        <v>25831</v>
      </c>
      <c r="Q13" s="206">
        <v>40197</v>
      </c>
      <c r="R13" s="206">
        <v>21712</v>
      </c>
      <c r="S13" s="209">
        <v>18485</v>
      </c>
      <c r="T13" s="206">
        <v>14163</v>
      </c>
      <c r="U13" s="206">
        <v>6178</v>
      </c>
      <c r="V13" s="206">
        <v>7985</v>
      </c>
      <c r="W13" s="210" t="s">
        <v>187</v>
      </c>
      <c r="X13" s="211" t="s">
        <v>187</v>
      </c>
      <c r="Y13" s="212" t="s">
        <v>187</v>
      </c>
      <c r="Z13" s="210" t="s">
        <v>187</v>
      </c>
      <c r="AA13" s="211" t="s">
        <v>187</v>
      </c>
      <c r="AB13" s="213" t="s">
        <v>187</v>
      </c>
      <c r="AC13" s="27"/>
    </row>
    <row r="14" spans="2:29" ht="13.5">
      <c r="B14" s="185" t="s">
        <v>7</v>
      </c>
      <c r="C14" s="186">
        <v>1994</v>
      </c>
      <c r="D14" s="204">
        <v>5499479</v>
      </c>
      <c r="E14" s="205">
        <v>27210</v>
      </c>
      <c r="F14" s="206">
        <v>12068</v>
      </c>
      <c r="G14" s="206">
        <v>15142</v>
      </c>
      <c r="H14" s="210" t="s">
        <v>214</v>
      </c>
      <c r="I14" s="211" t="s">
        <v>214</v>
      </c>
      <c r="J14" s="212" t="s">
        <v>214</v>
      </c>
      <c r="K14" s="206">
        <v>15772</v>
      </c>
      <c r="L14" s="206">
        <v>7154</v>
      </c>
      <c r="M14" s="206">
        <v>8618</v>
      </c>
      <c r="N14" s="207">
        <v>55659</v>
      </c>
      <c r="O14" s="206">
        <v>28599</v>
      </c>
      <c r="P14" s="208">
        <v>27060</v>
      </c>
      <c r="Q14" s="206">
        <v>39887</v>
      </c>
      <c r="R14" s="206">
        <v>21445</v>
      </c>
      <c r="S14" s="209">
        <v>18442</v>
      </c>
      <c r="T14" s="206">
        <v>11438</v>
      </c>
      <c r="U14" s="206">
        <v>4914</v>
      </c>
      <c r="V14" s="206">
        <v>6524</v>
      </c>
      <c r="W14" s="210" t="s">
        <v>187</v>
      </c>
      <c r="X14" s="211" t="s">
        <v>187</v>
      </c>
      <c r="Y14" s="212" t="s">
        <v>187</v>
      </c>
      <c r="Z14" s="210" t="s">
        <v>187</v>
      </c>
      <c r="AA14" s="211" t="s">
        <v>187</v>
      </c>
      <c r="AB14" s="213" t="s">
        <v>187</v>
      </c>
      <c r="AC14" s="27"/>
    </row>
    <row r="15" spans="2:29" ht="13.5">
      <c r="B15" s="185" t="s">
        <v>123</v>
      </c>
      <c r="C15" s="186">
        <v>1995</v>
      </c>
      <c r="D15" s="204">
        <v>5526689</v>
      </c>
      <c r="E15" s="205">
        <v>-123308</v>
      </c>
      <c r="F15" s="206">
        <v>-60560</v>
      </c>
      <c r="G15" s="206">
        <v>-62748</v>
      </c>
      <c r="H15" s="210" t="s">
        <v>214</v>
      </c>
      <c r="I15" s="211" t="s">
        <v>214</v>
      </c>
      <c r="J15" s="212" t="s">
        <v>214</v>
      </c>
      <c r="K15" s="206">
        <v>5171</v>
      </c>
      <c r="L15" s="206">
        <v>2406</v>
      </c>
      <c r="M15" s="206">
        <v>2765</v>
      </c>
      <c r="N15" s="207">
        <v>52747</v>
      </c>
      <c r="O15" s="206">
        <v>27066</v>
      </c>
      <c r="P15" s="208">
        <v>25681</v>
      </c>
      <c r="Q15" s="206">
        <v>47576</v>
      </c>
      <c r="R15" s="206">
        <v>24660</v>
      </c>
      <c r="S15" s="209">
        <v>22916</v>
      </c>
      <c r="T15" s="206">
        <v>-128479</v>
      </c>
      <c r="U15" s="206">
        <v>-62966</v>
      </c>
      <c r="V15" s="206">
        <v>-65513</v>
      </c>
      <c r="W15" s="210" t="s">
        <v>187</v>
      </c>
      <c r="X15" s="211" t="s">
        <v>187</v>
      </c>
      <c r="Y15" s="212" t="s">
        <v>187</v>
      </c>
      <c r="Z15" s="210" t="s">
        <v>187</v>
      </c>
      <c r="AA15" s="211" t="s">
        <v>187</v>
      </c>
      <c r="AB15" s="213" t="s">
        <v>187</v>
      </c>
      <c r="AC15" s="27"/>
    </row>
    <row r="16" spans="2:29" ht="13.5">
      <c r="B16" s="185" t="s">
        <v>124</v>
      </c>
      <c r="C16" s="186">
        <v>1996</v>
      </c>
      <c r="D16" s="204">
        <v>5403381</v>
      </c>
      <c r="E16" s="205">
        <v>20528</v>
      </c>
      <c r="F16" s="206">
        <v>9245</v>
      </c>
      <c r="G16" s="206">
        <v>11283</v>
      </c>
      <c r="H16" s="210" t="s">
        <v>214</v>
      </c>
      <c r="I16" s="211" t="s">
        <v>214</v>
      </c>
      <c r="J16" s="212" t="s">
        <v>214</v>
      </c>
      <c r="K16" s="206">
        <v>14349</v>
      </c>
      <c r="L16" s="206">
        <v>6195</v>
      </c>
      <c r="M16" s="206">
        <v>8154</v>
      </c>
      <c r="N16" s="207">
        <v>53813</v>
      </c>
      <c r="O16" s="206">
        <v>27438</v>
      </c>
      <c r="P16" s="208">
        <v>26375</v>
      </c>
      <c r="Q16" s="206">
        <v>39464</v>
      </c>
      <c r="R16" s="206">
        <v>21243</v>
      </c>
      <c r="S16" s="209">
        <v>18221</v>
      </c>
      <c r="T16" s="206">
        <v>6179</v>
      </c>
      <c r="U16" s="206">
        <v>3050</v>
      </c>
      <c r="V16" s="206">
        <v>3129</v>
      </c>
      <c r="W16" s="210" t="s">
        <v>187</v>
      </c>
      <c r="X16" s="211" t="s">
        <v>187</v>
      </c>
      <c r="Y16" s="212" t="s">
        <v>187</v>
      </c>
      <c r="Z16" s="210" t="s">
        <v>187</v>
      </c>
      <c r="AA16" s="211" t="s">
        <v>187</v>
      </c>
      <c r="AB16" s="213" t="s">
        <v>187</v>
      </c>
      <c r="AC16" s="27"/>
    </row>
    <row r="17" spans="2:29" ht="13.5">
      <c r="B17" s="185" t="s">
        <v>125</v>
      </c>
      <c r="C17" s="186">
        <v>1997</v>
      </c>
      <c r="D17" s="204">
        <v>5423909</v>
      </c>
      <c r="E17" s="205">
        <v>25473</v>
      </c>
      <c r="F17" s="206">
        <v>11143</v>
      </c>
      <c r="G17" s="206">
        <v>14330</v>
      </c>
      <c r="H17" s="210" t="s">
        <v>214</v>
      </c>
      <c r="I17" s="211" t="s">
        <v>214</v>
      </c>
      <c r="J17" s="212" t="s">
        <v>214</v>
      </c>
      <c r="K17" s="206">
        <v>13535</v>
      </c>
      <c r="L17" s="206">
        <v>5861</v>
      </c>
      <c r="M17" s="206">
        <v>7674</v>
      </c>
      <c r="N17" s="207">
        <v>53892</v>
      </c>
      <c r="O17" s="206">
        <v>27608</v>
      </c>
      <c r="P17" s="208">
        <v>26284</v>
      </c>
      <c r="Q17" s="206">
        <v>40357</v>
      </c>
      <c r="R17" s="206">
        <v>21747</v>
      </c>
      <c r="S17" s="209">
        <v>18610</v>
      </c>
      <c r="T17" s="206">
        <v>11938</v>
      </c>
      <c r="U17" s="206">
        <v>5282</v>
      </c>
      <c r="V17" s="206">
        <v>6656</v>
      </c>
      <c r="W17" s="210" t="s">
        <v>187</v>
      </c>
      <c r="X17" s="211" t="s">
        <v>187</v>
      </c>
      <c r="Y17" s="212" t="s">
        <v>187</v>
      </c>
      <c r="Z17" s="210" t="s">
        <v>187</v>
      </c>
      <c r="AA17" s="211" t="s">
        <v>187</v>
      </c>
      <c r="AB17" s="213" t="s">
        <v>187</v>
      </c>
      <c r="AC17" s="27"/>
    </row>
    <row r="18" spans="2:29" ht="13.5">
      <c r="B18" s="185" t="s">
        <v>126</v>
      </c>
      <c r="C18" s="186">
        <v>1998</v>
      </c>
      <c r="D18" s="204">
        <v>5449382</v>
      </c>
      <c r="E18" s="205">
        <v>26983</v>
      </c>
      <c r="F18" s="206">
        <v>10798</v>
      </c>
      <c r="G18" s="206">
        <v>16185</v>
      </c>
      <c r="H18" s="210" t="s">
        <v>214</v>
      </c>
      <c r="I18" s="211" t="s">
        <v>214</v>
      </c>
      <c r="J18" s="212" t="s">
        <v>214</v>
      </c>
      <c r="K18" s="206">
        <v>13853</v>
      </c>
      <c r="L18" s="206">
        <v>5736</v>
      </c>
      <c r="M18" s="206">
        <v>8117</v>
      </c>
      <c r="N18" s="207">
        <v>55403</v>
      </c>
      <c r="O18" s="206">
        <v>28368</v>
      </c>
      <c r="P18" s="208">
        <v>27035</v>
      </c>
      <c r="Q18" s="206">
        <v>41550</v>
      </c>
      <c r="R18" s="206">
        <v>22632</v>
      </c>
      <c r="S18" s="209">
        <v>18918</v>
      </c>
      <c r="T18" s="206">
        <v>13130</v>
      </c>
      <c r="U18" s="206">
        <v>5062</v>
      </c>
      <c r="V18" s="206">
        <v>8068</v>
      </c>
      <c r="W18" s="210" t="s">
        <v>187</v>
      </c>
      <c r="X18" s="211" t="s">
        <v>187</v>
      </c>
      <c r="Y18" s="212" t="s">
        <v>187</v>
      </c>
      <c r="Z18" s="210" t="s">
        <v>187</v>
      </c>
      <c r="AA18" s="211" t="s">
        <v>187</v>
      </c>
      <c r="AB18" s="213" t="s">
        <v>187</v>
      </c>
      <c r="AC18" s="27"/>
    </row>
    <row r="19" spans="2:29" ht="13.5">
      <c r="B19" s="187" t="s">
        <v>79</v>
      </c>
      <c r="C19" s="186">
        <v>1999</v>
      </c>
      <c r="D19" s="204">
        <v>5531269</v>
      </c>
      <c r="E19" s="205">
        <v>24047</v>
      </c>
      <c r="F19" s="206">
        <v>9404</v>
      </c>
      <c r="G19" s="206">
        <v>14643</v>
      </c>
      <c r="H19" s="210" t="s">
        <v>214</v>
      </c>
      <c r="I19" s="211" t="s">
        <v>214</v>
      </c>
      <c r="J19" s="212" t="s">
        <v>214</v>
      </c>
      <c r="K19" s="206">
        <v>12053</v>
      </c>
      <c r="L19" s="206">
        <v>5047</v>
      </c>
      <c r="M19" s="206">
        <v>7006</v>
      </c>
      <c r="N19" s="207">
        <v>54556</v>
      </c>
      <c r="O19" s="206">
        <v>28000</v>
      </c>
      <c r="P19" s="208">
        <v>26556</v>
      </c>
      <c r="Q19" s="206">
        <v>42503</v>
      </c>
      <c r="R19" s="206">
        <v>22953</v>
      </c>
      <c r="S19" s="209">
        <v>19550</v>
      </c>
      <c r="T19" s="206">
        <v>11994</v>
      </c>
      <c r="U19" s="206">
        <v>4357</v>
      </c>
      <c r="V19" s="206">
        <v>7637</v>
      </c>
      <c r="W19" s="210" t="s">
        <v>188</v>
      </c>
      <c r="X19" s="211" t="s">
        <v>188</v>
      </c>
      <c r="Y19" s="212" t="s">
        <v>188</v>
      </c>
      <c r="Z19" s="210" t="s">
        <v>188</v>
      </c>
      <c r="AA19" s="211" t="s">
        <v>188</v>
      </c>
      <c r="AB19" s="213" t="s">
        <v>188</v>
      </c>
      <c r="AC19" s="27"/>
    </row>
    <row r="20" spans="2:29" ht="13.5">
      <c r="B20" s="187" t="s">
        <v>80</v>
      </c>
      <c r="C20" s="186">
        <v>2000</v>
      </c>
      <c r="D20" s="204">
        <v>5555316</v>
      </c>
      <c r="E20" s="205">
        <v>15370</v>
      </c>
      <c r="F20" s="206">
        <v>3774</v>
      </c>
      <c r="G20" s="206">
        <v>11596</v>
      </c>
      <c r="H20" s="210" t="s">
        <v>214</v>
      </c>
      <c r="I20" s="211" t="s">
        <v>214</v>
      </c>
      <c r="J20" s="212" t="s">
        <v>214</v>
      </c>
      <c r="K20" s="206">
        <v>12852</v>
      </c>
      <c r="L20" s="206">
        <v>5321</v>
      </c>
      <c r="M20" s="206">
        <v>7531</v>
      </c>
      <c r="N20" s="207">
        <v>55197</v>
      </c>
      <c r="O20" s="206">
        <v>28164</v>
      </c>
      <c r="P20" s="208">
        <v>27033</v>
      </c>
      <c r="Q20" s="206">
        <v>42345</v>
      </c>
      <c r="R20" s="206">
        <v>22843</v>
      </c>
      <c r="S20" s="209">
        <v>19502</v>
      </c>
      <c r="T20" s="206">
        <v>2518</v>
      </c>
      <c r="U20" s="206">
        <v>-1547</v>
      </c>
      <c r="V20" s="206">
        <v>4065</v>
      </c>
      <c r="W20" s="210" t="s">
        <v>188</v>
      </c>
      <c r="X20" s="211" t="s">
        <v>188</v>
      </c>
      <c r="Y20" s="212" t="s">
        <v>188</v>
      </c>
      <c r="Z20" s="210" t="s">
        <v>188</v>
      </c>
      <c r="AA20" s="211" t="s">
        <v>188</v>
      </c>
      <c r="AB20" s="213" t="s">
        <v>188</v>
      </c>
      <c r="AC20" s="27"/>
    </row>
    <row r="21" spans="2:29" ht="13.5">
      <c r="B21" s="185" t="s">
        <v>127</v>
      </c>
      <c r="C21" s="186">
        <v>2001</v>
      </c>
      <c r="D21" s="204">
        <v>5555809</v>
      </c>
      <c r="E21" s="205">
        <v>17272</v>
      </c>
      <c r="F21" s="206">
        <v>4801</v>
      </c>
      <c r="G21" s="206">
        <v>12471</v>
      </c>
      <c r="H21" s="210" t="s">
        <v>214</v>
      </c>
      <c r="I21" s="211" t="s">
        <v>214</v>
      </c>
      <c r="J21" s="212" t="s">
        <v>214</v>
      </c>
      <c r="K21" s="206">
        <v>10561</v>
      </c>
      <c r="L21" s="206">
        <v>4315</v>
      </c>
      <c r="M21" s="206">
        <v>6246</v>
      </c>
      <c r="N21" s="207">
        <v>53324</v>
      </c>
      <c r="O21" s="206">
        <v>27375</v>
      </c>
      <c r="P21" s="208">
        <v>25949</v>
      </c>
      <c r="Q21" s="206">
        <v>42763</v>
      </c>
      <c r="R21" s="206">
        <v>23060</v>
      </c>
      <c r="S21" s="209">
        <v>19703</v>
      </c>
      <c r="T21" s="206">
        <v>6711</v>
      </c>
      <c r="U21" s="206">
        <v>486</v>
      </c>
      <c r="V21" s="206">
        <v>6225</v>
      </c>
      <c r="W21" s="205">
        <v>279719</v>
      </c>
      <c r="X21" s="206">
        <v>142808</v>
      </c>
      <c r="Y21" s="209">
        <v>136911</v>
      </c>
      <c r="Z21" s="205">
        <v>273008</v>
      </c>
      <c r="AA21" s="206">
        <v>142322</v>
      </c>
      <c r="AB21" s="208">
        <v>130686</v>
      </c>
      <c r="AC21" s="27"/>
    </row>
    <row r="22" spans="2:29" ht="13.5">
      <c r="B22" s="185" t="s">
        <v>128</v>
      </c>
      <c r="C22" s="186">
        <v>2002</v>
      </c>
      <c r="D22" s="204">
        <v>5572913</v>
      </c>
      <c r="E22" s="205">
        <v>11419</v>
      </c>
      <c r="F22" s="206">
        <v>2512</v>
      </c>
      <c r="G22" s="206">
        <v>8907</v>
      </c>
      <c r="H22" s="210" t="s">
        <v>214</v>
      </c>
      <c r="I22" s="211" t="s">
        <v>214</v>
      </c>
      <c r="J22" s="212" t="s">
        <v>214</v>
      </c>
      <c r="K22" s="206">
        <v>10231</v>
      </c>
      <c r="L22" s="206">
        <v>3910</v>
      </c>
      <c r="M22" s="206">
        <v>6321</v>
      </c>
      <c r="N22" s="207">
        <v>52745</v>
      </c>
      <c r="O22" s="206">
        <v>26998</v>
      </c>
      <c r="P22" s="208">
        <v>25747</v>
      </c>
      <c r="Q22" s="206">
        <v>42514</v>
      </c>
      <c r="R22" s="206">
        <v>23088</v>
      </c>
      <c r="S22" s="209">
        <v>19426</v>
      </c>
      <c r="T22" s="206">
        <v>1188</v>
      </c>
      <c r="U22" s="206">
        <v>-1398</v>
      </c>
      <c r="V22" s="206">
        <v>2586</v>
      </c>
      <c r="W22" s="205">
        <v>268267</v>
      </c>
      <c r="X22" s="206">
        <v>137592</v>
      </c>
      <c r="Y22" s="209">
        <v>130675</v>
      </c>
      <c r="Z22" s="205">
        <v>267079</v>
      </c>
      <c r="AA22" s="206">
        <v>138990</v>
      </c>
      <c r="AB22" s="208">
        <v>128089</v>
      </c>
      <c r="AC22" s="27"/>
    </row>
    <row r="23" spans="2:29" ht="13.5">
      <c r="B23" s="185" t="s">
        <v>28</v>
      </c>
      <c r="C23" s="186">
        <v>2003</v>
      </c>
      <c r="D23" s="204">
        <v>5584332</v>
      </c>
      <c r="E23" s="205">
        <v>6748</v>
      </c>
      <c r="F23" s="206">
        <v>589</v>
      </c>
      <c r="G23" s="206">
        <v>6159</v>
      </c>
      <c r="H23" s="210" t="s">
        <v>214</v>
      </c>
      <c r="I23" s="211" t="s">
        <v>214</v>
      </c>
      <c r="J23" s="212" t="s">
        <v>214</v>
      </c>
      <c r="K23" s="206">
        <v>6715</v>
      </c>
      <c r="L23" s="206">
        <v>2455</v>
      </c>
      <c r="M23" s="206">
        <v>4260</v>
      </c>
      <c r="N23" s="207">
        <v>51079</v>
      </c>
      <c r="O23" s="206">
        <v>26290</v>
      </c>
      <c r="P23" s="208">
        <v>24789</v>
      </c>
      <c r="Q23" s="206">
        <v>44364</v>
      </c>
      <c r="R23" s="206">
        <v>23835</v>
      </c>
      <c r="S23" s="209">
        <v>20529</v>
      </c>
      <c r="T23" s="206">
        <v>33</v>
      </c>
      <c r="U23" s="206">
        <v>-1866</v>
      </c>
      <c r="V23" s="206">
        <v>1899</v>
      </c>
      <c r="W23" s="205">
        <v>266665</v>
      </c>
      <c r="X23" s="206">
        <v>136278</v>
      </c>
      <c r="Y23" s="209">
        <v>130387</v>
      </c>
      <c r="Z23" s="205">
        <v>266632</v>
      </c>
      <c r="AA23" s="206">
        <v>138144</v>
      </c>
      <c r="AB23" s="208">
        <v>128488</v>
      </c>
      <c r="AC23" s="27"/>
    </row>
    <row r="24" spans="2:29" ht="13.5">
      <c r="B24" s="185" t="s">
        <v>29</v>
      </c>
      <c r="C24" s="186">
        <v>2004</v>
      </c>
      <c r="D24" s="204">
        <v>5591080</v>
      </c>
      <c r="E24" s="205">
        <v>4384</v>
      </c>
      <c r="F24" s="206">
        <v>-826</v>
      </c>
      <c r="G24" s="206">
        <v>5210</v>
      </c>
      <c r="H24" s="210" t="s">
        <v>214</v>
      </c>
      <c r="I24" s="211" t="s">
        <v>214</v>
      </c>
      <c r="J24" s="212" t="s">
        <v>214</v>
      </c>
      <c r="K24" s="206">
        <v>5397</v>
      </c>
      <c r="L24" s="206">
        <v>1588</v>
      </c>
      <c r="M24" s="206">
        <v>3809</v>
      </c>
      <c r="N24" s="207">
        <v>50625</v>
      </c>
      <c r="O24" s="206">
        <v>25962</v>
      </c>
      <c r="P24" s="208">
        <v>24663</v>
      </c>
      <c r="Q24" s="206">
        <v>45228</v>
      </c>
      <c r="R24" s="206">
        <v>24374</v>
      </c>
      <c r="S24" s="209">
        <v>20854</v>
      </c>
      <c r="T24" s="206">
        <v>-1013</v>
      </c>
      <c r="U24" s="206">
        <v>-2414</v>
      </c>
      <c r="V24" s="206">
        <v>1401</v>
      </c>
      <c r="W24" s="205">
        <v>257780</v>
      </c>
      <c r="X24" s="206">
        <v>131521</v>
      </c>
      <c r="Y24" s="209">
        <v>126259</v>
      </c>
      <c r="Z24" s="205">
        <v>258793</v>
      </c>
      <c r="AA24" s="206">
        <v>133935</v>
      </c>
      <c r="AB24" s="208">
        <v>124858</v>
      </c>
      <c r="AC24" s="27"/>
    </row>
    <row r="25" spans="2:29" ht="13.5">
      <c r="B25" s="185" t="s">
        <v>129</v>
      </c>
      <c r="C25" s="186">
        <v>2005</v>
      </c>
      <c r="D25" s="204">
        <v>5595464</v>
      </c>
      <c r="E25" s="205">
        <v>3346</v>
      </c>
      <c r="F25" s="206">
        <v>-611</v>
      </c>
      <c r="G25" s="206">
        <v>3957</v>
      </c>
      <c r="H25" s="210" t="s">
        <v>187</v>
      </c>
      <c r="I25" s="211" t="s">
        <v>214</v>
      </c>
      <c r="J25" s="212" t="s">
        <v>214</v>
      </c>
      <c r="K25" s="206">
        <v>689</v>
      </c>
      <c r="L25" s="206">
        <v>-754</v>
      </c>
      <c r="M25" s="206">
        <v>1443</v>
      </c>
      <c r="N25" s="207">
        <v>47951</v>
      </c>
      <c r="O25" s="206">
        <v>24540</v>
      </c>
      <c r="P25" s="208">
        <v>23411</v>
      </c>
      <c r="Q25" s="206">
        <v>47262</v>
      </c>
      <c r="R25" s="206">
        <v>25294</v>
      </c>
      <c r="S25" s="209">
        <v>21968</v>
      </c>
      <c r="T25" s="206">
        <v>2657</v>
      </c>
      <c r="U25" s="206">
        <v>143</v>
      </c>
      <c r="V25" s="206">
        <v>2514</v>
      </c>
      <c r="W25" s="205">
        <v>250161</v>
      </c>
      <c r="X25" s="206">
        <v>128832</v>
      </c>
      <c r="Y25" s="209">
        <v>121329</v>
      </c>
      <c r="Z25" s="205">
        <v>247504</v>
      </c>
      <c r="AA25" s="206">
        <v>128689</v>
      </c>
      <c r="AB25" s="208">
        <v>118815</v>
      </c>
      <c r="AC25" s="27"/>
    </row>
    <row r="26" spans="2:29" ht="13.5">
      <c r="B26" s="185" t="s">
        <v>130</v>
      </c>
      <c r="C26" s="186">
        <v>2006</v>
      </c>
      <c r="D26" s="204">
        <v>5593979</v>
      </c>
      <c r="E26" s="205">
        <v>2341</v>
      </c>
      <c r="F26" s="206">
        <v>-705</v>
      </c>
      <c r="G26" s="206">
        <v>3046</v>
      </c>
      <c r="H26" s="210" t="s">
        <v>187</v>
      </c>
      <c r="I26" s="211" t="s">
        <v>214</v>
      </c>
      <c r="J26" s="212" t="s">
        <v>214</v>
      </c>
      <c r="K26" s="206">
        <v>2287</v>
      </c>
      <c r="L26" s="206">
        <v>354</v>
      </c>
      <c r="M26" s="206">
        <v>1933</v>
      </c>
      <c r="N26" s="207">
        <v>49573</v>
      </c>
      <c r="O26" s="206">
        <v>25496</v>
      </c>
      <c r="P26" s="208">
        <v>24077</v>
      </c>
      <c r="Q26" s="206">
        <v>47286</v>
      </c>
      <c r="R26" s="206">
        <v>25142</v>
      </c>
      <c r="S26" s="209">
        <v>22144</v>
      </c>
      <c r="T26" s="206">
        <v>54</v>
      </c>
      <c r="U26" s="206">
        <v>-1059</v>
      </c>
      <c r="V26" s="206">
        <v>1113</v>
      </c>
      <c r="W26" s="205">
        <v>248780</v>
      </c>
      <c r="X26" s="206">
        <v>128796</v>
      </c>
      <c r="Y26" s="209">
        <v>119984</v>
      </c>
      <c r="Z26" s="205">
        <v>248726</v>
      </c>
      <c r="AA26" s="206">
        <v>129855</v>
      </c>
      <c r="AB26" s="208">
        <v>118871</v>
      </c>
      <c r="AC26" s="27"/>
    </row>
    <row r="27" spans="2:29" ht="13.5">
      <c r="B27" s="185" t="s">
        <v>131</v>
      </c>
      <c r="C27" s="186">
        <v>2007</v>
      </c>
      <c r="D27" s="204">
        <v>5596540</v>
      </c>
      <c r="E27" s="205">
        <v>286</v>
      </c>
      <c r="F27" s="206">
        <v>-1175</v>
      </c>
      <c r="G27" s="206">
        <v>1461</v>
      </c>
      <c r="H27" s="210" t="s">
        <v>214</v>
      </c>
      <c r="I27" s="211" t="s">
        <v>214</v>
      </c>
      <c r="J27" s="212" t="s">
        <v>214</v>
      </c>
      <c r="K27" s="206">
        <v>815</v>
      </c>
      <c r="L27" s="206">
        <v>-267</v>
      </c>
      <c r="M27" s="206">
        <v>1082</v>
      </c>
      <c r="N27" s="207">
        <v>49289</v>
      </c>
      <c r="O27" s="206">
        <v>25493</v>
      </c>
      <c r="P27" s="208">
        <v>23796</v>
      </c>
      <c r="Q27" s="206">
        <v>48474</v>
      </c>
      <c r="R27" s="206">
        <v>25760</v>
      </c>
      <c r="S27" s="209">
        <v>22714</v>
      </c>
      <c r="T27" s="206">
        <v>-529</v>
      </c>
      <c r="U27" s="206">
        <v>-908</v>
      </c>
      <c r="V27" s="206">
        <v>379</v>
      </c>
      <c r="W27" s="205">
        <v>238210</v>
      </c>
      <c r="X27" s="206">
        <v>123520</v>
      </c>
      <c r="Y27" s="209">
        <v>114690</v>
      </c>
      <c r="Z27" s="205">
        <v>238739</v>
      </c>
      <c r="AA27" s="206">
        <v>124428</v>
      </c>
      <c r="AB27" s="208">
        <v>114311</v>
      </c>
      <c r="AC27" s="27"/>
    </row>
    <row r="28" spans="2:29" ht="13.5">
      <c r="B28" s="185" t="s">
        <v>132</v>
      </c>
      <c r="C28" s="186">
        <v>2008</v>
      </c>
      <c r="D28" s="204">
        <v>5596826</v>
      </c>
      <c r="E28" s="205">
        <v>1516</v>
      </c>
      <c r="F28" s="206">
        <v>-382</v>
      </c>
      <c r="G28" s="206">
        <v>1898</v>
      </c>
      <c r="H28" s="210" t="s">
        <v>214</v>
      </c>
      <c r="I28" s="211" t="s">
        <v>214</v>
      </c>
      <c r="J28" s="212" t="s">
        <v>214</v>
      </c>
      <c r="K28" s="206">
        <v>-201</v>
      </c>
      <c r="L28" s="206">
        <v>-851</v>
      </c>
      <c r="M28" s="206">
        <v>650</v>
      </c>
      <c r="N28" s="207">
        <v>49222</v>
      </c>
      <c r="O28" s="206">
        <v>25090</v>
      </c>
      <c r="P28" s="208">
        <v>24132</v>
      </c>
      <c r="Q28" s="206">
        <v>49423</v>
      </c>
      <c r="R28" s="206">
        <v>25941</v>
      </c>
      <c r="S28" s="209">
        <v>23482</v>
      </c>
      <c r="T28" s="206">
        <v>1717</v>
      </c>
      <c r="U28" s="206">
        <v>469</v>
      </c>
      <c r="V28" s="206">
        <v>1248</v>
      </c>
      <c r="W28" s="205">
        <v>235929</v>
      </c>
      <c r="X28" s="206">
        <v>122468</v>
      </c>
      <c r="Y28" s="209">
        <v>113461</v>
      </c>
      <c r="Z28" s="205">
        <v>234212</v>
      </c>
      <c r="AA28" s="206">
        <v>121999</v>
      </c>
      <c r="AB28" s="208">
        <v>112213</v>
      </c>
      <c r="AC28" s="27"/>
    </row>
    <row r="29" spans="2:29" ht="13.5">
      <c r="B29" s="185" t="s">
        <v>133</v>
      </c>
      <c r="C29" s="186">
        <v>2009</v>
      </c>
      <c r="D29" s="204">
        <v>5598342</v>
      </c>
      <c r="E29" s="205">
        <v>1207</v>
      </c>
      <c r="F29" s="206">
        <v>-513</v>
      </c>
      <c r="G29" s="206">
        <v>1720</v>
      </c>
      <c r="H29" s="210" t="s">
        <v>214</v>
      </c>
      <c r="I29" s="211" t="s">
        <v>214</v>
      </c>
      <c r="J29" s="212" t="s">
        <v>214</v>
      </c>
      <c r="K29" s="206">
        <v>-1416</v>
      </c>
      <c r="L29" s="206">
        <v>-1625</v>
      </c>
      <c r="M29" s="206">
        <v>209</v>
      </c>
      <c r="N29" s="207">
        <v>48430</v>
      </c>
      <c r="O29" s="206">
        <v>24738</v>
      </c>
      <c r="P29" s="208">
        <v>23692</v>
      </c>
      <c r="Q29" s="206">
        <v>49846</v>
      </c>
      <c r="R29" s="206">
        <v>26363</v>
      </c>
      <c r="S29" s="209">
        <v>23483</v>
      </c>
      <c r="T29" s="206">
        <v>2623</v>
      </c>
      <c r="U29" s="206">
        <v>1112</v>
      </c>
      <c r="V29" s="206">
        <v>1511</v>
      </c>
      <c r="W29" s="205">
        <v>232030</v>
      </c>
      <c r="X29" s="206">
        <v>121175</v>
      </c>
      <c r="Y29" s="209">
        <v>110855</v>
      </c>
      <c r="Z29" s="205">
        <v>229407</v>
      </c>
      <c r="AA29" s="206">
        <v>120063</v>
      </c>
      <c r="AB29" s="208">
        <v>109344</v>
      </c>
      <c r="AC29" s="27"/>
    </row>
    <row r="30" spans="2:29" ht="13.5">
      <c r="B30" s="185" t="s">
        <v>198</v>
      </c>
      <c r="C30" s="186">
        <v>2010</v>
      </c>
      <c r="D30" s="204">
        <v>5599549</v>
      </c>
      <c r="E30" s="205">
        <f aca="true" t="shared" si="0" ref="E30:E36">SUM(F30:G30)</f>
        <v>-6199</v>
      </c>
      <c r="F30" s="206">
        <f>SUM(I30,L30,U30)</f>
        <v>-4199</v>
      </c>
      <c r="G30" s="206">
        <f>SUM(J30,M30,V30)</f>
        <v>-2000</v>
      </c>
      <c r="H30" s="205">
        <v>564</v>
      </c>
      <c r="I30" s="211">
        <v>295</v>
      </c>
      <c r="J30" s="212">
        <v>269</v>
      </c>
      <c r="K30" s="206">
        <v>-3741</v>
      </c>
      <c r="L30" s="206">
        <v>-2377</v>
      </c>
      <c r="M30" s="206">
        <v>-1364</v>
      </c>
      <c r="N30" s="207">
        <v>48540</v>
      </c>
      <c r="O30" s="206">
        <v>25064</v>
      </c>
      <c r="P30" s="208">
        <v>23476</v>
      </c>
      <c r="Q30" s="206">
        <v>52281</v>
      </c>
      <c r="R30" s="206">
        <v>27441</v>
      </c>
      <c r="S30" s="209">
        <v>24840</v>
      </c>
      <c r="T30" s="206">
        <v>-3022</v>
      </c>
      <c r="U30" s="206">
        <v>-2117</v>
      </c>
      <c r="V30" s="206">
        <v>-905</v>
      </c>
      <c r="W30" s="205">
        <v>222066</v>
      </c>
      <c r="X30" s="206">
        <v>114431</v>
      </c>
      <c r="Y30" s="209">
        <v>107635</v>
      </c>
      <c r="Z30" s="206">
        <v>225088</v>
      </c>
      <c r="AA30" s="206">
        <v>116548</v>
      </c>
      <c r="AB30" s="208">
        <v>108540</v>
      </c>
      <c r="AC30" s="27"/>
    </row>
    <row r="31" spans="2:29" ht="13.5">
      <c r="B31" s="185" t="s">
        <v>199</v>
      </c>
      <c r="C31" s="186">
        <v>2011</v>
      </c>
      <c r="D31" s="204">
        <v>5587862</v>
      </c>
      <c r="E31" s="205">
        <f t="shared" si="0"/>
        <v>-3499</v>
      </c>
      <c r="F31" s="206">
        <f aca="true" t="shared" si="1" ref="F31:G36">SUM(I31,L31,U31)</f>
        <v>-3422</v>
      </c>
      <c r="G31" s="206">
        <f t="shared" si="1"/>
        <v>-77</v>
      </c>
      <c r="H31" s="406">
        <v>2254</v>
      </c>
      <c r="I31" s="211">
        <v>1158</v>
      </c>
      <c r="J31" s="212">
        <v>1096</v>
      </c>
      <c r="K31" s="321">
        <v>-5108</v>
      </c>
      <c r="L31" s="206">
        <v>-3533</v>
      </c>
      <c r="M31" s="209">
        <v>-1575</v>
      </c>
      <c r="N31" s="205">
        <v>47974</v>
      </c>
      <c r="O31" s="206">
        <v>24525</v>
      </c>
      <c r="P31" s="209">
        <v>23449</v>
      </c>
      <c r="Q31" s="206">
        <v>53082</v>
      </c>
      <c r="R31" s="206">
        <v>28058</v>
      </c>
      <c r="S31" s="209">
        <v>25024</v>
      </c>
      <c r="T31" s="205">
        <v>-645</v>
      </c>
      <c r="U31" s="206">
        <v>-1047</v>
      </c>
      <c r="V31" s="209">
        <v>402</v>
      </c>
      <c r="W31" s="205">
        <v>223116</v>
      </c>
      <c r="X31" s="206">
        <v>115794</v>
      </c>
      <c r="Y31" s="209">
        <v>107322</v>
      </c>
      <c r="Z31" s="205">
        <v>223761</v>
      </c>
      <c r="AA31" s="206">
        <v>116841</v>
      </c>
      <c r="AB31" s="208">
        <v>106920</v>
      </c>
      <c r="AC31" s="27"/>
    </row>
    <row r="32" spans="2:29" ht="13.5">
      <c r="B32" s="185" t="s">
        <v>200</v>
      </c>
      <c r="C32" s="186">
        <v>2012</v>
      </c>
      <c r="D32" s="204">
        <v>5584363</v>
      </c>
      <c r="E32" s="205">
        <f t="shared" si="0"/>
        <v>-8711</v>
      </c>
      <c r="F32" s="206">
        <f t="shared" si="1"/>
        <v>-5147</v>
      </c>
      <c r="G32" s="206">
        <f t="shared" si="1"/>
        <v>-3564</v>
      </c>
      <c r="H32" s="205">
        <v>2256</v>
      </c>
      <c r="I32" s="211">
        <v>1164</v>
      </c>
      <c r="J32" s="212">
        <v>1092</v>
      </c>
      <c r="K32" s="321">
        <v>-7382</v>
      </c>
      <c r="L32" s="206">
        <v>-4089</v>
      </c>
      <c r="M32" s="206">
        <v>-3293</v>
      </c>
      <c r="N32" s="207">
        <v>47026</v>
      </c>
      <c r="O32" s="206">
        <v>24183</v>
      </c>
      <c r="P32" s="209">
        <v>22843</v>
      </c>
      <c r="Q32" s="206">
        <v>54408</v>
      </c>
      <c r="R32" s="206">
        <v>28272</v>
      </c>
      <c r="S32" s="209">
        <v>26136</v>
      </c>
      <c r="T32" s="206">
        <v>-3585</v>
      </c>
      <c r="U32" s="206">
        <v>-2222</v>
      </c>
      <c r="V32" s="206">
        <v>-1363</v>
      </c>
      <c r="W32" s="205">
        <v>220579</v>
      </c>
      <c r="X32" s="206">
        <v>114130</v>
      </c>
      <c r="Y32" s="209">
        <v>106449</v>
      </c>
      <c r="Z32" s="206">
        <v>224164</v>
      </c>
      <c r="AA32" s="206">
        <v>116352</v>
      </c>
      <c r="AB32" s="208">
        <v>107812</v>
      </c>
      <c r="AC32" s="27"/>
    </row>
    <row r="33" spans="2:29" ht="13.5">
      <c r="B33" s="185" t="s">
        <v>202</v>
      </c>
      <c r="C33" s="186">
        <v>2013</v>
      </c>
      <c r="D33" s="204">
        <v>5575652</v>
      </c>
      <c r="E33" s="205">
        <f t="shared" si="0"/>
        <v>-13107</v>
      </c>
      <c r="F33" s="206">
        <f t="shared" si="1"/>
        <v>-7602</v>
      </c>
      <c r="G33" s="206">
        <f t="shared" si="1"/>
        <v>-5505</v>
      </c>
      <c r="H33" s="205">
        <v>2258</v>
      </c>
      <c r="I33" s="211">
        <v>1157</v>
      </c>
      <c r="J33" s="212">
        <v>1101</v>
      </c>
      <c r="K33" s="321">
        <v>-8730</v>
      </c>
      <c r="L33" s="206">
        <v>-4768</v>
      </c>
      <c r="M33" s="206">
        <v>-3962</v>
      </c>
      <c r="N33" s="207">
        <v>46230</v>
      </c>
      <c r="O33" s="206">
        <v>23574</v>
      </c>
      <c r="P33" s="209">
        <v>22656</v>
      </c>
      <c r="Q33" s="206">
        <v>54960</v>
      </c>
      <c r="R33" s="206">
        <v>28342</v>
      </c>
      <c r="S33" s="209">
        <v>26618</v>
      </c>
      <c r="T33" s="206">
        <v>-6635</v>
      </c>
      <c r="U33" s="206">
        <v>-3991</v>
      </c>
      <c r="V33" s="206">
        <v>-2644</v>
      </c>
      <c r="W33" s="205">
        <v>218206</v>
      </c>
      <c r="X33" s="206">
        <v>112239</v>
      </c>
      <c r="Y33" s="209">
        <v>105967</v>
      </c>
      <c r="Z33" s="206">
        <v>224841</v>
      </c>
      <c r="AA33" s="206">
        <v>116230</v>
      </c>
      <c r="AB33" s="208">
        <v>108611</v>
      </c>
      <c r="AC33" s="27"/>
    </row>
    <row r="34" spans="2:29" ht="13.5">
      <c r="B34" s="185" t="s">
        <v>203</v>
      </c>
      <c r="C34" s="186">
        <v>2014</v>
      </c>
      <c r="D34" s="214">
        <v>5562545</v>
      </c>
      <c r="E34" s="205">
        <f t="shared" si="0"/>
        <v>-14935</v>
      </c>
      <c r="F34" s="206">
        <f t="shared" si="1"/>
        <v>-8625</v>
      </c>
      <c r="G34" s="206">
        <f t="shared" si="1"/>
        <v>-6310</v>
      </c>
      <c r="H34" s="205">
        <v>2258</v>
      </c>
      <c r="I34" s="211">
        <v>1157</v>
      </c>
      <c r="J34" s="212">
        <v>1101</v>
      </c>
      <c r="K34" s="321">
        <v>-10008</v>
      </c>
      <c r="L34" s="206">
        <v>-5498</v>
      </c>
      <c r="M34" s="209">
        <v>-4510</v>
      </c>
      <c r="N34" s="215">
        <v>44817</v>
      </c>
      <c r="O34" s="215">
        <v>23036</v>
      </c>
      <c r="P34" s="216">
        <v>21781</v>
      </c>
      <c r="Q34" s="206">
        <v>54825</v>
      </c>
      <c r="R34" s="206">
        <v>28534</v>
      </c>
      <c r="S34" s="209">
        <v>26291</v>
      </c>
      <c r="T34" s="206">
        <v>-7185</v>
      </c>
      <c r="U34" s="206">
        <v>-4284</v>
      </c>
      <c r="V34" s="206">
        <v>-2901</v>
      </c>
      <c r="W34" s="205">
        <v>215667</v>
      </c>
      <c r="X34" s="206">
        <v>111415</v>
      </c>
      <c r="Y34" s="209">
        <v>104252</v>
      </c>
      <c r="Z34" s="206">
        <v>222852</v>
      </c>
      <c r="AA34" s="206">
        <v>115699</v>
      </c>
      <c r="AB34" s="208">
        <v>107153</v>
      </c>
      <c r="AC34" s="27"/>
    </row>
    <row r="35" spans="2:29" ht="13.5">
      <c r="B35" s="185" t="s">
        <v>210</v>
      </c>
      <c r="C35" s="186">
        <v>2015</v>
      </c>
      <c r="D35" s="237">
        <v>5547610</v>
      </c>
      <c r="E35" s="205">
        <f t="shared" si="0"/>
        <v>-13328</v>
      </c>
      <c r="F35" s="206">
        <f t="shared" si="1"/>
        <v>-7215</v>
      </c>
      <c r="G35" s="206">
        <f t="shared" si="1"/>
        <v>-6113</v>
      </c>
      <c r="H35" s="238">
        <v>2999</v>
      </c>
      <c r="I35" s="211">
        <v>1291</v>
      </c>
      <c r="J35" s="212">
        <v>1708</v>
      </c>
      <c r="K35" s="319">
        <v>-11680</v>
      </c>
      <c r="L35" s="319">
        <v>-5906</v>
      </c>
      <c r="M35" s="320">
        <v>-5774</v>
      </c>
      <c r="N35" s="215">
        <v>44706</v>
      </c>
      <c r="O35" s="215">
        <v>22978</v>
      </c>
      <c r="P35" s="216">
        <v>21728</v>
      </c>
      <c r="Q35" s="206">
        <v>56386</v>
      </c>
      <c r="R35" s="206">
        <v>28884</v>
      </c>
      <c r="S35" s="209">
        <v>27502</v>
      </c>
      <c r="T35" s="206">
        <v>-4647</v>
      </c>
      <c r="U35" s="206">
        <v>-2600</v>
      </c>
      <c r="V35" s="206">
        <v>-2047</v>
      </c>
      <c r="W35" s="205">
        <v>221282</v>
      </c>
      <c r="X35" s="206">
        <v>115090</v>
      </c>
      <c r="Y35" s="209">
        <v>106192</v>
      </c>
      <c r="Z35" s="206">
        <f>SUM(AA35:AB35)</f>
        <v>225929</v>
      </c>
      <c r="AA35" s="206">
        <v>117690</v>
      </c>
      <c r="AB35" s="209">
        <v>108239</v>
      </c>
      <c r="AC35" s="27"/>
    </row>
    <row r="36" spans="2:29" ht="13.5">
      <c r="B36" s="185" t="s">
        <v>212</v>
      </c>
      <c r="C36" s="186">
        <v>2016</v>
      </c>
      <c r="D36" s="204">
        <v>5534282</v>
      </c>
      <c r="E36" s="205">
        <f t="shared" si="0"/>
        <v>-10032</v>
      </c>
      <c r="F36" s="206">
        <f>SUM(I36,L36,U36)</f>
        <v>-6971</v>
      </c>
      <c r="G36" s="206">
        <f t="shared" si="1"/>
        <v>-3061</v>
      </c>
      <c r="H36" s="210">
        <v>5243</v>
      </c>
      <c r="I36" s="211">
        <v>1685</v>
      </c>
      <c r="J36" s="212">
        <v>3558</v>
      </c>
      <c r="K36" s="319">
        <v>-12122</v>
      </c>
      <c r="L36" s="319">
        <v>-6258</v>
      </c>
      <c r="M36" s="319">
        <v>-5864</v>
      </c>
      <c r="N36" s="238">
        <v>44132</v>
      </c>
      <c r="O36" s="217">
        <v>22702</v>
      </c>
      <c r="P36" s="218">
        <v>21430</v>
      </c>
      <c r="Q36" s="217">
        <v>56254</v>
      </c>
      <c r="R36" s="217">
        <v>28960</v>
      </c>
      <c r="S36" s="217">
        <v>27294</v>
      </c>
      <c r="T36" s="238">
        <v>-3153</v>
      </c>
      <c r="U36" s="217">
        <v>-2398</v>
      </c>
      <c r="V36" s="217">
        <v>-755</v>
      </c>
      <c r="W36" s="238">
        <v>217747</v>
      </c>
      <c r="X36" s="217">
        <v>112251</v>
      </c>
      <c r="Y36" s="217">
        <v>105496</v>
      </c>
      <c r="Z36" s="238">
        <v>220900</v>
      </c>
      <c r="AA36" s="217">
        <v>114649</v>
      </c>
      <c r="AB36" s="218">
        <v>106251</v>
      </c>
      <c r="AC36" s="27"/>
    </row>
    <row r="37" spans="2:29" ht="13.5">
      <c r="B37" s="185" t="s">
        <v>224</v>
      </c>
      <c r="C37" s="186">
        <v>2017</v>
      </c>
      <c r="D37" s="204">
        <v>5524250</v>
      </c>
      <c r="E37" s="205">
        <f>SUM(F37:G37)</f>
        <v>-11858</v>
      </c>
      <c r="F37" s="206">
        <f>SUM(I37,L37,U37)</f>
        <v>-7483</v>
      </c>
      <c r="G37" s="206">
        <f>SUM(J37,M37,V37)</f>
        <v>-4375</v>
      </c>
      <c r="H37" s="210">
        <v>5220</v>
      </c>
      <c r="I37" s="211">
        <v>1691</v>
      </c>
      <c r="J37" s="212">
        <v>3529</v>
      </c>
      <c r="K37" s="319">
        <v>-15053</v>
      </c>
      <c r="L37" s="319">
        <v>-7829</v>
      </c>
      <c r="M37" s="319">
        <v>-7224</v>
      </c>
      <c r="N37" s="238">
        <v>42198</v>
      </c>
      <c r="O37" s="217">
        <v>21632</v>
      </c>
      <c r="P37" s="218">
        <v>20566</v>
      </c>
      <c r="Q37" s="217">
        <v>57251</v>
      </c>
      <c r="R37" s="217">
        <v>29461</v>
      </c>
      <c r="S37" s="218">
        <v>27790</v>
      </c>
      <c r="T37" s="217">
        <v>-2025</v>
      </c>
      <c r="U37" s="217">
        <v>-1345</v>
      </c>
      <c r="V37" s="217">
        <v>-680</v>
      </c>
      <c r="W37" s="238">
        <v>221208</v>
      </c>
      <c r="X37" s="217">
        <v>114197</v>
      </c>
      <c r="Y37" s="218">
        <v>107011</v>
      </c>
      <c r="Z37" s="238">
        <v>223233</v>
      </c>
      <c r="AA37" s="217">
        <v>115542</v>
      </c>
      <c r="AB37" s="218">
        <v>107691</v>
      </c>
      <c r="AC37" s="27"/>
    </row>
    <row r="38" spans="2:29" ht="13.5">
      <c r="B38" s="185" t="s">
        <v>247</v>
      </c>
      <c r="C38" s="186">
        <v>2018</v>
      </c>
      <c r="D38" s="204">
        <v>5512392</v>
      </c>
      <c r="E38" s="205">
        <f aca="true" t="shared" si="2" ref="E38:J38">SUM(E140:E151)</f>
        <v>-13887</v>
      </c>
      <c r="F38" s="206">
        <f t="shared" si="2"/>
        <v>-8032</v>
      </c>
      <c r="G38" s="206">
        <f t="shared" si="2"/>
        <v>-5855</v>
      </c>
      <c r="H38" s="210">
        <f t="shared" si="2"/>
        <v>5220</v>
      </c>
      <c r="I38" s="211">
        <f t="shared" si="2"/>
        <v>1691</v>
      </c>
      <c r="J38" s="212">
        <f t="shared" si="2"/>
        <v>3529</v>
      </c>
      <c r="K38" s="321">
        <v>-17921</v>
      </c>
      <c r="L38" s="321">
        <v>-9068</v>
      </c>
      <c r="M38" s="321">
        <v>-8853</v>
      </c>
      <c r="N38" s="207">
        <v>40303</v>
      </c>
      <c r="O38" s="206">
        <v>20759</v>
      </c>
      <c r="P38" s="209">
        <v>19544</v>
      </c>
      <c r="Q38" s="206">
        <v>58224</v>
      </c>
      <c r="R38" s="206">
        <v>29827</v>
      </c>
      <c r="S38" s="209">
        <v>28397</v>
      </c>
      <c r="T38" s="206">
        <v>-1186</v>
      </c>
      <c r="U38" s="206">
        <v>-655</v>
      </c>
      <c r="V38" s="206">
        <v>-531</v>
      </c>
      <c r="W38" s="205">
        <v>220651</v>
      </c>
      <c r="X38" s="206">
        <v>113945</v>
      </c>
      <c r="Y38" s="209">
        <v>106706</v>
      </c>
      <c r="Z38" s="206">
        <v>221837</v>
      </c>
      <c r="AA38" s="206">
        <v>114600</v>
      </c>
      <c r="AB38" s="208">
        <v>107237</v>
      </c>
      <c r="AC38" s="27"/>
    </row>
    <row r="39" spans="2:29" ht="13.5">
      <c r="B39" s="185" t="s">
        <v>248</v>
      </c>
      <c r="C39" s="186">
        <v>2019</v>
      </c>
      <c r="D39" s="204">
        <v>5498505</v>
      </c>
      <c r="E39" s="205">
        <f aca="true" t="shared" si="3" ref="E39:J39">SUM(E152:E163)</f>
        <v>-15811</v>
      </c>
      <c r="F39" s="206">
        <f t="shared" si="3"/>
        <v>-8883</v>
      </c>
      <c r="G39" s="206">
        <f t="shared" si="3"/>
        <v>-6928</v>
      </c>
      <c r="H39" s="210">
        <f t="shared" si="3"/>
        <v>5220</v>
      </c>
      <c r="I39" s="211">
        <f t="shared" si="3"/>
        <v>1691</v>
      </c>
      <c r="J39" s="212">
        <f t="shared" si="3"/>
        <v>3529</v>
      </c>
      <c r="K39" s="321">
        <v>-20013</v>
      </c>
      <c r="L39" s="321">
        <v>-10280</v>
      </c>
      <c r="M39" s="321">
        <v>-9733</v>
      </c>
      <c r="N39" s="207">
        <v>38658</v>
      </c>
      <c r="O39" s="206">
        <v>19702</v>
      </c>
      <c r="P39" s="209">
        <v>18956</v>
      </c>
      <c r="Q39" s="206">
        <v>58671</v>
      </c>
      <c r="R39" s="206">
        <v>29982</v>
      </c>
      <c r="S39" s="209">
        <v>28689</v>
      </c>
      <c r="T39" s="206">
        <v>-1018</v>
      </c>
      <c r="U39" s="206">
        <v>-294</v>
      </c>
      <c r="V39" s="206">
        <v>-724</v>
      </c>
      <c r="W39" s="205">
        <v>222418</v>
      </c>
      <c r="X39" s="206">
        <v>115307</v>
      </c>
      <c r="Y39" s="209">
        <v>107111</v>
      </c>
      <c r="Z39" s="206">
        <v>223436</v>
      </c>
      <c r="AA39" s="206">
        <v>115601</v>
      </c>
      <c r="AB39" s="208">
        <v>107835</v>
      </c>
      <c r="AC39" s="27"/>
    </row>
    <row r="40" spans="2:29" ht="13.5">
      <c r="B40" s="185" t="s">
        <v>255</v>
      </c>
      <c r="C40" s="186">
        <v>2020</v>
      </c>
      <c r="D40" s="204">
        <v>5482694</v>
      </c>
      <c r="E40" s="205">
        <f aca="true" t="shared" si="4" ref="E40:J40">SUM(E164:E175)</f>
        <v>-21938</v>
      </c>
      <c r="F40" s="206">
        <f t="shared" si="4"/>
        <v>-12257</v>
      </c>
      <c r="G40" s="206">
        <f t="shared" si="4"/>
        <v>-9681</v>
      </c>
      <c r="H40" s="210">
        <f t="shared" si="4"/>
        <v>3895</v>
      </c>
      <c r="I40" s="211">
        <f t="shared" si="4"/>
        <v>1258</v>
      </c>
      <c r="J40" s="212">
        <f t="shared" si="4"/>
        <v>2637</v>
      </c>
      <c r="K40" s="321">
        <v>-21720</v>
      </c>
      <c r="L40" s="321">
        <v>-11502</v>
      </c>
      <c r="M40" s="321">
        <v>-10218</v>
      </c>
      <c r="N40" s="207">
        <v>37653</v>
      </c>
      <c r="O40" s="206">
        <v>19166</v>
      </c>
      <c r="P40" s="209">
        <v>18487</v>
      </c>
      <c r="Q40" s="206">
        <v>59373</v>
      </c>
      <c r="R40" s="206">
        <v>30668</v>
      </c>
      <c r="S40" s="209">
        <v>28705</v>
      </c>
      <c r="T40" s="206">
        <v>-4113</v>
      </c>
      <c r="U40" s="206">
        <v>-2013</v>
      </c>
      <c r="V40" s="206">
        <v>-2100</v>
      </c>
      <c r="W40" s="205">
        <v>210280</v>
      </c>
      <c r="X40" s="206">
        <v>110101</v>
      </c>
      <c r="Y40" s="209">
        <v>100179</v>
      </c>
      <c r="Z40" s="206">
        <v>214393</v>
      </c>
      <c r="AA40" s="206">
        <v>112114</v>
      </c>
      <c r="AB40" s="208">
        <v>102279</v>
      </c>
      <c r="AC40" s="27"/>
    </row>
    <row r="41" spans="2:29" ht="13.5">
      <c r="B41" s="185" t="s">
        <v>264</v>
      </c>
      <c r="C41" s="186">
        <v>2021</v>
      </c>
      <c r="D41" s="204">
        <v>5460756</v>
      </c>
      <c r="E41" s="205">
        <f>SUM(E176:E187)</f>
        <v>-34914</v>
      </c>
      <c r="F41" s="206">
        <f>SUM(F176:F187)</f>
        <v>-18883</v>
      </c>
      <c r="G41" s="206">
        <f>SUM(G176:G187)</f>
        <v>-16031</v>
      </c>
      <c r="H41" s="210" t="s">
        <v>214</v>
      </c>
      <c r="I41" s="211" t="s">
        <v>214</v>
      </c>
      <c r="J41" s="212" t="s">
        <v>214</v>
      </c>
      <c r="K41" s="321">
        <f>SUM(K176:K187)</f>
        <v>-26725</v>
      </c>
      <c r="L41" s="321">
        <f aca="true" t="shared" si="5" ref="L41:AB41">SUM(L176:L187)</f>
        <v>-13775</v>
      </c>
      <c r="M41" s="321">
        <f t="shared" si="5"/>
        <v>-12950</v>
      </c>
      <c r="N41" s="207">
        <f t="shared" si="5"/>
        <v>36210</v>
      </c>
      <c r="O41" s="206">
        <f t="shared" si="5"/>
        <v>18525</v>
      </c>
      <c r="P41" s="209">
        <f t="shared" si="5"/>
        <v>17685</v>
      </c>
      <c r="Q41" s="206">
        <f t="shared" si="5"/>
        <v>62935</v>
      </c>
      <c r="R41" s="206">
        <f t="shared" si="5"/>
        <v>32300</v>
      </c>
      <c r="S41" s="209">
        <f t="shared" si="5"/>
        <v>30635</v>
      </c>
      <c r="T41" s="206">
        <f t="shared" si="5"/>
        <v>-8189</v>
      </c>
      <c r="U41" s="206">
        <f t="shared" si="5"/>
        <v>-5108</v>
      </c>
      <c r="V41" s="206">
        <f t="shared" si="5"/>
        <v>-3081</v>
      </c>
      <c r="W41" s="205">
        <f t="shared" si="5"/>
        <v>202209</v>
      </c>
      <c r="X41" s="206">
        <f t="shared" si="5"/>
        <v>104411</v>
      </c>
      <c r="Y41" s="209">
        <f t="shared" si="5"/>
        <v>97798</v>
      </c>
      <c r="Z41" s="206">
        <f t="shared" si="5"/>
        <v>210398</v>
      </c>
      <c r="AA41" s="206">
        <f t="shared" si="5"/>
        <v>109519</v>
      </c>
      <c r="AB41" s="208">
        <f t="shared" si="5"/>
        <v>100879</v>
      </c>
      <c r="AC41" s="27"/>
    </row>
    <row r="42" spans="2:29" ht="13.5">
      <c r="B42" s="185" t="s">
        <v>271</v>
      </c>
      <c r="C42" s="186">
        <v>2022</v>
      </c>
      <c r="D42" s="204">
        <v>5425842</v>
      </c>
      <c r="E42" s="205"/>
      <c r="F42" s="206"/>
      <c r="G42" s="206"/>
      <c r="H42" s="205"/>
      <c r="I42" s="206"/>
      <c r="J42" s="209"/>
      <c r="K42" s="206"/>
      <c r="L42" s="206"/>
      <c r="M42" s="206"/>
      <c r="N42" s="207"/>
      <c r="O42" s="206"/>
      <c r="P42" s="209"/>
      <c r="Q42" s="206"/>
      <c r="R42" s="206"/>
      <c r="S42" s="209"/>
      <c r="T42" s="206"/>
      <c r="U42" s="206"/>
      <c r="V42" s="206"/>
      <c r="W42" s="205"/>
      <c r="X42" s="206"/>
      <c r="Y42" s="209"/>
      <c r="Z42" s="206"/>
      <c r="AA42" s="206"/>
      <c r="AB42" s="208"/>
      <c r="AC42" s="27"/>
    </row>
    <row r="43" spans="2:29" ht="13.5" hidden="1">
      <c r="B43" s="185" t="s">
        <v>134</v>
      </c>
      <c r="C43" s="186"/>
      <c r="D43" s="204"/>
      <c r="E43" s="205">
        <v>-1470</v>
      </c>
      <c r="F43" s="206">
        <v>-1037</v>
      </c>
      <c r="G43" s="206">
        <v>-433</v>
      </c>
      <c r="H43" s="205"/>
      <c r="I43" s="206"/>
      <c r="J43" s="209"/>
      <c r="K43" s="206">
        <v>-848</v>
      </c>
      <c r="L43" s="206">
        <v>-506</v>
      </c>
      <c r="M43" s="206">
        <v>-342</v>
      </c>
      <c r="N43" s="207">
        <v>4231</v>
      </c>
      <c r="O43" s="206">
        <v>2233</v>
      </c>
      <c r="P43" s="209">
        <v>1998</v>
      </c>
      <c r="Q43" s="206">
        <v>5079</v>
      </c>
      <c r="R43" s="206">
        <v>2739</v>
      </c>
      <c r="S43" s="209">
        <v>2340</v>
      </c>
      <c r="T43" s="206">
        <v>-622</v>
      </c>
      <c r="U43" s="206">
        <v>-531</v>
      </c>
      <c r="V43" s="206">
        <v>-91</v>
      </c>
      <c r="W43" s="205">
        <v>15823</v>
      </c>
      <c r="X43" s="206">
        <v>8126</v>
      </c>
      <c r="Y43" s="209">
        <v>7697</v>
      </c>
      <c r="Z43" s="206">
        <v>16445</v>
      </c>
      <c r="AA43" s="206">
        <v>8657</v>
      </c>
      <c r="AB43" s="208">
        <v>7788</v>
      </c>
      <c r="AC43" s="27"/>
    </row>
    <row r="44" spans="2:29" ht="13.5" hidden="1">
      <c r="B44" s="185" t="s">
        <v>8</v>
      </c>
      <c r="C44" s="186"/>
      <c r="D44" s="204"/>
      <c r="E44" s="205">
        <v>-398</v>
      </c>
      <c r="F44" s="206">
        <v>-195</v>
      </c>
      <c r="G44" s="206">
        <v>-203</v>
      </c>
      <c r="H44" s="205"/>
      <c r="I44" s="206"/>
      <c r="J44" s="209"/>
      <c r="K44" s="206">
        <v>-252</v>
      </c>
      <c r="L44" s="206">
        <v>-220</v>
      </c>
      <c r="M44" s="206">
        <v>-32</v>
      </c>
      <c r="N44" s="207">
        <v>3836</v>
      </c>
      <c r="O44" s="206">
        <v>1926</v>
      </c>
      <c r="P44" s="209">
        <v>1910</v>
      </c>
      <c r="Q44" s="206">
        <v>4088</v>
      </c>
      <c r="R44" s="206">
        <v>2146</v>
      </c>
      <c r="S44" s="209">
        <v>1942</v>
      </c>
      <c r="T44" s="206">
        <v>-146</v>
      </c>
      <c r="U44" s="206">
        <v>25</v>
      </c>
      <c r="V44" s="206">
        <v>-171</v>
      </c>
      <c r="W44" s="205">
        <v>18021</v>
      </c>
      <c r="X44" s="206">
        <v>9309</v>
      </c>
      <c r="Y44" s="209">
        <v>8712</v>
      </c>
      <c r="Z44" s="206">
        <v>18167</v>
      </c>
      <c r="AA44" s="206">
        <v>9284</v>
      </c>
      <c r="AB44" s="208">
        <v>8883</v>
      </c>
      <c r="AC44" s="27"/>
    </row>
    <row r="45" spans="2:29" ht="13.5" hidden="1">
      <c r="B45" s="185" t="s">
        <v>9</v>
      </c>
      <c r="C45" s="186"/>
      <c r="D45" s="204"/>
      <c r="E45" s="205">
        <v>-9869</v>
      </c>
      <c r="F45" s="206">
        <v>-6576</v>
      </c>
      <c r="G45" s="206">
        <v>-3293</v>
      </c>
      <c r="H45" s="205"/>
      <c r="I45" s="206"/>
      <c r="J45" s="209"/>
      <c r="K45" s="206">
        <v>-140</v>
      </c>
      <c r="L45" s="206">
        <v>-137</v>
      </c>
      <c r="M45" s="206">
        <v>-3</v>
      </c>
      <c r="N45" s="207">
        <v>4191</v>
      </c>
      <c r="O45" s="206">
        <v>2188</v>
      </c>
      <c r="P45" s="209">
        <v>2003</v>
      </c>
      <c r="Q45" s="206">
        <v>4331</v>
      </c>
      <c r="R45" s="206">
        <v>2325</v>
      </c>
      <c r="S45" s="209">
        <v>2006</v>
      </c>
      <c r="T45" s="206">
        <v>-9729</v>
      </c>
      <c r="U45" s="206">
        <v>-6439</v>
      </c>
      <c r="V45" s="206">
        <v>-3290</v>
      </c>
      <c r="W45" s="205">
        <v>40466</v>
      </c>
      <c r="X45" s="219">
        <v>20675</v>
      </c>
      <c r="Y45" s="220">
        <v>19791</v>
      </c>
      <c r="Z45" s="206">
        <v>50195</v>
      </c>
      <c r="AA45" s="219">
        <v>27114</v>
      </c>
      <c r="AB45" s="221">
        <v>23081</v>
      </c>
      <c r="AC45" s="27"/>
    </row>
    <row r="46" spans="2:29" ht="13.5" hidden="1">
      <c r="B46" s="185" t="s">
        <v>10</v>
      </c>
      <c r="C46" s="186"/>
      <c r="D46" s="204"/>
      <c r="E46" s="205">
        <v>9186</v>
      </c>
      <c r="F46" s="206">
        <v>5429</v>
      </c>
      <c r="G46" s="206">
        <v>3757</v>
      </c>
      <c r="H46" s="205"/>
      <c r="I46" s="206"/>
      <c r="J46" s="209"/>
      <c r="K46" s="206">
        <v>60</v>
      </c>
      <c r="L46" s="206">
        <v>-35</v>
      </c>
      <c r="M46" s="206">
        <v>95</v>
      </c>
      <c r="N46" s="207">
        <v>3816</v>
      </c>
      <c r="O46" s="206">
        <v>1920</v>
      </c>
      <c r="P46" s="209">
        <v>1896</v>
      </c>
      <c r="Q46" s="206">
        <v>3756</v>
      </c>
      <c r="R46" s="206">
        <v>1955</v>
      </c>
      <c r="S46" s="209">
        <v>1801</v>
      </c>
      <c r="T46" s="206">
        <v>9126</v>
      </c>
      <c r="U46" s="206">
        <v>5464</v>
      </c>
      <c r="V46" s="206">
        <v>3662</v>
      </c>
      <c r="W46" s="205">
        <v>32658</v>
      </c>
      <c r="X46" s="219">
        <v>17752</v>
      </c>
      <c r="Y46" s="220">
        <v>14906</v>
      </c>
      <c r="Z46" s="206">
        <v>23532</v>
      </c>
      <c r="AA46" s="219">
        <v>12288</v>
      </c>
      <c r="AB46" s="221">
        <v>11244</v>
      </c>
      <c r="AC46" s="27"/>
    </row>
    <row r="47" spans="2:29" ht="13.5" hidden="1">
      <c r="B47" s="185" t="s">
        <v>11</v>
      </c>
      <c r="C47" s="186"/>
      <c r="D47" s="204"/>
      <c r="E47" s="205">
        <v>262</v>
      </c>
      <c r="F47" s="206">
        <v>-78</v>
      </c>
      <c r="G47" s="206">
        <v>340</v>
      </c>
      <c r="H47" s="205"/>
      <c r="I47" s="206"/>
      <c r="J47" s="209"/>
      <c r="K47" s="206">
        <v>269</v>
      </c>
      <c r="L47" s="206">
        <v>103</v>
      </c>
      <c r="M47" s="206">
        <v>166</v>
      </c>
      <c r="N47" s="207">
        <v>4260</v>
      </c>
      <c r="O47" s="206">
        <v>2189</v>
      </c>
      <c r="P47" s="209">
        <v>2071</v>
      </c>
      <c r="Q47" s="206">
        <v>3991</v>
      </c>
      <c r="R47" s="206">
        <v>2086</v>
      </c>
      <c r="S47" s="209">
        <v>1905</v>
      </c>
      <c r="T47" s="206">
        <v>-7</v>
      </c>
      <c r="U47" s="206">
        <v>-181</v>
      </c>
      <c r="V47" s="206">
        <v>174</v>
      </c>
      <c r="W47" s="205">
        <v>18053</v>
      </c>
      <c r="X47" s="219">
        <v>9260</v>
      </c>
      <c r="Y47" s="220">
        <v>8793</v>
      </c>
      <c r="Z47" s="206">
        <v>18060</v>
      </c>
      <c r="AA47" s="219">
        <v>9441</v>
      </c>
      <c r="AB47" s="221">
        <v>8619</v>
      </c>
      <c r="AC47" s="27"/>
    </row>
    <row r="48" spans="2:29" ht="13.5" hidden="1">
      <c r="B48" s="185" t="s">
        <v>12</v>
      </c>
      <c r="C48" s="186"/>
      <c r="D48" s="204"/>
      <c r="E48" s="205">
        <v>-40</v>
      </c>
      <c r="F48" s="206">
        <v>-92</v>
      </c>
      <c r="G48" s="206">
        <v>52</v>
      </c>
      <c r="H48" s="205"/>
      <c r="I48" s="206"/>
      <c r="J48" s="209"/>
      <c r="K48" s="206">
        <v>662</v>
      </c>
      <c r="L48" s="206">
        <v>315</v>
      </c>
      <c r="M48" s="206">
        <v>347</v>
      </c>
      <c r="N48" s="207">
        <v>4121</v>
      </c>
      <c r="O48" s="206">
        <v>2158</v>
      </c>
      <c r="P48" s="209">
        <v>1963</v>
      </c>
      <c r="Q48" s="206">
        <v>3459</v>
      </c>
      <c r="R48" s="206">
        <v>1843</v>
      </c>
      <c r="S48" s="209">
        <v>1616</v>
      </c>
      <c r="T48" s="206">
        <v>-702</v>
      </c>
      <c r="U48" s="206">
        <v>-407</v>
      </c>
      <c r="V48" s="206">
        <v>-295</v>
      </c>
      <c r="W48" s="205">
        <v>16428</v>
      </c>
      <c r="X48" s="219">
        <v>8495</v>
      </c>
      <c r="Y48" s="220">
        <v>7933</v>
      </c>
      <c r="Z48" s="206">
        <v>17130</v>
      </c>
      <c r="AA48" s="219">
        <v>8902</v>
      </c>
      <c r="AB48" s="221">
        <v>8228</v>
      </c>
      <c r="AC48" s="27"/>
    </row>
    <row r="49" spans="2:29" ht="13.5" hidden="1">
      <c r="B49" s="185" t="s">
        <v>13</v>
      </c>
      <c r="C49" s="186"/>
      <c r="D49" s="204"/>
      <c r="E49" s="205">
        <v>632</v>
      </c>
      <c r="F49" s="206">
        <v>289</v>
      </c>
      <c r="G49" s="206">
        <v>343</v>
      </c>
      <c r="H49" s="205"/>
      <c r="I49" s="206"/>
      <c r="J49" s="209"/>
      <c r="K49" s="206">
        <v>649</v>
      </c>
      <c r="L49" s="206">
        <v>233</v>
      </c>
      <c r="M49" s="206">
        <v>416</v>
      </c>
      <c r="N49" s="207">
        <v>4181</v>
      </c>
      <c r="O49" s="206">
        <v>2151</v>
      </c>
      <c r="P49" s="209">
        <v>2030</v>
      </c>
      <c r="Q49" s="206">
        <v>3532</v>
      </c>
      <c r="R49" s="206">
        <v>1918</v>
      </c>
      <c r="S49" s="209">
        <v>1614</v>
      </c>
      <c r="T49" s="206">
        <v>-17</v>
      </c>
      <c r="U49" s="206">
        <v>56</v>
      </c>
      <c r="V49" s="206">
        <v>-73</v>
      </c>
      <c r="W49" s="205">
        <v>18225</v>
      </c>
      <c r="X49" s="219">
        <v>9515</v>
      </c>
      <c r="Y49" s="220">
        <v>8710</v>
      </c>
      <c r="Z49" s="206">
        <v>18242</v>
      </c>
      <c r="AA49" s="219">
        <v>9459</v>
      </c>
      <c r="AB49" s="221">
        <v>8783</v>
      </c>
      <c r="AC49" s="27"/>
    </row>
    <row r="50" spans="2:29" ht="13.5" hidden="1">
      <c r="B50" s="185" t="s">
        <v>14</v>
      </c>
      <c r="C50" s="186"/>
      <c r="D50" s="204"/>
      <c r="E50" s="205">
        <v>1315</v>
      </c>
      <c r="F50" s="206">
        <v>566</v>
      </c>
      <c r="G50" s="206">
        <v>749</v>
      </c>
      <c r="H50" s="205"/>
      <c r="I50" s="206"/>
      <c r="J50" s="209"/>
      <c r="K50" s="206">
        <v>657</v>
      </c>
      <c r="L50" s="206">
        <v>213</v>
      </c>
      <c r="M50" s="206">
        <v>444</v>
      </c>
      <c r="N50" s="207">
        <v>4306</v>
      </c>
      <c r="O50" s="206">
        <v>2187</v>
      </c>
      <c r="P50" s="209">
        <v>2119</v>
      </c>
      <c r="Q50" s="206">
        <v>3649</v>
      </c>
      <c r="R50" s="206">
        <v>1974</v>
      </c>
      <c r="S50" s="209">
        <v>1675</v>
      </c>
      <c r="T50" s="206">
        <v>658</v>
      </c>
      <c r="U50" s="206">
        <v>353</v>
      </c>
      <c r="V50" s="206">
        <v>305</v>
      </c>
      <c r="W50" s="205">
        <v>18861</v>
      </c>
      <c r="X50" s="219">
        <v>9742</v>
      </c>
      <c r="Y50" s="220">
        <v>9119</v>
      </c>
      <c r="Z50" s="206">
        <v>18203</v>
      </c>
      <c r="AA50" s="219">
        <v>9389</v>
      </c>
      <c r="AB50" s="221">
        <v>8814</v>
      </c>
      <c r="AC50" s="27"/>
    </row>
    <row r="51" spans="2:29" ht="13.5" hidden="1">
      <c r="B51" s="185" t="s">
        <v>15</v>
      </c>
      <c r="C51" s="186"/>
      <c r="D51" s="204"/>
      <c r="E51" s="205">
        <v>-878</v>
      </c>
      <c r="F51" s="206">
        <v>-810</v>
      </c>
      <c r="G51" s="206">
        <v>-68</v>
      </c>
      <c r="H51" s="205"/>
      <c r="I51" s="206"/>
      <c r="J51" s="209"/>
      <c r="K51" s="206">
        <v>556</v>
      </c>
      <c r="L51" s="206">
        <v>222</v>
      </c>
      <c r="M51" s="206">
        <v>334</v>
      </c>
      <c r="N51" s="207">
        <v>4003</v>
      </c>
      <c r="O51" s="206">
        <v>2047</v>
      </c>
      <c r="P51" s="209">
        <v>1956</v>
      </c>
      <c r="Q51" s="206">
        <v>3447</v>
      </c>
      <c r="R51" s="206">
        <v>1825</v>
      </c>
      <c r="S51" s="209">
        <v>1622</v>
      </c>
      <c r="T51" s="206">
        <v>-1434</v>
      </c>
      <c r="U51" s="206">
        <v>-1032</v>
      </c>
      <c r="V51" s="206">
        <v>-402</v>
      </c>
      <c r="W51" s="205">
        <v>16675</v>
      </c>
      <c r="X51" s="219">
        <v>8632</v>
      </c>
      <c r="Y51" s="220">
        <v>8043</v>
      </c>
      <c r="Z51" s="206">
        <v>18109</v>
      </c>
      <c r="AA51" s="219">
        <v>9664</v>
      </c>
      <c r="AB51" s="221">
        <v>8445</v>
      </c>
      <c r="AC51" s="27"/>
    </row>
    <row r="52" spans="2:29" ht="13.5" hidden="1">
      <c r="B52" s="185" t="s">
        <v>16</v>
      </c>
      <c r="C52" s="186"/>
      <c r="D52" s="204"/>
      <c r="E52" s="205">
        <v>2334</v>
      </c>
      <c r="F52" s="206">
        <v>1221</v>
      </c>
      <c r="G52" s="206">
        <v>1113</v>
      </c>
      <c r="H52" s="205"/>
      <c r="I52" s="206"/>
      <c r="J52" s="209"/>
      <c r="K52" s="206">
        <v>764</v>
      </c>
      <c r="L52" s="206">
        <v>308</v>
      </c>
      <c r="M52" s="206">
        <v>456</v>
      </c>
      <c r="N52" s="207">
        <v>4558</v>
      </c>
      <c r="O52" s="206">
        <v>2332</v>
      </c>
      <c r="P52" s="209">
        <v>2226</v>
      </c>
      <c r="Q52" s="206">
        <v>3794</v>
      </c>
      <c r="R52" s="206">
        <v>2024</v>
      </c>
      <c r="S52" s="209">
        <v>1770</v>
      </c>
      <c r="T52" s="206">
        <v>1570</v>
      </c>
      <c r="U52" s="206">
        <v>913</v>
      </c>
      <c r="V52" s="206">
        <v>657</v>
      </c>
      <c r="W52" s="205">
        <v>19281</v>
      </c>
      <c r="X52" s="219">
        <v>9981</v>
      </c>
      <c r="Y52" s="220">
        <v>9300</v>
      </c>
      <c r="Z52" s="206">
        <v>17711</v>
      </c>
      <c r="AA52" s="219">
        <v>9068</v>
      </c>
      <c r="AB52" s="221">
        <v>8643</v>
      </c>
      <c r="AC52" s="27"/>
    </row>
    <row r="53" spans="2:29" ht="13.5" hidden="1">
      <c r="B53" s="185" t="s">
        <v>17</v>
      </c>
      <c r="C53" s="186"/>
      <c r="D53" s="204"/>
      <c r="E53" s="205">
        <v>605</v>
      </c>
      <c r="F53" s="206">
        <v>360</v>
      </c>
      <c r="G53" s="206">
        <v>245</v>
      </c>
      <c r="H53" s="205"/>
      <c r="I53" s="206"/>
      <c r="J53" s="209"/>
      <c r="K53" s="206">
        <v>23</v>
      </c>
      <c r="L53" s="206">
        <v>-39</v>
      </c>
      <c r="M53" s="206">
        <v>62</v>
      </c>
      <c r="N53" s="207">
        <v>4034</v>
      </c>
      <c r="O53" s="206">
        <v>2059</v>
      </c>
      <c r="P53" s="209">
        <v>1975</v>
      </c>
      <c r="Q53" s="206">
        <v>4011</v>
      </c>
      <c r="R53" s="206">
        <v>2098</v>
      </c>
      <c r="S53" s="209">
        <v>1913</v>
      </c>
      <c r="T53" s="206">
        <v>582</v>
      </c>
      <c r="U53" s="206">
        <v>399</v>
      </c>
      <c r="V53" s="206">
        <v>183</v>
      </c>
      <c r="W53" s="205">
        <v>17243</v>
      </c>
      <c r="X53" s="219">
        <v>8690</v>
      </c>
      <c r="Y53" s="220">
        <v>8553</v>
      </c>
      <c r="Z53" s="206">
        <v>16661</v>
      </c>
      <c r="AA53" s="219">
        <v>8291</v>
      </c>
      <c r="AB53" s="221">
        <v>8370</v>
      </c>
      <c r="AC53" s="27"/>
    </row>
    <row r="54" spans="2:29" ht="13.5" hidden="1">
      <c r="B54" s="185" t="s">
        <v>18</v>
      </c>
      <c r="C54" s="186"/>
      <c r="D54" s="204"/>
      <c r="E54" s="205">
        <v>662</v>
      </c>
      <c r="F54" s="206">
        <v>218</v>
      </c>
      <c r="G54" s="206">
        <v>444</v>
      </c>
      <c r="H54" s="205"/>
      <c r="I54" s="206"/>
      <c r="J54" s="209"/>
      <c r="K54" s="206">
        <v>-113</v>
      </c>
      <c r="L54" s="206">
        <v>-103</v>
      </c>
      <c r="M54" s="206">
        <v>-10</v>
      </c>
      <c r="N54" s="207">
        <v>4036</v>
      </c>
      <c r="O54" s="206">
        <v>2106</v>
      </c>
      <c r="P54" s="209">
        <v>1930</v>
      </c>
      <c r="Q54" s="206">
        <v>4149</v>
      </c>
      <c r="R54" s="206">
        <v>2209</v>
      </c>
      <c r="S54" s="209">
        <v>1940</v>
      </c>
      <c r="T54" s="206">
        <v>775</v>
      </c>
      <c r="U54" s="206">
        <v>321</v>
      </c>
      <c r="V54" s="206">
        <v>454</v>
      </c>
      <c r="W54" s="205">
        <v>17046</v>
      </c>
      <c r="X54" s="219">
        <v>8619</v>
      </c>
      <c r="Y54" s="220">
        <v>8427</v>
      </c>
      <c r="Z54" s="206">
        <v>16271</v>
      </c>
      <c r="AA54" s="219">
        <v>8298</v>
      </c>
      <c r="AB54" s="221">
        <v>7973</v>
      </c>
      <c r="AC54" s="27"/>
    </row>
    <row r="55" spans="2:29" ht="13.5" hidden="1">
      <c r="B55" s="185" t="s">
        <v>135</v>
      </c>
      <c r="C55" s="186"/>
      <c r="D55" s="204"/>
      <c r="E55" s="205">
        <v>-1408</v>
      </c>
      <c r="F55" s="206">
        <v>-966</v>
      </c>
      <c r="G55" s="206">
        <v>-442</v>
      </c>
      <c r="H55" s="205"/>
      <c r="I55" s="206"/>
      <c r="J55" s="209"/>
      <c r="K55" s="206">
        <v>-721</v>
      </c>
      <c r="L55" s="206">
        <v>-511</v>
      </c>
      <c r="M55" s="206">
        <v>-210</v>
      </c>
      <c r="N55" s="207">
        <v>4175</v>
      </c>
      <c r="O55" s="206">
        <v>2142</v>
      </c>
      <c r="P55" s="209">
        <v>2033</v>
      </c>
      <c r="Q55" s="206">
        <v>4896</v>
      </c>
      <c r="R55" s="206">
        <v>2653</v>
      </c>
      <c r="S55" s="209">
        <v>2243</v>
      </c>
      <c r="T55" s="206">
        <v>-687</v>
      </c>
      <c r="U55" s="206">
        <v>-455</v>
      </c>
      <c r="V55" s="206">
        <v>-232</v>
      </c>
      <c r="W55" s="205">
        <v>14848</v>
      </c>
      <c r="X55" s="222">
        <v>7675</v>
      </c>
      <c r="Y55" s="223">
        <v>7173</v>
      </c>
      <c r="Z55" s="206">
        <v>15535</v>
      </c>
      <c r="AA55" s="222">
        <v>8130</v>
      </c>
      <c r="AB55" s="224">
        <v>7405</v>
      </c>
      <c r="AC55" s="27"/>
    </row>
    <row r="56" spans="2:29" ht="13.5" hidden="1">
      <c r="B56" s="185" t="s">
        <v>8</v>
      </c>
      <c r="C56" s="186"/>
      <c r="D56" s="204"/>
      <c r="E56" s="205">
        <v>-1165</v>
      </c>
      <c r="F56" s="206">
        <v>-451</v>
      </c>
      <c r="G56" s="206">
        <v>-714</v>
      </c>
      <c r="H56" s="205"/>
      <c r="I56" s="206"/>
      <c r="J56" s="209"/>
      <c r="K56" s="206">
        <v>-193</v>
      </c>
      <c r="L56" s="206">
        <v>-134</v>
      </c>
      <c r="M56" s="206">
        <v>-59</v>
      </c>
      <c r="N56" s="207">
        <v>3849</v>
      </c>
      <c r="O56" s="206">
        <v>1981</v>
      </c>
      <c r="P56" s="209">
        <v>1868</v>
      </c>
      <c r="Q56" s="206">
        <v>4042</v>
      </c>
      <c r="R56" s="206">
        <v>2115</v>
      </c>
      <c r="S56" s="209">
        <v>1927</v>
      </c>
      <c r="T56" s="206">
        <v>-972</v>
      </c>
      <c r="U56" s="206">
        <v>-317</v>
      </c>
      <c r="V56" s="206">
        <v>-655</v>
      </c>
      <c r="W56" s="205">
        <v>15961</v>
      </c>
      <c r="X56" s="222">
        <v>8324</v>
      </c>
      <c r="Y56" s="223">
        <v>7637</v>
      </c>
      <c r="Z56" s="206">
        <v>16933</v>
      </c>
      <c r="AA56" s="222">
        <v>8641</v>
      </c>
      <c r="AB56" s="224">
        <v>8292</v>
      </c>
      <c r="AC56" s="27"/>
    </row>
    <row r="57" spans="2:29" ht="13.5" hidden="1">
      <c r="B57" s="185" t="s">
        <v>9</v>
      </c>
      <c r="C57" s="186"/>
      <c r="D57" s="204"/>
      <c r="E57" s="205">
        <v>-10186</v>
      </c>
      <c r="F57" s="206">
        <v>-6728</v>
      </c>
      <c r="G57" s="206">
        <v>-3458</v>
      </c>
      <c r="H57" s="205"/>
      <c r="I57" s="206"/>
      <c r="J57" s="209"/>
      <c r="K57" s="206">
        <v>-419</v>
      </c>
      <c r="L57" s="206">
        <v>-224</v>
      </c>
      <c r="M57" s="206">
        <v>-195</v>
      </c>
      <c r="N57" s="207">
        <v>4055</v>
      </c>
      <c r="O57" s="206">
        <v>2101</v>
      </c>
      <c r="P57" s="209">
        <v>1954</v>
      </c>
      <c r="Q57" s="206">
        <v>4474</v>
      </c>
      <c r="R57" s="206">
        <v>2325</v>
      </c>
      <c r="S57" s="209">
        <v>2149</v>
      </c>
      <c r="T57" s="206">
        <v>-9767</v>
      </c>
      <c r="U57" s="206">
        <v>-6504</v>
      </c>
      <c r="V57" s="206">
        <v>-3263</v>
      </c>
      <c r="W57" s="205">
        <v>37294</v>
      </c>
      <c r="X57" s="222">
        <v>18929</v>
      </c>
      <c r="Y57" s="223">
        <v>18365</v>
      </c>
      <c r="Z57" s="206">
        <v>47061</v>
      </c>
      <c r="AA57" s="222">
        <v>25433</v>
      </c>
      <c r="AB57" s="224">
        <v>21628</v>
      </c>
      <c r="AC57" s="27"/>
    </row>
    <row r="58" spans="2:29" ht="13.5" hidden="1">
      <c r="B58" s="185" t="s">
        <v>10</v>
      </c>
      <c r="C58" s="186"/>
      <c r="D58" s="204"/>
      <c r="E58" s="205">
        <v>8666</v>
      </c>
      <c r="F58" s="206">
        <v>5278</v>
      </c>
      <c r="G58" s="206">
        <v>3388</v>
      </c>
      <c r="H58" s="205"/>
      <c r="I58" s="206"/>
      <c r="J58" s="209"/>
      <c r="K58" s="206">
        <v>-181</v>
      </c>
      <c r="L58" s="206">
        <v>-122</v>
      </c>
      <c r="M58" s="206">
        <v>-59</v>
      </c>
      <c r="N58" s="207">
        <v>3682</v>
      </c>
      <c r="O58" s="206">
        <v>1877</v>
      </c>
      <c r="P58" s="209">
        <v>1805</v>
      </c>
      <c r="Q58" s="206">
        <v>3863</v>
      </c>
      <c r="R58" s="206">
        <v>1999</v>
      </c>
      <c r="S58" s="209">
        <v>1864</v>
      </c>
      <c r="T58" s="206">
        <v>8847</v>
      </c>
      <c r="U58" s="206">
        <v>5400</v>
      </c>
      <c r="V58" s="206">
        <v>3447</v>
      </c>
      <c r="W58" s="205">
        <v>33452</v>
      </c>
      <c r="X58" s="222">
        <v>18257</v>
      </c>
      <c r="Y58" s="223">
        <v>15195</v>
      </c>
      <c r="Z58" s="206">
        <v>24605</v>
      </c>
      <c r="AA58" s="222">
        <v>12857</v>
      </c>
      <c r="AB58" s="224">
        <v>11748</v>
      </c>
      <c r="AC58" s="27"/>
    </row>
    <row r="59" spans="2:29" ht="13.5" hidden="1">
      <c r="B59" s="185" t="s">
        <v>11</v>
      </c>
      <c r="C59" s="186"/>
      <c r="D59" s="204"/>
      <c r="E59" s="205">
        <v>1175</v>
      </c>
      <c r="F59" s="206">
        <v>492</v>
      </c>
      <c r="G59" s="206">
        <v>683</v>
      </c>
      <c r="H59" s="205"/>
      <c r="I59" s="206"/>
      <c r="J59" s="209"/>
      <c r="K59" s="206">
        <v>164</v>
      </c>
      <c r="L59" s="206">
        <v>42</v>
      </c>
      <c r="M59" s="206">
        <v>122</v>
      </c>
      <c r="N59" s="207">
        <v>4388</v>
      </c>
      <c r="O59" s="206">
        <v>2272</v>
      </c>
      <c r="P59" s="209">
        <v>2116</v>
      </c>
      <c r="Q59" s="206">
        <v>4224</v>
      </c>
      <c r="R59" s="206">
        <v>2230</v>
      </c>
      <c r="S59" s="209">
        <v>1994</v>
      </c>
      <c r="T59" s="206">
        <v>1011</v>
      </c>
      <c r="U59" s="206">
        <v>450</v>
      </c>
      <c r="V59" s="206">
        <v>561</v>
      </c>
      <c r="W59" s="205">
        <v>19142</v>
      </c>
      <c r="X59" s="222">
        <v>9904</v>
      </c>
      <c r="Y59" s="223">
        <v>9238</v>
      </c>
      <c r="Z59" s="206">
        <v>18131</v>
      </c>
      <c r="AA59" s="222">
        <v>9454</v>
      </c>
      <c r="AB59" s="224">
        <v>8677</v>
      </c>
      <c r="AC59" s="27"/>
    </row>
    <row r="60" spans="2:29" ht="13.5" hidden="1">
      <c r="B60" s="185" t="s">
        <v>12</v>
      </c>
      <c r="C60" s="186"/>
      <c r="D60" s="204"/>
      <c r="E60" s="205">
        <v>-138</v>
      </c>
      <c r="F60" s="206">
        <v>-155</v>
      </c>
      <c r="G60" s="206">
        <v>17</v>
      </c>
      <c r="H60" s="205"/>
      <c r="I60" s="206"/>
      <c r="J60" s="209"/>
      <c r="K60" s="206">
        <v>343</v>
      </c>
      <c r="L60" s="206">
        <v>159</v>
      </c>
      <c r="M60" s="206">
        <v>184</v>
      </c>
      <c r="N60" s="207">
        <v>3872</v>
      </c>
      <c r="O60" s="206">
        <v>2034</v>
      </c>
      <c r="P60" s="209">
        <v>1838</v>
      </c>
      <c r="Q60" s="206">
        <v>3529</v>
      </c>
      <c r="R60" s="206">
        <v>1875</v>
      </c>
      <c r="S60" s="209">
        <v>1654</v>
      </c>
      <c r="T60" s="206">
        <v>-481</v>
      </c>
      <c r="U60" s="206">
        <v>-314</v>
      </c>
      <c r="V60" s="206">
        <v>-167</v>
      </c>
      <c r="W60" s="205">
        <v>15386</v>
      </c>
      <c r="X60" s="222">
        <v>7911</v>
      </c>
      <c r="Y60" s="223">
        <v>7475</v>
      </c>
      <c r="Z60" s="206">
        <v>15867</v>
      </c>
      <c r="AA60" s="222">
        <v>8225</v>
      </c>
      <c r="AB60" s="224">
        <v>7642</v>
      </c>
      <c r="AC60" s="27"/>
    </row>
    <row r="61" spans="2:29" ht="13.5" hidden="1">
      <c r="B61" s="185" t="s">
        <v>13</v>
      </c>
      <c r="C61" s="186"/>
      <c r="D61" s="204"/>
      <c r="E61" s="205">
        <v>959</v>
      </c>
      <c r="F61" s="206">
        <v>468</v>
      </c>
      <c r="G61" s="206">
        <v>491</v>
      </c>
      <c r="H61" s="205"/>
      <c r="I61" s="206"/>
      <c r="J61" s="209"/>
      <c r="K61" s="206">
        <v>713</v>
      </c>
      <c r="L61" s="206">
        <v>294</v>
      </c>
      <c r="M61" s="206">
        <v>419</v>
      </c>
      <c r="N61" s="207">
        <v>4425</v>
      </c>
      <c r="O61" s="206">
        <v>2246</v>
      </c>
      <c r="P61" s="209">
        <v>2179</v>
      </c>
      <c r="Q61" s="206">
        <v>3712</v>
      </c>
      <c r="R61" s="206">
        <v>1952</v>
      </c>
      <c r="S61" s="209">
        <v>1760</v>
      </c>
      <c r="T61" s="206">
        <v>246</v>
      </c>
      <c r="U61" s="206">
        <v>174</v>
      </c>
      <c r="V61" s="206">
        <v>72</v>
      </c>
      <c r="W61" s="205">
        <v>18213</v>
      </c>
      <c r="X61" s="222">
        <v>9467</v>
      </c>
      <c r="Y61" s="223">
        <v>8746</v>
      </c>
      <c r="Z61" s="206">
        <v>17967</v>
      </c>
      <c r="AA61" s="222">
        <v>9293</v>
      </c>
      <c r="AB61" s="224">
        <v>8674</v>
      </c>
      <c r="AC61" s="27"/>
    </row>
    <row r="62" spans="2:29" ht="13.5" hidden="1">
      <c r="B62" s="185" t="s">
        <v>14</v>
      </c>
      <c r="C62" s="186"/>
      <c r="D62" s="204"/>
      <c r="E62" s="205">
        <v>370</v>
      </c>
      <c r="F62" s="206">
        <v>220</v>
      </c>
      <c r="G62" s="206">
        <v>150</v>
      </c>
      <c r="H62" s="205"/>
      <c r="I62" s="206"/>
      <c r="J62" s="209"/>
      <c r="K62" s="206">
        <v>576</v>
      </c>
      <c r="L62" s="206">
        <v>287</v>
      </c>
      <c r="M62" s="206">
        <v>289</v>
      </c>
      <c r="N62" s="207">
        <v>4375</v>
      </c>
      <c r="O62" s="206">
        <v>2308</v>
      </c>
      <c r="P62" s="209">
        <v>2067</v>
      </c>
      <c r="Q62" s="206">
        <v>3799</v>
      </c>
      <c r="R62" s="206">
        <v>2021</v>
      </c>
      <c r="S62" s="209">
        <v>1778</v>
      </c>
      <c r="T62" s="206">
        <v>-206</v>
      </c>
      <c r="U62" s="206">
        <v>-67</v>
      </c>
      <c r="V62" s="206">
        <v>-139</v>
      </c>
      <c r="W62" s="205">
        <v>17919</v>
      </c>
      <c r="X62" s="222">
        <v>9347</v>
      </c>
      <c r="Y62" s="223">
        <v>8572</v>
      </c>
      <c r="Z62" s="206">
        <v>18125</v>
      </c>
      <c r="AA62" s="222">
        <v>9414</v>
      </c>
      <c r="AB62" s="224">
        <v>8711</v>
      </c>
      <c r="AC62" s="27"/>
    </row>
    <row r="63" spans="2:29" ht="13.5" hidden="1">
      <c r="B63" s="185" t="s">
        <v>15</v>
      </c>
      <c r="C63" s="186"/>
      <c r="D63" s="204"/>
      <c r="E63" s="205">
        <v>-564</v>
      </c>
      <c r="F63" s="206">
        <v>-500</v>
      </c>
      <c r="G63" s="206">
        <v>-64</v>
      </c>
      <c r="H63" s="205"/>
      <c r="I63" s="206"/>
      <c r="J63" s="209"/>
      <c r="K63" s="206">
        <v>381</v>
      </c>
      <c r="L63" s="206">
        <v>180</v>
      </c>
      <c r="M63" s="206">
        <v>201</v>
      </c>
      <c r="N63" s="207">
        <v>3808</v>
      </c>
      <c r="O63" s="206">
        <v>2002</v>
      </c>
      <c r="P63" s="209">
        <v>1806</v>
      </c>
      <c r="Q63" s="206">
        <v>3427</v>
      </c>
      <c r="R63" s="206">
        <v>1822</v>
      </c>
      <c r="S63" s="209">
        <v>1605</v>
      </c>
      <c r="T63" s="206">
        <v>-945</v>
      </c>
      <c r="U63" s="206">
        <v>-680</v>
      </c>
      <c r="V63" s="206">
        <v>-265</v>
      </c>
      <c r="W63" s="205">
        <v>14997</v>
      </c>
      <c r="X63" s="222">
        <v>7690</v>
      </c>
      <c r="Y63" s="223">
        <v>7307</v>
      </c>
      <c r="Z63" s="206">
        <v>15942</v>
      </c>
      <c r="AA63" s="222">
        <v>8370</v>
      </c>
      <c r="AB63" s="224">
        <v>7572</v>
      </c>
      <c r="AC63" s="27"/>
    </row>
    <row r="64" spans="2:29" ht="13.5" hidden="1">
      <c r="B64" s="185" t="s">
        <v>16</v>
      </c>
      <c r="C64" s="186"/>
      <c r="D64" s="204"/>
      <c r="E64" s="205">
        <v>2229</v>
      </c>
      <c r="F64" s="206">
        <v>1264</v>
      </c>
      <c r="G64" s="206">
        <v>965</v>
      </c>
      <c r="H64" s="205"/>
      <c r="I64" s="206"/>
      <c r="J64" s="209"/>
      <c r="K64" s="206">
        <v>433</v>
      </c>
      <c r="L64" s="206">
        <v>149</v>
      </c>
      <c r="M64" s="206">
        <v>284</v>
      </c>
      <c r="N64" s="207">
        <v>4503</v>
      </c>
      <c r="O64" s="206">
        <v>2343</v>
      </c>
      <c r="P64" s="209">
        <v>2160</v>
      </c>
      <c r="Q64" s="206">
        <v>4070</v>
      </c>
      <c r="R64" s="206">
        <v>2194</v>
      </c>
      <c r="S64" s="209">
        <v>1876</v>
      </c>
      <c r="T64" s="206">
        <v>1796</v>
      </c>
      <c r="U64" s="206">
        <v>1115</v>
      </c>
      <c r="V64" s="206">
        <v>681</v>
      </c>
      <c r="W64" s="205">
        <v>19187</v>
      </c>
      <c r="X64" s="222">
        <v>10132</v>
      </c>
      <c r="Y64" s="223">
        <v>9055</v>
      </c>
      <c r="Z64" s="206">
        <v>17391</v>
      </c>
      <c r="AA64" s="222">
        <v>9017</v>
      </c>
      <c r="AB64" s="224">
        <v>8374</v>
      </c>
      <c r="AC64" s="27"/>
    </row>
    <row r="65" spans="2:29" ht="13.5" hidden="1">
      <c r="B65" s="185" t="s">
        <v>17</v>
      </c>
      <c r="C65" s="186"/>
      <c r="D65" s="204"/>
      <c r="E65" s="205">
        <v>295</v>
      </c>
      <c r="F65" s="206">
        <v>79</v>
      </c>
      <c r="G65" s="206">
        <v>216</v>
      </c>
      <c r="H65" s="205"/>
      <c r="I65" s="206"/>
      <c r="J65" s="209"/>
      <c r="K65" s="206">
        <v>-24</v>
      </c>
      <c r="L65" s="206">
        <v>-117</v>
      </c>
      <c r="M65" s="206">
        <v>93</v>
      </c>
      <c r="N65" s="207">
        <v>4179</v>
      </c>
      <c r="O65" s="206">
        <v>2141</v>
      </c>
      <c r="P65" s="209">
        <v>2038</v>
      </c>
      <c r="Q65" s="206">
        <v>4203</v>
      </c>
      <c r="R65" s="206">
        <v>2258</v>
      </c>
      <c r="S65" s="209">
        <v>1945</v>
      </c>
      <c r="T65" s="206">
        <v>319</v>
      </c>
      <c r="U65" s="206">
        <v>196</v>
      </c>
      <c r="V65" s="206">
        <v>123</v>
      </c>
      <c r="W65" s="205">
        <v>15970</v>
      </c>
      <c r="X65" s="222">
        <v>7979</v>
      </c>
      <c r="Y65" s="223">
        <v>7991</v>
      </c>
      <c r="Z65" s="206">
        <v>15651</v>
      </c>
      <c r="AA65" s="222">
        <v>7783</v>
      </c>
      <c r="AB65" s="224">
        <v>7868</v>
      </c>
      <c r="AC65" s="27"/>
    </row>
    <row r="66" spans="2:29" ht="13.5" hidden="1">
      <c r="B66" s="185" t="s">
        <v>18</v>
      </c>
      <c r="C66" s="186"/>
      <c r="D66" s="204"/>
      <c r="E66" s="205">
        <v>53</v>
      </c>
      <c r="F66" s="206">
        <v>-176</v>
      </c>
      <c r="G66" s="206">
        <v>229</v>
      </c>
      <c r="H66" s="205"/>
      <c r="I66" s="206"/>
      <c r="J66" s="209"/>
      <c r="K66" s="206">
        <v>-257</v>
      </c>
      <c r="L66" s="206">
        <v>-270</v>
      </c>
      <c r="M66" s="206">
        <v>13</v>
      </c>
      <c r="N66" s="207">
        <v>3978</v>
      </c>
      <c r="O66" s="206">
        <v>2046</v>
      </c>
      <c r="P66" s="209">
        <v>1932</v>
      </c>
      <c r="Q66" s="206">
        <v>4235</v>
      </c>
      <c r="R66" s="206">
        <v>2316</v>
      </c>
      <c r="S66" s="209">
        <v>1919</v>
      </c>
      <c r="T66" s="206">
        <v>310</v>
      </c>
      <c r="U66" s="206">
        <v>94</v>
      </c>
      <c r="V66" s="206">
        <v>216</v>
      </c>
      <c r="W66" s="205">
        <v>15841</v>
      </c>
      <c r="X66" s="222">
        <v>7905</v>
      </c>
      <c r="Y66" s="223">
        <v>7936</v>
      </c>
      <c r="Z66" s="205">
        <v>15531</v>
      </c>
      <c r="AA66" s="222">
        <v>7811</v>
      </c>
      <c r="AB66" s="224">
        <v>7720</v>
      </c>
      <c r="AC66" s="27"/>
    </row>
    <row r="67" spans="2:29" ht="13.5" hidden="1">
      <c r="B67" s="185" t="s">
        <v>136</v>
      </c>
      <c r="C67" s="186"/>
      <c r="D67" s="204"/>
      <c r="E67" s="205">
        <v>-1586</v>
      </c>
      <c r="F67" s="206">
        <v>-977</v>
      </c>
      <c r="G67" s="206">
        <v>-609</v>
      </c>
      <c r="H67" s="205"/>
      <c r="I67" s="206"/>
      <c r="J67" s="209"/>
      <c r="K67" s="206">
        <v>-936</v>
      </c>
      <c r="L67" s="206">
        <v>-541</v>
      </c>
      <c r="M67" s="206">
        <v>-395</v>
      </c>
      <c r="N67" s="207">
        <v>4199</v>
      </c>
      <c r="O67" s="206">
        <v>2177</v>
      </c>
      <c r="P67" s="209">
        <v>2022</v>
      </c>
      <c r="Q67" s="206">
        <v>5135</v>
      </c>
      <c r="R67" s="206">
        <v>2718</v>
      </c>
      <c r="S67" s="209">
        <v>2417</v>
      </c>
      <c r="T67" s="206">
        <v>-650</v>
      </c>
      <c r="U67" s="206">
        <v>-436</v>
      </c>
      <c r="V67" s="206">
        <v>-214</v>
      </c>
      <c r="W67" s="205">
        <v>14578</v>
      </c>
      <c r="X67" s="222">
        <v>7507</v>
      </c>
      <c r="Y67" s="223">
        <v>7071</v>
      </c>
      <c r="Z67" s="205">
        <v>15228</v>
      </c>
      <c r="AA67" s="222">
        <v>7943</v>
      </c>
      <c r="AB67" s="224">
        <v>7285</v>
      </c>
      <c r="AC67" s="27"/>
    </row>
    <row r="68" spans="2:29" ht="13.5" hidden="1">
      <c r="B68" s="185" t="s">
        <v>8</v>
      </c>
      <c r="C68" s="186"/>
      <c r="D68" s="204"/>
      <c r="E68" s="205">
        <v>-1397</v>
      </c>
      <c r="F68" s="206">
        <v>-619</v>
      </c>
      <c r="G68" s="206">
        <v>-778</v>
      </c>
      <c r="H68" s="205"/>
      <c r="I68" s="206"/>
      <c r="J68" s="209"/>
      <c r="K68" s="206">
        <v>-438</v>
      </c>
      <c r="L68" s="206">
        <v>-234</v>
      </c>
      <c r="M68" s="206">
        <v>-204</v>
      </c>
      <c r="N68" s="207">
        <v>4039</v>
      </c>
      <c r="O68" s="206">
        <v>2056</v>
      </c>
      <c r="P68" s="209">
        <v>1983</v>
      </c>
      <c r="Q68" s="206">
        <v>4477</v>
      </c>
      <c r="R68" s="206">
        <v>2290</v>
      </c>
      <c r="S68" s="209">
        <v>2187</v>
      </c>
      <c r="T68" s="206">
        <v>-959</v>
      </c>
      <c r="U68" s="206">
        <v>-385</v>
      </c>
      <c r="V68" s="206">
        <v>-574</v>
      </c>
      <c r="W68" s="205">
        <v>16633</v>
      </c>
      <c r="X68" s="222">
        <v>8573</v>
      </c>
      <c r="Y68" s="223">
        <v>8060</v>
      </c>
      <c r="Z68" s="205">
        <v>17592</v>
      </c>
      <c r="AA68" s="222">
        <v>8958</v>
      </c>
      <c r="AB68" s="224">
        <v>8634</v>
      </c>
      <c r="AC68" s="27"/>
    </row>
    <row r="69" spans="2:29" ht="13.5" hidden="1">
      <c r="B69" s="185" t="s">
        <v>9</v>
      </c>
      <c r="C69" s="186"/>
      <c r="D69" s="204"/>
      <c r="E69" s="205">
        <v>-7661</v>
      </c>
      <c r="F69" s="206">
        <v>-5324</v>
      </c>
      <c r="G69" s="206">
        <v>-2337</v>
      </c>
      <c r="H69" s="205"/>
      <c r="I69" s="206"/>
      <c r="J69" s="209"/>
      <c r="K69" s="206">
        <v>-510</v>
      </c>
      <c r="L69" s="206">
        <v>-306</v>
      </c>
      <c r="M69" s="206">
        <v>-204</v>
      </c>
      <c r="N69" s="207">
        <v>3936</v>
      </c>
      <c r="O69" s="206">
        <v>2007</v>
      </c>
      <c r="P69" s="209">
        <v>1929</v>
      </c>
      <c r="Q69" s="206">
        <v>4446</v>
      </c>
      <c r="R69" s="206">
        <v>2313</v>
      </c>
      <c r="S69" s="209">
        <v>2133</v>
      </c>
      <c r="T69" s="206">
        <v>-7151</v>
      </c>
      <c r="U69" s="206">
        <v>-5018</v>
      </c>
      <c r="V69" s="206">
        <v>-2133</v>
      </c>
      <c r="W69" s="205">
        <v>39215</v>
      </c>
      <c r="X69" s="222">
        <v>19829</v>
      </c>
      <c r="Y69" s="223">
        <v>19386</v>
      </c>
      <c r="Z69" s="205">
        <v>46366</v>
      </c>
      <c r="AA69" s="222">
        <v>24847</v>
      </c>
      <c r="AB69" s="224">
        <v>21519</v>
      </c>
      <c r="AC69" s="27"/>
    </row>
    <row r="70" spans="2:29" ht="13.5" hidden="1">
      <c r="B70" s="185" t="s">
        <v>10</v>
      </c>
      <c r="C70" s="186"/>
      <c r="D70" s="204"/>
      <c r="E70" s="205">
        <v>7351</v>
      </c>
      <c r="F70" s="206">
        <v>4606</v>
      </c>
      <c r="G70" s="206">
        <v>2745</v>
      </c>
      <c r="H70" s="205"/>
      <c r="I70" s="206"/>
      <c r="J70" s="209"/>
      <c r="K70" s="206">
        <v>-375</v>
      </c>
      <c r="L70" s="206">
        <v>-261</v>
      </c>
      <c r="M70" s="206">
        <v>-114</v>
      </c>
      <c r="N70" s="207">
        <v>3879</v>
      </c>
      <c r="O70" s="206">
        <v>1946</v>
      </c>
      <c r="P70" s="209">
        <v>1933</v>
      </c>
      <c r="Q70" s="206">
        <v>4254</v>
      </c>
      <c r="R70" s="206">
        <v>2207</v>
      </c>
      <c r="S70" s="209">
        <v>2047</v>
      </c>
      <c r="T70" s="206">
        <v>7726</v>
      </c>
      <c r="U70" s="206">
        <v>4867</v>
      </c>
      <c r="V70" s="206">
        <v>2859</v>
      </c>
      <c r="W70" s="205">
        <v>32831</v>
      </c>
      <c r="X70" s="222">
        <v>18054</v>
      </c>
      <c r="Y70" s="223">
        <v>14777</v>
      </c>
      <c r="Z70" s="205">
        <v>25105</v>
      </c>
      <c r="AA70" s="222">
        <v>13187</v>
      </c>
      <c r="AB70" s="224">
        <v>11918</v>
      </c>
      <c r="AC70" s="27"/>
    </row>
    <row r="71" spans="2:29" ht="13.5" hidden="1">
      <c r="B71" s="185" t="s">
        <v>11</v>
      </c>
      <c r="C71" s="186"/>
      <c r="D71" s="204"/>
      <c r="E71" s="205">
        <v>462</v>
      </c>
      <c r="F71" s="206">
        <v>69</v>
      </c>
      <c r="G71" s="206">
        <v>393</v>
      </c>
      <c r="H71" s="205"/>
      <c r="I71" s="206"/>
      <c r="J71" s="209"/>
      <c r="K71" s="206">
        <v>359</v>
      </c>
      <c r="L71" s="206">
        <v>76</v>
      </c>
      <c r="M71" s="206">
        <v>283</v>
      </c>
      <c r="N71" s="207">
        <v>4315</v>
      </c>
      <c r="O71" s="206">
        <v>2215</v>
      </c>
      <c r="P71" s="209">
        <v>2100</v>
      </c>
      <c r="Q71" s="206">
        <v>3956</v>
      </c>
      <c r="R71" s="206">
        <v>2139</v>
      </c>
      <c r="S71" s="209">
        <v>1817</v>
      </c>
      <c r="T71" s="206">
        <v>103</v>
      </c>
      <c r="U71" s="206">
        <v>-7</v>
      </c>
      <c r="V71" s="206">
        <v>110</v>
      </c>
      <c r="W71" s="205">
        <v>16510</v>
      </c>
      <c r="X71" s="222">
        <v>8459</v>
      </c>
      <c r="Y71" s="223">
        <v>8051</v>
      </c>
      <c r="Z71" s="205">
        <v>16407</v>
      </c>
      <c r="AA71" s="222">
        <v>8466</v>
      </c>
      <c r="AB71" s="224">
        <v>7941</v>
      </c>
      <c r="AC71" s="27"/>
    </row>
    <row r="72" spans="2:29" ht="13.5" hidden="1">
      <c r="B72" s="185" t="s">
        <v>12</v>
      </c>
      <c r="C72" s="186"/>
      <c r="D72" s="204"/>
      <c r="E72" s="205">
        <v>858</v>
      </c>
      <c r="F72" s="206">
        <v>347</v>
      </c>
      <c r="G72" s="206">
        <v>511</v>
      </c>
      <c r="H72" s="205"/>
      <c r="I72" s="206"/>
      <c r="J72" s="209"/>
      <c r="K72" s="206">
        <v>227</v>
      </c>
      <c r="L72" s="206">
        <v>69</v>
      </c>
      <c r="M72" s="206">
        <v>158</v>
      </c>
      <c r="N72" s="207">
        <v>3950</v>
      </c>
      <c r="O72" s="206">
        <v>2036</v>
      </c>
      <c r="P72" s="209">
        <v>1914</v>
      </c>
      <c r="Q72" s="206">
        <v>3723</v>
      </c>
      <c r="R72" s="206">
        <v>1967</v>
      </c>
      <c r="S72" s="209">
        <v>1756</v>
      </c>
      <c r="T72" s="206">
        <v>631</v>
      </c>
      <c r="U72" s="206">
        <v>278</v>
      </c>
      <c r="V72" s="206">
        <v>353</v>
      </c>
      <c r="W72" s="205">
        <v>16112</v>
      </c>
      <c r="X72" s="222">
        <v>8355</v>
      </c>
      <c r="Y72" s="223">
        <v>7757</v>
      </c>
      <c r="Z72" s="205">
        <v>15481</v>
      </c>
      <c r="AA72" s="222">
        <v>8077</v>
      </c>
      <c r="AB72" s="224">
        <v>7404</v>
      </c>
      <c r="AC72" s="27"/>
    </row>
    <row r="73" spans="2:29" ht="13.5" hidden="1">
      <c r="B73" s="185" t="s">
        <v>13</v>
      </c>
      <c r="C73" s="186"/>
      <c r="D73" s="204"/>
      <c r="E73" s="205">
        <v>948</v>
      </c>
      <c r="F73" s="206">
        <v>667</v>
      </c>
      <c r="G73" s="206">
        <v>281</v>
      </c>
      <c r="H73" s="205"/>
      <c r="I73" s="206"/>
      <c r="J73" s="209"/>
      <c r="K73" s="206">
        <v>516</v>
      </c>
      <c r="L73" s="206">
        <v>263</v>
      </c>
      <c r="M73" s="206">
        <v>253</v>
      </c>
      <c r="N73" s="207">
        <v>4380</v>
      </c>
      <c r="O73" s="206">
        <v>2249</v>
      </c>
      <c r="P73" s="209">
        <v>2131</v>
      </c>
      <c r="Q73" s="206">
        <v>3864</v>
      </c>
      <c r="R73" s="206">
        <v>1986</v>
      </c>
      <c r="S73" s="209">
        <v>1878</v>
      </c>
      <c r="T73" s="206">
        <v>432</v>
      </c>
      <c r="U73" s="206">
        <v>404</v>
      </c>
      <c r="V73" s="206">
        <v>28</v>
      </c>
      <c r="W73" s="205">
        <v>18313</v>
      </c>
      <c r="X73" s="222">
        <v>9627</v>
      </c>
      <c r="Y73" s="223">
        <v>8686</v>
      </c>
      <c r="Z73" s="205">
        <v>17881</v>
      </c>
      <c r="AA73" s="222">
        <v>9223</v>
      </c>
      <c r="AB73" s="224">
        <v>8658</v>
      </c>
      <c r="AC73" s="27"/>
    </row>
    <row r="74" spans="2:29" ht="13.5" hidden="1">
      <c r="B74" s="185" t="s">
        <v>14</v>
      </c>
      <c r="C74" s="186"/>
      <c r="D74" s="204"/>
      <c r="E74" s="205">
        <v>558</v>
      </c>
      <c r="F74" s="206">
        <v>234</v>
      </c>
      <c r="G74" s="206">
        <v>324</v>
      </c>
      <c r="H74" s="205"/>
      <c r="I74" s="206"/>
      <c r="J74" s="209"/>
      <c r="K74" s="206">
        <v>336</v>
      </c>
      <c r="L74" s="206">
        <v>131</v>
      </c>
      <c r="M74" s="206">
        <v>205</v>
      </c>
      <c r="N74" s="207">
        <v>4066</v>
      </c>
      <c r="O74" s="206">
        <v>2067</v>
      </c>
      <c r="P74" s="209">
        <v>1999</v>
      </c>
      <c r="Q74" s="206">
        <v>3730</v>
      </c>
      <c r="R74" s="206">
        <v>1936</v>
      </c>
      <c r="S74" s="209">
        <v>1794</v>
      </c>
      <c r="T74" s="206">
        <v>222</v>
      </c>
      <c r="U74" s="206">
        <v>103</v>
      </c>
      <c r="V74" s="206">
        <v>119</v>
      </c>
      <c r="W74" s="205">
        <v>16572</v>
      </c>
      <c r="X74" s="222">
        <v>8531</v>
      </c>
      <c r="Y74" s="223">
        <v>8041</v>
      </c>
      <c r="Z74" s="205">
        <v>16350</v>
      </c>
      <c r="AA74" s="222">
        <v>8428</v>
      </c>
      <c r="AB74" s="224">
        <v>7922</v>
      </c>
      <c r="AC74" s="27"/>
    </row>
    <row r="75" spans="2:29" ht="13.5" hidden="1">
      <c r="B75" s="185" t="s">
        <v>15</v>
      </c>
      <c r="C75" s="186"/>
      <c r="D75" s="204"/>
      <c r="E75" s="205">
        <v>90</v>
      </c>
      <c r="F75" s="206">
        <v>-320</v>
      </c>
      <c r="G75" s="206">
        <v>410</v>
      </c>
      <c r="H75" s="205"/>
      <c r="I75" s="206"/>
      <c r="J75" s="209"/>
      <c r="K75" s="206">
        <v>516</v>
      </c>
      <c r="L75" s="206">
        <v>176</v>
      </c>
      <c r="M75" s="206">
        <v>340</v>
      </c>
      <c r="N75" s="207">
        <v>4262</v>
      </c>
      <c r="O75" s="206">
        <v>2156</v>
      </c>
      <c r="P75" s="209">
        <v>2106</v>
      </c>
      <c r="Q75" s="206">
        <v>3746</v>
      </c>
      <c r="R75" s="206">
        <v>1980</v>
      </c>
      <c r="S75" s="209">
        <v>1766</v>
      </c>
      <c r="T75" s="206">
        <v>-426</v>
      </c>
      <c r="U75" s="206">
        <v>-496</v>
      </c>
      <c r="V75" s="206">
        <v>70</v>
      </c>
      <c r="W75" s="205">
        <v>16574</v>
      </c>
      <c r="X75" s="222">
        <v>8517</v>
      </c>
      <c r="Y75" s="223">
        <v>8057</v>
      </c>
      <c r="Z75" s="205">
        <v>17000</v>
      </c>
      <c r="AA75" s="222">
        <v>9013</v>
      </c>
      <c r="AB75" s="224">
        <v>7987</v>
      </c>
      <c r="AC75" s="27"/>
    </row>
    <row r="76" spans="2:29" ht="13.5" hidden="1">
      <c r="B76" s="185" t="s">
        <v>16</v>
      </c>
      <c r="C76" s="186"/>
      <c r="D76" s="204"/>
      <c r="E76" s="205">
        <v>1606</v>
      </c>
      <c r="F76" s="206">
        <v>982</v>
      </c>
      <c r="G76" s="206">
        <v>624</v>
      </c>
      <c r="H76" s="205"/>
      <c r="I76" s="206"/>
      <c r="J76" s="209"/>
      <c r="K76" s="206">
        <v>390</v>
      </c>
      <c r="L76" s="206">
        <v>94</v>
      </c>
      <c r="M76" s="206">
        <v>296</v>
      </c>
      <c r="N76" s="207">
        <v>4358</v>
      </c>
      <c r="O76" s="206">
        <v>2224</v>
      </c>
      <c r="P76" s="209">
        <v>2134</v>
      </c>
      <c r="Q76" s="206">
        <v>3968</v>
      </c>
      <c r="R76" s="206">
        <v>2130</v>
      </c>
      <c r="S76" s="209">
        <v>1838</v>
      </c>
      <c r="T76" s="206">
        <v>1216</v>
      </c>
      <c r="U76" s="206">
        <v>888</v>
      </c>
      <c r="V76" s="206">
        <v>328</v>
      </c>
      <c r="W76" s="205">
        <v>18608</v>
      </c>
      <c r="X76" s="222">
        <v>9746</v>
      </c>
      <c r="Y76" s="223">
        <v>8862</v>
      </c>
      <c r="Z76" s="205">
        <v>17392</v>
      </c>
      <c r="AA76" s="222">
        <v>8858</v>
      </c>
      <c r="AB76" s="224">
        <v>8534</v>
      </c>
      <c r="AC76" s="27"/>
    </row>
    <row r="77" spans="2:29" ht="13.5" hidden="1">
      <c r="B77" s="185" t="s">
        <v>17</v>
      </c>
      <c r="C77" s="186"/>
      <c r="D77" s="204"/>
      <c r="E77" s="205">
        <v>124</v>
      </c>
      <c r="F77" s="206">
        <v>-51</v>
      </c>
      <c r="G77" s="206">
        <v>175</v>
      </c>
      <c r="H77" s="205"/>
      <c r="I77" s="206"/>
      <c r="J77" s="209"/>
      <c r="K77" s="206">
        <v>-117</v>
      </c>
      <c r="L77" s="206">
        <v>-209</v>
      </c>
      <c r="M77" s="206">
        <v>92</v>
      </c>
      <c r="N77" s="207">
        <v>3872</v>
      </c>
      <c r="O77" s="206">
        <v>1923</v>
      </c>
      <c r="P77" s="209">
        <v>1949</v>
      </c>
      <c r="Q77" s="206">
        <v>3989</v>
      </c>
      <c r="R77" s="206">
        <v>2132</v>
      </c>
      <c r="S77" s="209">
        <v>1857</v>
      </c>
      <c r="T77" s="206">
        <v>241</v>
      </c>
      <c r="U77" s="206">
        <v>158</v>
      </c>
      <c r="V77" s="206">
        <v>83</v>
      </c>
      <c r="W77" s="205">
        <v>14710</v>
      </c>
      <c r="X77" s="222">
        <v>7507</v>
      </c>
      <c r="Y77" s="223">
        <v>7203</v>
      </c>
      <c r="Z77" s="205">
        <v>14469</v>
      </c>
      <c r="AA77" s="222">
        <v>7349</v>
      </c>
      <c r="AB77" s="224">
        <v>7120</v>
      </c>
      <c r="AC77" s="27"/>
    </row>
    <row r="78" spans="2:29" ht="13.5" hidden="1">
      <c r="B78" s="185" t="s">
        <v>18</v>
      </c>
      <c r="C78" s="186"/>
      <c r="D78" s="204"/>
      <c r="E78" s="205">
        <v>163</v>
      </c>
      <c r="F78" s="206">
        <v>4</v>
      </c>
      <c r="G78" s="206">
        <v>159</v>
      </c>
      <c r="H78" s="205"/>
      <c r="I78" s="206"/>
      <c r="J78" s="209"/>
      <c r="K78" s="206">
        <v>-169</v>
      </c>
      <c r="L78" s="206">
        <v>-109</v>
      </c>
      <c r="M78" s="206">
        <v>-60</v>
      </c>
      <c r="N78" s="207">
        <v>3966</v>
      </c>
      <c r="O78" s="206">
        <v>2034</v>
      </c>
      <c r="P78" s="209">
        <v>1932</v>
      </c>
      <c r="Q78" s="206">
        <v>4135</v>
      </c>
      <c r="R78" s="206">
        <v>2143</v>
      </c>
      <c r="S78" s="209">
        <v>1992</v>
      </c>
      <c r="T78" s="206">
        <v>332</v>
      </c>
      <c r="U78" s="206">
        <v>113</v>
      </c>
      <c r="V78" s="206">
        <v>219</v>
      </c>
      <c r="W78" s="205">
        <v>15273</v>
      </c>
      <c r="X78" s="222">
        <v>7763</v>
      </c>
      <c r="Y78" s="223">
        <v>7510</v>
      </c>
      <c r="Z78" s="205">
        <v>14941</v>
      </c>
      <c r="AA78" s="222">
        <v>7650</v>
      </c>
      <c r="AB78" s="224">
        <v>7291</v>
      </c>
      <c r="AC78" s="27"/>
    </row>
    <row r="79" spans="2:29" ht="13.5" hidden="1">
      <c r="B79" s="185" t="s">
        <v>192</v>
      </c>
      <c r="C79" s="186"/>
      <c r="D79" s="204"/>
      <c r="E79" s="205">
        <v>-2152</v>
      </c>
      <c r="F79" s="206">
        <v>-1194</v>
      </c>
      <c r="G79" s="206">
        <v>-958</v>
      </c>
      <c r="H79" s="205"/>
      <c r="I79" s="206"/>
      <c r="J79" s="209"/>
      <c r="K79" s="206">
        <v>-1414</v>
      </c>
      <c r="L79" s="206">
        <v>-756</v>
      </c>
      <c r="M79" s="206">
        <v>-658</v>
      </c>
      <c r="N79" s="207">
        <v>4101</v>
      </c>
      <c r="O79" s="206">
        <v>2129</v>
      </c>
      <c r="P79" s="209">
        <v>1972</v>
      </c>
      <c r="Q79" s="206">
        <v>5515</v>
      </c>
      <c r="R79" s="206">
        <v>2885</v>
      </c>
      <c r="S79" s="209">
        <v>2630</v>
      </c>
      <c r="T79" s="206">
        <v>-738</v>
      </c>
      <c r="U79" s="206">
        <v>-438</v>
      </c>
      <c r="V79" s="206">
        <v>-300</v>
      </c>
      <c r="W79" s="205">
        <v>13323</v>
      </c>
      <c r="X79" s="206">
        <v>6910</v>
      </c>
      <c r="Y79" s="209">
        <v>6413</v>
      </c>
      <c r="Z79" s="206">
        <v>14061</v>
      </c>
      <c r="AA79" s="206">
        <v>7348</v>
      </c>
      <c r="AB79" s="208">
        <v>6713</v>
      </c>
      <c r="AC79" s="27"/>
    </row>
    <row r="80" spans="2:29" ht="13.5" hidden="1">
      <c r="B80" s="185" t="s">
        <v>8</v>
      </c>
      <c r="C80" s="186"/>
      <c r="D80" s="204"/>
      <c r="E80" s="205">
        <v>-2122</v>
      </c>
      <c r="F80" s="206">
        <v>-1179</v>
      </c>
      <c r="G80" s="206">
        <v>-943</v>
      </c>
      <c r="H80" s="205"/>
      <c r="I80" s="206"/>
      <c r="J80" s="209"/>
      <c r="K80" s="206">
        <v>-847</v>
      </c>
      <c r="L80" s="206">
        <v>-557</v>
      </c>
      <c r="M80" s="206">
        <v>-290</v>
      </c>
      <c r="N80" s="207">
        <v>3718</v>
      </c>
      <c r="O80" s="206">
        <v>1923</v>
      </c>
      <c r="P80" s="209">
        <v>1795</v>
      </c>
      <c r="Q80" s="206">
        <v>4565</v>
      </c>
      <c r="R80" s="206">
        <v>2480</v>
      </c>
      <c r="S80" s="209">
        <v>2085</v>
      </c>
      <c r="T80" s="206">
        <v>-1275</v>
      </c>
      <c r="U80" s="206">
        <v>-622</v>
      </c>
      <c r="V80" s="206">
        <v>-653</v>
      </c>
      <c r="W80" s="205">
        <v>14565</v>
      </c>
      <c r="X80" s="206">
        <v>7479</v>
      </c>
      <c r="Y80" s="209">
        <v>7086</v>
      </c>
      <c r="Z80" s="206">
        <v>15840</v>
      </c>
      <c r="AA80" s="206">
        <v>8101</v>
      </c>
      <c r="AB80" s="208">
        <v>7739</v>
      </c>
      <c r="AC80" s="27"/>
    </row>
    <row r="81" spans="2:29" ht="13.5" hidden="1">
      <c r="B81" s="185" t="s">
        <v>9</v>
      </c>
      <c r="C81" s="186"/>
      <c r="D81" s="204"/>
      <c r="E81" s="205">
        <v>-5775</v>
      </c>
      <c r="F81" s="206">
        <v>-4313</v>
      </c>
      <c r="G81" s="206">
        <v>-1462</v>
      </c>
      <c r="H81" s="205"/>
      <c r="I81" s="206"/>
      <c r="J81" s="209"/>
      <c r="K81" s="206">
        <v>-707</v>
      </c>
      <c r="L81" s="206">
        <v>-548</v>
      </c>
      <c r="M81" s="206">
        <v>-159</v>
      </c>
      <c r="N81" s="207">
        <v>4088</v>
      </c>
      <c r="O81" s="206">
        <v>2049</v>
      </c>
      <c r="P81" s="209">
        <v>2039</v>
      </c>
      <c r="Q81" s="206">
        <v>4795</v>
      </c>
      <c r="R81" s="206">
        <v>2597</v>
      </c>
      <c r="S81" s="209">
        <v>2198</v>
      </c>
      <c r="T81" s="206">
        <v>-5068</v>
      </c>
      <c r="U81" s="206">
        <v>-3765</v>
      </c>
      <c r="V81" s="206">
        <v>-1303</v>
      </c>
      <c r="W81" s="205">
        <v>37974</v>
      </c>
      <c r="X81" s="206">
        <v>19240</v>
      </c>
      <c r="Y81" s="209">
        <v>18734</v>
      </c>
      <c r="Z81" s="206">
        <v>43042</v>
      </c>
      <c r="AA81" s="206">
        <v>23005</v>
      </c>
      <c r="AB81" s="208">
        <v>20037</v>
      </c>
      <c r="AC81" s="27"/>
    </row>
    <row r="82" spans="2:29" ht="13.5" hidden="1">
      <c r="B82" s="185" t="s">
        <v>10</v>
      </c>
      <c r="C82" s="186"/>
      <c r="D82" s="204"/>
      <c r="E82" s="205">
        <v>4999</v>
      </c>
      <c r="F82" s="206">
        <v>2981</v>
      </c>
      <c r="G82" s="206">
        <v>2018</v>
      </c>
      <c r="H82" s="205"/>
      <c r="I82" s="206"/>
      <c r="J82" s="209"/>
      <c r="K82" s="206">
        <v>-639</v>
      </c>
      <c r="L82" s="206">
        <v>-438</v>
      </c>
      <c r="M82" s="206">
        <v>-201</v>
      </c>
      <c r="N82" s="207">
        <v>3715</v>
      </c>
      <c r="O82" s="206">
        <v>1885</v>
      </c>
      <c r="P82" s="209">
        <v>1830</v>
      </c>
      <c r="Q82" s="206">
        <v>4354</v>
      </c>
      <c r="R82" s="206">
        <v>2323</v>
      </c>
      <c r="S82" s="209">
        <v>2031</v>
      </c>
      <c r="T82" s="206">
        <v>5638</v>
      </c>
      <c r="U82" s="206">
        <v>3419</v>
      </c>
      <c r="V82" s="206">
        <v>2219</v>
      </c>
      <c r="W82" s="205">
        <v>29799</v>
      </c>
      <c r="X82" s="206">
        <v>16098</v>
      </c>
      <c r="Y82" s="209">
        <v>13701</v>
      </c>
      <c r="Z82" s="206">
        <v>24161</v>
      </c>
      <c r="AA82" s="206">
        <v>12679</v>
      </c>
      <c r="AB82" s="208">
        <v>11482</v>
      </c>
      <c r="AC82" s="27"/>
    </row>
    <row r="83" spans="2:29" ht="13.5" hidden="1">
      <c r="B83" s="185" t="s">
        <v>11</v>
      </c>
      <c r="C83" s="186"/>
      <c r="D83" s="204"/>
      <c r="E83" s="205">
        <v>626</v>
      </c>
      <c r="F83" s="206">
        <v>306</v>
      </c>
      <c r="G83" s="206">
        <v>320</v>
      </c>
      <c r="H83" s="205"/>
      <c r="I83" s="206"/>
      <c r="J83" s="209"/>
      <c r="K83" s="206">
        <v>-407</v>
      </c>
      <c r="L83" s="206">
        <v>-268</v>
      </c>
      <c r="M83" s="206">
        <v>-139</v>
      </c>
      <c r="N83" s="207">
        <v>4117</v>
      </c>
      <c r="O83" s="206">
        <v>2111</v>
      </c>
      <c r="P83" s="209">
        <v>2006</v>
      </c>
      <c r="Q83" s="206">
        <v>4524</v>
      </c>
      <c r="R83" s="206">
        <v>2379</v>
      </c>
      <c r="S83" s="209">
        <v>2145</v>
      </c>
      <c r="T83" s="206">
        <v>1033</v>
      </c>
      <c r="U83" s="206">
        <v>574</v>
      </c>
      <c r="V83" s="206">
        <v>459</v>
      </c>
      <c r="W83" s="205">
        <v>17461</v>
      </c>
      <c r="X83" s="206">
        <v>9078</v>
      </c>
      <c r="Y83" s="209">
        <v>8383</v>
      </c>
      <c r="Z83" s="206">
        <v>16428</v>
      </c>
      <c r="AA83" s="206">
        <v>8504</v>
      </c>
      <c r="AB83" s="208">
        <v>7924</v>
      </c>
      <c r="AC83" s="27"/>
    </row>
    <row r="84" spans="2:29" ht="13.5" hidden="1">
      <c r="B84" s="185" t="s">
        <v>12</v>
      </c>
      <c r="C84" s="186"/>
      <c r="D84" s="204"/>
      <c r="E84" s="205">
        <v>-536</v>
      </c>
      <c r="F84" s="206">
        <v>-456</v>
      </c>
      <c r="G84" s="206">
        <v>-80</v>
      </c>
      <c r="H84" s="205"/>
      <c r="I84" s="206"/>
      <c r="J84" s="209"/>
      <c r="K84" s="206">
        <v>-189</v>
      </c>
      <c r="L84" s="206">
        <v>-178</v>
      </c>
      <c r="M84" s="206">
        <v>-11</v>
      </c>
      <c r="N84" s="207">
        <v>3927</v>
      </c>
      <c r="O84" s="206">
        <v>2007</v>
      </c>
      <c r="P84" s="209">
        <v>1920</v>
      </c>
      <c r="Q84" s="206">
        <v>4116</v>
      </c>
      <c r="R84" s="206">
        <v>2185</v>
      </c>
      <c r="S84" s="209">
        <v>1931</v>
      </c>
      <c r="T84" s="206">
        <v>-347</v>
      </c>
      <c r="U84" s="206">
        <v>-278</v>
      </c>
      <c r="V84" s="206">
        <v>-69</v>
      </c>
      <c r="W84" s="205">
        <v>15243</v>
      </c>
      <c r="X84" s="206">
        <v>7898</v>
      </c>
      <c r="Y84" s="209">
        <v>7345</v>
      </c>
      <c r="Z84" s="206">
        <v>15590</v>
      </c>
      <c r="AA84" s="206">
        <v>8176</v>
      </c>
      <c r="AB84" s="208">
        <v>7414</v>
      </c>
      <c r="AC84" s="27"/>
    </row>
    <row r="85" spans="2:29" ht="13.5" hidden="1">
      <c r="B85" s="185" t="s">
        <v>13</v>
      </c>
      <c r="C85" s="186"/>
      <c r="D85" s="204"/>
      <c r="E85" s="205">
        <v>454</v>
      </c>
      <c r="F85" s="206">
        <v>358</v>
      </c>
      <c r="G85" s="206">
        <v>96</v>
      </c>
      <c r="H85" s="205"/>
      <c r="I85" s="206"/>
      <c r="J85" s="209"/>
      <c r="K85" s="206">
        <v>142</v>
      </c>
      <c r="L85" s="206">
        <v>68</v>
      </c>
      <c r="M85" s="206">
        <v>74</v>
      </c>
      <c r="N85" s="207">
        <v>4063</v>
      </c>
      <c r="O85" s="206">
        <v>2087</v>
      </c>
      <c r="P85" s="209">
        <v>1976</v>
      </c>
      <c r="Q85" s="206">
        <v>3921</v>
      </c>
      <c r="R85" s="206">
        <v>2019</v>
      </c>
      <c r="S85" s="209">
        <v>1902</v>
      </c>
      <c r="T85" s="206">
        <v>312</v>
      </c>
      <c r="U85" s="206">
        <v>290</v>
      </c>
      <c r="V85" s="206">
        <v>22</v>
      </c>
      <c r="W85" s="205">
        <v>15938</v>
      </c>
      <c r="X85" s="206">
        <v>8392</v>
      </c>
      <c r="Y85" s="209">
        <v>7546</v>
      </c>
      <c r="Z85" s="206">
        <v>15626</v>
      </c>
      <c r="AA85" s="206">
        <v>8102</v>
      </c>
      <c r="AB85" s="208">
        <v>7524</v>
      </c>
      <c r="AC85" s="27"/>
    </row>
    <row r="86" spans="2:29" ht="13.5" hidden="1">
      <c r="B86" s="185" t="s">
        <v>14</v>
      </c>
      <c r="C86" s="186"/>
      <c r="D86" s="204"/>
      <c r="E86" s="205">
        <v>130</v>
      </c>
      <c r="F86" s="206">
        <v>5</v>
      </c>
      <c r="G86" s="206">
        <v>125</v>
      </c>
      <c r="H86" s="205"/>
      <c r="I86" s="206"/>
      <c r="J86" s="209"/>
      <c r="K86" s="206">
        <v>178</v>
      </c>
      <c r="L86" s="206">
        <v>88</v>
      </c>
      <c r="M86" s="206">
        <v>90</v>
      </c>
      <c r="N86" s="207">
        <v>4397</v>
      </c>
      <c r="O86" s="206">
        <v>2296</v>
      </c>
      <c r="P86" s="209">
        <v>2101</v>
      </c>
      <c r="Q86" s="206">
        <v>4219</v>
      </c>
      <c r="R86" s="206">
        <v>2208</v>
      </c>
      <c r="S86" s="209">
        <v>2011</v>
      </c>
      <c r="T86" s="206">
        <v>-48</v>
      </c>
      <c r="U86" s="206">
        <v>-83</v>
      </c>
      <c r="V86" s="206">
        <v>35</v>
      </c>
      <c r="W86" s="205">
        <v>17240</v>
      </c>
      <c r="X86" s="206">
        <v>8830</v>
      </c>
      <c r="Y86" s="209">
        <v>8410</v>
      </c>
      <c r="Z86" s="206">
        <v>17288</v>
      </c>
      <c r="AA86" s="206">
        <v>8913</v>
      </c>
      <c r="AB86" s="208">
        <v>8375</v>
      </c>
      <c r="AC86" s="27"/>
    </row>
    <row r="87" spans="2:29" ht="13.5" hidden="1">
      <c r="B87" s="185" t="s">
        <v>15</v>
      </c>
      <c r="C87" s="186"/>
      <c r="D87" s="204"/>
      <c r="E87" s="205">
        <v>-884</v>
      </c>
      <c r="F87" s="206">
        <v>-721</v>
      </c>
      <c r="G87" s="206">
        <v>-163</v>
      </c>
      <c r="H87" s="205"/>
      <c r="I87" s="206"/>
      <c r="J87" s="209"/>
      <c r="K87" s="206">
        <v>222</v>
      </c>
      <c r="L87" s="206">
        <v>36</v>
      </c>
      <c r="M87" s="206">
        <v>186</v>
      </c>
      <c r="N87" s="207">
        <v>4166</v>
      </c>
      <c r="O87" s="206">
        <v>2090</v>
      </c>
      <c r="P87" s="209">
        <v>2076</v>
      </c>
      <c r="Q87" s="206">
        <v>3944</v>
      </c>
      <c r="R87" s="206">
        <v>2054</v>
      </c>
      <c r="S87" s="209">
        <v>1890</v>
      </c>
      <c r="T87" s="206">
        <v>-1106</v>
      </c>
      <c r="U87" s="206">
        <v>-757</v>
      </c>
      <c r="V87" s="206">
        <v>-349</v>
      </c>
      <c r="W87" s="205">
        <v>15119</v>
      </c>
      <c r="X87" s="206">
        <v>7899</v>
      </c>
      <c r="Y87" s="209">
        <v>7220</v>
      </c>
      <c r="Z87" s="206">
        <v>16225</v>
      </c>
      <c r="AA87" s="206">
        <v>8656</v>
      </c>
      <c r="AB87" s="208">
        <v>7569</v>
      </c>
      <c r="AC87" s="27"/>
    </row>
    <row r="88" spans="2:29" ht="13.5" hidden="1">
      <c r="B88" s="185" t="s">
        <v>16</v>
      </c>
      <c r="C88" s="186"/>
      <c r="D88" s="204"/>
      <c r="E88" s="205">
        <v>864</v>
      </c>
      <c r="F88" s="206">
        <v>710</v>
      </c>
      <c r="G88" s="206">
        <v>154</v>
      </c>
      <c r="H88" s="205"/>
      <c r="I88" s="206"/>
      <c r="J88" s="209"/>
      <c r="K88" s="206">
        <v>-166</v>
      </c>
      <c r="L88" s="206">
        <v>-193</v>
      </c>
      <c r="M88" s="206">
        <v>27</v>
      </c>
      <c r="N88" s="207">
        <v>4068</v>
      </c>
      <c r="O88" s="206">
        <v>2068</v>
      </c>
      <c r="P88" s="209">
        <v>2000</v>
      </c>
      <c r="Q88" s="206">
        <v>4234</v>
      </c>
      <c r="R88" s="206">
        <v>2261</v>
      </c>
      <c r="S88" s="209">
        <v>1973</v>
      </c>
      <c r="T88" s="206">
        <v>1030</v>
      </c>
      <c r="U88" s="206">
        <v>903</v>
      </c>
      <c r="V88" s="206">
        <v>127</v>
      </c>
      <c r="W88" s="205">
        <v>16920</v>
      </c>
      <c r="X88" s="206">
        <v>9073</v>
      </c>
      <c r="Y88" s="209">
        <v>7847</v>
      </c>
      <c r="Z88" s="206">
        <v>15890</v>
      </c>
      <c r="AA88" s="206">
        <v>8170</v>
      </c>
      <c r="AB88" s="208">
        <v>7720</v>
      </c>
      <c r="AC88" s="27"/>
    </row>
    <row r="89" spans="2:29" ht="13.5" hidden="1">
      <c r="B89" s="185" t="s">
        <v>17</v>
      </c>
      <c r="C89" s="186"/>
      <c r="D89" s="204"/>
      <c r="E89" s="205">
        <v>-569</v>
      </c>
      <c r="F89" s="206">
        <v>-374</v>
      </c>
      <c r="G89" s="206">
        <v>-195</v>
      </c>
      <c r="H89" s="205"/>
      <c r="I89" s="206"/>
      <c r="J89" s="209"/>
      <c r="K89" s="206">
        <v>-509</v>
      </c>
      <c r="L89" s="206">
        <v>-292</v>
      </c>
      <c r="M89" s="206">
        <v>-217</v>
      </c>
      <c r="N89" s="207">
        <v>3841</v>
      </c>
      <c r="O89" s="206">
        <v>1977</v>
      </c>
      <c r="P89" s="209">
        <v>1864</v>
      </c>
      <c r="Q89" s="206">
        <v>4350</v>
      </c>
      <c r="R89" s="206">
        <v>2269</v>
      </c>
      <c r="S89" s="209">
        <v>2081</v>
      </c>
      <c r="T89" s="206">
        <v>-60</v>
      </c>
      <c r="U89" s="206">
        <v>-82</v>
      </c>
      <c r="V89" s="206">
        <v>22</v>
      </c>
      <c r="W89" s="205">
        <v>14762</v>
      </c>
      <c r="X89" s="206">
        <v>7429</v>
      </c>
      <c r="Y89" s="209">
        <v>7333</v>
      </c>
      <c r="Z89" s="206">
        <v>14822</v>
      </c>
      <c r="AA89" s="206">
        <v>7511</v>
      </c>
      <c r="AB89" s="208">
        <v>7311</v>
      </c>
      <c r="AC89" s="27"/>
    </row>
    <row r="90" spans="2:29" ht="13.5" hidden="1">
      <c r="B90" s="185" t="s">
        <v>18</v>
      </c>
      <c r="C90" s="186"/>
      <c r="D90" s="237"/>
      <c r="E90" s="205">
        <v>-788</v>
      </c>
      <c r="F90" s="206">
        <v>-703</v>
      </c>
      <c r="G90" s="206">
        <v>-85</v>
      </c>
      <c r="H90" s="205"/>
      <c r="I90" s="206"/>
      <c r="J90" s="209"/>
      <c r="K90" s="206">
        <v>-772</v>
      </c>
      <c r="L90" s="206">
        <v>-495</v>
      </c>
      <c r="M90" s="206">
        <v>-277</v>
      </c>
      <c r="N90" s="207">
        <v>3773</v>
      </c>
      <c r="O90" s="206">
        <v>1903</v>
      </c>
      <c r="P90" s="209">
        <v>1870</v>
      </c>
      <c r="Q90" s="206">
        <v>4545</v>
      </c>
      <c r="R90" s="206">
        <v>2398</v>
      </c>
      <c r="S90" s="209">
        <v>2147</v>
      </c>
      <c r="T90" s="206">
        <v>-16</v>
      </c>
      <c r="U90" s="206">
        <v>-208</v>
      </c>
      <c r="V90" s="206">
        <v>192</v>
      </c>
      <c r="W90" s="205">
        <v>14772</v>
      </c>
      <c r="X90" s="206">
        <v>7468</v>
      </c>
      <c r="Y90" s="209">
        <v>7304</v>
      </c>
      <c r="Z90" s="206">
        <v>14788</v>
      </c>
      <c r="AA90" s="206">
        <v>7676</v>
      </c>
      <c r="AB90" s="208">
        <v>7112</v>
      </c>
      <c r="AC90" s="27"/>
    </row>
    <row r="91" spans="2:29" ht="13.5" hidden="1">
      <c r="B91" s="185" t="s">
        <v>201</v>
      </c>
      <c r="C91" s="186"/>
      <c r="D91" s="204"/>
      <c r="E91" s="205">
        <v>-2053</v>
      </c>
      <c r="F91" s="206">
        <v>-1058</v>
      </c>
      <c r="G91" s="206">
        <v>-995</v>
      </c>
      <c r="H91" s="205"/>
      <c r="I91" s="206"/>
      <c r="J91" s="209"/>
      <c r="K91" s="206">
        <v>-1498</v>
      </c>
      <c r="L91" s="206">
        <v>-802</v>
      </c>
      <c r="M91" s="206">
        <v>-696</v>
      </c>
      <c r="N91" s="207">
        <v>4117</v>
      </c>
      <c r="O91" s="206">
        <v>2115</v>
      </c>
      <c r="P91" s="209">
        <v>2002</v>
      </c>
      <c r="Q91" s="206">
        <v>5615</v>
      </c>
      <c r="R91" s="206">
        <v>2917</v>
      </c>
      <c r="S91" s="209">
        <v>2698</v>
      </c>
      <c r="T91" s="206">
        <v>-555</v>
      </c>
      <c r="U91" s="206">
        <v>-256</v>
      </c>
      <c r="V91" s="206">
        <v>-299</v>
      </c>
      <c r="W91" s="205">
        <v>13763</v>
      </c>
      <c r="X91" s="206">
        <v>7161</v>
      </c>
      <c r="Y91" s="209">
        <v>6602</v>
      </c>
      <c r="Z91" s="206">
        <v>14318</v>
      </c>
      <c r="AA91" s="206">
        <v>7417</v>
      </c>
      <c r="AB91" s="208">
        <v>6901</v>
      </c>
      <c r="AC91" s="27"/>
    </row>
    <row r="92" spans="2:29" ht="13.5" hidden="1">
      <c r="B92" s="185" t="s">
        <v>8</v>
      </c>
      <c r="C92" s="186"/>
      <c r="D92" s="204"/>
      <c r="E92" s="205">
        <v>-2704</v>
      </c>
      <c r="F92" s="206">
        <v>-1500</v>
      </c>
      <c r="G92" s="206">
        <v>-1204</v>
      </c>
      <c r="H92" s="205"/>
      <c r="I92" s="206"/>
      <c r="J92" s="209"/>
      <c r="K92" s="206">
        <v>-1137</v>
      </c>
      <c r="L92" s="206">
        <v>-644</v>
      </c>
      <c r="M92" s="206">
        <v>-493</v>
      </c>
      <c r="N92" s="207">
        <v>3793</v>
      </c>
      <c r="O92" s="206">
        <v>1891</v>
      </c>
      <c r="P92" s="209">
        <v>1902</v>
      </c>
      <c r="Q92" s="206">
        <v>4930</v>
      </c>
      <c r="R92" s="206">
        <v>2535</v>
      </c>
      <c r="S92" s="209">
        <v>2395</v>
      </c>
      <c r="T92" s="206">
        <v>-1567</v>
      </c>
      <c r="U92" s="206">
        <v>-856</v>
      </c>
      <c r="V92" s="206">
        <v>-711</v>
      </c>
      <c r="W92" s="205">
        <v>15052</v>
      </c>
      <c r="X92" s="206">
        <v>7784</v>
      </c>
      <c r="Y92" s="209">
        <v>7268</v>
      </c>
      <c r="Z92" s="206">
        <v>16619</v>
      </c>
      <c r="AA92" s="206">
        <v>8640</v>
      </c>
      <c r="AB92" s="208">
        <v>7979</v>
      </c>
      <c r="AC92" s="27"/>
    </row>
    <row r="93" spans="2:29" ht="13.5" hidden="1">
      <c r="B93" s="185" t="s">
        <v>9</v>
      </c>
      <c r="C93" s="186"/>
      <c r="D93" s="204"/>
      <c r="E93" s="205">
        <v>-8382</v>
      </c>
      <c r="F93" s="206">
        <v>-5500</v>
      </c>
      <c r="G93" s="206">
        <v>-2882</v>
      </c>
      <c r="H93" s="205"/>
      <c r="I93" s="206"/>
      <c r="J93" s="209"/>
      <c r="K93" s="206">
        <v>-930</v>
      </c>
      <c r="L93" s="206">
        <v>-503</v>
      </c>
      <c r="M93" s="206">
        <v>-427</v>
      </c>
      <c r="N93" s="207">
        <v>3820</v>
      </c>
      <c r="O93" s="206">
        <v>1996</v>
      </c>
      <c r="P93" s="209">
        <v>1824</v>
      </c>
      <c r="Q93" s="206">
        <v>4750</v>
      </c>
      <c r="R93" s="206">
        <v>2499</v>
      </c>
      <c r="S93" s="209">
        <v>2251</v>
      </c>
      <c r="T93" s="206">
        <v>-7452</v>
      </c>
      <c r="U93" s="206">
        <v>-4997</v>
      </c>
      <c r="V93" s="206">
        <v>-2455</v>
      </c>
      <c r="W93" s="205">
        <v>34920</v>
      </c>
      <c r="X93" s="206">
        <v>17396</v>
      </c>
      <c r="Y93" s="209">
        <v>17524</v>
      </c>
      <c r="Z93" s="206">
        <v>42372</v>
      </c>
      <c r="AA93" s="206">
        <v>22393</v>
      </c>
      <c r="AB93" s="208">
        <v>19979</v>
      </c>
      <c r="AC93" s="27"/>
    </row>
    <row r="94" spans="2:29" ht="13.5" hidden="1">
      <c r="B94" s="185" t="s">
        <v>10</v>
      </c>
      <c r="C94" s="186"/>
      <c r="D94" s="204"/>
      <c r="E94" s="205">
        <v>5888</v>
      </c>
      <c r="F94" s="206">
        <v>3691</v>
      </c>
      <c r="G94" s="206">
        <v>2197</v>
      </c>
      <c r="H94" s="205"/>
      <c r="I94" s="206"/>
      <c r="J94" s="209"/>
      <c r="K94" s="206">
        <v>-936</v>
      </c>
      <c r="L94" s="206">
        <v>-504</v>
      </c>
      <c r="M94" s="206">
        <v>-432</v>
      </c>
      <c r="N94" s="207">
        <v>3451</v>
      </c>
      <c r="O94" s="206">
        <v>1765</v>
      </c>
      <c r="P94" s="209">
        <v>1686</v>
      </c>
      <c r="Q94" s="206">
        <v>4387</v>
      </c>
      <c r="R94" s="206">
        <v>2269</v>
      </c>
      <c r="S94" s="209">
        <v>2118</v>
      </c>
      <c r="T94" s="206">
        <v>6824</v>
      </c>
      <c r="U94" s="206">
        <v>4195</v>
      </c>
      <c r="V94" s="206">
        <v>2629</v>
      </c>
      <c r="W94" s="205">
        <v>30172</v>
      </c>
      <c r="X94" s="206">
        <v>16498</v>
      </c>
      <c r="Y94" s="209">
        <v>13674</v>
      </c>
      <c r="Z94" s="206">
        <v>23348</v>
      </c>
      <c r="AA94" s="206">
        <v>12303</v>
      </c>
      <c r="AB94" s="208">
        <v>11045</v>
      </c>
      <c r="AC94" s="27"/>
    </row>
    <row r="95" spans="2:29" ht="13.5" hidden="1">
      <c r="B95" s="185" t="s">
        <v>11</v>
      </c>
      <c r="C95" s="186"/>
      <c r="D95" s="204"/>
      <c r="E95" s="205">
        <v>317</v>
      </c>
      <c r="F95" s="206">
        <v>116</v>
      </c>
      <c r="G95" s="206">
        <v>201</v>
      </c>
      <c r="H95" s="205"/>
      <c r="I95" s="206"/>
      <c r="J95" s="209"/>
      <c r="K95" s="206">
        <v>-489</v>
      </c>
      <c r="L95" s="206">
        <v>-336</v>
      </c>
      <c r="M95" s="206">
        <v>-153</v>
      </c>
      <c r="N95" s="207">
        <v>4119</v>
      </c>
      <c r="O95" s="206">
        <v>2130</v>
      </c>
      <c r="P95" s="209">
        <v>1989</v>
      </c>
      <c r="Q95" s="206">
        <v>4608</v>
      </c>
      <c r="R95" s="206">
        <v>2466</v>
      </c>
      <c r="S95" s="209">
        <v>2142</v>
      </c>
      <c r="T95" s="206">
        <v>806</v>
      </c>
      <c r="U95" s="206">
        <v>452</v>
      </c>
      <c r="V95" s="206">
        <v>354</v>
      </c>
      <c r="W95" s="205">
        <v>17119</v>
      </c>
      <c r="X95" s="206">
        <v>8883</v>
      </c>
      <c r="Y95" s="209">
        <v>8236</v>
      </c>
      <c r="Z95" s="206">
        <v>16313</v>
      </c>
      <c r="AA95" s="206">
        <v>8431</v>
      </c>
      <c r="AB95" s="208">
        <v>7882</v>
      </c>
      <c r="AC95" s="27"/>
    </row>
    <row r="96" spans="2:29" ht="13.5" hidden="1">
      <c r="B96" s="185" t="s">
        <v>12</v>
      </c>
      <c r="C96" s="186"/>
      <c r="D96" s="204"/>
      <c r="E96" s="205">
        <v>-893</v>
      </c>
      <c r="F96" s="206">
        <v>-476</v>
      </c>
      <c r="G96" s="206">
        <v>-417</v>
      </c>
      <c r="H96" s="205"/>
      <c r="I96" s="206"/>
      <c r="J96" s="209"/>
      <c r="K96" s="206">
        <v>-229</v>
      </c>
      <c r="L96" s="206">
        <v>-80</v>
      </c>
      <c r="M96" s="206">
        <v>-149</v>
      </c>
      <c r="N96" s="207">
        <v>3721</v>
      </c>
      <c r="O96" s="206">
        <v>1924</v>
      </c>
      <c r="P96" s="209">
        <v>1797</v>
      </c>
      <c r="Q96" s="206">
        <v>3950</v>
      </c>
      <c r="R96" s="206">
        <v>2004</v>
      </c>
      <c r="S96" s="209">
        <v>1946</v>
      </c>
      <c r="T96" s="206">
        <v>-664</v>
      </c>
      <c r="U96" s="206">
        <v>-396</v>
      </c>
      <c r="V96" s="206">
        <v>-268</v>
      </c>
      <c r="W96" s="205">
        <v>14330</v>
      </c>
      <c r="X96" s="206">
        <v>7409</v>
      </c>
      <c r="Y96" s="209">
        <v>6921</v>
      </c>
      <c r="Z96" s="206">
        <v>14994</v>
      </c>
      <c r="AA96" s="206">
        <v>7805</v>
      </c>
      <c r="AB96" s="208">
        <v>7189</v>
      </c>
      <c r="AC96" s="27"/>
    </row>
    <row r="97" spans="2:29" ht="13.5" hidden="1">
      <c r="B97" s="185" t="s">
        <v>13</v>
      </c>
      <c r="C97" s="186"/>
      <c r="D97" s="204"/>
      <c r="E97" s="205">
        <v>-1726</v>
      </c>
      <c r="F97" s="206">
        <v>-782</v>
      </c>
      <c r="G97" s="206">
        <v>-944</v>
      </c>
      <c r="H97" s="205"/>
      <c r="I97" s="206"/>
      <c r="J97" s="209"/>
      <c r="K97" s="206">
        <v>-147</v>
      </c>
      <c r="L97" s="206">
        <v>-25</v>
      </c>
      <c r="M97" s="206">
        <v>-122</v>
      </c>
      <c r="N97" s="207">
        <v>3975</v>
      </c>
      <c r="O97" s="206">
        <v>2086</v>
      </c>
      <c r="P97" s="209">
        <v>1889</v>
      </c>
      <c r="Q97" s="206">
        <v>4122</v>
      </c>
      <c r="R97" s="206">
        <v>2111</v>
      </c>
      <c r="S97" s="209">
        <v>2011</v>
      </c>
      <c r="T97" s="206">
        <v>-1579</v>
      </c>
      <c r="U97" s="206">
        <v>-757</v>
      </c>
      <c r="V97" s="206">
        <v>-822</v>
      </c>
      <c r="W97" s="205">
        <v>16326</v>
      </c>
      <c r="X97" s="206">
        <v>8418</v>
      </c>
      <c r="Y97" s="209">
        <v>7908</v>
      </c>
      <c r="Z97" s="206">
        <v>17905</v>
      </c>
      <c r="AA97" s="206">
        <v>9175</v>
      </c>
      <c r="AB97" s="208">
        <v>8730</v>
      </c>
      <c r="AC97" s="27"/>
    </row>
    <row r="98" spans="2:29" ht="13.5" hidden="1">
      <c r="B98" s="185" t="s">
        <v>14</v>
      </c>
      <c r="C98" s="186"/>
      <c r="D98" s="204"/>
      <c r="E98" s="205">
        <v>427</v>
      </c>
      <c r="F98" s="206">
        <v>295</v>
      </c>
      <c r="G98" s="206">
        <v>132</v>
      </c>
      <c r="H98" s="205"/>
      <c r="I98" s="206"/>
      <c r="J98" s="209"/>
      <c r="K98" s="206">
        <v>61</v>
      </c>
      <c r="L98" s="206">
        <v>33</v>
      </c>
      <c r="M98" s="206">
        <v>28</v>
      </c>
      <c r="N98" s="207">
        <v>4126</v>
      </c>
      <c r="O98" s="206">
        <v>2166</v>
      </c>
      <c r="P98" s="209">
        <v>1960</v>
      </c>
      <c r="Q98" s="206">
        <v>4065</v>
      </c>
      <c r="R98" s="206">
        <v>2133</v>
      </c>
      <c r="S98" s="209">
        <v>1932</v>
      </c>
      <c r="T98" s="206">
        <v>366</v>
      </c>
      <c r="U98" s="206">
        <v>262</v>
      </c>
      <c r="V98" s="206">
        <v>104</v>
      </c>
      <c r="W98" s="205">
        <v>16697</v>
      </c>
      <c r="X98" s="206">
        <v>8594</v>
      </c>
      <c r="Y98" s="209">
        <v>8103</v>
      </c>
      <c r="Z98" s="206">
        <v>16331</v>
      </c>
      <c r="AA98" s="206">
        <v>8332</v>
      </c>
      <c r="AB98" s="208">
        <v>7999</v>
      </c>
      <c r="AC98" s="27"/>
    </row>
    <row r="99" spans="2:29" ht="13.5" hidden="1">
      <c r="B99" s="185" t="s">
        <v>15</v>
      </c>
      <c r="C99" s="186"/>
      <c r="D99" s="204"/>
      <c r="E99" s="205">
        <v>-1323</v>
      </c>
      <c r="F99" s="206">
        <v>-822</v>
      </c>
      <c r="G99" s="206">
        <v>-501</v>
      </c>
      <c r="H99" s="205"/>
      <c r="I99" s="206"/>
      <c r="J99" s="209"/>
      <c r="K99" s="206">
        <v>-17</v>
      </c>
      <c r="L99" s="206">
        <v>-46</v>
      </c>
      <c r="M99" s="206">
        <v>29</v>
      </c>
      <c r="N99" s="207">
        <v>3774</v>
      </c>
      <c r="O99" s="206">
        <v>1928</v>
      </c>
      <c r="P99" s="209">
        <v>1846</v>
      </c>
      <c r="Q99" s="206">
        <v>3791</v>
      </c>
      <c r="R99" s="206">
        <v>1974</v>
      </c>
      <c r="S99" s="209">
        <v>1817</v>
      </c>
      <c r="T99" s="206">
        <v>-1306</v>
      </c>
      <c r="U99" s="206">
        <v>-776</v>
      </c>
      <c r="V99" s="206">
        <v>-530</v>
      </c>
      <c r="W99" s="205">
        <v>14331</v>
      </c>
      <c r="X99" s="206">
        <v>7514</v>
      </c>
      <c r="Y99" s="209">
        <v>6817</v>
      </c>
      <c r="Z99" s="206">
        <v>15637</v>
      </c>
      <c r="AA99" s="206">
        <v>8290</v>
      </c>
      <c r="AB99" s="208">
        <v>7347</v>
      </c>
      <c r="AC99" s="27"/>
    </row>
    <row r="100" spans="2:29" ht="13.5" hidden="1">
      <c r="B100" s="185" t="s">
        <v>16</v>
      </c>
      <c r="C100" s="186"/>
      <c r="D100" s="204"/>
      <c r="E100" s="205">
        <v>1628</v>
      </c>
      <c r="F100" s="206">
        <v>935</v>
      </c>
      <c r="G100" s="206">
        <v>693</v>
      </c>
      <c r="H100" s="205"/>
      <c r="I100" s="206"/>
      <c r="J100" s="209"/>
      <c r="K100" s="206">
        <v>-157</v>
      </c>
      <c r="L100" s="206">
        <v>-122</v>
      </c>
      <c r="M100" s="206">
        <v>-35</v>
      </c>
      <c r="N100" s="207">
        <v>4377</v>
      </c>
      <c r="O100" s="206">
        <v>2252</v>
      </c>
      <c r="P100" s="209">
        <v>2125</v>
      </c>
      <c r="Q100" s="206">
        <v>4534</v>
      </c>
      <c r="R100" s="206">
        <v>2374</v>
      </c>
      <c r="S100" s="209">
        <v>2160</v>
      </c>
      <c r="T100" s="206">
        <v>1785</v>
      </c>
      <c r="U100" s="206">
        <v>1057</v>
      </c>
      <c r="V100" s="206">
        <v>728</v>
      </c>
      <c r="W100" s="205">
        <v>17959</v>
      </c>
      <c r="X100" s="206">
        <v>9450</v>
      </c>
      <c r="Y100" s="209">
        <v>8509</v>
      </c>
      <c r="Z100" s="206">
        <v>16174</v>
      </c>
      <c r="AA100" s="206">
        <v>8393</v>
      </c>
      <c r="AB100" s="208">
        <v>7781</v>
      </c>
      <c r="AC100" s="27"/>
    </row>
    <row r="101" spans="2:29" ht="13.5" hidden="1">
      <c r="B101" s="185" t="s">
        <v>17</v>
      </c>
      <c r="C101" s="186"/>
      <c r="D101" s="204"/>
      <c r="E101" s="205">
        <v>-902</v>
      </c>
      <c r="F101" s="206">
        <v>-502</v>
      </c>
      <c r="G101" s="206">
        <v>-400</v>
      </c>
      <c r="H101" s="205"/>
      <c r="I101" s="206"/>
      <c r="J101" s="209"/>
      <c r="K101" s="206">
        <v>-810</v>
      </c>
      <c r="L101" s="206">
        <v>-539</v>
      </c>
      <c r="M101" s="206">
        <v>-271</v>
      </c>
      <c r="N101" s="207">
        <v>3912</v>
      </c>
      <c r="O101" s="206">
        <v>1950</v>
      </c>
      <c r="P101" s="209">
        <v>1962</v>
      </c>
      <c r="Q101" s="206">
        <v>4722</v>
      </c>
      <c r="R101" s="206">
        <v>2489</v>
      </c>
      <c r="S101" s="209">
        <v>2233</v>
      </c>
      <c r="T101" s="206">
        <v>-92</v>
      </c>
      <c r="U101" s="206">
        <v>37</v>
      </c>
      <c r="V101" s="206">
        <v>-129</v>
      </c>
      <c r="W101" s="205">
        <v>14998</v>
      </c>
      <c r="X101" s="206">
        <v>7597</v>
      </c>
      <c r="Y101" s="209">
        <v>7401</v>
      </c>
      <c r="Z101" s="206">
        <v>15090</v>
      </c>
      <c r="AA101" s="206">
        <v>7560</v>
      </c>
      <c r="AB101" s="208">
        <v>7530</v>
      </c>
      <c r="AC101" s="27"/>
    </row>
    <row r="102" spans="2:29" ht="13.5" hidden="1">
      <c r="B102" s="185" t="s">
        <v>18</v>
      </c>
      <c r="C102" s="186"/>
      <c r="D102" s="237"/>
      <c r="E102" s="205">
        <v>-1244</v>
      </c>
      <c r="F102" s="206">
        <v>-708</v>
      </c>
      <c r="G102" s="206">
        <v>-536</v>
      </c>
      <c r="H102" s="205"/>
      <c r="I102" s="206"/>
      <c r="J102" s="209"/>
      <c r="K102" s="206">
        <v>-1093</v>
      </c>
      <c r="L102" s="206">
        <v>-521</v>
      </c>
      <c r="M102" s="206">
        <v>-572</v>
      </c>
      <c r="N102" s="207">
        <v>3841</v>
      </c>
      <c r="O102" s="206">
        <v>1980</v>
      </c>
      <c r="P102" s="209">
        <v>1861</v>
      </c>
      <c r="Q102" s="206">
        <v>4934</v>
      </c>
      <c r="R102" s="206">
        <v>2501</v>
      </c>
      <c r="S102" s="209">
        <v>2433</v>
      </c>
      <c r="T102" s="206">
        <v>-151</v>
      </c>
      <c r="U102" s="206">
        <v>-187</v>
      </c>
      <c r="V102" s="206">
        <v>36</v>
      </c>
      <c r="W102" s="205">
        <v>14912</v>
      </c>
      <c r="X102" s="206">
        <v>7426</v>
      </c>
      <c r="Y102" s="209">
        <v>7486</v>
      </c>
      <c r="Z102" s="206">
        <v>15063</v>
      </c>
      <c r="AA102" s="206">
        <v>7613</v>
      </c>
      <c r="AB102" s="208">
        <v>7450</v>
      </c>
      <c r="AC102" s="27"/>
    </row>
    <row r="103" spans="2:29" ht="13.5" hidden="1">
      <c r="B103" s="185"/>
      <c r="C103" s="186"/>
      <c r="D103" s="204"/>
      <c r="E103" s="205"/>
      <c r="F103" s="206"/>
      <c r="G103" s="206"/>
      <c r="H103" s="205"/>
      <c r="I103" s="206"/>
      <c r="J103" s="209"/>
      <c r="K103" s="206"/>
      <c r="L103" s="206"/>
      <c r="M103" s="206"/>
      <c r="N103" s="207"/>
      <c r="O103" s="206"/>
      <c r="P103" s="209"/>
      <c r="Q103" s="206"/>
      <c r="R103" s="206"/>
      <c r="S103" s="209"/>
      <c r="T103" s="206"/>
      <c r="U103" s="206"/>
      <c r="V103" s="206"/>
      <c r="W103" s="205"/>
      <c r="X103" s="206"/>
      <c r="Y103" s="209"/>
      <c r="Z103" s="206"/>
      <c r="AA103" s="206"/>
      <c r="AB103" s="208"/>
      <c r="AC103" s="27"/>
    </row>
    <row r="104" spans="2:29" ht="13.5" hidden="1">
      <c r="B104" s="185" t="s">
        <v>204</v>
      </c>
      <c r="C104" s="186"/>
      <c r="D104" s="204"/>
      <c r="E104" s="205">
        <f aca="true" t="shared" si="6" ref="E104:E124">SUM(F104:G104)</f>
        <v>-2662</v>
      </c>
      <c r="F104" s="206">
        <f aca="true" t="shared" si="7" ref="F104:F124">SUM(I104,L104,U104)</f>
        <v>-1136</v>
      </c>
      <c r="G104" s="206">
        <f aca="true" t="shared" si="8" ref="G104:G124">SUM(J104,M104,V104)</f>
        <v>-1526</v>
      </c>
      <c r="H104" s="205">
        <f aca="true" t="shared" si="9" ref="H104:H124">SUM(I104:J104)</f>
        <v>189</v>
      </c>
      <c r="I104" s="247">
        <v>98</v>
      </c>
      <c r="J104" s="245">
        <v>91</v>
      </c>
      <c r="K104" s="206">
        <v>-1942</v>
      </c>
      <c r="L104" s="206">
        <v>-1004</v>
      </c>
      <c r="M104" s="209">
        <v>-938</v>
      </c>
      <c r="N104" s="206">
        <v>3885</v>
      </c>
      <c r="O104" s="206">
        <v>1991</v>
      </c>
      <c r="P104" s="208">
        <v>1894</v>
      </c>
      <c r="Q104" s="206">
        <v>5827</v>
      </c>
      <c r="R104" s="206">
        <v>2995</v>
      </c>
      <c r="S104" s="209">
        <v>2832</v>
      </c>
      <c r="T104" s="206">
        <v>-909</v>
      </c>
      <c r="U104" s="206">
        <v>-230</v>
      </c>
      <c r="V104" s="209">
        <v>-679</v>
      </c>
      <c r="W104" s="206">
        <v>13433</v>
      </c>
      <c r="X104" s="206">
        <v>7022</v>
      </c>
      <c r="Y104" s="209">
        <v>6411</v>
      </c>
      <c r="Z104" s="206">
        <v>14342</v>
      </c>
      <c r="AA104" s="206">
        <v>7252</v>
      </c>
      <c r="AB104" s="208">
        <v>7090</v>
      </c>
      <c r="AC104" s="27"/>
    </row>
    <row r="105" spans="2:29" ht="13.5" hidden="1">
      <c r="B105" s="185" t="s">
        <v>8</v>
      </c>
      <c r="C105" s="186"/>
      <c r="D105" s="204"/>
      <c r="E105" s="205">
        <f t="shared" si="6"/>
        <v>-2666</v>
      </c>
      <c r="F105" s="206">
        <f t="shared" si="7"/>
        <v>-1501</v>
      </c>
      <c r="G105" s="206">
        <f t="shared" si="8"/>
        <v>-1165</v>
      </c>
      <c r="H105" s="205">
        <f t="shared" si="9"/>
        <v>190</v>
      </c>
      <c r="I105" s="247">
        <v>96</v>
      </c>
      <c r="J105" s="245">
        <v>94</v>
      </c>
      <c r="K105" s="206">
        <v>-1348</v>
      </c>
      <c r="L105" s="206">
        <v>-726</v>
      </c>
      <c r="M105" s="206">
        <v>-622</v>
      </c>
      <c r="N105" s="207">
        <v>3399</v>
      </c>
      <c r="O105" s="206">
        <v>1742</v>
      </c>
      <c r="P105" s="208">
        <v>1657</v>
      </c>
      <c r="Q105" s="206">
        <v>4747</v>
      </c>
      <c r="R105" s="206">
        <v>2468</v>
      </c>
      <c r="S105" s="209">
        <v>2279</v>
      </c>
      <c r="T105" s="206">
        <v>-1508</v>
      </c>
      <c r="U105" s="206">
        <v>-871</v>
      </c>
      <c r="V105" s="206">
        <v>-637</v>
      </c>
      <c r="W105" s="205">
        <v>14797</v>
      </c>
      <c r="X105" s="206">
        <v>7490</v>
      </c>
      <c r="Y105" s="209">
        <v>7307</v>
      </c>
      <c r="Z105" s="206">
        <v>16305</v>
      </c>
      <c r="AA105" s="206">
        <v>8361</v>
      </c>
      <c r="AB105" s="208">
        <v>7944</v>
      </c>
      <c r="AC105" s="27"/>
    </row>
    <row r="106" spans="2:29" ht="13.5" hidden="1">
      <c r="B106" s="185" t="s">
        <v>9</v>
      </c>
      <c r="C106" s="186"/>
      <c r="D106" s="204"/>
      <c r="E106" s="205">
        <f t="shared" si="6"/>
        <v>-9175</v>
      </c>
      <c r="F106" s="206">
        <f t="shared" si="7"/>
        <v>-5998</v>
      </c>
      <c r="G106" s="206">
        <f t="shared" si="8"/>
        <v>-3177</v>
      </c>
      <c r="H106" s="205">
        <f t="shared" si="9"/>
        <v>185</v>
      </c>
      <c r="I106" s="247">
        <v>94</v>
      </c>
      <c r="J106" s="245">
        <v>91</v>
      </c>
      <c r="K106" s="206">
        <v>-1450</v>
      </c>
      <c r="L106" s="206">
        <v>-873</v>
      </c>
      <c r="M106" s="206">
        <v>-577</v>
      </c>
      <c r="N106" s="207">
        <v>3485</v>
      </c>
      <c r="O106" s="206">
        <v>1715</v>
      </c>
      <c r="P106" s="208">
        <v>1770</v>
      </c>
      <c r="Q106" s="206">
        <v>4935</v>
      </c>
      <c r="R106" s="206">
        <v>2588</v>
      </c>
      <c r="S106" s="209">
        <v>2347</v>
      </c>
      <c r="T106" s="206">
        <v>-7910</v>
      </c>
      <c r="U106" s="206">
        <v>-5219</v>
      </c>
      <c r="V106" s="206">
        <v>-2691</v>
      </c>
      <c r="W106" s="205">
        <v>37002</v>
      </c>
      <c r="X106" s="206">
        <v>18650</v>
      </c>
      <c r="Y106" s="209">
        <v>18352</v>
      </c>
      <c r="Z106" s="206">
        <v>44912</v>
      </c>
      <c r="AA106" s="206">
        <v>23869</v>
      </c>
      <c r="AB106" s="208">
        <v>21043</v>
      </c>
      <c r="AC106" s="27"/>
    </row>
    <row r="107" spans="2:29" ht="13.5" hidden="1">
      <c r="B107" s="185" t="s">
        <v>10</v>
      </c>
      <c r="C107" s="186"/>
      <c r="D107" s="204"/>
      <c r="E107" s="205">
        <f t="shared" si="6"/>
        <v>4651</v>
      </c>
      <c r="F107" s="206">
        <f t="shared" si="7"/>
        <v>2840</v>
      </c>
      <c r="G107" s="206">
        <f t="shared" si="8"/>
        <v>1811</v>
      </c>
      <c r="H107" s="205">
        <f t="shared" si="9"/>
        <v>187</v>
      </c>
      <c r="I107" s="247">
        <v>95</v>
      </c>
      <c r="J107" s="245">
        <v>92</v>
      </c>
      <c r="K107" s="206">
        <v>-1166</v>
      </c>
      <c r="L107" s="206">
        <v>-679</v>
      </c>
      <c r="M107" s="206">
        <v>-487</v>
      </c>
      <c r="N107" s="207">
        <v>3440</v>
      </c>
      <c r="O107" s="206">
        <v>1762</v>
      </c>
      <c r="P107" s="208">
        <v>1678</v>
      </c>
      <c r="Q107" s="206">
        <v>4606</v>
      </c>
      <c r="R107" s="206">
        <v>2441</v>
      </c>
      <c r="S107" s="209">
        <v>2165</v>
      </c>
      <c r="T107" s="206">
        <v>5630</v>
      </c>
      <c r="U107" s="206">
        <v>3424</v>
      </c>
      <c r="V107" s="206">
        <v>2206</v>
      </c>
      <c r="W107" s="205">
        <v>30501</v>
      </c>
      <c r="X107" s="206">
        <v>16464</v>
      </c>
      <c r="Y107" s="209">
        <v>14037</v>
      </c>
      <c r="Z107" s="206">
        <v>24871</v>
      </c>
      <c r="AA107" s="206">
        <v>13040</v>
      </c>
      <c r="AB107" s="208">
        <v>11831</v>
      </c>
      <c r="AC107" s="27"/>
    </row>
    <row r="108" spans="2:29" ht="13.5" hidden="1">
      <c r="B108" s="185" t="s">
        <v>11</v>
      </c>
      <c r="C108" s="186"/>
      <c r="D108" s="204"/>
      <c r="E108" s="205">
        <f t="shared" si="6"/>
        <v>-583</v>
      </c>
      <c r="F108" s="206">
        <f t="shared" si="7"/>
        <v>-150</v>
      </c>
      <c r="G108" s="206">
        <f t="shared" si="8"/>
        <v>-433</v>
      </c>
      <c r="H108" s="205">
        <f t="shared" si="9"/>
        <v>187</v>
      </c>
      <c r="I108" s="247">
        <v>95</v>
      </c>
      <c r="J108" s="245">
        <v>92</v>
      </c>
      <c r="K108" s="206">
        <v>-792</v>
      </c>
      <c r="L108" s="206">
        <v>-404</v>
      </c>
      <c r="M108" s="206">
        <v>-388</v>
      </c>
      <c r="N108" s="207">
        <v>3632</v>
      </c>
      <c r="O108" s="206">
        <v>1902</v>
      </c>
      <c r="P108" s="208">
        <v>1730</v>
      </c>
      <c r="Q108" s="206">
        <v>4424</v>
      </c>
      <c r="R108" s="206">
        <v>2306</v>
      </c>
      <c r="S108" s="209">
        <v>2118</v>
      </c>
      <c r="T108" s="206">
        <v>22</v>
      </c>
      <c r="U108" s="206">
        <v>159</v>
      </c>
      <c r="V108" s="206">
        <v>-137</v>
      </c>
      <c r="W108" s="205">
        <v>15447</v>
      </c>
      <c r="X108" s="206">
        <v>8042</v>
      </c>
      <c r="Y108" s="209">
        <v>7405</v>
      </c>
      <c r="Z108" s="206">
        <v>15425</v>
      </c>
      <c r="AA108" s="206">
        <v>7883</v>
      </c>
      <c r="AB108" s="208">
        <v>7542</v>
      </c>
      <c r="AC108" s="27"/>
    </row>
    <row r="109" spans="2:29" ht="13.5" hidden="1">
      <c r="B109" s="185" t="s">
        <v>12</v>
      </c>
      <c r="C109" s="186"/>
      <c r="D109" s="204"/>
      <c r="E109" s="205">
        <f t="shared" si="6"/>
        <v>-560</v>
      </c>
      <c r="F109" s="206">
        <f t="shared" si="7"/>
        <v>-445</v>
      </c>
      <c r="G109" s="206">
        <f t="shared" si="8"/>
        <v>-115</v>
      </c>
      <c r="H109" s="205">
        <f t="shared" si="9"/>
        <v>187</v>
      </c>
      <c r="I109" s="247">
        <v>95</v>
      </c>
      <c r="J109" s="245">
        <v>92</v>
      </c>
      <c r="K109" s="206">
        <v>-333</v>
      </c>
      <c r="L109" s="206">
        <v>-177</v>
      </c>
      <c r="M109" s="206">
        <v>-156</v>
      </c>
      <c r="N109" s="207">
        <v>3769</v>
      </c>
      <c r="O109" s="206">
        <v>1970</v>
      </c>
      <c r="P109" s="208">
        <v>1799</v>
      </c>
      <c r="Q109" s="206">
        <v>4102</v>
      </c>
      <c r="R109" s="206">
        <v>2147</v>
      </c>
      <c r="S109" s="209">
        <v>1955</v>
      </c>
      <c r="T109" s="206">
        <v>-414</v>
      </c>
      <c r="U109" s="206">
        <v>-363</v>
      </c>
      <c r="V109" s="206">
        <v>-51</v>
      </c>
      <c r="W109" s="205">
        <v>14643</v>
      </c>
      <c r="X109" s="206">
        <v>7573</v>
      </c>
      <c r="Y109" s="209">
        <v>7070</v>
      </c>
      <c r="Z109" s="206">
        <v>15057</v>
      </c>
      <c r="AA109" s="206">
        <v>7936</v>
      </c>
      <c r="AB109" s="208">
        <v>7121</v>
      </c>
      <c r="AC109" s="27"/>
    </row>
    <row r="110" spans="2:29" ht="13.5" hidden="1">
      <c r="B110" s="185" t="s">
        <v>13</v>
      </c>
      <c r="C110" s="186"/>
      <c r="D110" s="204"/>
      <c r="E110" s="205">
        <f t="shared" si="6"/>
        <v>-143</v>
      </c>
      <c r="F110" s="206">
        <f t="shared" si="7"/>
        <v>41</v>
      </c>
      <c r="G110" s="206">
        <f t="shared" si="8"/>
        <v>-184</v>
      </c>
      <c r="H110" s="205">
        <f t="shared" si="9"/>
        <v>187</v>
      </c>
      <c r="I110" s="247">
        <v>95</v>
      </c>
      <c r="J110" s="245">
        <v>92</v>
      </c>
      <c r="K110" s="206">
        <v>-214</v>
      </c>
      <c r="L110" s="206">
        <v>-110</v>
      </c>
      <c r="M110" s="206">
        <v>-104</v>
      </c>
      <c r="N110" s="207">
        <v>3974</v>
      </c>
      <c r="O110" s="206">
        <v>2044</v>
      </c>
      <c r="P110" s="208">
        <v>1930</v>
      </c>
      <c r="Q110" s="206">
        <v>4188</v>
      </c>
      <c r="R110" s="206">
        <v>2154</v>
      </c>
      <c r="S110" s="209">
        <v>2034</v>
      </c>
      <c r="T110" s="206">
        <v>-116</v>
      </c>
      <c r="U110" s="206">
        <v>56</v>
      </c>
      <c r="V110" s="206">
        <v>-172</v>
      </c>
      <c r="W110" s="205">
        <v>16343</v>
      </c>
      <c r="X110" s="206">
        <v>8525</v>
      </c>
      <c r="Y110" s="209">
        <v>7818</v>
      </c>
      <c r="Z110" s="206">
        <v>16459</v>
      </c>
      <c r="AA110" s="206">
        <v>8469</v>
      </c>
      <c r="AB110" s="208">
        <v>7990</v>
      </c>
      <c r="AC110" s="27"/>
    </row>
    <row r="111" spans="2:29" ht="13.5" hidden="1">
      <c r="B111" s="185" t="s">
        <v>14</v>
      </c>
      <c r="C111" s="186"/>
      <c r="D111" s="204"/>
      <c r="E111" s="205">
        <f t="shared" si="6"/>
        <v>-445</v>
      </c>
      <c r="F111" s="206">
        <f t="shared" si="7"/>
        <v>-197</v>
      </c>
      <c r="G111" s="206">
        <f t="shared" si="8"/>
        <v>-248</v>
      </c>
      <c r="H111" s="205">
        <f t="shared" si="9"/>
        <v>187</v>
      </c>
      <c r="I111" s="247">
        <v>95</v>
      </c>
      <c r="J111" s="245">
        <v>92</v>
      </c>
      <c r="K111" s="206">
        <v>-57</v>
      </c>
      <c r="L111" s="206">
        <v>-70</v>
      </c>
      <c r="M111" s="206">
        <v>13</v>
      </c>
      <c r="N111" s="207">
        <v>3892</v>
      </c>
      <c r="O111" s="206">
        <v>2022</v>
      </c>
      <c r="P111" s="208">
        <v>1870</v>
      </c>
      <c r="Q111" s="206">
        <v>3949</v>
      </c>
      <c r="R111" s="206">
        <v>2092</v>
      </c>
      <c r="S111" s="209">
        <v>1857</v>
      </c>
      <c r="T111" s="206">
        <v>-575</v>
      </c>
      <c r="U111" s="206">
        <v>-222</v>
      </c>
      <c r="V111" s="206">
        <v>-353</v>
      </c>
      <c r="W111" s="205">
        <v>15007</v>
      </c>
      <c r="X111" s="206">
        <v>7579</v>
      </c>
      <c r="Y111" s="209">
        <v>7428</v>
      </c>
      <c r="Z111" s="206">
        <v>15582</v>
      </c>
      <c r="AA111" s="206">
        <v>7801</v>
      </c>
      <c r="AB111" s="208">
        <v>7781</v>
      </c>
      <c r="AC111" s="27"/>
    </row>
    <row r="112" spans="2:29" ht="13.5" hidden="1">
      <c r="B112" s="185" t="s">
        <v>15</v>
      </c>
      <c r="C112" s="186"/>
      <c r="D112" s="204"/>
      <c r="E112" s="205">
        <f t="shared" si="6"/>
        <v>-739</v>
      </c>
      <c r="F112" s="206">
        <f t="shared" si="7"/>
        <v>-728</v>
      </c>
      <c r="G112" s="206">
        <f t="shared" si="8"/>
        <v>-11</v>
      </c>
      <c r="H112" s="205">
        <f t="shared" si="9"/>
        <v>187</v>
      </c>
      <c r="I112" s="247">
        <v>95</v>
      </c>
      <c r="J112" s="245">
        <v>92</v>
      </c>
      <c r="K112" s="206">
        <v>-276</v>
      </c>
      <c r="L112" s="206">
        <v>-197</v>
      </c>
      <c r="M112" s="206">
        <v>-79</v>
      </c>
      <c r="N112" s="207">
        <v>4084</v>
      </c>
      <c r="O112" s="206">
        <v>2156</v>
      </c>
      <c r="P112" s="208">
        <v>1928</v>
      </c>
      <c r="Q112" s="206">
        <v>4360</v>
      </c>
      <c r="R112" s="206">
        <v>2353</v>
      </c>
      <c r="S112" s="209">
        <v>2007</v>
      </c>
      <c r="T112" s="206">
        <v>-650</v>
      </c>
      <c r="U112" s="206">
        <v>-626</v>
      </c>
      <c r="V112" s="206">
        <v>-24</v>
      </c>
      <c r="W112" s="205">
        <v>15857</v>
      </c>
      <c r="X112" s="206">
        <v>8404</v>
      </c>
      <c r="Y112" s="209">
        <v>7453</v>
      </c>
      <c r="Z112" s="206">
        <v>16507</v>
      </c>
      <c r="AA112" s="206">
        <v>9030</v>
      </c>
      <c r="AB112" s="208">
        <v>7477</v>
      </c>
      <c r="AC112" s="27"/>
    </row>
    <row r="113" spans="2:29" ht="13.5" hidden="1">
      <c r="B113" s="185" t="s">
        <v>16</v>
      </c>
      <c r="C113" s="186"/>
      <c r="D113" s="204"/>
      <c r="E113" s="205">
        <f t="shared" si="6"/>
        <v>360</v>
      </c>
      <c r="F113" s="206">
        <f t="shared" si="7"/>
        <v>244</v>
      </c>
      <c r="G113" s="206">
        <f t="shared" si="8"/>
        <v>116</v>
      </c>
      <c r="H113" s="205">
        <f t="shared" si="9"/>
        <v>194</v>
      </c>
      <c r="I113" s="247">
        <v>102</v>
      </c>
      <c r="J113" s="245">
        <v>92</v>
      </c>
      <c r="K113" s="206">
        <v>-329</v>
      </c>
      <c r="L113" s="206">
        <v>-199</v>
      </c>
      <c r="M113" s="206">
        <v>-130</v>
      </c>
      <c r="N113" s="207">
        <v>4110</v>
      </c>
      <c r="O113" s="206">
        <v>2074</v>
      </c>
      <c r="P113" s="208">
        <v>2036</v>
      </c>
      <c r="Q113" s="206">
        <v>4439</v>
      </c>
      <c r="R113" s="206">
        <v>2273</v>
      </c>
      <c r="S113" s="209">
        <v>2166</v>
      </c>
      <c r="T113" s="206">
        <v>495</v>
      </c>
      <c r="U113" s="206">
        <v>341</v>
      </c>
      <c r="V113" s="206">
        <v>154</v>
      </c>
      <c r="W113" s="205">
        <v>16350</v>
      </c>
      <c r="X113" s="206">
        <v>8550</v>
      </c>
      <c r="Y113" s="209">
        <v>7800</v>
      </c>
      <c r="Z113" s="206">
        <v>15855</v>
      </c>
      <c r="AA113" s="206">
        <v>8209</v>
      </c>
      <c r="AB113" s="208">
        <v>7646</v>
      </c>
      <c r="AC113" s="27"/>
    </row>
    <row r="114" spans="2:29" ht="13.5" hidden="1">
      <c r="B114" s="185" t="s">
        <v>17</v>
      </c>
      <c r="C114" s="186"/>
      <c r="D114" s="204"/>
      <c r="E114" s="205">
        <f t="shared" si="6"/>
        <v>-1467</v>
      </c>
      <c r="F114" s="206">
        <f t="shared" si="7"/>
        <v>-757</v>
      </c>
      <c r="G114" s="206">
        <f t="shared" si="8"/>
        <v>-710</v>
      </c>
      <c r="H114" s="205">
        <f t="shared" si="9"/>
        <v>190</v>
      </c>
      <c r="I114" s="247">
        <v>99</v>
      </c>
      <c r="J114" s="245">
        <v>91</v>
      </c>
      <c r="K114" s="206">
        <v>-897</v>
      </c>
      <c r="L114" s="206">
        <v>-473</v>
      </c>
      <c r="M114" s="206">
        <v>-424</v>
      </c>
      <c r="N114" s="207">
        <v>3460</v>
      </c>
      <c r="O114" s="206">
        <v>1767</v>
      </c>
      <c r="P114" s="208">
        <v>1693</v>
      </c>
      <c r="Q114" s="206">
        <v>4357</v>
      </c>
      <c r="R114" s="206">
        <v>2240</v>
      </c>
      <c r="S114" s="209">
        <v>2117</v>
      </c>
      <c r="T114" s="206">
        <v>-760</v>
      </c>
      <c r="U114" s="206">
        <v>-383</v>
      </c>
      <c r="V114" s="206">
        <v>-377</v>
      </c>
      <c r="W114" s="205">
        <v>12367</v>
      </c>
      <c r="X114" s="206">
        <v>6229</v>
      </c>
      <c r="Y114" s="209">
        <v>6138</v>
      </c>
      <c r="Z114" s="206">
        <v>13127</v>
      </c>
      <c r="AA114" s="206">
        <v>6612</v>
      </c>
      <c r="AB114" s="208">
        <v>6515</v>
      </c>
      <c r="AC114" s="27"/>
    </row>
    <row r="115" spans="2:29" ht="13.5" hidden="1">
      <c r="B115" s="185" t="s">
        <v>18</v>
      </c>
      <c r="C115" s="186"/>
      <c r="D115" s="237"/>
      <c r="E115" s="205">
        <f t="shared" si="6"/>
        <v>-1506</v>
      </c>
      <c r="F115" s="206">
        <f t="shared" si="7"/>
        <v>-838</v>
      </c>
      <c r="G115" s="206">
        <f t="shared" si="8"/>
        <v>-668</v>
      </c>
      <c r="H115" s="205">
        <f t="shared" si="9"/>
        <v>188</v>
      </c>
      <c r="I115" s="247">
        <v>98</v>
      </c>
      <c r="J115" s="245">
        <v>90</v>
      </c>
      <c r="K115" s="206">
        <v>-1204</v>
      </c>
      <c r="L115" s="206">
        <v>-586</v>
      </c>
      <c r="M115" s="206">
        <v>-618</v>
      </c>
      <c r="N115" s="207">
        <v>3687</v>
      </c>
      <c r="O115" s="206">
        <v>1891</v>
      </c>
      <c r="P115" s="208">
        <v>1796</v>
      </c>
      <c r="Q115" s="206">
        <v>4891</v>
      </c>
      <c r="R115" s="206">
        <v>2477</v>
      </c>
      <c r="S115" s="209">
        <v>2414</v>
      </c>
      <c r="T115" s="206">
        <v>-490</v>
      </c>
      <c r="U115" s="206">
        <v>-350</v>
      </c>
      <c r="V115" s="206">
        <v>-140</v>
      </c>
      <c r="W115" s="205">
        <v>13920</v>
      </c>
      <c r="X115" s="206">
        <v>6887</v>
      </c>
      <c r="Y115" s="209">
        <v>7033</v>
      </c>
      <c r="Z115" s="206">
        <v>14410</v>
      </c>
      <c r="AA115" s="206">
        <v>7237</v>
      </c>
      <c r="AB115" s="208">
        <v>7173</v>
      </c>
      <c r="AC115" s="27"/>
    </row>
    <row r="116" spans="2:29" ht="13.5" hidden="1">
      <c r="B116" s="185" t="s">
        <v>205</v>
      </c>
      <c r="C116" s="186"/>
      <c r="D116" s="204"/>
      <c r="E116" s="205">
        <f t="shared" si="6"/>
        <v>-3170</v>
      </c>
      <c r="F116" s="206">
        <f t="shared" si="7"/>
        <v>-1620</v>
      </c>
      <c r="G116" s="206">
        <f t="shared" si="8"/>
        <v>-1550</v>
      </c>
      <c r="H116" s="205">
        <f t="shared" si="9"/>
        <v>189</v>
      </c>
      <c r="I116" s="247">
        <v>98</v>
      </c>
      <c r="J116" s="245">
        <v>91</v>
      </c>
      <c r="K116" s="206">
        <v>-2339</v>
      </c>
      <c r="L116" s="206">
        <v>-1281</v>
      </c>
      <c r="M116" s="209">
        <v>-1058</v>
      </c>
      <c r="N116" s="206">
        <v>4081</v>
      </c>
      <c r="O116" s="206">
        <v>2039</v>
      </c>
      <c r="P116" s="208">
        <v>2042</v>
      </c>
      <c r="Q116" s="206">
        <v>6420</v>
      </c>
      <c r="R116" s="206">
        <v>3320</v>
      </c>
      <c r="S116" s="209">
        <v>3100</v>
      </c>
      <c r="T116" s="205">
        <v>-1020</v>
      </c>
      <c r="U116" s="206">
        <v>-437</v>
      </c>
      <c r="V116" s="209">
        <v>-583</v>
      </c>
      <c r="W116" s="206">
        <v>13584</v>
      </c>
      <c r="X116" s="206">
        <v>7090</v>
      </c>
      <c r="Y116" s="209">
        <v>6494</v>
      </c>
      <c r="Z116" s="206">
        <v>14604</v>
      </c>
      <c r="AA116" s="206">
        <v>7527</v>
      </c>
      <c r="AB116" s="208">
        <v>7077</v>
      </c>
      <c r="AC116" s="27"/>
    </row>
    <row r="117" spans="2:29" ht="13.5" hidden="1">
      <c r="B117" s="185" t="s">
        <v>206</v>
      </c>
      <c r="C117" s="186"/>
      <c r="D117" s="204"/>
      <c r="E117" s="205">
        <f t="shared" si="6"/>
        <v>-3190</v>
      </c>
      <c r="F117" s="206">
        <f t="shared" si="7"/>
        <v>-1586</v>
      </c>
      <c r="G117" s="206">
        <f t="shared" si="8"/>
        <v>-1604</v>
      </c>
      <c r="H117" s="205">
        <f t="shared" si="9"/>
        <v>190</v>
      </c>
      <c r="I117" s="247">
        <v>96</v>
      </c>
      <c r="J117" s="245">
        <v>94</v>
      </c>
      <c r="K117" s="206">
        <v>-1466</v>
      </c>
      <c r="L117" s="206">
        <v>-728</v>
      </c>
      <c r="M117" s="209">
        <v>-738</v>
      </c>
      <c r="N117" s="206">
        <v>3432</v>
      </c>
      <c r="O117" s="206">
        <v>1784</v>
      </c>
      <c r="P117" s="208">
        <v>1648</v>
      </c>
      <c r="Q117" s="206">
        <v>4898</v>
      </c>
      <c r="R117" s="206">
        <v>2512</v>
      </c>
      <c r="S117" s="209">
        <v>2386</v>
      </c>
      <c r="T117" s="205">
        <v>-1914</v>
      </c>
      <c r="U117" s="206">
        <v>-954</v>
      </c>
      <c r="V117" s="209">
        <v>-960</v>
      </c>
      <c r="W117" s="206">
        <v>14429</v>
      </c>
      <c r="X117" s="206">
        <v>7459</v>
      </c>
      <c r="Y117" s="209">
        <v>6970</v>
      </c>
      <c r="Z117" s="206">
        <v>16343</v>
      </c>
      <c r="AA117" s="206">
        <v>8413</v>
      </c>
      <c r="AB117" s="208">
        <v>7930</v>
      </c>
      <c r="AC117" s="27"/>
    </row>
    <row r="118" spans="2:29" ht="13.5" hidden="1">
      <c r="B118" s="185" t="s">
        <v>207</v>
      </c>
      <c r="C118" s="186"/>
      <c r="D118" s="204"/>
      <c r="E118" s="205">
        <f t="shared" si="6"/>
        <v>-7749</v>
      </c>
      <c r="F118" s="206">
        <f t="shared" si="7"/>
        <v>-5105</v>
      </c>
      <c r="G118" s="206">
        <f t="shared" si="8"/>
        <v>-2644</v>
      </c>
      <c r="H118" s="205">
        <f t="shared" si="9"/>
        <v>185</v>
      </c>
      <c r="I118" s="247">
        <v>94</v>
      </c>
      <c r="J118" s="245">
        <v>91</v>
      </c>
      <c r="K118" s="206">
        <v>-1317</v>
      </c>
      <c r="L118" s="206">
        <v>-629</v>
      </c>
      <c r="M118" s="209">
        <v>-688</v>
      </c>
      <c r="N118" s="206">
        <v>3788</v>
      </c>
      <c r="O118" s="206">
        <v>1958</v>
      </c>
      <c r="P118" s="208">
        <v>1830</v>
      </c>
      <c r="Q118" s="206">
        <v>5105</v>
      </c>
      <c r="R118" s="206">
        <v>2587</v>
      </c>
      <c r="S118" s="209">
        <v>2518</v>
      </c>
      <c r="T118" s="205">
        <v>-6617</v>
      </c>
      <c r="U118" s="206">
        <v>-4570</v>
      </c>
      <c r="V118" s="209">
        <v>-2047</v>
      </c>
      <c r="W118" s="206">
        <v>38440</v>
      </c>
      <c r="X118" s="206">
        <v>19523</v>
      </c>
      <c r="Y118" s="209">
        <v>18917</v>
      </c>
      <c r="Z118" s="206">
        <v>45057</v>
      </c>
      <c r="AA118" s="206">
        <v>24093</v>
      </c>
      <c r="AB118" s="208">
        <v>20964</v>
      </c>
      <c r="AC118" s="27"/>
    </row>
    <row r="119" spans="2:29" ht="13.5" hidden="1">
      <c r="B119" s="185" t="s">
        <v>208</v>
      </c>
      <c r="C119" s="186"/>
      <c r="D119" s="204"/>
      <c r="E119" s="205">
        <f t="shared" si="6"/>
        <v>5402</v>
      </c>
      <c r="F119" s="206">
        <f t="shared" si="7"/>
        <v>3656</v>
      </c>
      <c r="G119" s="206">
        <f t="shared" si="8"/>
        <v>1746</v>
      </c>
      <c r="H119" s="205">
        <f t="shared" si="9"/>
        <v>187</v>
      </c>
      <c r="I119" s="247">
        <v>95</v>
      </c>
      <c r="J119" s="245">
        <v>92</v>
      </c>
      <c r="K119" s="206">
        <v>-1024</v>
      </c>
      <c r="L119" s="206">
        <v>-485</v>
      </c>
      <c r="M119" s="209">
        <v>-539</v>
      </c>
      <c r="N119" s="206">
        <v>3597</v>
      </c>
      <c r="O119" s="206">
        <v>1888</v>
      </c>
      <c r="P119" s="208">
        <v>1709</v>
      </c>
      <c r="Q119" s="206">
        <v>4621</v>
      </c>
      <c r="R119" s="206">
        <v>2373</v>
      </c>
      <c r="S119" s="209">
        <v>2248</v>
      </c>
      <c r="T119" s="205">
        <v>6239</v>
      </c>
      <c r="U119" s="206">
        <v>4046</v>
      </c>
      <c r="V119" s="209">
        <v>2193</v>
      </c>
      <c r="W119" s="206">
        <v>30076</v>
      </c>
      <c r="X119" s="206">
        <v>16468</v>
      </c>
      <c r="Y119" s="209">
        <v>13608</v>
      </c>
      <c r="Z119" s="206">
        <v>23837</v>
      </c>
      <c r="AA119" s="206">
        <v>12422</v>
      </c>
      <c r="AB119" s="208">
        <v>11415</v>
      </c>
      <c r="AC119" s="27"/>
    </row>
    <row r="120" spans="2:29" ht="13.5" hidden="1">
      <c r="B120" s="185" t="s">
        <v>11</v>
      </c>
      <c r="C120" s="186"/>
      <c r="D120" s="204"/>
      <c r="E120" s="205">
        <f t="shared" si="6"/>
        <v>-996</v>
      </c>
      <c r="F120" s="206">
        <f t="shared" si="7"/>
        <v>-624</v>
      </c>
      <c r="G120" s="206">
        <f t="shared" si="8"/>
        <v>-372</v>
      </c>
      <c r="H120" s="205">
        <f t="shared" si="9"/>
        <v>187</v>
      </c>
      <c r="I120" s="247">
        <v>95</v>
      </c>
      <c r="J120" s="245">
        <v>92</v>
      </c>
      <c r="K120" s="206">
        <v>-808</v>
      </c>
      <c r="L120" s="206">
        <v>-453</v>
      </c>
      <c r="M120" s="209">
        <v>-355</v>
      </c>
      <c r="N120" s="206">
        <v>3562</v>
      </c>
      <c r="O120" s="206">
        <v>1827</v>
      </c>
      <c r="P120" s="208">
        <v>1735</v>
      </c>
      <c r="Q120" s="206">
        <v>4370</v>
      </c>
      <c r="R120" s="206">
        <v>2280</v>
      </c>
      <c r="S120" s="209">
        <v>2090</v>
      </c>
      <c r="T120" s="205">
        <v>-375</v>
      </c>
      <c r="U120" s="206">
        <v>-266</v>
      </c>
      <c r="V120" s="209">
        <v>-109</v>
      </c>
      <c r="W120" s="206">
        <v>14699</v>
      </c>
      <c r="X120" s="206">
        <v>7567</v>
      </c>
      <c r="Y120" s="209">
        <v>7132</v>
      </c>
      <c r="Z120" s="206">
        <v>15074</v>
      </c>
      <c r="AA120" s="206">
        <v>7833</v>
      </c>
      <c r="AB120" s="208">
        <v>7241</v>
      </c>
      <c r="AC120" s="27"/>
    </row>
    <row r="121" spans="2:29" ht="13.5" hidden="1">
      <c r="B121" s="185" t="s">
        <v>12</v>
      </c>
      <c r="C121" s="186"/>
      <c r="D121" s="204"/>
      <c r="E121" s="205">
        <f t="shared" si="6"/>
        <v>-513</v>
      </c>
      <c r="F121" s="206">
        <f t="shared" si="7"/>
        <v>-390</v>
      </c>
      <c r="G121" s="206">
        <f t="shared" si="8"/>
        <v>-123</v>
      </c>
      <c r="H121" s="205">
        <f t="shared" si="9"/>
        <v>187</v>
      </c>
      <c r="I121" s="247">
        <v>95</v>
      </c>
      <c r="J121" s="245">
        <v>92</v>
      </c>
      <c r="K121" s="206">
        <v>-470</v>
      </c>
      <c r="L121" s="206">
        <v>-257</v>
      </c>
      <c r="M121" s="209">
        <v>-213</v>
      </c>
      <c r="N121" s="206">
        <v>3875</v>
      </c>
      <c r="O121" s="206">
        <v>1936</v>
      </c>
      <c r="P121" s="208">
        <v>1939</v>
      </c>
      <c r="Q121" s="206">
        <v>4345</v>
      </c>
      <c r="R121" s="206">
        <v>2193</v>
      </c>
      <c r="S121" s="209">
        <v>2152</v>
      </c>
      <c r="T121" s="205">
        <v>-230</v>
      </c>
      <c r="U121" s="206">
        <v>-228</v>
      </c>
      <c r="V121" s="209">
        <v>-2</v>
      </c>
      <c r="W121" s="206">
        <v>15993</v>
      </c>
      <c r="X121" s="206">
        <v>8149</v>
      </c>
      <c r="Y121" s="209">
        <v>7844</v>
      </c>
      <c r="Z121" s="206">
        <v>16223</v>
      </c>
      <c r="AA121" s="206">
        <v>8377</v>
      </c>
      <c r="AB121" s="208">
        <v>7846</v>
      </c>
      <c r="AC121" s="27"/>
    </row>
    <row r="122" spans="2:29" ht="13.5" hidden="1">
      <c r="B122" s="185" t="s">
        <v>13</v>
      </c>
      <c r="C122" s="186"/>
      <c r="D122" s="204"/>
      <c r="E122" s="205">
        <f t="shared" si="6"/>
        <v>-439</v>
      </c>
      <c r="F122" s="206">
        <f t="shared" si="7"/>
        <v>-6</v>
      </c>
      <c r="G122" s="206">
        <f t="shared" si="8"/>
        <v>-433</v>
      </c>
      <c r="H122" s="205">
        <f t="shared" si="9"/>
        <v>187</v>
      </c>
      <c r="I122" s="247">
        <v>95</v>
      </c>
      <c r="J122" s="245">
        <v>92</v>
      </c>
      <c r="K122" s="206">
        <v>-348</v>
      </c>
      <c r="L122" s="206">
        <v>-209</v>
      </c>
      <c r="M122" s="209">
        <v>-139</v>
      </c>
      <c r="N122" s="206">
        <v>3958</v>
      </c>
      <c r="O122" s="206">
        <v>1991</v>
      </c>
      <c r="P122" s="208">
        <v>1967</v>
      </c>
      <c r="Q122" s="206">
        <v>4306</v>
      </c>
      <c r="R122" s="206">
        <v>2200</v>
      </c>
      <c r="S122" s="209">
        <v>2106</v>
      </c>
      <c r="T122" s="205">
        <v>-278</v>
      </c>
      <c r="U122" s="206">
        <v>108</v>
      </c>
      <c r="V122" s="209">
        <v>-386</v>
      </c>
      <c r="W122" s="206">
        <v>16647</v>
      </c>
      <c r="X122" s="206">
        <v>8744</v>
      </c>
      <c r="Y122" s="209">
        <v>7903</v>
      </c>
      <c r="Z122" s="206">
        <v>16925</v>
      </c>
      <c r="AA122" s="206">
        <v>8636</v>
      </c>
      <c r="AB122" s="208">
        <v>8289</v>
      </c>
      <c r="AC122" s="27"/>
    </row>
    <row r="123" spans="2:29" ht="13.5" hidden="1">
      <c r="B123" s="185" t="s">
        <v>14</v>
      </c>
      <c r="C123" s="186"/>
      <c r="D123" s="204"/>
      <c r="E123" s="205">
        <f t="shared" si="6"/>
        <v>-766</v>
      </c>
      <c r="F123" s="206">
        <f t="shared" si="7"/>
        <v>-278</v>
      </c>
      <c r="G123" s="206">
        <f t="shared" si="8"/>
        <v>-488</v>
      </c>
      <c r="H123" s="205">
        <f t="shared" si="9"/>
        <v>187</v>
      </c>
      <c r="I123" s="247">
        <v>95</v>
      </c>
      <c r="J123" s="245">
        <v>92</v>
      </c>
      <c r="K123" s="206">
        <v>-477</v>
      </c>
      <c r="L123" s="206">
        <v>-243</v>
      </c>
      <c r="M123" s="209">
        <v>-234</v>
      </c>
      <c r="N123" s="206">
        <v>3742</v>
      </c>
      <c r="O123" s="206">
        <v>1964</v>
      </c>
      <c r="P123" s="208">
        <v>1778</v>
      </c>
      <c r="Q123" s="206">
        <v>4219</v>
      </c>
      <c r="R123" s="206">
        <v>2207</v>
      </c>
      <c r="S123" s="209">
        <v>2012</v>
      </c>
      <c r="T123" s="205">
        <v>-476</v>
      </c>
      <c r="U123" s="206">
        <v>-130</v>
      </c>
      <c r="V123" s="209">
        <v>-346</v>
      </c>
      <c r="W123" s="206">
        <v>15652</v>
      </c>
      <c r="X123" s="206">
        <v>8102</v>
      </c>
      <c r="Y123" s="209">
        <v>7550</v>
      </c>
      <c r="Z123" s="206">
        <v>16128</v>
      </c>
      <c r="AA123" s="206">
        <v>8232</v>
      </c>
      <c r="AB123" s="208">
        <v>7896</v>
      </c>
      <c r="AC123" s="27"/>
    </row>
    <row r="124" spans="2:29" ht="13.5" hidden="1">
      <c r="B124" s="185" t="s">
        <v>15</v>
      </c>
      <c r="C124" s="186"/>
      <c r="D124" s="204"/>
      <c r="E124" s="205">
        <f t="shared" si="6"/>
        <v>-1389</v>
      </c>
      <c r="F124" s="206">
        <f t="shared" si="7"/>
        <v>-1002</v>
      </c>
      <c r="G124" s="206">
        <f t="shared" si="8"/>
        <v>-387</v>
      </c>
      <c r="H124" s="205">
        <f t="shared" si="9"/>
        <v>187</v>
      </c>
      <c r="I124" s="247">
        <v>95</v>
      </c>
      <c r="J124" s="245">
        <v>92</v>
      </c>
      <c r="K124" s="206">
        <v>-428</v>
      </c>
      <c r="L124" s="206">
        <v>-181</v>
      </c>
      <c r="M124" s="209">
        <v>-247</v>
      </c>
      <c r="N124" s="206">
        <v>3798</v>
      </c>
      <c r="O124" s="206">
        <v>1940</v>
      </c>
      <c r="P124" s="208">
        <v>1858</v>
      </c>
      <c r="Q124" s="206">
        <v>4226</v>
      </c>
      <c r="R124" s="206">
        <v>2121</v>
      </c>
      <c r="S124" s="209">
        <v>2105</v>
      </c>
      <c r="T124" s="205">
        <v>-1148</v>
      </c>
      <c r="U124" s="206">
        <v>-916</v>
      </c>
      <c r="V124" s="209">
        <v>-232</v>
      </c>
      <c r="W124" s="206">
        <v>16437</v>
      </c>
      <c r="X124" s="206">
        <v>8520</v>
      </c>
      <c r="Y124" s="209">
        <v>7917</v>
      </c>
      <c r="Z124" s="206">
        <v>17585</v>
      </c>
      <c r="AA124" s="206">
        <v>9436</v>
      </c>
      <c r="AB124" s="208">
        <v>8149</v>
      </c>
      <c r="AC124" s="27"/>
    </row>
    <row r="125" spans="2:29" ht="13.5" hidden="1">
      <c r="B125" s="185" t="s">
        <v>209</v>
      </c>
      <c r="C125" s="186"/>
      <c r="D125" s="225"/>
      <c r="E125" s="206">
        <v>389</v>
      </c>
      <c r="F125" s="206">
        <v>446</v>
      </c>
      <c r="G125" s="206">
        <v>-57</v>
      </c>
      <c r="H125" s="210" t="s">
        <v>214</v>
      </c>
      <c r="I125" s="211" t="s">
        <v>214</v>
      </c>
      <c r="J125" s="212" t="s">
        <v>214</v>
      </c>
      <c r="K125" s="206">
        <v>-725</v>
      </c>
      <c r="L125" s="206">
        <v>-345</v>
      </c>
      <c r="M125" s="209">
        <v>-380</v>
      </c>
      <c r="N125" s="206">
        <v>3889</v>
      </c>
      <c r="O125" s="206">
        <v>2046</v>
      </c>
      <c r="P125" s="208">
        <v>1843</v>
      </c>
      <c r="Q125" s="206">
        <v>4614</v>
      </c>
      <c r="R125" s="206">
        <v>2391</v>
      </c>
      <c r="S125" s="209">
        <v>2223</v>
      </c>
      <c r="T125" s="205">
        <v>1114</v>
      </c>
      <c r="U125" s="206">
        <v>791</v>
      </c>
      <c r="V125" s="209">
        <v>323</v>
      </c>
      <c r="W125" s="206">
        <v>17247</v>
      </c>
      <c r="X125" s="206">
        <v>9172</v>
      </c>
      <c r="Y125" s="209">
        <v>8075</v>
      </c>
      <c r="Z125" s="206">
        <v>16133</v>
      </c>
      <c r="AA125" s="206">
        <v>8381</v>
      </c>
      <c r="AB125" s="208">
        <v>7752</v>
      </c>
      <c r="AC125" s="27"/>
    </row>
    <row r="126" spans="2:29" ht="13.5" hidden="1">
      <c r="B126" s="185" t="s">
        <v>17</v>
      </c>
      <c r="C126" s="186"/>
      <c r="D126" s="225"/>
      <c r="E126" s="206">
        <v>-996</v>
      </c>
      <c r="F126" s="206">
        <v>-449</v>
      </c>
      <c r="G126" s="206">
        <v>-547</v>
      </c>
      <c r="H126" s="210" t="s">
        <v>214</v>
      </c>
      <c r="I126" s="211" t="s">
        <v>214</v>
      </c>
      <c r="J126" s="212" t="s">
        <v>214</v>
      </c>
      <c r="K126" s="206">
        <v>-1042</v>
      </c>
      <c r="L126" s="206">
        <v>-503</v>
      </c>
      <c r="M126" s="209">
        <v>-539</v>
      </c>
      <c r="N126" s="206">
        <v>3470</v>
      </c>
      <c r="O126" s="206">
        <v>1808</v>
      </c>
      <c r="P126" s="208">
        <v>1662</v>
      </c>
      <c r="Q126" s="206">
        <v>4512</v>
      </c>
      <c r="R126" s="206">
        <v>2311</v>
      </c>
      <c r="S126" s="209">
        <v>2201</v>
      </c>
      <c r="T126" s="205">
        <v>46</v>
      </c>
      <c r="U126" s="206">
        <v>54</v>
      </c>
      <c r="V126" s="209">
        <v>-8</v>
      </c>
      <c r="W126" s="206">
        <v>13620</v>
      </c>
      <c r="X126" s="206">
        <v>7016</v>
      </c>
      <c r="Y126" s="209">
        <v>6604</v>
      </c>
      <c r="Z126" s="206">
        <v>13574</v>
      </c>
      <c r="AA126" s="206">
        <v>6962</v>
      </c>
      <c r="AB126" s="208">
        <v>6612</v>
      </c>
      <c r="AC126" s="27"/>
    </row>
    <row r="127" spans="2:29" ht="13.5" hidden="1">
      <c r="B127" s="185" t="s">
        <v>18</v>
      </c>
      <c r="C127" s="186"/>
      <c r="D127" s="225"/>
      <c r="E127" s="206">
        <v>-1224</v>
      </c>
      <c r="F127" s="206">
        <v>-690</v>
      </c>
      <c r="G127" s="206">
        <v>-534</v>
      </c>
      <c r="H127" s="210" t="s">
        <v>214</v>
      </c>
      <c r="I127" s="211" t="s">
        <v>214</v>
      </c>
      <c r="J127" s="212" t="s">
        <v>214</v>
      </c>
      <c r="K127" s="206">
        <v>-1236</v>
      </c>
      <c r="L127" s="206">
        <v>-592</v>
      </c>
      <c r="M127" s="209">
        <v>-644</v>
      </c>
      <c r="N127" s="206">
        <v>3514</v>
      </c>
      <c r="O127" s="206">
        <v>1797</v>
      </c>
      <c r="P127" s="208">
        <v>1717</v>
      </c>
      <c r="Q127" s="206">
        <v>4750</v>
      </c>
      <c r="R127" s="206">
        <v>2389</v>
      </c>
      <c r="S127" s="209">
        <v>2361</v>
      </c>
      <c r="T127" s="205">
        <v>12</v>
      </c>
      <c r="U127" s="206">
        <v>-98</v>
      </c>
      <c r="V127" s="209">
        <v>110</v>
      </c>
      <c r="W127" s="206">
        <v>14458</v>
      </c>
      <c r="X127" s="206">
        <v>7280</v>
      </c>
      <c r="Y127" s="209">
        <v>7178</v>
      </c>
      <c r="Z127" s="206">
        <v>14446</v>
      </c>
      <c r="AA127" s="206">
        <v>7378</v>
      </c>
      <c r="AB127" s="208">
        <v>7068</v>
      </c>
      <c r="AC127" s="27"/>
    </row>
    <row r="128" spans="2:29" ht="13.5" hidden="1">
      <c r="B128" s="185" t="s">
        <v>213</v>
      </c>
      <c r="C128" s="186"/>
      <c r="D128" s="225"/>
      <c r="E128" s="206">
        <v>-2786</v>
      </c>
      <c r="F128" s="206">
        <v>-1446</v>
      </c>
      <c r="G128" s="206">
        <v>-1340</v>
      </c>
      <c r="H128" s="210" t="s">
        <v>214</v>
      </c>
      <c r="I128" s="211" t="s">
        <v>214</v>
      </c>
      <c r="J128" s="212" t="s">
        <v>214</v>
      </c>
      <c r="K128" s="206">
        <v>-1755</v>
      </c>
      <c r="L128" s="206">
        <v>-934</v>
      </c>
      <c r="M128" s="209">
        <v>-821</v>
      </c>
      <c r="N128" s="206">
        <v>3687</v>
      </c>
      <c r="O128" s="206">
        <v>1874</v>
      </c>
      <c r="P128" s="208">
        <v>1813</v>
      </c>
      <c r="Q128" s="206">
        <v>5442</v>
      </c>
      <c r="R128" s="206">
        <v>2808</v>
      </c>
      <c r="S128" s="209">
        <v>2634</v>
      </c>
      <c r="T128" s="205">
        <v>-1031</v>
      </c>
      <c r="U128" s="206">
        <v>-512</v>
      </c>
      <c r="V128" s="209">
        <v>-519</v>
      </c>
      <c r="W128" s="206">
        <v>13311</v>
      </c>
      <c r="X128" s="206">
        <v>6961</v>
      </c>
      <c r="Y128" s="209">
        <v>6350</v>
      </c>
      <c r="Z128" s="206">
        <v>14342</v>
      </c>
      <c r="AA128" s="206">
        <v>7473</v>
      </c>
      <c r="AB128" s="208">
        <v>6869</v>
      </c>
      <c r="AC128" s="27"/>
    </row>
    <row r="129" spans="2:29" ht="13.5" hidden="1">
      <c r="B129" s="185" t="s">
        <v>206</v>
      </c>
      <c r="C129" s="186"/>
      <c r="D129" s="225"/>
      <c r="E129" s="206">
        <v>-2443</v>
      </c>
      <c r="F129" s="206">
        <v>-1093</v>
      </c>
      <c r="G129" s="206">
        <v>-1350</v>
      </c>
      <c r="H129" s="210" t="s">
        <v>214</v>
      </c>
      <c r="I129" s="211" t="s">
        <v>214</v>
      </c>
      <c r="J129" s="212" t="s">
        <v>214</v>
      </c>
      <c r="K129" s="206">
        <v>-1603</v>
      </c>
      <c r="L129" s="206">
        <v>-781</v>
      </c>
      <c r="M129" s="209">
        <v>-822</v>
      </c>
      <c r="N129" s="206">
        <v>3543</v>
      </c>
      <c r="O129" s="206">
        <v>1819</v>
      </c>
      <c r="P129" s="208">
        <v>1724</v>
      </c>
      <c r="Q129" s="206">
        <v>5146</v>
      </c>
      <c r="R129" s="206">
        <v>2600</v>
      </c>
      <c r="S129" s="209">
        <v>2546</v>
      </c>
      <c r="T129" s="205">
        <v>-840</v>
      </c>
      <c r="U129" s="206">
        <v>-312</v>
      </c>
      <c r="V129" s="209">
        <v>-528</v>
      </c>
      <c r="W129" s="206">
        <v>15658</v>
      </c>
      <c r="X129" s="206">
        <v>8072</v>
      </c>
      <c r="Y129" s="209">
        <v>7586</v>
      </c>
      <c r="Z129" s="206">
        <v>16498</v>
      </c>
      <c r="AA129" s="206">
        <v>8384</v>
      </c>
      <c r="AB129" s="208">
        <v>8114</v>
      </c>
      <c r="AC129" s="27"/>
    </row>
    <row r="130" spans="2:29" ht="13.5" hidden="1">
      <c r="B130" s="185" t="s">
        <v>207</v>
      </c>
      <c r="C130" s="186"/>
      <c r="D130" s="225"/>
      <c r="E130" s="206">
        <v>-8061</v>
      </c>
      <c r="F130" s="206">
        <v>-5497</v>
      </c>
      <c r="G130" s="206">
        <v>-2564</v>
      </c>
      <c r="H130" s="210" t="s">
        <v>214</v>
      </c>
      <c r="I130" s="211" t="s">
        <v>214</v>
      </c>
      <c r="J130" s="212" t="s">
        <v>214</v>
      </c>
      <c r="K130" s="206">
        <v>-1495</v>
      </c>
      <c r="L130" s="206">
        <v>-838</v>
      </c>
      <c r="M130" s="209">
        <v>-657</v>
      </c>
      <c r="N130" s="206">
        <v>3706</v>
      </c>
      <c r="O130" s="206">
        <v>1881</v>
      </c>
      <c r="P130" s="208">
        <v>1825</v>
      </c>
      <c r="Q130" s="206">
        <v>5201</v>
      </c>
      <c r="R130" s="206">
        <v>2719</v>
      </c>
      <c r="S130" s="209">
        <v>2482</v>
      </c>
      <c r="T130" s="205">
        <v>-6566</v>
      </c>
      <c r="U130" s="206">
        <v>-4659</v>
      </c>
      <c r="V130" s="209">
        <v>-1907</v>
      </c>
      <c r="W130" s="206">
        <v>37504</v>
      </c>
      <c r="X130" s="206">
        <v>18829</v>
      </c>
      <c r="Y130" s="209">
        <v>18675</v>
      </c>
      <c r="Z130" s="206">
        <v>44070</v>
      </c>
      <c r="AA130" s="206">
        <v>23488</v>
      </c>
      <c r="AB130" s="208">
        <v>20582</v>
      </c>
      <c r="AC130" s="27"/>
    </row>
    <row r="131" spans="2:29" ht="13.5" hidden="1">
      <c r="B131" s="185" t="s">
        <v>208</v>
      </c>
      <c r="C131" s="186"/>
      <c r="D131" s="225"/>
      <c r="E131" s="206">
        <v>4981</v>
      </c>
      <c r="F131" s="206">
        <v>3490</v>
      </c>
      <c r="G131" s="206">
        <v>1491</v>
      </c>
      <c r="H131" s="210" t="s">
        <v>214</v>
      </c>
      <c r="I131" s="211" t="s">
        <v>214</v>
      </c>
      <c r="J131" s="212" t="s">
        <v>214</v>
      </c>
      <c r="K131" s="206">
        <v>-963</v>
      </c>
      <c r="L131" s="206">
        <v>-455</v>
      </c>
      <c r="M131" s="209">
        <v>-508</v>
      </c>
      <c r="N131" s="206">
        <v>3399</v>
      </c>
      <c r="O131" s="206">
        <v>1772</v>
      </c>
      <c r="P131" s="208">
        <v>1627</v>
      </c>
      <c r="Q131" s="206">
        <v>4362</v>
      </c>
      <c r="R131" s="206">
        <v>2227</v>
      </c>
      <c r="S131" s="209">
        <v>2135</v>
      </c>
      <c r="T131" s="205">
        <v>5944</v>
      </c>
      <c r="U131" s="206">
        <v>3945</v>
      </c>
      <c r="V131" s="209">
        <v>1999</v>
      </c>
      <c r="W131" s="206">
        <v>29232</v>
      </c>
      <c r="X131" s="206">
        <v>15922</v>
      </c>
      <c r="Y131" s="209">
        <v>13310</v>
      </c>
      <c r="Z131" s="206">
        <v>23288</v>
      </c>
      <c r="AA131" s="206">
        <v>11977</v>
      </c>
      <c r="AB131" s="208">
        <v>11311</v>
      </c>
      <c r="AC131" s="27"/>
    </row>
    <row r="132" spans="2:29" ht="13.5" hidden="1">
      <c r="B132" s="185" t="s">
        <v>11</v>
      </c>
      <c r="C132" s="186"/>
      <c r="D132" s="225"/>
      <c r="E132" s="206">
        <v>-311</v>
      </c>
      <c r="F132" s="206">
        <v>-86</v>
      </c>
      <c r="G132" s="206">
        <v>-225</v>
      </c>
      <c r="H132" s="210" t="s">
        <v>214</v>
      </c>
      <c r="I132" s="211" t="s">
        <v>214</v>
      </c>
      <c r="J132" s="212" t="s">
        <v>214</v>
      </c>
      <c r="K132" s="206">
        <v>-639</v>
      </c>
      <c r="L132" s="206">
        <v>-256</v>
      </c>
      <c r="M132" s="209">
        <v>-383</v>
      </c>
      <c r="N132" s="206">
        <v>3884</v>
      </c>
      <c r="O132" s="206">
        <v>2034</v>
      </c>
      <c r="P132" s="208">
        <v>1850</v>
      </c>
      <c r="Q132" s="206">
        <v>4523</v>
      </c>
      <c r="R132" s="206">
        <v>2290</v>
      </c>
      <c r="S132" s="209">
        <v>2233</v>
      </c>
      <c r="T132" s="205">
        <v>328</v>
      </c>
      <c r="U132" s="206">
        <v>170</v>
      </c>
      <c r="V132" s="209">
        <v>158</v>
      </c>
      <c r="W132" s="206">
        <v>16342</v>
      </c>
      <c r="X132" s="206">
        <v>8515</v>
      </c>
      <c r="Y132" s="209">
        <v>7827</v>
      </c>
      <c r="Z132" s="206">
        <v>16014</v>
      </c>
      <c r="AA132" s="206">
        <v>8345</v>
      </c>
      <c r="AB132" s="208">
        <v>7669</v>
      </c>
      <c r="AC132" s="27"/>
    </row>
    <row r="133" spans="2:29" ht="13.5" hidden="1">
      <c r="B133" s="185" t="s">
        <v>12</v>
      </c>
      <c r="C133" s="186"/>
      <c r="D133" s="225"/>
      <c r="E133" s="206">
        <v>-891</v>
      </c>
      <c r="F133" s="206">
        <v>-584</v>
      </c>
      <c r="G133" s="206">
        <v>-307</v>
      </c>
      <c r="H133" s="210" t="s">
        <v>214</v>
      </c>
      <c r="I133" s="211" t="s">
        <v>214</v>
      </c>
      <c r="J133" s="212" t="s">
        <v>214</v>
      </c>
      <c r="K133" s="206">
        <v>-567</v>
      </c>
      <c r="L133" s="206">
        <v>-249</v>
      </c>
      <c r="M133" s="209">
        <v>-318</v>
      </c>
      <c r="N133" s="206">
        <v>3650</v>
      </c>
      <c r="O133" s="206">
        <v>1872</v>
      </c>
      <c r="P133" s="208">
        <v>1778</v>
      </c>
      <c r="Q133" s="206">
        <v>4217</v>
      </c>
      <c r="R133" s="206">
        <v>2121</v>
      </c>
      <c r="S133" s="209">
        <v>2096</v>
      </c>
      <c r="T133" s="205">
        <v>-324</v>
      </c>
      <c r="U133" s="206">
        <v>-335</v>
      </c>
      <c r="V133" s="209">
        <v>11</v>
      </c>
      <c r="W133" s="206">
        <v>14985</v>
      </c>
      <c r="X133" s="206">
        <v>7498</v>
      </c>
      <c r="Y133" s="209">
        <v>7487</v>
      </c>
      <c r="Z133" s="206">
        <v>15309</v>
      </c>
      <c r="AA133" s="206">
        <v>7833</v>
      </c>
      <c r="AB133" s="208">
        <v>7476</v>
      </c>
      <c r="AC133" s="27"/>
    </row>
    <row r="134" spans="2:29" ht="13.5" hidden="1">
      <c r="B134" s="185" t="s">
        <v>13</v>
      </c>
      <c r="C134" s="186"/>
      <c r="D134" s="225"/>
      <c r="E134" s="206">
        <v>-1102</v>
      </c>
      <c r="F134" s="206">
        <v>-513</v>
      </c>
      <c r="G134" s="206">
        <v>-589</v>
      </c>
      <c r="H134" s="210" t="s">
        <v>214</v>
      </c>
      <c r="I134" s="211" t="s">
        <v>214</v>
      </c>
      <c r="J134" s="212" t="s">
        <v>214</v>
      </c>
      <c r="K134" s="206">
        <v>-421</v>
      </c>
      <c r="L134" s="206">
        <v>-217</v>
      </c>
      <c r="M134" s="209">
        <v>-204</v>
      </c>
      <c r="N134" s="206">
        <v>3704</v>
      </c>
      <c r="O134" s="206">
        <v>1932</v>
      </c>
      <c r="P134" s="208">
        <v>1772</v>
      </c>
      <c r="Q134" s="206">
        <v>4125</v>
      </c>
      <c r="R134" s="206">
        <v>2149</v>
      </c>
      <c r="S134" s="209">
        <v>1976</v>
      </c>
      <c r="T134" s="205">
        <v>-681</v>
      </c>
      <c r="U134" s="206">
        <v>-296</v>
      </c>
      <c r="V134" s="209">
        <v>-385</v>
      </c>
      <c r="W134" s="206">
        <v>15233</v>
      </c>
      <c r="X134" s="206">
        <v>7839</v>
      </c>
      <c r="Y134" s="209">
        <v>7394</v>
      </c>
      <c r="Z134" s="206">
        <v>15914</v>
      </c>
      <c r="AA134" s="206">
        <v>8135</v>
      </c>
      <c r="AB134" s="208">
        <v>7779</v>
      </c>
      <c r="AC134" s="27"/>
    </row>
    <row r="135" spans="2:29" ht="13.5" hidden="1">
      <c r="B135" s="185" t="s">
        <v>14</v>
      </c>
      <c r="C135" s="186"/>
      <c r="D135" s="225"/>
      <c r="E135" s="206">
        <v>-527</v>
      </c>
      <c r="F135" s="206">
        <v>-253</v>
      </c>
      <c r="G135" s="206">
        <v>-274</v>
      </c>
      <c r="H135" s="210" t="s">
        <v>214</v>
      </c>
      <c r="I135" s="211" t="s">
        <v>214</v>
      </c>
      <c r="J135" s="212" t="s">
        <v>214</v>
      </c>
      <c r="K135" s="206">
        <v>-440</v>
      </c>
      <c r="L135" s="206">
        <v>-206</v>
      </c>
      <c r="M135" s="209">
        <v>-234</v>
      </c>
      <c r="N135" s="206">
        <v>4000</v>
      </c>
      <c r="O135" s="206">
        <v>2085</v>
      </c>
      <c r="P135" s="208">
        <v>1915</v>
      </c>
      <c r="Q135" s="206">
        <v>4440</v>
      </c>
      <c r="R135" s="206">
        <v>2291</v>
      </c>
      <c r="S135" s="209">
        <v>2149</v>
      </c>
      <c r="T135" s="205">
        <v>-87</v>
      </c>
      <c r="U135" s="206">
        <v>-47</v>
      </c>
      <c r="V135" s="209">
        <v>-40</v>
      </c>
      <c r="W135" s="206">
        <v>16794</v>
      </c>
      <c r="X135" s="206">
        <v>8520</v>
      </c>
      <c r="Y135" s="209">
        <v>8274</v>
      </c>
      <c r="Z135" s="206">
        <v>16881</v>
      </c>
      <c r="AA135" s="206">
        <v>8567</v>
      </c>
      <c r="AB135" s="208">
        <v>8314</v>
      </c>
      <c r="AC135" s="27"/>
    </row>
    <row r="136" spans="2:29" ht="13.5" hidden="1">
      <c r="B136" s="185" t="s">
        <v>15</v>
      </c>
      <c r="C136" s="186"/>
      <c r="D136" s="225"/>
      <c r="E136" s="206">
        <v>-1253</v>
      </c>
      <c r="F136" s="206">
        <v>-966</v>
      </c>
      <c r="G136" s="206">
        <v>-287</v>
      </c>
      <c r="H136" s="210" t="s">
        <v>214</v>
      </c>
      <c r="I136" s="211" t="s">
        <v>214</v>
      </c>
      <c r="J136" s="212" t="s">
        <v>214</v>
      </c>
      <c r="K136" s="206">
        <v>-518</v>
      </c>
      <c r="L136" s="206">
        <v>-288</v>
      </c>
      <c r="M136" s="209">
        <v>-230</v>
      </c>
      <c r="N136" s="206">
        <v>3706</v>
      </c>
      <c r="O136" s="206">
        <v>1906</v>
      </c>
      <c r="P136" s="208">
        <v>1800</v>
      </c>
      <c r="Q136" s="206">
        <v>4224</v>
      </c>
      <c r="R136" s="206">
        <v>2194</v>
      </c>
      <c r="S136" s="209">
        <v>2030</v>
      </c>
      <c r="T136" s="205">
        <v>-735</v>
      </c>
      <c r="U136" s="206">
        <v>-678</v>
      </c>
      <c r="V136" s="209">
        <v>-57</v>
      </c>
      <c r="W136" s="206">
        <v>15053</v>
      </c>
      <c r="X136" s="206">
        <v>7763</v>
      </c>
      <c r="Y136" s="209">
        <v>7290</v>
      </c>
      <c r="Z136" s="206">
        <v>15788</v>
      </c>
      <c r="AA136" s="206">
        <v>8441</v>
      </c>
      <c r="AB136" s="208">
        <v>7347</v>
      </c>
      <c r="AC136" s="27"/>
    </row>
    <row r="137" spans="2:29" ht="13.5" hidden="1">
      <c r="B137" s="185" t="s">
        <v>209</v>
      </c>
      <c r="C137" s="186"/>
      <c r="D137" s="225"/>
      <c r="E137" s="206">
        <v>276</v>
      </c>
      <c r="F137" s="206">
        <v>140</v>
      </c>
      <c r="G137" s="206">
        <v>136</v>
      </c>
      <c r="H137" s="210" t="s">
        <v>214</v>
      </c>
      <c r="I137" s="211" t="s">
        <v>214</v>
      </c>
      <c r="J137" s="212" t="s">
        <v>214</v>
      </c>
      <c r="K137" s="206">
        <v>-777</v>
      </c>
      <c r="L137" s="206">
        <v>-490</v>
      </c>
      <c r="M137" s="209">
        <v>-287</v>
      </c>
      <c r="N137" s="206">
        <v>3761</v>
      </c>
      <c r="O137" s="206">
        <v>1914</v>
      </c>
      <c r="P137" s="208">
        <v>1847</v>
      </c>
      <c r="Q137" s="206">
        <v>4538</v>
      </c>
      <c r="R137" s="206">
        <v>2404</v>
      </c>
      <c r="S137" s="209">
        <v>2134</v>
      </c>
      <c r="T137" s="205">
        <v>1053</v>
      </c>
      <c r="U137" s="206">
        <v>630</v>
      </c>
      <c r="V137" s="209">
        <v>423</v>
      </c>
      <c r="W137" s="206">
        <v>15717</v>
      </c>
      <c r="X137" s="206">
        <v>8249</v>
      </c>
      <c r="Y137" s="209">
        <v>7468</v>
      </c>
      <c r="Z137" s="206">
        <v>14664</v>
      </c>
      <c r="AA137" s="206">
        <v>7619</v>
      </c>
      <c r="AB137" s="208">
        <v>7045</v>
      </c>
      <c r="AC137" s="27"/>
    </row>
    <row r="138" spans="2:29" ht="13.5" hidden="1">
      <c r="B138" s="185" t="s">
        <v>17</v>
      </c>
      <c r="C138" s="186"/>
      <c r="D138" s="225"/>
      <c r="E138" s="206">
        <v>-1389</v>
      </c>
      <c r="F138" s="206">
        <v>-801</v>
      </c>
      <c r="G138" s="206">
        <v>-588</v>
      </c>
      <c r="H138" s="210" t="s">
        <v>214</v>
      </c>
      <c r="I138" s="211" t="s">
        <v>214</v>
      </c>
      <c r="J138" s="212" t="s">
        <v>214</v>
      </c>
      <c r="K138" s="206">
        <v>-1318</v>
      </c>
      <c r="L138" s="206">
        <v>-739</v>
      </c>
      <c r="M138" s="209">
        <v>-579</v>
      </c>
      <c r="N138" s="206">
        <v>3617</v>
      </c>
      <c r="O138" s="206">
        <v>1823</v>
      </c>
      <c r="P138" s="208">
        <v>1794</v>
      </c>
      <c r="Q138" s="206">
        <v>4935</v>
      </c>
      <c r="R138" s="206">
        <v>2562</v>
      </c>
      <c r="S138" s="209">
        <v>2373</v>
      </c>
      <c r="T138" s="205">
        <v>-71</v>
      </c>
      <c r="U138" s="206">
        <v>-62</v>
      </c>
      <c r="V138" s="209">
        <v>-9</v>
      </c>
      <c r="W138" s="206">
        <v>13988</v>
      </c>
      <c r="X138" s="206">
        <v>7094</v>
      </c>
      <c r="Y138" s="209">
        <v>6894</v>
      </c>
      <c r="Z138" s="206">
        <v>14059</v>
      </c>
      <c r="AA138" s="206">
        <v>7156</v>
      </c>
      <c r="AB138" s="208">
        <v>6903</v>
      </c>
      <c r="AC138" s="27"/>
    </row>
    <row r="139" spans="2:29" ht="13.5" hidden="1">
      <c r="B139" s="185" t="s">
        <v>18</v>
      </c>
      <c r="C139" s="186"/>
      <c r="D139" s="225"/>
      <c r="E139" s="206">
        <v>-1769</v>
      </c>
      <c r="F139" s="206">
        <v>-1047</v>
      </c>
      <c r="G139" s="206">
        <v>-722</v>
      </c>
      <c r="H139" s="210" t="s">
        <v>214</v>
      </c>
      <c r="I139" s="211" t="s">
        <v>214</v>
      </c>
      <c r="J139" s="212" t="s">
        <v>214</v>
      </c>
      <c r="K139" s="206">
        <v>-1626</v>
      </c>
      <c r="L139" s="206">
        <v>-805</v>
      </c>
      <c r="M139" s="209">
        <v>-821</v>
      </c>
      <c r="N139" s="206">
        <v>3475</v>
      </c>
      <c r="O139" s="206">
        <v>1790</v>
      </c>
      <c r="P139" s="208">
        <v>1685</v>
      </c>
      <c r="Q139" s="206">
        <v>5101</v>
      </c>
      <c r="R139" s="206">
        <v>2595</v>
      </c>
      <c r="S139" s="209">
        <v>2506</v>
      </c>
      <c r="T139" s="205">
        <v>-143</v>
      </c>
      <c r="U139" s="206">
        <v>-242</v>
      </c>
      <c r="V139" s="209">
        <v>99</v>
      </c>
      <c r="W139" s="206">
        <v>13930</v>
      </c>
      <c r="X139" s="206">
        <v>6989</v>
      </c>
      <c r="Y139" s="209">
        <v>6941</v>
      </c>
      <c r="Z139" s="206">
        <v>14073</v>
      </c>
      <c r="AA139" s="206">
        <v>7231</v>
      </c>
      <c r="AB139" s="208">
        <v>6842</v>
      </c>
      <c r="AC139" s="27"/>
    </row>
    <row r="140" spans="2:29" ht="13.5">
      <c r="B140" s="185" t="s">
        <v>249</v>
      </c>
      <c r="C140" s="186"/>
      <c r="D140" s="225"/>
      <c r="E140" s="206">
        <v>-2905</v>
      </c>
      <c r="F140" s="206">
        <v>-1575</v>
      </c>
      <c r="G140" s="206">
        <v>-1330</v>
      </c>
      <c r="H140" s="210">
        <v>440</v>
      </c>
      <c r="I140" s="211">
        <v>143</v>
      </c>
      <c r="J140" s="212">
        <v>297</v>
      </c>
      <c r="K140" s="206">
        <v>-2760</v>
      </c>
      <c r="L140" s="206">
        <v>-1477</v>
      </c>
      <c r="M140" s="209">
        <v>-1283</v>
      </c>
      <c r="N140" s="206">
        <v>3538</v>
      </c>
      <c r="O140" s="206">
        <v>1782</v>
      </c>
      <c r="P140" s="208">
        <v>1756</v>
      </c>
      <c r="Q140" s="206">
        <v>6298</v>
      </c>
      <c r="R140" s="206">
        <v>3259</v>
      </c>
      <c r="S140" s="209">
        <v>3039</v>
      </c>
      <c r="T140" s="205">
        <v>-585</v>
      </c>
      <c r="U140" s="206">
        <v>-241</v>
      </c>
      <c r="V140" s="209">
        <v>-344</v>
      </c>
      <c r="W140" s="206">
        <v>13962</v>
      </c>
      <c r="X140" s="206">
        <v>7367</v>
      </c>
      <c r="Y140" s="209">
        <v>6595</v>
      </c>
      <c r="Z140" s="206">
        <v>14547</v>
      </c>
      <c r="AA140" s="206">
        <v>7608</v>
      </c>
      <c r="AB140" s="208">
        <v>6939</v>
      </c>
      <c r="AC140" s="27"/>
    </row>
    <row r="141" spans="2:29" ht="13.5">
      <c r="B141" s="185" t="s">
        <v>206</v>
      </c>
      <c r="C141" s="186"/>
      <c r="D141" s="225"/>
      <c r="E141" s="206">
        <v>-2504</v>
      </c>
      <c r="F141" s="206">
        <v>-1291</v>
      </c>
      <c r="G141" s="206">
        <v>-1213</v>
      </c>
      <c r="H141" s="210">
        <v>430</v>
      </c>
      <c r="I141" s="211">
        <v>138</v>
      </c>
      <c r="J141" s="212">
        <v>292</v>
      </c>
      <c r="K141" s="206">
        <v>-2221</v>
      </c>
      <c r="L141" s="206">
        <v>-1143</v>
      </c>
      <c r="M141" s="209">
        <v>-1078</v>
      </c>
      <c r="N141" s="206">
        <v>3050</v>
      </c>
      <c r="O141" s="206">
        <v>1592</v>
      </c>
      <c r="P141" s="208">
        <v>1458</v>
      </c>
      <c r="Q141" s="206">
        <v>5271</v>
      </c>
      <c r="R141" s="206">
        <v>2735</v>
      </c>
      <c r="S141" s="209">
        <v>2536</v>
      </c>
      <c r="T141" s="205">
        <v>-713</v>
      </c>
      <c r="U141" s="206">
        <v>-286</v>
      </c>
      <c r="V141" s="209">
        <v>-427</v>
      </c>
      <c r="W141" s="206">
        <v>14761</v>
      </c>
      <c r="X141" s="206">
        <v>7545</v>
      </c>
      <c r="Y141" s="209">
        <v>7216</v>
      </c>
      <c r="Z141" s="206">
        <v>15474</v>
      </c>
      <c r="AA141" s="206">
        <v>7831</v>
      </c>
      <c r="AB141" s="208">
        <v>7643</v>
      </c>
      <c r="AC141" s="27"/>
    </row>
    <row r="142" spans="2:29" ht="13.5">
      <c r="B142" s="185" t="s">
        <v>207</v>
      </c>
      <c r="C142" s="186"/>
      <c r="D142" s="225"/>
      <c r="E142" s="206">
        <v>-8929</v>
      </c>
      <c r="F142" s="206">
        <v>-5710</v>
      </c>
      <c r="G142" s="206">
        <v>-3219</v>
      </c>
      <c r="H142" s="210">
        <v>427</v>
      </c>
      <c r="I142" s="211">
        <v>137</v>
      </c>
      <c r="J142" s="212">
        <v>290</v>
      </c>
      <c r="K142" s="206">
        <v>-1970</v>
      </c>
      <c r="L142" s="206">
        <v>-978</v>
      </c>
      <c r="M142" s="209">
        <v>-992</v>
      </c>
      <c r="N142" s="206">
        <v>3263</v>
      </c>
      <c r="O142" s="206">
        <v>1694</v>
      </c>
      <c r="P142" s="208">
        <v>1569</v>
      </c>
      <c r="Q142" s="206">
        <v>5233</v>
      </c>
      <c r="R142" s="206">
        <v>2672</v>
      </c>
      <c r="S142" s="209">
        <v>2561</v>
      </c>
      <c r="T142" s="205">
        <v>-7386</v>
      </c>
      <c r="U142" s="206">
        <v>-4869</v>
      </c>
      <c r="V142" s="209">
        <v>-2517</v>
      </c>
      <c r="W142" s="206">
        <v>35713</v>
      </c>
      <c r="X142" s="206">
        <v>18002</v>
      </c>
      <c r="Y142" s="209">
        <v>17711</v>
      </c>
      <c r="Z142" s="206">
        <v>43099</v>
      </c>
      <c r="AA142" s="206">
        <v>22871</v>
      </c>
      <c r="AB142" s="208">
        <v>20228</v>
      </c>
      <c r="AC142" s="27"/>
    </row>
    <row r="143" spans="2:29" ht="13.5">
      <c r="B143" s="185" t="s">
        <v>208</v>
      </c>
      <c r="C143" s="186"/>
      <c r="D143" s="225"/>
      <c r="E143" s="206">
        <v>5408</v>
      </c>
      <c r="F143" s="206">
        <v>3379</v>
      </c>
      <c r="G143" s="206">
        <v>2029</v>
      </c>
      <c r="H143" s="210">
        <v>433</v>
      </c>
      <c r="I143" s="211">
        <v>140</v>
      </c>
      <c r="J143" s="212">
        <v>293</v>
      </c>
      <c r="K143" s="206">
        <v>-1377</v>
      </c>
      <c r="L143" s="206">
        <v>-679</v>
      </c>
      <c r="M143" s="209">
        <v>-698</v>
      </c>
      <c r="N143" s="206">
        <v>3070</v>
      </c>
      <c r="O143" s="206">
        <v>1610</v>
      </c>
      <c r="P143" s="208">
        <v>1460</v>
      </c>
      <c r="Q143" s="206">
        <v>4447</v>
      </c>
      <c r="R143" s="206">
        <v>2289</v>
      </c>
      <c r="S143" s="209">
        <v>2158</v>
      </c>
      <c r="T143" s="205">
        <v>6352</v>
      </c>
      <c r="U143" s="206">
        <v>3918</v>
      </c>
      <c r="V143" s="209">
        <v>2434</v>
      </c>
      <c r="W143" s="206">
        <v>29282</v>
      </c>
      <c r="X143" s="206">
        <v>15927</v>
      </c>
      <c r="Y143" s="209">
        <v>13355</v>
      </c>
      <c r="Z143" s="206">
        <v>22930</v>
      </c>
      <c r="AA143" s="206">
        <v>12009</v>
      </c>
      <c r="AB143" s="208">
        <v>10921</v>
      </c>
      <c r="AC143" s="27"/>
    </row>
    <row r="144" spans="2:29" ht="13.5">
      <c r="B144" s="185" t="s">
        <v>11</v>
      </c>
      <c r="C144" s="186"/>
      <c r="D144" s="225"/>
      <c r="E144" s="206">
        <v>-80</v>
      </c>
      <c r="F144" s="206">
        <v>-121</v>
      </c>
      <c r="G144" s="206">
        <v>41</v>
      </c>
      <c r="H144" s="210">
        <v>433</v>
      </c>
      <c r="I144" s="211">
        <v>140</v>
      </c>
      <c r="J144" s="212">
        <v>293</v>
      </c>
      <c r="K144" s="206">
        <v>-1069</v>
      </c>
      <c r="L144" s="206">
        <v>-524</v>
      </c>
      <c r="M144" s="209">
        <v>-545</v>
      </c>
      <c r="N144" s="206">
        <v>3702</v>
      </c>
      <c r="O144" s="206">
        <v>1917</v>
      </c>
      <c r="P144" s="208">
        <v>1785</v>
      </c>
      <c r="Q144" s="206">
        <v>4771</v>
      </c>
      <c r="R144" s="206">
        <v>2441</v>
      </c>
      <c r="S144" s="209">
        <v>2330</v>
      </c>
      <c r="T144" s="205">
        <v>556</v>
      </c>
      <c r="U144" s="206">
        <v>263</v>
      </c>
      <c r="V144" s="209">
        <v>293</v>
      </c>
      <c r="W144" s="206">
        <v>17522</v>
      </c>
      <c r="X144" s="206">
        <v>9026</v>
      </c>
      <c r="Y144" s="209">
        <v>8496</v>
      </c>
      <c r="Z144" s="206">
        <v>16966</v>
      </c>
      <c r="AA144" s="206">
        <v>8763</v>
      </c>
      <c r="AB144" s="208">
        <v>8203</v>
      </c>
      <c r="AC144" s="27"/>
    </row>
    <row r="145" spans="2:29" ht="13.5">
      <c r="B145" s="185" t="s">
        <v>12</v>
      </c>
      <c r="C145" s="186"/>
      <c r="D145" s="225"/>
      <c r="E145" s="206">
        <v>-1019</v>
      </c>
      <c r="F145" s="206">
        <v>-572</v>
      </c>
      <c r="G145" s="206">
        <v>-447</v>
      </c>
      <c r="H145" s="210">
        <v>433</v>
      </c>
      <c r="I145" s="211">
        <v>140</v>
      </c>
      <c r="J145" s="212">
        <v>293</v>
      </c>
      <c r="K145" s="206">
        <v>-901</v>
      </c>
      <c r="L145" s="206">
        <v>-438</v>
      </c>
      <c r="M145" s="209">
        <v>-463</v>
      </c>
      <c r="N145" s="206">
        <v>3144</v>
      </c>
      <c r="O145" s="206">
        <v>1617</v>
      </c>
      <c r="P145" s="208">
        <v>1527</v>
      </c>
      <c r="Q145" s="206">
        <v>4045</v>
      </c>
      <c r="R145" s="206">
        <v>2055</v>
      </c>
      <c r="S145" s="209">
        <v>1990</v>
      </c>
      <c r="T145" s="205">
        <v>-551</v>
      </c>
      <c r="U145" s="206">
        <v>-274</v>
      </c>
      <c r="V145" s="209">
        <v>-277</v>
      </c>
      <c r="W145" s="206">
        <v>14378</v>
      </c>
      <c r="X145" s="206">
        <v>7373</v>
      </c>
      <c r="Y145" s="209">
        <v>7005</v>
      </c>
      <c r="Z145" s="206">
        <v>14929</v>
      </c>
      <c r="AA145" s="206">
        <v>7647</v>
      </c>
      <c r="AB145" s="208">
        <v>7282</v>
      </c>
      <c r="AC145" s="27"/>
    </row>
    <row r="146" spans="2:29" ht="13.5">
      <c r="B146" s="185" t="s">
        <v>13</v>
      </c>
      <c r="C146" s="186"/>
      <c r="D146" s="225"/>
      <c r="E146" s="206">
        <v>-970</v>
      </c>
      <c r="F146" s="206">
        <v>-295</v>
      </c>
      <c r="G146" s="206">
        <v>-675</v>
      </c>
      <c r="H146" s="210">
        <v>433</v>
      </c>
      <c r="I146" s="211">
        <v>140</v>
      </c>
      <c r="J146" s="212">
        <v>293</v>
      </c>
      <c r="K146" s="206">
        <v>-1059</v>
      </c>
      <c r="L146" s="206">
        <v>-465</v>
      </c>
      <c r="M146" s="209">
        <v>-594</v>
      </c>
      <c r="N146" s="206">
        <v>3559</v>
      </c>
      <c r="O146" s="206">
        <v>1878</v>
      </c>
      <c r="P146" s="208">
        <v>1681</v>
      </c>
      <c r="Q146" s="206">
        <v>4618</v>
      </c>
      <c r="R146" s="206">
        <v>2343</v>
      </c>
      <c r="S146" s="209">
        <v>2275</v>
      </c>
      <c r="T146" s="205">
        <v>-344</v>
      </c>
      <c r="U146" s="206">
        <v>30</v>
      </c>
      <c r="V146" s="209">
        <v>-374</v>
      </c>
      <c r="W146" s="206">
        <v>16623</v>
      </c>
      <c r="X146" s="206">
        <v>8659</v>
      </c>
      <c r="Y146" s="209">
        <v>7964</v>
      </c>
      <c r="Z146" s="206">
        <v>16967</v>
      </c>
      <c r="AA146" s="206">
        <v>8629</v>
      </c>
      <c r="AB146" s="208">
        <v>8338</v>
      </c>
      <c r="AC146" s="27"/>
    </row>
    <row r="147" spans="2:29" ht="13.5">
      <c r="B147" s="185" t="s">
        <v>14</v>
      </c>
      <c r="C147" s="186"/>
      <c r="D147" s="225"/>
      <c r="E147" s="206">
        <v>-896</v>
      </c>
      <c r="F147" s="206">
        <v>-518</v>
      </c>
      <c r="G147" s="206">
        <v>-378</v>
      </c>
      <c r="H147" s="210">
        <v>433</v>
      </c>
      <c r="I147" s="211">
        <v>140</v>
      </c>
      <c r="J147" s="212">
        <v>293</v>
      </c>
      <c r="K147" s="206">
        <v>-979</v>
      </c>
      <c r="L147" s="206">
        <v>-567</v>
      </c>
      <c r="M147" s="209">
        <v>-412</v>
      </c>
      <c r="N147" s="206">
        <v>3670</v>
      </c>
      <c r="O147" s="206">
        <v>1842</v>
      </c>
      <c r="P147" s="208">
        <v>1828</v>
      </c>
      <c r="Q147" s="206">
        <v>4649</v>
      </c>
      <c r="R147" s="206">
        <v>2409</v>
      </c>
      <c r="S147" s="209">
        <v>2240</v>
      </c>
      <c r="T147" s="205">
        <v>-350</v>
      </c>
      <c r="U147" s="206">
        <v>-91</v>
      </c>
      <c r="V147" s="209">
        <v>-259</v>
      </c>
      <c r="W147" s="206">
        <v>16519</v>
      </c>
      <c r="X147" s="206">
        <v>8361</v>
      </c>
      <c r="Y147" s="209">
        <v>8158</v>
      </c>
      <c r="Z147" s="206">
        <v>16869</v>
      </c>
      <c r="AA147" s="206">
        <v>8452</v>
      </c>
      <c r="AB147" s="208">
        <v>8417</v>
      </c>
      <c r="AC147" s="27"/>
    </row>
    <row r="148" spans="2:29" ht="13.5">
      <c r="B148" s="185" t="s">
        <v>15</v>
      </c>
      <c r="C148" s="186"/>
      <c r="D148" s="225"/>
      <c r="E148" s="206">
        <v>-1376</v>
      </c>
      <c r="F148" s="206">
        <v>-857</v>
      </c>
      <c r="G148" s="206">
        <v>-519</v>
      </c>
      <c r="H148" s="210">
        <v>433</v>
      </c>
      <c r="I148" s="211">
        <v>140</v>
      </c>
      <c r="J148" s="212">
        <v>293</v>
      </c>
      <c r="K148" s="206">
        <v>-1055</v>
      </c>
      <c r="L148" s="206">
        <v>-547</v>
      </c>
      <c r="M148" s="209">
        <v>-508</v>
      </c>
      <c r="N148" s="206">
        <v>3093</v>
      </c>
      <c r="O148" s="206">
        <v>1581</v>
      </c>
      <c r="P148" s="208">
        <v>1512</v>
      </c>
      <c r="Q148" s="206">
        <v>4148</v>
      </c>
      <c r="R148" s="206">
        <v>2128</v>
      </c>
      <c r="S148" s="209">
        <v>2020</v>
      </c>
      <c r="T148" s="205">
        <v>-754</v>
      </c>
      <c r="U148" s="206">
        <v>-450</v>
      </c>
      <c r="V148" s="209">
        <v>-304</v>
      </c>
      <c r="W148" s="206">
        <v>14275</v>
      </c>
      <c r="X148" s="206">
        <v>7387</v>
      </c>
      <c r="Y148" s="209">
        <v>6888</v>
      </c>
      <c r="Z148" s="206">
        <v>15029</v>
      </c>
      <c r="AA148" s="206">
        <v>7837</v>
      </c>
      <c r="AB148" s="208">
        <v>7192</v>
      </c>
      <c r="AC148" s="27"/>
    </row>
    <row r="149" spans="2:29" ht="13.5">
      <c r="B149" s="185" t="s">
        <v>209</v>
      </c>
      <c r="C149" s="186"/>
      <c r="D149" s="225"/>
      <c r="E149" s="206">
        <v>1303</v>
      </c>
      <c r="F149" s="206">
        <v>720</v>
      </c>
      <c r="G149" s="206">
        <v>583</v>
      </c>
      <c r="H149" s="210">
        <v>441</v>
      </c>
      <c r="I149" s="211">
        <v>144</v>
      </c>
      <c r="J149" s="212">
        <v>297</v>
      </c>
      <c r="K149" s="206">
        <v>-1184</v>
      </c>
      <c r="L149" s="206">
        <v>-553</v>
      </c>
      <c r="M149" s="209">
        <v>-631</v>
      </c>
      <c r="N149" s="206">
        <v>3724</v>
      </c>
      <c r="O149" s="206">
        <v>1951</v>
      </c>
      <c r="P149" s="208">
        <v>1773</v>
      </c>
      <c r="Q149" s="206">
        <v>4908</v>
      </c>
      <c r="R149" s="206">
        <v>2504</v>
      </c>
      <c r="S149" s="209">
        <v>2404</v>
      </c>
      <c r="T149" s="205">
        <v>2046</v>
      </c>
      <c r="U149" s="206">
        <v>1129</v>
      </c>
      <c r="V149" s="209">
        <v>917</v>
      </c>
      <c r="W149" s="206">
        <v>18043</v>
      </c>
      <c r="X149" s="206">
        <v>9395</v>
      </c>
      <c r="Y149" s="209">
        <v>8648</v>
      </c>
      <c r="Z149" s="206">
        <v>15997</v>
      </c>
      <c r="AA149" s="206">
        <v>8266</v>
      </c>
      <c r="AB149" s="208">
        <v>7731</v>
      </c>
      <c r="AC149" s="27"/>
    </row>
    <row r="150" spans="2:29" ht="13.5">
      <c r="B150" s="185" t="s">
        <v>17</v>
      </c>
      <c r="C150" s="186"/>
      <c r="D150" s="225"/>
      <c r="E150" s="206">
        <v>-759</v>
      </c>
      <c r="F150" s="206">
        <v>-499</v>
      </c>
      <c r="G150" s="206">
        <v>-260</v>
      </c>
      <c r="H150" s="210">
        <v>440</v>
      </c>
      <c r="I150" s="211">
        <v>145</v>
      </c>
      <c r="J150" s="212">
        <v>295</v>
      </c>
      <c r="K150" s="206">
        <v>-1574</v>
      </c>
      <c r="L150" s="206">
        <v>-815</v>
      </c>
      <c r="M150" s="209">
        <v>-759</v>
      </c>
      <c r="N150" s="206">
        <v>3330</v>
      </c>
      <c r="O150" s="206">
        <v>1690</v>
      </c>
      <c r="P150" s="208">
        <v>1640</v>
      </c>
      <c r="Q150" s="206">
        <v>4904</v>
      </c>
      <c r="R150" s="206">
        <v>2505</v>
      </c>
      <c r="S150" s="209">
        <v>2399</v>
      </c>
      <c r="T150" s="205">
        <v>375</v>
      </c>
      <c r="U150" s="206">
        <v>171</v>
      </c>
      <c r="V150" s="209">
        <v>204</v>
      </c>
      <c r="W150" s="206">
        <v>14729</v>
      </c>
      <c r="X150" s="206">
        <v>7428</v>
      </c>
      <c r="Y150" s="209">
        <v>7301</v>
      </c>
      <c r="Z150" s="206">
        <v>14354</v>
      </c>
      <c r="AA150" s="206">
        <v>7257</v>
      </c>
      <c r="AB150" s="208">
        <v>7097</v>
      </c>
      <c r="AC150" s="27"/>
    </row>
    <row r="151" spans="2:29" ht="13.5">
      <c r="B151" s="185" t="s">
        <v>18</v>
      </c>
      <c r="C151" s="186"/>
      <c r="D151" s="225"/>
      <c r="E151" s="206">
        <v>-1160</v>
      </c>
      <c r="F151" s="206">
        <v>-693</v>
      </c>
      <c r="G151" s="206">
        <v>-467</v>
      </c>
      <c r="H151" s="210">
        <v>444</v>
      </c>
      <c r="I151" s="211">
        <v>144</v>
      </c>
      <c r="J151" s="212">
        <v>300</v>
      </c>
      <c r="K151" s="206">
        <v>-1772</v>
      </c>
      <c r="L151" s="206">
        <v>-882</v>
      </c>
      <c r="M151" s="209">
        <v>-890</v>
      </c>
      <c r="N151" s="206">
        <v>3160</v>
      </c>
      <c r="O151" s="206">
        <v>1605</v>
      </c>
      <c r="P151" s="208">
        <v>1555</v>
      </c>
      <c r="Q151" s="206">
        <v>4932</v>
      </c>
      <c r="R151" s="206">
        <v>2487</v>
      </c>
      <c r="S151" s="209">
        <v>2445</v>
      </c>
      <c r="T151" s="205">
        <v>168</v>
      </c>
      <c r="U151" s="206">
        <v>45</v>
      </c>
      <c r="V151" s="209">
        <v>123</v>
      </c>
      <c r="W151" s="206">
        <v>14844</v>
      </c>
      <c r="X151" s="206">
        <v>7475</v>
      </c>
      <c r="Y151" s="209">
        <v>7369</v>
      </c>
      <c r="Z151" s="206">
        <v>14676</v>
      </c>
      <c r="AA151" s="206">
        <v>7430</v>
      </c>
      <c r="AB151" s="208">
        <v>7246</v>
      </c>
      <c r="AC151" s="27"/>
    </row>
    <row r="152" spans="2:29" ht="13.5">
      <c r="B152" s="185" t="s">
        <v>256</v>
      </c>
      <c r="C152" s="186"/>
      <c r="D152" s="225"/>
      <c r="E152" s="206">
        <v>-2807</v>
      </c>
      <c r="F152" s="206">
        <v>-1360</v>
      </c>
      <c r="G152" s="206">
        <v>-1447</v>
      </c>
      <c r="H152" s="210">
        <v>440</v>
      </c>
      <c r="I152" s="211">
        <v>143</v>
      </c>
      <c r="J152" s="212">
        <v>297</v>
      </c>
      <c r="K152" s="206">
        <v>-2984</v>
      </c>
      <c r="L152" s="206">
        <v>-1519</v>
      </c>
      <c r="M152" s="209">
        <v>-1465</v>
      </c>
      <c r="N152" s="206">
        <v>3350</v>
      </c>
      <c r="O152" s="206">
        <v>1729</v>
      </c>
      <c r="P152" s="208">
        <v>1621</v>
      </c>
      <c r="Q152" s="206">
        <v>6334</v>
      </c>
      <c r="R152" s="206">
        <v>3248</v>
      </c>
      <c r="S152" s="209">
        <v>3086</v>
      </c>
      <c r="T152" s="205">
        <v>-263</v>
      </c>
      <c r="U152" s="206">
        <v>16</v>
      </c>
      <c r="V152" s="209">
        <v>-279</v>
      </c>
      <c r="W152" s="206">
        <v>14639</v>
      </c>
      <c r="X152" s="206">
        <v>7645</v>
      </c>
      <c r="Y152" s="209">
        <v>6994</v>
      </c>
      <c r="Z152" s="206">
        <v>14902</v>
      </c>
      <c r="AA152" s="206">
        <v>7629</v>
      </c>
      <c r="AB152" s="208">
        <v>7273</v>
      </c>
      <c r="AC152" s="27"/>
    </row>
    <row r="153" spans="2:29" ht="13.5">
      <c r="B153" s="185" t="s">
        <v>206</v>
      </c>
      <c r="C153" s="186"/>
      <c r="D153" s="225"/>
      <c r="E153" s="206">
        <v>-2426</v>
      </c>
      <c r="F153" s="206">
        <v>-1132</v>
      </c>
      <c r="G153" s="206">
        <v>-1294</v>
      </c>
      <c r="H153" s="210">
        <v>430</v>
      </c>
      <c r="I153" s="211">
        <v>138</v>
      </c>
      <c r="J153" s="212">
        <v>292</v>
      </c>
      <c r="K153" s="206">
        <v>-2155</v>
      </c>
      <c r="L153" s="206">
        <v>-1085</v>
      </c>
      <c r="M153" s="209">
        <v>-1070</v>
      </c>
      <c r="N153" s="206">
        <v>2932</v>
      </c>
      <c r="O153" s="206">
        <v>1522</v>
      </c>
      <c r="P153" s="208">
        <v>1410</v>
      </c>
      <c r="Q153" s="206">
        <v>5087</v>
      </c>
      <c r="R153" s="206">
        <v>2607</v>
      </c>
      <c r="S153" s="209">
        <v>2480</v>
      </c>
      <c r="T153" s="205">
        <v>-701</v>
      </c>
      <c r="U153" s="206">
        <v>-185</v>
      </c>
      <c r="V153" s="209">
        <v>-516</v>
      </c>
      <c r="W153" s="206">
        <v>14963</v>
      </c>
      <c r="X153" s="206">
        <v>7823</v>
      </c>
      <c r="Y153" s="209">
        <v>7140</v>
      </c>
      <c r="Z153" s="206">
        <v>15664</v>
      </c>
      <c r="AA153" s="206">
        <v>8008</v>
      </c>
      <c r="AB153" s="208">
        <v>7656</v>
      </c>
      <c r="AC153" s="27"/>
    </row>
    <row r="154" spans="2:29" ht="13.5">
      <c r="B154" s="185" t="s">
        <v>207</v>
      </c>
      <c r="C154" s="186"/>
      <c r="D154" s="225"/>
      <c r="E154" s="206">
        <v>-8797</v>
      </c>
      <c r="F154" s="206">
        <v>-5245</v>
      </c>
      <c r="G154" s="206">
        <v>-3552</v>
      </c>
      <c r="H154" s="210">
        <v>427</v>
      </c>
      <c r="I154" s="211">
        <v>137</v>
      </c>
      <c r="J154" s="212">
        <v>290</v>
      </c>
      <c r="K154" s="206">
        <v>-1806</v>
      </c>
      <c r="L154" s="206">
        <v>-893</v>
      </c>
      <c r="M154" s="209">
        <v>-913</v>
      </c>
      <c r="N154" s="206">
        <v>3000</v>
      </c>
      <c r="O154" s="206">
        <v>1544</v>
      </c>
      <c r="P154" s="208">
        <v>1456</v>
      </c>
      <c r="Q154" s="206">
        <v>4806</v>
      </c>
      <c r="R154" s="206">
        <v>2437</v>
      </c>
      <c r="S154" s="209">
        <v>2369</v>
      </c>
      <c r="T154" s="205">
        <v>-7418</v>
      </c>
      <c r="U154" s="206">
        <v>-4489</v>
      </c>
      <c r="V154" s="209">
        <v>-2929</v>
      </c>
      <c r="W154" s="206">
        <v>35003</v>
      </c>
      <c r="X154" s="206">
        <v>17756</v>
      </c>
      <c r="Y154" s="209">
        <v>17247</v>
      </c>
      <c r="Z154" s="206">
        <v>42421</v>
      </c>
      <c r="AA154" s="206">
        <v>22245</v>
      </c>
      <c r="AB154" s="208">
        <v>20176</v>
      </c>
      <c r="AC154" s="27"/>
    </row>
    <row r="155" spans="2:29" ht="13.5">
      <c r="B155" s="185" t="s">
        <v>208</v>
      </c>
      <c r="C155" s="186"/>
      <c r="D155" s="225"/>
      <c r="E155" s="206">
        <v>4560</v>
      </c>
      <c r="F155" s="206">
        <v>2807</v>
      </c>
      <c r="G155" s="206">
        <v>1753</v>
      </c>
      <c r="H155" s="210">
        <v>433</v>
      </c>
      <c r="I155" s="211">
        <v>140</v>
      </c>
      <c r="J155" s="212">
        <v>293</v>
      </c>
      <c r="K155" s="206">
        <v>-1651</v>
      </c>
      <c r="L155" s="206">
        <v>-812</v>
      </c>
      <c r="M155" s="209">
        <v>-839</v>
      </c>
      <c r="N155" s="206">
        <v>3049</v>
      </c>
      <c r="O155" s="206">
        <v>1580</v>
      </c>
      <c r="P155" s="208">
        <v>1469</v>
      </c>
      <c r="Q155" s="206">
        <v>4700</v>
      </c>
      <c r="R155" s="206">
        <v>2392</v>
      </c>
      <c r="S155" s="209">
        <v>2308</v>
      </c>
      <c r="T155" s="205">
        <v>5778</v>
      </c>
      <c r="U155" s="206">
        <v>3479</v>
      </c>
      <c r="V155" s="209">
        <v>2299</v>
      </c>
      <c r="W155" s="206">
        <v>29120</v>
      </c>
      <c r="X155" s="206">
        <v>15714</v>
      </c>
      <c r="Y155" s="209">
        <v>13406</v>
      </c>
      <c r="Z155" s="206">
        <v>23342</v>
      </c>
      <c r="AA155" s="206">
        <v>12235</v>
      </c>
      <c r="AB155" s="208">
        <v>11107</v>
      </c>
      <c r="AC155" s="27"/>
    </row>
    <row r="156" spans="2:29" ht="13.5">
      <c r="B156" s="185" t="s">
        <v>257</v>
      </c>
      <c r="C156" s="186"/>
      <c r="D156" s="225"/>
      <c r="E156" s="206">
        <v>-465</v>
      </c>
      <c r="F156" s="206">
        <v>-261</v>
      </c>
      <c r="G156" s="206">
        <v>-204</v>
      </c>
      <c r="H156" s="210">
        <v>433</v>
      </c>
      <c r="I156" s="211">
        <v>140</v>
      </c>
      <c r="J156" s="212">
        <v>293</v>
      </c>
      <c r="K156" s="206">
        <v>-1523</v>
      </c>
      <c r="L156" s="206">
        <v>-717</v>
      </c>
      <c r="M156" s="209">
        <v>-806</v>
      </c>
      <c r="N156" s="206">
        <v>3476</v>
      </c>
      <c r="O156" s="206">
        <v>1807</v>
      </c>
      <c r="P156" s="208">
        <v>1669</v>
      </c>
      <c r="Q156" s="206">
        <v>4999</v>
      </c>
      <c r="R156" s="206">
        <v>2524</v>
      </c>
      <c r="S156" s="209">
        <v>2475</v>
      </c>
      <c r="T156" s="205">
        <v>625</v>
      </c>
      <c r="U156" s="206">
        <v>316</v>
      </c>
      <c r="V156" s="209">
        <v>309</v>
      </c>
      <c r="W156" s="206">
        <v>17392</v>
      </c>
      <c r="X156" s="206">
        <v>8933</v>
      </c>
      <c r="Y156" s="209">
        <v>8459</v>
      </c>
      <c r="Z156" s="206">
        <v>16767</v>
      </c>
      <c r="AA156" s="206">
        <v>8617</v>
      </c>
      <c r="AB156" s="208">
        <v>8150</v>
      </c>
      <c r="AC156" s="27"/>
    </row>
    <row r="157" spans="2:29" ht="13.5">
      <c r="B157" s="185" t="s">
        <v>12</v>
      </c>
      <c r="C157" s="186"/>
      <c r="D157" s="225"/>
      <c r="E157" s="206">
        <v>-967</v>
      </c>
      <c r="F157" s="206">
        <v>-705</v>
      </c>
      <c r="G157" s="206">
        <v>-262</v>
      </c>
      <c r="H157" s="210">
        <v>433</v>
      </c>
      <c r="I157" s="211">
        <v>140</v>
      </c>
      <c r="J157" s="212">
        <v>293</v>
      </c>
      <c r="K157" s="206">
        <v>-1258</v>
      </c>
      <c r="L157" s="206">
        <v>-627</v>
      </c>
      <c r="M157" s="209">
        <v>-631</v>
      </c>
      <c r="N157" s="206">
        <v>2960</v>
      </c>
      <c r="O157" s="206">
        <v>1524</v>
      </c>
      <c r="P157" s="208">
        <v>1436</v>
      </c>
      <c r="Q157" s="206">
        <v>4218</v>
      </c>
      <c r="R157" s="206">
        <v>2151</v>
      </c>
      <c r="S157" s="209">
        <v>2067</v>
      </c>
      <c r="T157" s="205">
        <v>-142</v>
      </c>
      <c r="U157" s="206">
        <v>-218</v>
      </c>
      <c r="V157" s="209">
        <v>76</v>
      </c>
      <c r="W157" s="206">
        <v>15002</v>
      </c>
      <c r="X157" s="206">
        <v>7753</v>
      </c>
      <c r="Y157" s="209">
        <v>7249</v>
      </c>
      <c r="Z157" s="206">
        <v>15144</v>
      </c>
      <c r="AA157" s="206">
        <v>7971</v>
      </c>
      <c r="AB157" s="208">
        <v>7173</v>
      </c>
      <c r="AC157" s="27"/>
    </row>
    <row r="158" spans="2:29" ht="13.5">
      <c r="B158" s="185" t="s">
        <v>13</v>
      </c>
      <c r="C158" s="186"/>
      <c r="D158" s="225"/>
      <c r="E158" s="206">
        <v>-937</v>
      </c>
      <c r="F158" s="206">
        <v>-384</v>
      </c>
      <c r="G158" s="206">
        <v>-553</v>
      </c>
      <c r="H158" s="210">
        <v>433</v>
      </c>
      <c r="I158" s="211">
        <v>140</v>
      </c>
      <c r="J158" s="212">
        <v>293</v>
      </c>
      <c r="K158" s="206">
        <v>-1065</v>
      </c>
      <c r="L158" s="206">
        <v>-508</v>
      </c>
      <c r="M158" s="209">
        <v>-557</v>
      </c>
      <c r="N158" s="206">
        <v>3530</v>
      </c>
      <c r="O158" s="206">
        <v>1766</v>
      </c>
      <c r="P158" s="208">
        <v>1764</v>
      </c>
      <c r="Q158" s="206">
        <v>4595</v>
      </c>
      <c r="R158" s="206">
        <v>2274</v>
      </c>
      <c r="S158" s="209">
        <v>2321</v>
      </c>
      <c r="T158" s="205">
        <v>-305</v>
      </c>
      <c r="U158" s="206">
        <v>-16</v>
      </c>
      <c r="V158" s="209">
        <v>-289</v>
      </c>
      <c r="W158" s="206">
        <v>17778</v>
      </c>
      <c r="X158" s="206">
        <v>9298</v>
      </c>
      <c r="Y158" s="209">
        <v>8480</v>
      </c>
      <c r="Z158" s="206">
        <v>18083</v>
      </c>
      <c r="AA158" s="206">
        <v>9314</v>
      </c>
      <c r="AB158" s="208">
        <v>8769</v>
      </c>
      <c r="AC158" s="27"/>
    </row>
    <row r="159" spans="2:29" ht="13.5">
      <c r="B159" s="185" t="s">
        <v>14</v>
      </c>
      <c r="C159" s="186"/>
      <c r="D159" s="225"/>
      <c r="E159" s="206">
        <v>-1056</v>
      </c>
      <c r="F159" s="206">
        <v>-647</v>
      </c>
      <c r="G159" s="206">
        <v>-409</v>
      </c>
      <c r="H159" s="210">
        <v>433</v>
      </c>
      <c r="I159" s="211">
        <v>140</v>
      </c>
      <c r="J159" s="212">
        <v>293</v>
      </c>
      <c r="K159" s="206">
        <v>-1112</v>
      </c>
      <c r="L159" s="206">
        <v>-662</v>
      </c>
      <c r="M159" s="209">
        <v>-450</v>
      </c>
      <c r="N159" s="206">
        <v>3371</v>
      </c>
      <c r="O159" s="206">
        <v>1697</v>
      </c>
      <c r="P159" s="208">
        <v>1674</v>
      </c>
      <c r="Q159" s="206">
        <v>4483</v>
      </c>
      <c r="R159" s="206">
        <v>2359</v>
      </c>
      <c r="S159" s="209">
        <v>2124</v>
      </c>
      <c r="T159" s="205">
        <v>-377</v>
      </c>
      <c r="U159" s="206">
        <v>-125</v>
      </c>
      <c r="V159" s="209">
        <v>-252</v>
      </c>
      <c r="W159" s="206">
        <v>15809</v>
      </c>
      <c r="X159" s="206">
        <v>8189</v>
      </c>
      <c r="Y159" s="209">
        <v>7620</v>
      </c>
      <c r="Z159" s="206">
        <v>16186</v>
      </c>
      <c r="AA159" s="206">
        <v>8314</v>
      </c>
      <c r="AB159" s="208">
        <v>7872</v>
      </c>
      <c r="AC159" s="27"/>
    </row>
    <row r="160" spans="2:29" ht="13.5">
      <c r="B160" s="185" t="s">
        <v>15</v>
      </c>
      <c r="C160" s="186"/>
      <c r="D160" s="225"/>
      <c r="E160" s="206">
        <v>-1125</v>
      </c>
      <c r="F160" s="206">
        <v>-969</v>
      </c>
      <c r="G160" s="206">
        <v>-156</v>
      </c>
      <c r="H160" s="210">
        <v>433</v>
      </c>
      <c r="I160" s="211">
        <v>140</v>
      </c>
      <c r="J160" s="212">
        <v>293</v>
      </c>
      <c r="K160" s="210">
        <v>-1306</v>
      </c>
      <c r="L160" s="211">
        <v>-748</v>
      </c>
      <c r="M160" s="212">
        <v>-558</v>
      </c>
      <c r="N160" s="206">
        <v>3210</v>
      </c>
      <c r="O160" s="206">
        <v>1614</v>
      </c>
      <c r="P160" s="208">
        <v>1596</v>
      </c>
      <c r="Q160" s="206">
        <v>4516</v>
      </c>
      <c r="R160" s="206">
        <v>2362</v>
      </c>
      <c r="S160" s="209">
        <v>2154</v>
      </c>
      <c r="T160" s="205">
        <v>-252</v>
      </c>
      <c r="U160" s="206">
        <v>-361</v>
      </c>
      <c r="V160" s="209">
        <v>109</v>
      </c>
      <c r="W160" s="206">
        <v>16513</v>
      </c>
      <c r="X160" s="206">
        <v>8270</v>
      </c>
      <c r="Y160" s="209">
        <v>8243</v>
      </c>
      <c r="Z160" s="206">
        <v>16765</v>
      </c>
      <c r="AA160" s="206">
        <v>8631</v>
      </c>
      <c r="AB160" s="208">
        <v>8134</v>
      </c>
      <c r="AC160" s="27"/>
    </row>
    <row r="161" spans="2:29" ht="13.5">
      <c r="B161" s="185" t="s">
        <v>209</v>
      </c>
      <c r="C161" s="186"/>
      <c r="D161" s="225"/>
      <c r="E161" s="206">
        <v>716</v>
      </c>
      <c r="F161" s="206">
        <v>584</v>
      </c>
      <c r="G161" s="206">
        <v>132</v>
      </c>
      <c r="H161" s="210">
        <v>441</v>
      </c>
      <c r="I161" s="211">
        <v>144</v>
      </c>
      <c r="J161" s="212">
        <v>297</v>
      </c>
      <c r="K161" s="206">
        <v>-1569</v>
      </c>
      <c r="L161" s="206">
        <v>-794</v>
      </c>
      <c r="M161" s="209">
        <v>-775</v>
      </c>
      <c r="N161" s="206">
        <v>3394</v>
      </c>
      <c r="O161" s="206">
        <v>1708</v>
      </c>
      <c r="P161" s="208">
        <v>1686</v>
      </c>
      <c r="Q161" s="206">
        <v>4963</v>
      </c>
      <c r="R161" s="206">
        <v>2502</v>
      </c>
      <c r="S161" s="209">
        <v>2461</v>
      </c>
      <c r="T161" s="205">
        <v>1844</v>
      </c>
      <c r="U161" s="206">
        <v>1234</v>
      </c>
      <c r="V161" s="209">
        <v>610</v>
      </c>
      <c r="W161" s="206">
        <v>17601</v>
      </c>
      <c r="X161" s="206">
        <v>9285</v>
      </c>
      <c r="Y161" s="209">
        <v>8316</v>
      </c>
      <c r="Z161" s="206">
        <v>15757</v>
      </c>
      <c r="AA161" s="206">
        <v>8051</v>
      </c>
      <c r="AB161" s="208">
        <v>7706</v>
      </c>
      <c r="AC161" s="27"/>
    </row>
    <row r="162" spans="2:29" ht="13.5">
      <c r="B162" s="185" t="s">
        <v>17</v>
      </c>
      <c r="C162" s="186"/>
      <c r="D162" s="225"/>
      <c r="E162" s="206">
        <v>-1282</v>
      </c>
      <c r="F162" s="206">
        <v>-695</v>
      </c>
      <c r="G162" s="206">
        <v>-587</v>
      </c>
      <c r="H162" s="210">
        <v>440</v>
      </c>
      <c r="I162" s="211">
        <v>145</v>
      </c>
      <c r="J162" s="212">
        <v>295</v>
      </c>
      <c r="K162" s="206">
        <v>-1869</v>
      </c>
      <c r="L162" s="206">
        <v>-980</v>
      </c>
      <c r="M162" s="209">
        <v>-889</v>
      </c>
      <c r="N162" s="206">
        <v>3066</v>
      </c>
      <c r="O162" s="206">
        <v>1547</v>
      </c>
      <c r="P162" s="208">
        <v>1519</v>
      </c>
      <c r="Q162" s="206">
        <v>4935</v>
      </c>
      <c r="R162" s="206">
        <v>2527</v>
      </c>
      <c r="S162" s="209">
        <v>2408</v>
      </c>
      <c r="T162" s="205">
        <v>147</v>
      </c>
      <c r="U162" s="206">
        <v>140</v>
      </c>
      <c r="V162" s="209">
        <v>7</v>
      </c>
      <c r="W162" s="206">
        <v>14039</v>
      </c>
      <c r="X162" s="206">
        <v>7224</v>
      </c>
      <c r="Y162" s="209">
        <v>6815</v>
      </c>
      <c r="Z162" s="206">
        <v>13892</v>
      </c>
      <c r="AA162" s="206">
        <v>7084</v>
      </c>
      <c r="AB162" s="208">
        <v>6808</v>
      </c>
      <c r="AC162" s="27"/>
    </row>
    <row r="163" spans="2:29" ht="13.5">
      <c r="B163" s="185" t="s">
        <v>18</v>
      </c>
      <c r="C163" s="186"/>
      <c r="D163" s="225"/>
      <c r="E163" s="206">
        <v>-1225</v>
      </c>
      <c r="F163" s="206">
        <v>-876</v>
      </c>
      <c r="G163" s="206">
        <v>-349</v>
      </c>
      <c r="H163" s="210">
        <v>444</v>
      </c>
      <c r="I163" s="211">
        <v>144</v>
      </c>
      <c r="J163" s="212">
        <v>300</v>
      </c>
      <c r="K163" s="206">
        <v>-1715</v>
      </c>
      <c r="L163" s="206">
        <v>-935</v>
      </c>
      <c r="M163" s="209">
        <v>-780</v>
      </c>
      <c r="N163" s="206">
        <v>3320</v>
      </c>
      <c r="O163" s="206">
        <v>1664</v>
      </c>
      <c r="P163" s="208">
        <v>1656</v>
      </c>
      <c r="Q163" s="206">
        <v>5035</v>
      </c>
      <c r="R163" s="206">
        <v>2599</v>
      </c>
      <c r="S163" s="209">
        <v>2436</v>
      </c>
      <c r="T163" s="205">
        <v>46</v>
      </c>
      <c r="U163" s="206">
        <v>-85</v>
      </c>
      <c r="V163" s="209">
        <v>131</v>
      </c>
      <c r="W163" s="206">
        <v>14559</v>
      </c>
      <c r="X163" s="206">
        <v>7417</v>
      </c>
      <c r="Y163" s="209">
        <v>7142</v>
      </c>
      <c r="Z163" s="206">
        <v>14513</v>
      </c>
      <c r="AA163" s="206">
        <v>7502</v>
      </c>
      <c r="AB163" s="208">
        <v>7011</v>
      </c>
      <c r="AC163" s="27"/>
    </row>
    <row r="164" spans="2:29" ht="13.5">
      <c r="B164" s="185" t="s">
        <v>266</v>
      </c>
      <c r="C164" s="186"/>
      <c r="D164" s="225"/>
      <c r="E164" s="206">
        <v>-2827</v>
      </c>
      <c r="F164" s="206">
        <v>-1449</v>
      </c>
      <c r="G164" s="206">
        <v>-1378</v>
      </c>
      <c r="H164" s="210">
        <v>440</v>
      </c>
      <c r="I164" s="211">
        <v>143</v>
      </c>
      <c r="J164" s="212">
        <v>297</v>
      </c>
      <c r="K164" s="206">
        <v>-2625</v>
      </c>
      <c r="L164" s="206">
        <v>-1352</v>
      </c>
      <c r="M164" s="209">
        <v>-1273</v>
      </c>
      <c r="N164" s="206">
        <v>3423</v>
      </c>
      <c r="O164" s="206">
        <v>1744</v>
      </c>
      <c r="P164" s="208">
        <v>1679</v>
      </c>
      <c r="Q164" s="206">
        <v>6048</v>
      </c>
      <c r="R164" s="206">
        <v>3096</v>
      </c>
      <c r="S164" s="209">
        <v>2952</v>
      </c>
      <c r="T164" s="205">
        <v>-642</v>
      </c>
      <c r="U164" s="206">
        <v>-240</v>
      </c>
      <c r="V164" s="209">
        <v>-402</v>
      </c>
      <c r="W164" s="206">
        <v>14359</v>
      </c>
      <c r="X164" s="206">
        <v>7553</v>
      </c>
      <c r="Y164" s="209">
        <v>6806</v>
      </c>
      <c r="Z164" s="206">
        <v>15001</v>
      </c>
      <c r="AA164" s="206">
        <v>7793</v>
      </c>
      <c r="AB164" s="208">
        <v>7208</v>
      </c>
      <c r="AC164" s="27"/>
    </row>
    <row r="165" spans="2:29" ht="13.5">
      <c r="B165" s="185" t="s">
        <v>8</v>
      </c>
      <c r="C165" s="186"/>
      <c r="D165" s="225"/>
      <c r="E165" s="206">
        <v>-2338</v>
      </c>
      <c r="F165" s="206">
        <v>-1242</v>
      </c>
      <c r="G165" s="206">
        <v>-1096</v>
      </c>
      <c r="H165" s="210">
        <v>430</v>
      </c>
      <c r="I165" s="211">
        <v>138</v>
      </c>
      <c r="J165" s="212">
        <v>292</v>
      </c>
      <c r="K165" s="206">
        <v>-1947</v>
      </c>
      <c r="L165" s="206">
        <v>-1035</v>
      </c>
      <c r="M165" s="209">
        <v>-912</v>
      </c>
      <c r="N165" s="206">
        <v>2836</v>
      </c>
      <c r="O165" s="206">
        <v>1462</v>
      </c>
      <c r="P165" s="208">
        <v>1374</v>
      </c>
      <c r="Q165" s="206">
        <v>4783</v>
      </c>
      <c r="R165" s="206">
        <v>2497</v>
      </c>
      <c r="S165" s="209">
        <v>2286</v>
      </c>
      <c r="T165" s="205">
        <v>-821</v>
      </c>
      <c r="U165" s="206">
        <v>-345</v>
      </c>
      <c r="V165" s="209">
        <v>-476</v>
      </c>
      <c r="W165" s="206">
        <v>15251</v>
      </c>
      <c r="X165" s="206">
        <v>7825</v>
      </c>
      <c r="Y165" s="209">
        <v>7426</v>
      </c>
      <c r="Z165" s="206">
        <v>16072</v>
      </c>
      <c r="AA165" s="206">
        <v>8170</v>
      </c>
      <c r="AB165" s="208">
        <v>7902</v>
      </c>
      <c r="AC165" s="27"/>
    </row>
    <row r="166" spans="2:29" ht="13.5">
      <c r="B166" s="185" t="s">
        <v>9</v>
      </c>
      <c r="C166" s="186"/>
      <c r="D166" s="225"/>
      <c r="E166" s="206">
        <v>-7793</v>
      </c>
      <c r="F166" s="206">
        <v>-4947</v>
      </c>
      <c r="G166" s="206">
        <v>-2846</v>
      </c>
      <c r="H166" s="210">
        <v>427</v>
      </c>
      <c r="I166" s="211">
        <v>137</v>
      </c>
      <c r="J166" s="212">
        <v>290</v>
      </c>
      <c r="K166" s="206">
        <v>-2193</v>
      </c>
      <c r="L166" s="206">
        <v>-1210</v>
      </c>
      <c r="M166" s="209">
        <v>-983</v>
      </c>
      <c r="N166" s="206">
        <v>3051</v>
      </c>
      <c r="O166" s="206">
        <v>1533</v>
      </c>
      <c r="P166" s="208">
        <v>1518</v>
      </c>
      <c r="Q166" s="206">
        <v>5244</v>
      </c>
      <c r="R166" s="206">
        <v>2743</v>
      </c>
      <c r="S166" s="209">
        <v>2501</v>
      </c>
      <c r="T166" s="205">
        <v>-6027</v>
      </c>
      <c r="U166" s="206">
        <v>-3874</v>
      </c>
      <c r="V166" s="209">
        <v>-2153</v>
      </c>
      <c r="W166" s="206">
        <v>37747</v>
      </c>
      <c r="X166" s="206">
        <v>19121</v>
      </c>
      <c r="Y166" s="209">
        <v>18626</v>
      </c>
      <c r="Z166" s="206">
        <v>43774</v>
      </c>
      <c r="AA166" s="206">
        <v>22995</v>
      </c>
      <c r="AB166" s="208">
        <v>20779</v>
      </c>
      <c r="AC166" s="27"/>
    </row>
    <row r="167" spans="2:29" ht="13.5">
      <c r="B167" s="185" t="s">
        <v>10</v>
      </c>
      <c r="C167" s="186"/>
      <c r="D167" s="225"/>
      <c r="E167" s="206">
        <v>4602</v>
      </c>
      <c r="F167" s="206">
        <v>2645</v>
      </c>
      <c r="G167" s="206">
        <v>1957</v>
      </c>
      <c r="H167" s="210">
        <v>433</v>
      </c>
      <c r="I167" s="211">
        <v>140</v>
      </c>
      <c r="J167" s="212">
        <v>293</v>
      </c>
      <c r="K167" s="206">
        <v>-1486</v>
      </c>
      <c r="L167" s="206">
        <v>-770</v>
      </c>
      <c r="M167" s="209">
        <v>-716</v>
      </c>
      <c r="N167" s="206">
        <v>3353</v>
      </c>
      <c r="O167" s="206">
        <v>1721</v>
      </c>
      <c r="P167" s="208">
        <v>1632</v>
      </c>
      <c r="Q167" s="206">
        <v>4839</v>
      </c>
      <c r="R167" s="206">
        <v>2491</v>
      </c>
      <c r="S167" s="209">
        <v>2348</v>
      </c>
      <c r="T167" s="205">
        <v>5655</v>
      </c>
      <c r="U167" s="206">
        <v>3275</v>
      </c>
      <c r="V167" s="209">
        <v>2380</v>
      </c>
      <c r="W167" s="206">
        <v>28999</v>
      </c>
      <c r="X167" s="206">
        <v>15794</v>
      </c>
      <c r="Y167" s="209">
        <v>13205</v>
      </c>
      <c r="Z167" s="206">
        <v>23344</v>
      </c>
      <c r="AA167" s="206">
        <v>12519</v>
      </c>
      <c r="AB167" s="208">
        <v>10825</v>
      </c>
      <c r="AC167" s="27"/>
    </row>
    <row r="168" spans="2:29" ht="13.5">
      <c r="B168" s="185" t="s">
        <v>11</v>
      </c>
      <c r="C168" s="186"/>
      <c r="D168" s="225"/>
      <c r="E168" s="206">
        <v>-1692</v>
      </c>
      <c r="F168" s="206">
        <v>-959</v>
      </c>
      <c r="G168" s="206">
        <v>-733</v>
      </c>
      <c r="H168" s="210">
        <v>433</v>
      </c>
      <c r="I168" s="211">
        <v>140</v>
      </c>
      <c r="J168" s="212">
        <v>293</v>
      </c>
      <c r="K168" s="206">
        <v>-1714</v>
      </c>
      <c r="L168" s="206">
        <v>-889</v>
      </c>
      <c r="M168" s="209">
        <v>-825</v>
      </c>
      <c r="N168" s="206">
        <v>2829</v>
      </c>
      <c r="O168" s="206">
        <v>1456</v>
      </c>
      <c r="P168" s="208">
        <v>1373</v>
      </c>
      <c r="Q168" s="206">
        <v>4543</v>
      </c>
      <c r="R168" s="206">
        <v>2345</v>
      </c>
      <c r="S168" s="209">
        <v>2198</v>
      </c>
      <c r="T168" s="205">
        <v>-411</v>
      </c>
      <c r="U168" s="206">
        <v>-210</v>
      </c>
      <c r="V168" s="209">
        <v>-201</v>
      </c>
      <c r="W168" s="206">
        <v>11721</v>
      </c>
      <c r="X168" s="206">
        <v>6308</v>
      </c>
      <c r="Y168" s="209">
        <v>5413</v>
      </c>
      <c r="Z168" s="206">
        <v>12132</v>
      </c>
      <c r="AA168" s="206">
        <v>6518</v>
      </c>
      <c r="AB168" s="208">
        <v>5614</v>
      </c>
      <c r="AC168" s="27"/>
    </row>
    <row r="169" spans="2:29" ht="13.5">
      <c r="B169" s="185" t="s">
        <v>12</v>
      </c>
      <c r="C169" s="186"/>
      <c r="D169" s="225"/>
      <c r="E169" s="206">
        <v>-1542</v>
      </c>
      <c r="F169" s="206">
        <v>-674</v>
      </c>
      <c r="G169" s="206">
        <v>-868</v>
      </c>
      <c r="H169" s="210">
        <v>433</v>
      </c>
      <c r="I169" s="211">
        <v>140</v>
      </c>
      <c r="J169" s="212">
        <v>293</v>
      </c>
      <c r="K169" s="206">
        <v>-1245</v>
      </c>
      <c r="L169" s="206">
        <v>-597</v>
      </c>
      <c r="M169" s="209">
        <v>-648</v>
      </c>
      <c r="N169" s="206">
        <v>3300</v>
      </c>
      <c r="O169" s="206">
        <v>1711</v>
      </c>
      <c r="P169" s="208">
        <v>1589</v>
      </c>
      <c r="Q169" s="206">
        <v>4545</v>
      </c>
      <c r="R169" s="206">
        <v>2308</v>
      </c>
      <c r="S169" s="209">
        <v>2237</v>
      </c>
      <c r="T169" s="205">
        <v>-730</v>
      </c>
      <c r="U169" s="206">
        <v>-217</v>
      </c>
      <c r="V169" s="209">
        <v>-513</v>
      </c>
      <c r="W169" s="206">
        <v>14310</v>
      </c>
      <c r="X169" s="206">
        <v>7824</v>
      </c>
      <c r="Y169" s="209">
        <v>6486</v>
      </c>
      <c r="Z169" s="206">
        <v>15040</v>
      </c>
      <c r="AA169" s="206">
        <v>8041</v>
      </c>
      <c r="AB169" s="208">
        <v>6999</v>
      </c>
      <c r="AC169" s="27"/>
    </row>
    <row r="170" spans="2:29" ht="13.5">
      <c r="B170" s="185" t="s">
        <v>13</v>
      </c>
      <c r="C170" s="186"/>
      <c r="D170" s="225"/>
      <c r="E170" s="206">
        <v>-1538</v>
      </c>
      <c r="F170" s="206">
        <v>-792</v>
      </c>
      <c r="G170" s="206">
        <v>-746</v>
      </c>
      <c r="H170" s="210">
        <v>433</v>
      </c>
      <c r="I170" s="211">
        <v>140</v>
      </c>
      <c r="J170" s="212">
        <v>293</v>
      </c>
      <c r="K170" s="206">
        <v>-1231</v>
      </c>
      <c r="L170" s="206">
        <v>-651</v>
      </c>
      <c r="M170" s="209">
        <v>-580</v>
      </c>
      <c r="N170" s="206">
        <v>3321</v>
      </c>
      <c r="O170" s="206">
        <v>1693</v>
      </c>
      <c r="P170" s="208">
        <v>1628</v>
      </c>
      <c r="Q170" s="206">
        <v>4552</v>
      </c>
      <c r="R170" s="206">
        <v>2344</v>
      </c>
      <c r="S170" s="209">
        <v>2208</v>
      </c>
      <c r="T170" s="205">
        <v>-740</v>
      </c>
      <c r="U170" s="206">
        <v>-281</v>
      </c>
      <c r="V170" s="209">
        <v>-459</v>
      </c>
      <c r="W170" s="206">
        <v>14905</v>
      </c>
      <c r="X170" s="206">
        <v>7875</v>
      </c>
      <c r="Y170" s="209">
        <v>7030</v>
      </c>
      <c r="Z170" s="206">
        <v>15645</v>
      </c>
      <c r="AA170" s="206">
        <v>8156</v>
      </c>
      <c r="AB170" s="208">
        <v>7489</v>
      </c>
      <c r="AC170" s="27"/>
    </row>
    <row r="171" spans="2:29" ht="13.5">
      <c r="B171" s="185" t="s">
        <v>14</v>
      </c>
      <c r="C171" s="186"/>
      <c r="D171" s="225"/>
      <c r="E171" s="206">
        <v>-1690</v>
      </c>
      <c r="F171" s="206">
        <v>-965</v>
      </c>
      <c r="G171" s="206">
        <v>-725</v>
      </c>
      <c r="H171" s="210">
        <v>433</v>
      </c>
      <c r="I171" s="211">
        <v>140</v>
      </c>
      <c r="J171" s="212">
        <v>293</v>
      </c>
      <c r="K171" s="206">
        <v>-1444</v>
      </c>
      <c r="L171" s="206">
        <v>-784</v>
      </c>
      <c r="M171" s="209">
        <v>-660</v>
      </c>
      <c r="N171" s="206">
        <v>3180</v>
      </c>
      <c r="O171" s="206">
        <v>1616</v>
      </c>
      <c r="P171" s="208">
        <v>1564</v>
      </c>
      <c r="Q171" s="206">
        <v>4624</v>
      </c>
      <c r="R171" s="206">
        <v>2400</v>
      </c>
      <c r="S171" s="209">
        <v>2224</v>
      </c>
      <c r="T171" s="205">
        <v>-679</v>
      </c>
      <c r="U171" s="206">
        <v>-321</v>
      </c>
      <c r="V171" s="209">
        <v>-358</v>
      </c>
      <c r="W171" s="206">
        <v>13854</v>
      </c>
      <c r="X171" s="206">
        <v>7272</v>
      </c>
      <c r="Y171" s="209">
        <v>6582</v>
      </c>
      <c r="Z171" s="206">
        <v>14533</v>
      </c>
      <c r="AA171" s="206">
        <v>7593</v>
      </c>
      <c r="AB171" s="208">
        <v>6940</v>
      </c>
      <c r="AC171" s="27"/>
    </row>
    <row r="172" spans="2:29" ht="13.5">
      <c r="B172" s="185" t="s">
        <v>15</v>
      </c>
      <c r="C172" s="186"/>
      <c r="D172" s="225"/>
      <c r="E172" s="206">
        <v>-2874</v>
      </c>
      <c r="F172" s="206">
        <v>-1793</v>
      </c>
      <c r="G172" s="206">
        <v>-1081</v>
      </c>
      <c r="H172" s="210">
        <v>433</v>
      </c>
      <c r="I172" s="211">
        <v>140</v>
      </c>
      <c r="J172" s="212">
        <v>293</v>
      </c>
      <c r="K172" s="206">
        <v>-1529</v>
      </c>
      <c r="L172" s="206">
        <v>-843</v>
      </c>
      <c r="M172" s="209">
        <v>-686</v>
      </c>
      <c r="N172" s="206">
        <v>3208</v>
      </c>
      <c r="O172" s="206">
        <v>1618</v>
      </c>
      <c r="P172" s="208">
        <v>1590</v>
      </c>
      <c r="Q172" s="206">
        <v>4737</v>
      </c>
      <c r="R172" s="206">
        <v>2461</v>
      </c>
      <c r="S172" s="209">
        <v>2276</v>
      </c>
      <c r="T172" s="205">
        <v>-1778</v>
      </c>
      <c r="U172" s="206">
        <v>-1090</v>
      </c>
      <c r="V172" s="209">
        <v>-688</v>
      </c>
      <c r="W172" s="206">
        <v>13825</v>
      </c>
      <c r="X172" s="206">
        <v>7123</v>
      </c>
      <c r="Y172" s="209">
        <v>6702</v>
      </c>
      <c r="Z172" s="206">
        <v>15603</v>
      </c>
      <c r="AA172" s="206">
        <v>8213</v>
      </c>
      <c r="AB172" s="208">
        <v>7390</v>
      </c>
      <c r="AC172" s="27"/>
    </row>
    <row r="173" spans="2:29" ht="13.5">
      <c r="B173" s="185" t="s">
        <v>16</v>
      </c>
      <c r="C173" s="186"/>
      <c r="D173" s="225"/>
      <c r="E173" s="206">
        <v>-1457</v>
      </c>
      <c r="F173" s="206">
        <v>-597</v>
      </c>
      <c r="G173" s="206">
        <v>-860</v>
      </c>
      <c r="H173" s="210" t="s">
        <v>214</v>
      </c>
      <c r="I173" s="211" t="s">
        <v>214</v>
      </c>
      <c r="J173" s="212" t="s">
        <v>214</v>
      </c>
      <c r="K173" s="206">
        <v>-1759</v>
      </c>
      <c r="L173" s="206">
        <v>-894</v>
      </c>
      <c r="M173" s="209">
        <v>-865</v>
      </c>
      <c r="N173" s="206">
        <v>3180</v>
      </c>
      <c r="O173" s="206">
        <v>1640</v>
      </c>
      <c r="P173" s="208">
        <v>1540</v>
      </c>
      <c r="Q173" s="206">
        <v>4939</v>
      </c>
      <c r="R173" s="206">
        <v>2534</v>
      </c>
      <c r="S173" s="209">
        <v>2405</v>
      </c>
      <c r="T173" s="205">
        <v>302</v>
      </c>
      <c r="U173" s="206">
        <v>297</v>
      </c>
      <c r="V173" s="209">
        <v>5</v>
      </c>
      <c r="W173" s="206">
        <v>15018</v>
      </c>
      <c r="X173" s="206">
        <v>7865</v>
      </c>
      <c r="Y173" s="209">
        <v>7153</v>
      </c>
      <c r="Z173" s="206">
        <v>14716</v>
      </c>
      <c r="AA173" s="206">
        <v>7568</v>
      </c>
      <c r="AB173" s="208">
        <v>7148</v>
      </c>
      <c r="AC173" s="27"/>
    </row>
    <row r="174" spans="2:29" ht="13.5">
      <c r="B174" s="185" t="s">
        <v>17</v>
      </c>
      <c r="C174" s="186"/>
      <c r="D174" s="225"/>
      <c r="E174" s="206">
        <v>-1299</v>
      </c>
      <c r="F174" s="206">
        <v>-785</v>
      </c>
      <c r="G174" s="206">
        <v>-514</v>
      </c>
      <c r="H174" s="210" t="s">
        <v>214</v>
      </c>
      <c r="I174" s="211" t="s">
        <v>214</v>
      </c>
      <c r="J174" s="212" t="s">
        <v>214</v>
      </c>
      <c r="K174" s="206">
        <v>-1936</v>
      </c>
      <c r="L174" s="206">
        <v>-1137</v>
      </c>
      <c r="M174" s="209">
        <v>-799</v>
      </c>
      <c r="N174" s="206">
        <v>3038</v>
      </c>
      <c r="O174" s="206">
        <v>1499</v>
      </c>
      <c r="P174" s="208">
        <v>1539</v>
      </c>
      <c r="Q174" s="206">
        <v>4974</v>
      </c>
      <c r="R174" s="206">
        <v>2636</v>
      </c>
      <c r="S174" s="209">
        <v>2338</v>
      </c>
      <c r="T174" s="205">
        <v>637</v>
      </c>
      <c r="U174" s="206">
        <v>352</v>
      </c>
      <c r="V174" s="209">
        <v>285</v>
      </c>
      <c r="W174" s="206">
        <v>14483</v>
      </c>
      <c r="X174" s="206">
        <v>7336</v>
      </c>
      <c r="Y174" s="209">
        <v>7147</v>
      </c>
      <c r="Z174" s="206">
        <v>13846</v>
      </c>
      <c r="AA174" s="206">
        <v>6984</v>
      </c>
      <c r="AB174" s="208">
        <v>6862</v>
      </c>
      <c r="AC174" s="27"/>
    </row>
    <row r="175" spans="2:29" ht="13.5">
      <c r="B175" s="185" t="s">
        <v>18</v>
      </c>
      <c r="C175" s="186"/>
      <c r="D175" s="225"/>
      <c r="E175" s="206">
        <v>-1490</v>
      </c>
      <c r="F175" s="206">
        <v>-699</v>
      </c>
      <c r="G175" s="206">
        <v>-791</v>
      </c>
      <c r="H175" s="210" t="s">
        <v>214</v>
      </c>
      <c r="I175" s="211" t="s">
        <v>214</v>
      </c>
      <c r="J175" s="212" t="s">
        <v>214</v>
      </c>
      <c r="K175" s="206">
        <v>-2611</v>
      </c>
      <c r="L175" s="206">
        <v>-1340</v>
      </c>
      <c r="M175" s="209">
        <v>-1271</v>
      </c>
      <c r="N175" s="206">
        <v>2934</v>
      </c>
      <c r="O175" s="206">
        <v>1473</v>
      </c>
      <c r="P175" s="208">
        <v>1461</v>
      </c>
      <c r="Q175" s="206">
        <v>5545</v>
      </c>
      <c r="R175" s="206">
        <v>2813</v>
      </c>
      <c r="S175" s="209">
        <v>2732</v>
      </c>
      <c r="T175" s="205">
        <v>1121</v>
      </c>
      <c r="U175" s="206">
        <v>641</v>
      </c>
      <c r="V175" s="209">
        <v>480</v>
      </c>
      <c r="W175" s="206">
        <v>15808</v>
      </c>
      <c r="X175" s="206">
        <v>8205</v>
      </c>
      <c r="Y175" s="209">
        <v>7603</v>
      </c>
      <c r="Z175" s="206">
        <v>14687</v>
      </c>
      <c r="AA175" s="206">
        <v>7564</v>
      </c>
      <c r="AB175" s="208">
        <v>7123</v>
      </c>
      <c r="AC175" s="27"/>
    </row>
    <row r="176" spans="2:29" ht="13.5">
      <c r="B176" s="185" t="s">
        <v>272</v>
      </c>
      <c r="C176" s="186"/>
      <c r="D176" s="225"/>
      <c r="E176" s="206">
        <v>-4077</v>
      </c>
      <c r="F176" s="206">
        <v>-2146</v>
      </c>
      <c r="G176" s="206">
        <v>-1931</v>
      </c>
      <c r="H176" s="210" t="s">
        <v>214</v>
      </c>
      <c r="I176" s="211" t="s">
        <v>214</v>
      </c>
      <c r="J176" s="212" t="s">
        <v>214</v>
      </c>
      <c r="K176" s="206">
        <v>-3771</v>
      </c>
      <c r="L176" s="206">
        <v>-2017</v>
      </c>
      <c r="M176" s="209">
        <v>-1754</v>
      </c>
      <c r="N176" s="206">
        <v>2735</v>
      </c>
      <c r="O176" s="206">
        <v>1399</v>
      </c>
      <c r="P176" s="208">
        <v>1336</v>
      </c>
      <c r="Q176" s="206">
        <v>6506</v>
      </c>
      <c r="R176" s="206">
        <v>3416</v>
      </c>
      <c r="S176" s="209">
        <v>3090</v>
      </c>
      <c r="T176" s="205">
        <v>-306</v>
      </c>
      <c r="U176" s="206">
        <v>-129</v>
      </c>
      <c r="V176" s="209">
        <v>-177</v>
      </c>
      <c r="W176" s="206">
        <v>13848</v>
      </c>
      <c r="X176" s="206">
        <v>7160</v>
      </c>
      <c r="Y176" s="209">
        <v>6688</v>
      </c>
      <c r="Z176" s="206">
        <v>14154</v>
      </c>
      <c r="AA176" s="206">
        <v>7289</v>
      </c>
      <c r="AB176" s="208">
        <v>6865</v>
      </c>
      <c r="AC176" s="27"/>
    </row>
    <row r="177" spans="2:29" ht="13.5">
      <c r="B177" s="185" t="s">
        <v>8</v>
      </c>
      <c r="C177" s="186"/>
      <c r="D177" s="225"/>
      <c r="E177" s="206">
        <v>-3287</v>
      </c>
      <c r="F177" s="206">
        <v>-1660</v>
      </c>
      <c r="G177" s="206">
        <v>-1627</v>
      </c>
      <c r="H177" s="210" t="s">
        <v>214</v>
      </c>
      <c r="I177" s="211" t="s">
        <v>214</v>
      </c>
      <c r="J177" s="212" t="s">
        <v>214</v>
      </c>
      <c r="K177" s="206">
        <v>-2652</v>
      </c>
      <c r="L177" s="206">
        <v>-1352</v>
      </c>
      <c r="M177" s="209">
        <v>-1300</v>
      </c>
      <c r="N177" s="206">
        <v>2499</v>
      </c>
      <c r="O177" s="206">
        <v>1280</v>
      </c>
      <c r="P177" s="208">
        <v>1219</v>
      </c>
      <c r="Q177" s="206">
        <v>5151</v>
      </c>
      <c r="R177" s="206">
        <v>2632</v>
      </c>
      <c r="S177" s="209">
        <v>2519</v>
      </c>
      <c r="T177" s="205">
        <v>-635</v>
      </c>
      <c r="U177" s="206">
        <v>-308</v>
      </c>
      <c r="V177" s="209">
        <v>-327</v>
      </c>
      <c r="W177" s="206">
        <v>14864</v>
      </c>
      <c r="X177" s="206">
        <v>7617</v>
      </c>
      <c r="Y177" s="209">
        <v>7247</v>
      </c>
      <c r="Z177" s="206">
        <v>15499</v>
      </c>
      <c r="AA177" s="206">
        <v>7925</v>
      </c>
      <c r="AB177" s="208">
        <v>7574</v>
      </c>
      <c r="AC177" s="27"/>
    </row>
    <row r="178" spans="2:29" ht="13.5">
      <c r="B178" s="185" t="s">
        <v>9</v>
      </c>
      <c r="C178" s="186"/>
      <c r="D178" s="225"/>
      <c r="E178" s="206">
        <v>-8488</v>
      </c>
      <c r="F178" s="206">
        <v>-5272</v>
      </c>
      <c r="G178" s="206">
        <v>-3216</v>
      </c>
      <c r="H178" s="210" t="s">
        <v>214</v>
      </c>
      <c r="I178" s="211" t="s">
        <v>214</v>
      </c>
      <c r="J178" s="212" t="s">
        <v>214</v>
      </c>
      <c r="K178" s="206">
        <v>-2520</v>
      </c>
      <c r="L178" s="206">
        <v>-1250</v>
      </c>
      <c r="M178" s="209">
        <v>-1270</v>
      </c>
      <c r="N178" s="206">
        <v>2994</v>
      </c>
      <c r="O178" s="206">
        <v>1523</v>
      </c>
      <c r="P178" s="208">
        <v>1471</v>
      </c>
      <c r="Q178" s="206">
        <v>5514</v>
      </c>
      <c r="R178" s="206">
        <v>2773</v>
      </c>
      <c r="S178" s="209">
        <v>2741</v>
      </c>
      <c r="T178" s="205">
        <v>-5968</v>
      </c>
      <c r="U178" s="206">
        <v>-4022</v>
      </c>
      <c r="V178" s="209">
        <v>-1946</v>
      </c>
      <c r="W178" s="206">
        <v>36462</v>
      </c>
      <c r="X178" s="206">
        <v>18327</v>
      </c>
      <c r="Y178" s="209">
        <v>18135</v>
      </c>
      <c r="Z178" s="206">
        <v>42430</v>
      </c>
      <c r="AA178" s="206">
        <v>22349</v>
      </c>
      <c r="AB178" s="208">
        <v>20081</v>
      </c>
      <c r="AC178" s="27"/>
    </row>
    <row r="179" spans="2:29" ht="13.5">
      <c r="B179" s="185" t="s">
        <v>10</v>
      </c>
      <c r="C179" s="186"/>
      <c r="D179" s="225"/>
      <c r="E179" s="206">
        <v>870</v>
      </c>
      <c r="F179" s="206">
        <v>685</v>
      </c>
      <c r="G179" s="206">
        <v>185</v>
      </c>
      <c r="H179" s="210" t="s">
        <v>214</v>
      </c>
      <c r="I179" s="211" t="s">
        <v>214</v>
      </c>
      <c r="J179" s="212" t="s">
        <v>214</v>
      </c>
      <c r="K179" s="206">
        <v>-2256</v>
      </c>
      <c r="L179" s="206">
        <v>-1206</v>
      </c>
      <c r="M179" s="209">
        <v>-1050</v>
      </c>
      <c r="N179" s="206">
        <v>3032</v>
      </c>
      <c r="O179" s="206">
        <v>1545</v>
      </c>
      <c r="P179" s="208">
        <v>1487</v>
      </c>
      <c r="Q179" s="206">
        <v>5288</v>
      </c>
      <c r="R179" s="206">
        <v>2751</v>
      </c>
      <c r="S179" s="209">
        <v>2537</v>
      </c>
      <c r="T179" s="205">
        <v>3126</v>
      </c>
      <c r="U179" s="206">
        <v>1891</v>
      </c>
      <c r="V179" s="209">
        <v>1235</v>
      </c>
      <c r="W179" s="206">
        <v>25394</v>
      </c>
      <c r="X179" s="206">
        <v>13601</v>
      </c>
      <c r="Y179" s="209">
        <v>11793</v>
      </c>
      <c r="Z179" s="206">
        <v>22268</v>
      </c>
      <c r="AA179" s="206">
        <v>11710</v>
      </c>
      <c r="AB179" s="208">
        <v>10558</v>
      </c>
      <c r="AC179" s="27"/>
    </row>
    <row r="180" spans="2:29" ht="13.5">
      <c r="B180" s="185" t="s">
        <v>11</v>
      </c>
      <c r="C180" s="186"/>
      <c r="D180" s="225"/>
      <c r="E180" s="206">
        <v>-3497</v>
      </c>
      <c r="F180" s="206">
        <v>-1777</v>
      </c>
      <c r="G180" s="206">
        <v>-1720</v>
      </c>
      <c r="H180" s="210" t="s">
        <v>214</v>
      </c>
      <c r="I180" s="211" t="s">
        <v>214</v>
      </c>
      <c r="J180" s="212" t="s">
        <v>214</v>
      </c>
      <c r="K180" s="206">
        <v>-2639</v>
      </c>
      <c r="L180" s="206">
        <v>-1316</v>
      </c>
      <c r="M180" s="209">
        <v>-1323</v>
      </c>
      <c r="N180" s="206">
        <v>2952</v>
      </c>
      <c r="O180" s="206">
        <v>1538</v>
      </c>
      <c r="P180" s="208">
        <v>1414</v>
      </c>
      <c r="Q180" s="206">
        <v>5591</v>
      </c>
      <c r="R180" s="206">
        <v>2854</v>
      </c>
      <c r="S180" s="209">
        <v>2737</v>
      </c>
      <c r="T180" s="205">
        <v>-858</v>
      </c>
      <c r="U180" s="206">
        <v>-461</v>
      </c>
      <c r="V180" s="209">
        <v>-397</v>
      </c>
      <c r="W180" s="206">
        <v>13885</v>
      </c>
      <c r="X180" s="206">
        <v>7150</v>
      </c>
      <c r="Y180" s="209">
        <v>6735</v>
      </c>
      <c r="Z180" s="206">
        <v>14743</v>
      </c>
      <c r="AA180" s="206">
        <v>7611</v>
      </c>
      <c r="AB180" s="208">
        <v>7132</v>
      </c>
      <c r="AC180" s="27"/>
    </row>
    <row r="181" spans="2:29" ht="13.5">
      <c r="B181" s="185" t="s">
        <v>12</v>
      </c>
      <c r="C181" s="186"/>
      <c r="D181" s="225"/>
      <c r="E181" s="206">
        <v>-2753</v>
      </c>
      <c r="F181" s="206">
        <v>-1475</v>
      </c>
      <c r="G181" s="206">
        <v>-1278</v>
      </c>
      <c r="H181" s="210" t="s">
        <v>214</v>
      </c>
      <c r="I181" s="211" t="s">
        <v>214</v>
      </c>
      <c r="J181" s="212" t="s">
        <v>214</v>
      </c>
      <c r="K181" s="206">
        <v>-1678</v>
      </c>
      <c r="L181" s="206">
        <v>-892</v>
      </c>
      <c r="M181" s="209">
        <v>-786</v>
      </c>
      <c r="N181" s="206">
        <v>3100</v>
      </c>
      <c r="O181" s="206">
        <v>1602</v>
      </c>
      <c r="P181" s="208">
        <v>1498</v>
      </c>
      <c r="Q181" s="206">
        <v>4778</v>
      </c>
      <c r="R181" s="206">
        <v>2494</v>
      </c>
      <c r="S181" s="209">
        <v>2284</v>
      </c>
      <c r="T181" s="205">
        <v>-1075</v>
      </c>
      <c r="U181" s="206">
        <v>-583</v>
      </c>
      <c r="V181" s="209">
        <v>-492</v>
      </c>
      <c r="W181" s="206">
        <v>13986</v>
      </c>
      <c r="X181" s="206">
        <v>7307</v>
      </c>
      <c r="Y181" s="209">
        <v>6679</v>
      </c>
      <c r="Z181" s="206">
        <v>15061</v>
      </c>
      <c r="AA181" s="206">
        <v>7890</v>
      </c>
      <c r="AB181" s="208">
        <v>7171</v>
      </c>
      <c r="AC181" s="27"/>
    </row>
    <row r="182" spans="2:29" ht="13.5">
      <c r="B182" s="185" t="s">
        <v>13</v>
      </c>
      <c r="C182" s="186"/>
      <c r="D182" s="225"/>
      <c r="E182" s="206">
        <v>-2420</v>
      </c>
      <c r="F182" s="206">
        <v>-1265</v>
      </c>
      <c r="G182" s="206">
        <v>-1155</v>
      </c>
      <c r="H182" s="210" t="s">
        <v>214</v>
      </c>
      <c r="I182" s="211" t="s">
        <v>214</v>
      </c>
      <c r="J182" s="212" t="s">
        <v>214</v>
      </c>
      <c r="K182" s="206">
        <v>-1434</v>
      </c>
      <c r="L182" s="206">
        <v>-760</v>
      </c>
      <c r="M182" s="209">
        <v>-674</v>
      </c>
      <c r="N182" s="206">
        <v>3148</v>
      </c>
      <c r="O182" s="206">
        <v>1596</v>
      </c>
      <c r="P182" s="208">
        <v>1552</v>
      </c>
      <c r="Q182" s="206">
        <v>4582</v>
      </c>
      <c r="R182" s="206">
        <v>2356</v>
      </c>
      <c r="S182" s="209">
        <v>2226</v>
      </c>
      <c r="T182" s="205">
        <v>-986</v>
      </c>
      <c r="U182" s="206">
        <v>-505</v>
      </c>
      <c r="V182" s="209">
        <v>-481</v>
      </c>
      <c r="W182" s="206">
        <v>13791</v>
      </c>
      <c r="X182" s="206">
        <v>7153</v>
      </c>
      <c r="Y182" s="209">
        <v>6638</v>
      </c>
      <c r="Z182" s="206">
        <v>14777</v>
      </c>
      <c r="AA182" s="206">
        <v>7658</v>
      </c>
      <c r="AB182" s="208">
        <v>7119</v>
      </c>
      <c r="AC182" s="27"/>
    </row>
    <row r="183" spans="2:29" ht="13.5">
      <c r="B183" s="185" t="s">
        <v>14</v>
      </c>
      <c r="C183" s="186"/>
      <c r="D183" s="225"/>
      <c r="E183" s="206">
        <v>-1551</v>
      </c>
      <c r="F183" s="206">
        <v>-836</v>
      </c>
      <c r="G183" s="206">
        <v>-715</v>
      </c>
      <c r="H183" s="210" t="s">
        <v>214</v>
      </c>
      <c r="I183" s="211" t="s">
        <v>214</v>
      </c>
      <c r="J183" s="212" t="s">
        <v>214</v>
      </c>
      <c r="K183" s="206">
        <v>-1681</v>
      </c>
      <c r="L183" s="206">
        <v>-856</v>
      </c>
      <c r="M183" s="209">
        <v>-825</v>
      </c>
      <c r="N183" s="206">
        <v>3298</v>
      </c>
      <c r="O183" s="206">
        <v>1687</v>
      </c>
      <c r="P183" s="208">
        <v>1611</v>
      </c>
      <c r="Q183" s="206">
        <v>4979</v>
      </c>
      <c r="R183" s="206">
        <v>2543</v>
      </c>
      <c r="S183" s="209">
        <v>2436</v>
      </c>
      <c r="T183" s="205">
        <v>130</v>
      </c>
      <c r="U183" s="206">
        <v>20</v>
      </c>
      <c r="V183" s="209">
        <v>110</v>
      </c>
      <c r="W183" s="206">
        <v>14595</v>
      </c>
      <c r="X183" s="206">
        <v>7518</v>
      </c>
      <c r="Y183" s="209">
        <v>7077</v>
      </c>
      <c r="Z183" s="206">
        <v>14465</v>
      </c>
      <c r="AA183" s="206">
        <v>7498</v>
      </c>
      <c r="AB183" s="208">
        <v>6967</v>
      </c>
      <c r="AC183" s="27"/>
    </row>
    <row r="184" spans="2:29" ht="13.5">
      <c r="B184" s="185" t="s">
        <v>15</v>
      </c>
      <c r="C184" s="186"/>
      <c r="D184" s="225"/>
      <c r="E184" s="206">
        <f>SUM(F184:G184)</f>
        <v>-2980</v>
      </c>
      <c r="F184" s="206">
        <f aca="true" t="shared" si="10" ref="F184:G187">SUM(L184,U184)</f>
        <v>-1704</v>
      </c>
      <c r="G184" s="206">
        <f t="shared" si="10"/>
        <v>-1276</v>
      </c>
      <c r="H184" s="210" t="s">
        <v>214</v>
      </c>
      <c r="I184" s="211" t="s">
        <v>214</v>
      </c>
      <c r="J184" s="212" t="s">
        <v>214</v>
      </c>
      <c r="K184" s="206">
        <v>-1579</v>
      </c>
      <c r="L184" s="206">
        <v>-812</v>
      </c>
      <c r="M184" s="209">
        <v>-767</v>
      </c>
      <c r="N184" s="206">
        <v>3289</v>
      </c>
      <c r="O184" s="206">
        <v>1646</v>
      </c>
      <c r="P184" s="208">
        <v>1643</v>
      </c>
      <c r="Q184" s="206">
        <v>4868</v>
      </c>
      <c r="R184" s="206">
        <v>2458</v>
      </c>
      <c r="S184" s="209">
        <v>2410</v>
      </c>
      <c r="T184" s="205">
        <f>SUM(U184:V184)</f>
        <v>-1401</v>
      </c>
      <c r="U184" s="206">
        <f aca="true" t="shared" si="11" ref="U184:V187">X184-AA184</f>
        <v>-892</v>
      </c>
      <c r="V184" s="209">
        <f t="shared" si="11"/>
        <v>-509</v>
      </c>
      <c r="W184" s="206">
        <v>13481</v>
      </c>
      <c r="X184" s="206">
        <v>6980</v>
      </c>
      <c r="Y184" s="209">
        <v>6501</v>
      </c>
      <c r="Z184" s="206">
        <f>SUM(AA184:AB184)</f>
        <v>14882</v>
      </c>
      <c r="AA184" s="206">
        <v>7872</v>
      </c>
      <c r="AB184" s="208">
        <v>7010</v>
      </c>
      <c r="AC184" s="27"/>
    </row>
    <row r="185" spans="2:29" ht="13.5">
      <c r="B185" s="185" t="s">
        <v>16</v>
      </c>
      <c r="C185" s="186"/>
      <c r="D185" s="225"/>
      <c r="E185" s="206">
        <f>SUM(F185:G185)</f>
        <v>-2022</v>
      </c>
      <c r="F185" s="206">
        <f t="shared" si="10"/>
        <v>-922</v>
      </c>
      <c r="G185" s="206">
        <f t="shared" si="10"/>
        <v>-1100</v>
      </c>
      <c r="H185" s="210" t="s">
        <v>214</v>
      </c>
      <c r="I185" s="211" t="s">
        <v>214</v>
      </c>
      <c r="J185" s="212" t="s">
        <v>214</v>
      </c>
      <c r="K185" s="206">
        <v>-1799</v>
      </c>
      <c r="L185" s="206">
        <v>-899</v>
      </c>
      <c r="M185" s="209">
        <v>-900</v>
      </c>
      <c r="N185" s="206">
        <v>3144</v>
      </c>
      <c r="O185" s="206">
        <v>1619</v>
      </c>
      <c r="P185" s="208">
        <v>1525</v>
      </c>
      <c r="Q185" s="206">
        <v>4943</v>
      </c>
      <c r="R185" s="206">
        <v>2518</v>
      </c>
      <c r="S185" s="209">
        <v>2425</v>
      </c>
      <c r="T185" s="205">
        <f>SUM(U185:V185)</f>
        <v>-223</v>
      </c>
      <c r="U185" s="206">
        <f t="shared" si="11"/>
        <v>-23</v>
      </c>
      <c r="V185" s="209">
        <f t="shared" si="11"/>
        <v>-200</v>
      </c>
      <c r="W185" s="206">
        <v>13773</v>
      </c>
      <c r="X185" s="206">
        <v>7295</v>
      </c>
      <c r="Y185" s="209">
        <v>6478</v>
      </c>
      <c r="Z185" s="206">
        <f>SUM(AA185:AB185)</f>
        <v>13996</v>
      </c>
      <c r="AA185" s="206">
        <v>7318</v>
      </c>
      <c r="AB185" s="208">
        <v>6678</v>
      </c>
      <c r="AC185" s="27"/>
    </row>
    <row r="186" spans="2:29" ht="13.5">
      <c r="B186" s="185" t="s">
        <v>17</v>
      </c>
      <c r="C186" s="186"/>
      <c r="D186" s="225"/>
      <c r="E186" s="206">
        <f>SUM(F186:G186)</f>
        <v>-1862</v>
      </c>
      <c r="F186" s="206">
        <f t="shared" si="10"/>
        <v>-956</v>
      </c>
      <c r="G186" s="206">
        <f t="shared" si="10"/>
        <v>-906</v>
      </c>
      <c r="H186" s="210" t="s">
        <v>214</v>
      </c>
      <c r="I186" s="211" t="s">
        <v>214</v>
      </c>
      <c r="J186" s="212" t="s">
        <v>214</v>
      </c>
      <c r="K186" s="206">
        <v>-2078</v>
      </c>
      <c r="L186" s="206">
        <v>-1033</v>
      </c>
      <c r="M186" s="209">
        <v>-1045</v>
      </c>
      <c r="N186" s="206">
        <v>3193</v>
      </c>
      <c r="O186" s="206">
        <v>1694</v>
      </c>
      <c r="P186" s="208">
        <v>1499</v>
      </c>
      <c r="Q186" s="206">
        <v>5271</v>
      </c>
      <c r="R186" s="206">
        <v>2727</v>
      </c>
      <c r="S186" s="209">
        <v>2544</v>
      </c>
      <c r="T186" s="205">
        <f>SUM(U186:V186)</f>
        <v>216</v>
      </c>
      <c r="U186" s="206">
        <f t="shared" si="11"/>
        <v>77</v>
      </c>
      <c r="V186" s="209">
        <f t="shared" si="11"/>
        <v>139</v>
      </c>
      <c r="W186" s="206">
        <v>14220</v>
      </c>
      <c r="X186" s="206">
        <v>7157</v>
      </c>
      <c r="Y186" s="209">
        <v>7063</v>
      </c>
      <c r="Z186" s="206">
        <f>SUM(AA186:AB186)</f>
        <v>14004</v>
      </c>
      <c r="AA186" s="206">
        <v>7080</v>
      </c>
      <c r="AB186" s="208">
        <v>6924</v>
      </c>
      <c r="AC186" s="27"/>
    </row>
    <row r="187" spans="2:29" ht="13.5">
      <c r="B187" s="185" t="s">
        <v>18</v>
      </c>
      <c r="C187" s="186"/>
      <c r="D187" s="225"/>
      <c r="E187" s="206">
        <f>SUM(F187:G187)</f>
        <v>-2847</v>
      </c>
      <c r="F187" s="206">
        <f t="shared" si="10"/>
        <v>-1555</v>
      </c>
      <c r="G187" s="206">
        <f t="shared" si="10"/>
        <v>-1292</v>
      </c>
      <c r="H187" s="210" t="s">
        <v>214</v>
      </c>
      <c r="I187" s="211" t="s">
        <v>214</v>
      </c>
      <c r="J187" s="212" t="s">
        <v>214</v>
      </c>
      <c r="K187" s="206">
        <v>-2638</v>
      </c>
      <c r="L187" s="206">
        <v>-1382</v>
      </c>
      <c r="M187" s="209">
        <v>-1256</v>
      </c>
      <c r="N187" s="206">
        <v>2826</v>
      </c>
      <c r="O187" s="206">
        <v>1396</v>
      </c>
      <c r="P187" s="208">
        <v>1430</v>
      </c>
      <c r="Q187" s="206">
        <v>5464</v>
      </c>
      <c r="R187" s="206">
        <v>2778</v>
      </c>
      <c r="S187" s="209">
        <v>2686</v>
      </c>
      <c r="T187" s="205">
        <f>SUM(U187:V187)</f>
        <v>-209</v>
      </c>
      <c r="U187" s="206">
        <f t="shared" si="11"/>
        <v>-173</v>
      </c>
      <c r="V187" s="209">
        <f t="shared" si="11"/>
        <v>-36</v>
      </c>
      <c r="W187" s="206">
        <v>13910</v>
      </c>
      <c r="X187" s="206">
        <v>7146</v>
      </c>
      <c r="Y187" s="209">
        <v>6764</v>
      </c>
      <c r="Z187" s="206">
        <f>SUM(AA187:AB187)</f>
        <v>14119</v>
      </c>
      <c r="AA187" s="206">
        <v>7319</v>
      </c>
      <c r="AB187" s="208">
        <v>6800</v>
      </c>
      <c r="AC187" s="27"/>
    </row>
    <row r="188" spans="2:29" ht="13.5">
      <c r="B188" s="188"/>
      <c r="C188" s="189"/>
      <c r="D188" s="226"/>
      <c r="E188" s="227"/>
      <c r="F188" s="227"/>
      <c r="G188" s="227"/>
      <c r="H188" s="228"/>
      <c r="I188" s="227"/>
      <c r="J188" s="229"/>
      <c r="K188" s="227"/>
      <c r="L188" s="227"/>
      <c r="M188" s="229"/>
      <c r="N188" s="227"/>
      <c r="O188" s="227"/>
      <c r="P188" s="230"/>
      <c r="Q188" s="227"/>
      <c r="R188" s="227"/>
      <c r="S188" s="229"/>
      <c r="T188" s="228"/>
      <c r="U188" s="227"/>
      <c r="V188" s="229"/>
      <c r="W188" s="227"/>
      <c r="X188" s="227"/>
      <c r="Y188" s="229"/>
      <c r="Z188" s="227"/>
      <c r="AA188" s="227"/>
      <c r="AB188" s="230"/>
      <c r="AC188" s="27"/>
    </row>
    <row r="189" spans="2:29" ht="12">
      <c r="B189" s="190"/>
      <c r="D189" s="32" t="s">
        <v>189</v>
      </c>
      <c r="E189" s="191"/>
      <c r="F189" s="191"/>
      <c r="G189" s="191"/>
      <c r="H189" s="191"/>
      <c r="I189" s="191"/>
      <c r="J189" s="191"/>
      <c r="K189" s="191"/>
      <c r="L189" s="191"/>
      <c r="M189" s="191"/>
      <c r="N189" s="191"/>
      <c r="O189" s="191"/>
      <c r="P189" s="191"/>
      <c r="Q189" s="191"/>
      <c r="R189" s="191"/>
      <c r="S189" s="191"/>
      <c r="T189" s="191"/>
      <c r="U189" s="191"/>
      <c r="V189" s="191"/>
      <c r="W189" s="191"/>
      <c r="X189" s="191"/>
      <c r="Y189" s="191"/>
      <c r="Z189" s="191"/>
      <c r="AA189" s="191"/>
      <c r="AB189" s="191"/>
      <c r="AC189" s="27"/>
    </row>
    <row r="190" spans="2:29" ht="12">
      <c r="B190" s="190"/>
      <c r="D190" s="26" t="s">
        <v>190</v>
      </c>
      <c r="F190" s="191"/>
      <c r="G190" s="191"/>
      <c r="H190" s="191"/>
      <c r="I190" s="191"/>
      <c r="J190" s="191"/>
      <c r="K190" s="191"/>
      <c r="L190" s="191"/>
      <c r="M190" s="191"/>
      <c r="N190" s="191"/>
      <c r="O190" s="191"/>
      <c r="P190" s="191"/>
      <c r="Q190" s="190"/>
      <c r="R190" s="191"/>
      <c r="S190" s="191"/>
      <c r="T190" s="191"/>
      <c r="U190" s="191"/>
      <c r="V190" s="191"/>
      <c r="W190" s="191"/>
      <c r="X190" s="191"/>
      <c r="Y190" s="191"/>
      <c r="Z190" s="191"/>
      <c r="AA190" s="191"/>
      <c r="AB190" s="191"/>
      <c r="AC190" s="32"/>
    </row>
    <row r="191" spans="4:29" ht="11.25"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</row>
    <row r="192" spans="2:29" ht="11.25"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</row>
    <row r="193" spans="2:4" ht="11.25">
      <c r="B193" s="152"/>
      <c r="C193" s="152"/>
      <c r="D193" s="153"/>
    </row>
    <row r="194" spans="2:4" ht="11.25">
      <c r="B194" s="152"/>
      <c r="C194" s="152"/>
      <c r="D194" s="153"/>
    </row>
    <row r="195" spans="2:4" ht="11.25">
      <c r="B195" s="152"/>
      <c r="C195" s="152"/>
      <c r="D195" s="153"/>
    </row>
    <row r="196" spans="2:4" ht="11.25">
      <c r="B196" s="152"/>
      <c r="C196" s="152"/>
      <c r="D196" s="153"/>
    </row>
    <row r="197" spans="2:4" ht="11.25">
      <c r="B197" s="152"/>
      <c r="C197" s="152"/>
      <c r="D197" s="153"/>
    </row>
    <row r="198" spans="2:4" ht="11.25">
      <c r="B198" s="152"/>
      <c r="C198" s="152"/>
      <c r="D198" s="153"/>
    </row>
  </sheetData>
  <sheetProtection/>
  <mergeCells count="10">
    <mergeCell ref="B3:C5"/>
    <mergeCell ref="T4:V4"/>
    <mergeCell ref="W4:Y4"/>
    <mergeCell ref="Z4:AB4"/>
    <mergeCell ref="T3:AB3"/>
    <mergeCell ref="K3:S3"/>
    <mergeCell ref="K4:M4"/>
    <mergeCell ref="E3:G3"/>
    <mergeCell ref="E4:G4"/>
    <mergeCell ref="H3:J4"/>
  </mergeCells>
  <printOptions/>
  <pageMargins left="0.5905511811023623" right="0" top="0.5905511811023623" bottom="0.3937007874015748" header="0.1968503937007874" footer="0.1968503937007874"/>
  <pageSetup firstPageNumber="7" useFirstPageNumber="1" horizontalDpi="600" verticalDpi="600" orientation="portrait" paperSize="9" scale="69" r:id="rId1"/>
  <headerFooter scaleWithDoc="0" alignWithMargins="0">
    <oddFooter>&amp;C&amp;"ＭＳ Ｐゴシック,標準"&amp;9&amp;P</oddFooter>
  </headerFooter>
  <colBreaks count="1" manualBreakCount="1">
    <brk id="16" min="1" max="149" man="1"/>
  </colBreaks>
  <ignoredErrors>
    <ignoredError sqref="H104:H1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SheetLayoutView="100" workbookViewId="0" topLeftCell="A1">
      <pane xSplit="2" ySplit="5" topLeftCell="C12" activePane="bottomRight" state="frozen"/>
      <selection pane="topLeft" activeCell="D2" sqref="D2"/>
      <selection pane="topRight" activeCell="D2" sqref="D2"/>
      <selection pane="bottomLeft" activeCell="D2" sqref="D2"/>
      <selection pane="bottomRight" activeCell="B1" sqref="B1"/>
    </sheetView>
  </sheetViews>
  <sheetFormatPr defaultColWidth="8.75390625" defaultRowHeight="12" customHeight="1"/>
  <cols>
    <col min="1" max="1" width="3.75390625" style="2" bestFit="1" customWidth="1"/>
    <col min="2" max="2" width="9.50390625" style="2" customWidth="1"/>
    <col min="3" max="4" width="9.625" style="5" customWidth="1"/>
    <col min="5" max="5" width="8.375" style="2" bestFit="1" customWidth="1"/>
    <col min="6" max="6" width="7.625" style="2" bestFit="1" customWidth="1"/>
    <col min="7" max="7" width="7.50390625" style="2" bestFit="1" customWidth="1"/>
    <col min="8" max="8" width="8.125" style="2" bestFit="1" customWidth="1"/>
    <col min="9" max="9" width="3.75390625" style="2" customWidth="1"/>
    <col min="10" max="10" width="7.50390625" style="2" bestFit="1" customWidth="1"/>
    <col min="11" max="11" width="3.75390625" style="2" customWidth="1"/>
    <col min="12" max="12" width="7.50390625" style="2" bestFit="1" customWidth="1"/>
    <col min="13" max="13" width="3.75390625" style="2" customWidth="1"/>
    <col min="14" max="14" width="3.00390625" style="2" customWidth="1"/>
    <col min="15" max="16384" width="8.75390625" style="2" customWidth="1"/>
  </cols>
  <sheetData>
    <row r="1" spans="2:14" ht="14.25">
      <c r="B1" s="55" t="s">
        <v>282</v>
      </c>
      <c r="C1" s="56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2:14" ht="21" customHeight="1">
      <c r="B2" s="442" t="s">
        <v>31</v>
      </c>
      <c r="C2" s="88" t="s">
        <v>32</v>
      </c>
      <c r="D2" s="88"/>
      <c r="E2" s="90" t="s">
        <v>33</v>
      </c>
      <c r="F2" s="89"/>
      <c r="G2" s="91"/>
      <c r="H2" s="439" t="s">
        <v>34</v>
      </c>
      <c r="I2" s="440"/>
      <c r="J2" s="440"/>
      <c r="K2" s="440"/>
      <c r="L2" s="440"/>
      <c r="M2" s="441"/>
      <c r="N2" s="232"/>
    </row>
    <row r="3" spans="2:14" ht="10.5" customHeight="1">
      <c r="B3" s="443"/>
      <c r="C3" s="449" t="s">
        <v>265</v>
      </c>
      <c r="D3" s="449" t="s">
        <v>270</v>
      </c>
      <c r="E3" s="438" t="s">
        <v>183</v>
      </c>
      <c r="F3" s="438" t="s">
        <v>184</v>
      </c>
      <c r="G3" s="438" t="s">
        <v>185</v>
      </c>
      <c r="H3" s="445" t="s">
        <v>183</v>
      </c>
      <c r="I3" s="232"/>
      <c r="J3" s="445" t="s">
        <v>184</v>
      </c>
      <c r="K3" s="232"/>
      <c r="L3" s="447" t="s">
        <v>185</v>
      </c>
      <c r="M3" s="251"/>
      <c r="N3" s="232"/>
    </row>
    <row r="4" spans="2:14" ht="15" customHeight="1">
      <c r="B4" s="444"/>
      <c r="C4" s="449"/>
      <c r="D4" s="449"/>
      <c r="E4" s="438"/>
      <c r="F4" s="438"/>
      <c r="G4" s="438"/>
      <c r="H4" s="446"/>
      <c r="I4" s="93" t="s">
        <v>221</v>
      </c>
      <c r="J4" s="446"/>
      <c r="K4" s="93" t="s">
        <v>221</v>
      </c>
      <c r="L4" s="448"/>
      <c r="M4" s="250" t="s">
        <v>221</v>
      </c>
      <c r="N4" s="233"/>
    </row>
    <row r="5" spans="2:17" ht="11.25">
      <c r="B5" s="94"/>
      <c r="C5" s="92" t="s">
        <v>35</v>
      </c>
      <c r="D5" s="92" t="s">
        <v>35</v>
      </c>
      <c r="E5" s="280" t="s">
        <v>35</v>
      </c>
      <c r="F5" s="92" t="s">
        <v>35</v>
      </c>
      <c r="G5" s="281" t="s">
        <v>35</v>
      </c>
      <c r="H5" s="282" t="s">
        <v>36</v>
      </c>
      <c r="I5" s="283" t="s">
        <v>222</v>
      </c>
      <c r="J5" s="92" t="s">
        <v>36</v>
      </c>
      <c r="K5" s="283" t="s">
        <v>222</v>
      </c>
      <c r="L5" s="284" t="s">
        <v>36</v>
      </c>
      <c r="M5" s="281" t="s">
        <v>222</v>
      </c>
      <c r="N5" s="81"/>
      <c r="P5" s="255"/>
      <c r="Q5" s="255"/>
    </row>
    <row r="6" spans="2:17" ht="12" customHeight="1">
      <c r="B6" s="95" t="s">
        <v>37</v>
      </c>
      <c r="C6" s="345">
        <f>SUM(C8:C17)</f>
        <v>5460756</v>
      </c>
      <c r="D6" s="345">
        <f>SUM(D8:D17)</f>
        <v>5425842</v>
      </c>
      <c r="E6" s="285">
        <f>D6-C6</f>
        <v>-34914</v>
      </c>
      <c r="F6" s="402">
        <f>SUM(F8:F17)</f>
        <v>-26725</v>
      </c>
      <c r="G6" s="402">
        <f>SUM(G8:G17)</f>
        <v>-8189</v>
      </c>
      <c r="H6" s="346">
        <f>E6/C6*100</f>
        <v>-0.6393620224012938</v>
      </c>
      <c r="I6" s="80" t="s">
        <v>223</v>
      </c>
      <c r="J6" s="346">
        <f>F6/C6*100</f>
        <v>-0.4894011012394621</v>
      </c>
      <c r="K6" s="80" t="s">
        <v>223</v>
      </c>
      <c r="L6" s="346">
        <f>G6/C6*100</f>
        <v>-0.1499609211618318</v>
      </c>
      <c r="M6" s="342" t="s">
        <v>223</v>
      </c>
      <c r="N6" s="234"/>
      <c r="P6" s="255"/>
      <c r="Q6" s="255"/>
    </row>
    <row r="7" spans="2:17" ht="12" customHeight="1">
      <c r="B7" s="110"/>
      <c r="C7" s="310"/>
      <c r="D7" s="310"/>
      <c r="E7" s="285"/>
      <c r="F7" s="285"/>
      <c r="G7" s="286"/>
      <c r="H7" s="340"/>
      <c r="I7" s="340"/>
      <c r="J7" s="340"/>
      <c r="K7" s="340"/>
      <c r="L7" s="340"/>
      <c r="M7" s="340"/>
      <c r="N7" s="235"/>
      <c r="P7" s="255"/>
      <c r="Q7" s="255"/>
    </row>
    <row r="8" spans="2:17" ht="12" customHeight="1">
      <c r="B8" s="95" t="s">
        <v>38</v>
      </c>
      <c r="C8" s="347">
        <f>C18</f>
        <v>1524104</v>
      </c>
      <c r="D8" s="347">
        <f>D18</f>
        <v>1515014</v>
      </c>
      <c r="E8" s="285">
        <f aca="true" t="shared" si="0" ref="E8:E67">D8-C8</f>
        <v>-9090</v>
      </c>
      <c r="F8" s="285">
        <v>-8026</v>
      </c>
      <c r="G8" s="286">
        <v>-1064</v>
      </c>
      <c r="H8" s="346">
        <f>E8/C8*100</f>
        <v>-0.5964159926094282</v>
      </c>
      <c r="I8" s="61">
        <f aca="true" t="shared" si="1" ref="I8:I17">_xlfn.RANK.EQ(H8,$H$9:$H$18)</f>
        <v>4</v>
      </c>
      <c r="J8" s="346">
        <f aca="true" t="shared" si="2" ref="J8:J39">F8/C8*100</f>
        <v>-0.5266044836835282</v>
      </c>
      <c r="K8" s="61">
        <f>_xlfn.RANK.EQ(J8,$J$8:$J$17)</f>
        <v>5</v>
      </c>
      <c r="L8" s="346">
        <f aca="true" t="shared" si="3" ref="L8:L39">G8/C8*100</f>
        <v>-0.06981150892590007</v>
      </c>
      <c r="M8" s="343">
        <f aca="true" t="shared" si="4" ref="M8:M17">_xlfn.RANK.EQ(L8,$L$8:$L$17)</f>
        <v>4</v>
      </c>
      <c r="N8" s="234"/>
      <c r="P8" s="255"/>
      <c r="Q8" s="255"/>
    </row>
    <row r="9" spans="2:17" ht="12" customHeight="1">
      <c r="B9" s="95" t="s">
        <v>39</v>
      </c>
      <c r="C9" s="347">
        <f>C29+C31+C33</f>
        <v>1038994</v>
      </c>
      <c r="D9" s="347">
        <f>D29+D31+D33</f>
        <v>1035326</v>
      </c>
      <c r="E9" s="285">
        <f t="shared" si="0"/>
        <v>-3668</v>
      </c>
      <c r="F9" s="285">
        <v>-3581</v>
      </c>
      <c r="G9" s="286">
        <v>-87</v>
      </c>
      <c r="H9" s="346">
        <f aca="true" t="shared" si="5" ref="H9:H39">E9/C9*100</f>
        <v>-0.3530338000026949</v>
      </c>
      <c r="I9" s="61">
        <f t="shared" si="1"/>
        <v>2</v>
      </c>
      <c r="J9" s="346">
        <f t="shared" si="2"/>
        <v>-0.34466031565148597</v>
      </c>
      <c r="K9" s="61">
        <f aca="true" t="shared" si="6" ref="K9:K17">_xlfn.RANK.EQ(J9,$J$8:$J$17)</f>
        <v>2</v>
      </c>
      <c r="L9" s="346">
        <f t="shared" si="3"/>
        <v>-0.008373484351208958</v>
      </c>
      <c r="M9" s="343">
        <f t="shared" si="4"/>
        <v>2</v>
      </c>
      <c r="N9" s="234"/>
      <c r="P9" s="255"/>
      <c r="Q9" s="255"/>
    </row>
    <row r="10" spans="2:17" ht="12" customHeight="1">
      <c r="B10" s="95" t="s">
        <v>40</v>
      </c>
      <c r="C10" s="347">
        <f>C34+C40+C43+C45+C56</f>
        <v>715427</v>
      </c>
      <c r="D10" s="347">
        <f>D34+D40+D43+D45+D56</f>
        <v>711545</v>
      </c>
      <c r="E10" s="285">
        <f t="shared" si="0"/>
        <v>-3882</v>
      </c>
      <c r="F10" s="285">
        <v>-2733</v>
      </c>
      <c r="G10" s="286">
        <v>-1149</v>
      </c>
      <c r="H10" s="346">
        <f t="shared" si="5"/>
        <v>-0.5426130129279437</v>
      </c>
      <c r="I10" s="61">
        <f t="shared" si="1"/>
        <v>3</v>
      </c>
      <c r="J10" s="346">
        <f t="shared" si="2"/>
        <v>-0.3820096250211412</v>
      </c>
      <c r="K10" s="61">
        <f t="shared" si="6"/>
        <v>3</v>
      </c>
      <c r="L10" s="346">
        <f t="shared" si="3"/>
        <v>-0.1606033879068025</v>
      </c>
      <c r="M10" s="343">
        <f t="shared" si="4"/>
        <v>5</v>
      </c>
      <c r="N10" s="234"/>
      <c r="P10" s="255"/>
      <c r="Q10" s="255"/>
    </row>
    <row r="11" spans="2:17" ht="12" customHeight="1">
      <c r="B11" s="95" t="s">
        <v>41</v>
      </c>
      <c r="C11" s="347">
        <f>C30+C37+C42+C58+C59</f>
        <v>715851</v>
      </c>
      <c r="D11" s="347">
        <f>D30+D37+D42+D58+D59</f>
        <v>714037</v>
      </c>
      <c r="E11" s="285">
        <f t="shared" si="0"/>
        <v>-1814</v>
      </c>
      <c r="F11" s="285">
        <v>-2056</v>
      </c>
      <c r="G11" s="286">
        <v>242</v>
      </c>
      <c r="H11" s="346">
        <f t="shared" si="5"/>
        <v>-0.253404688964603</v>
      </c>
      <c r="I11" s="61">
        <f t="shared" si="1"/>
        <v>1</v>
      </c>
      <c r="J11" s="346">
        <f t="shared" si="2"/>
        <v>-0.28721060667652903</v>
      </c>
      <c r="K11" s="61">
        <f t="shared" si="6"/>
        <v>1</v>
      </c>
      <c r="L11" s="346">
        <f t="shared" si="3"/>
        <v>0.033805917711926085</v>
      </c>
      <c r="M11" s="343">
        <f t="shared" si="4"/>
        <v>1</v>
      </c>
      <c r="N11" s="234"/>
      <c r="P11" s="255"/>
      <c r="Q11" s="255"/>
    </row>
    <row r="12" spans="2:17" ht="12" customHeight="1">
      <c r="B12" s="95" t="s">
        <v>42</v>
      </c>
      <c r="C12" s="348">
        <f>C39+C41+C44+C46+C54+C57</f>
        <v>263609</v>
      </c>
      <c r="D12" s="348">
        <f>D39+D41+D44+D46+D54+D57</f>
        <v>260066</v>
      </c>
      <c r="E12" s="285">
        <f t="shared" si="0"/>
        <v>-3543</v>
      </c>
      <c r="F12" s="285">
        <v>-1853</v>
      </c>
      <c r="G12" s="286">
        <v>-1690</v>
      </c>
      <c r="H12" s="346">
        <f t="shared" si="5"/>
        <v>-1.3440360533972664</v>
      </c>
      <c r="I12" s="61">
        <f t="shared" si="1"/>
        <v>7</v>
      </c>
      <c r="J12" s="346">
        <f t="shared" si="2"/>
        <v>-0.7029350287736762</v>
      </c>
      <c r="K12" s="61">
        <f t="shared" si="6"/>
        <v>6</v>
      </c>
      <c r="L12" s="346">
        <f t="shared" si="3"/>
        <v>-0.6411010246235902</v>
      </c>
      <c r="M12" s="343">
        <f t="shared" si="4"/>
        <v>9</v>
      </c>
      <c r="N12" s="234"/>
      <c r="P12" s="255"/>
      <c r="Q12" s="255"/>
    </row>
    <row r="13" spans="2:17" s="5" customFormat="1" ht="12" customHeight="1">
      <c r="B13" s="68" t="s">
        <v>43</v>
      </c>
      <c r="C13" s="349">
        <f>C28+C60+C61+C62</f>
        <v>571146</v>
      </c>
      <c r="D13" s="349">
        <f>D28+D60+D61+D62</f>
        <v>567274</v>
      </c>
      <c r="E13" s="285">
        <f t="shared" si="0"/>
        <v>-3872</v>
      </c>
      <c r="F13" s="285">
        <v>-2320</v>
      </c>
      <c r="G13" s="286">
        <v>-1552</v>
      </c>
      <c r="H13" s="346">
        <f t="shared" si="5"/>
        <v>-0.6779352389756734</v>
      </c>
      <c r="I13" s="61">
        <f t="shared" si="1"/>
        <v>5</v>
      </c>
      <c r="J13" s="346">
        <f t="shared" si="2"/>
        <v>-0.4062008663283994</v>
      </c>
      <c r="K13" s="61">
        <f t="shared" si="6"/>
        <v>4</v>
      </c>
      <c r="L13" s="346">
        <f t="shared" si="3"/>
        <v>-0.27173437264727407</v>
      </c>
      <c r="M13" s="343">
        <f t="shared" si="4"/>
        <v>6</v>
      </c>
      <c r="N13" s="234"/>
      <c r="P13" s="255"/>
      <c r="Q13" s="255"/>
    </row>
    <row r="14" spans="2:17" ht="12" customHeight="1">
      <c r="B14" s="95" t="s">
        <v>44</v>
      </c>
      <c r="C14" s="349">
        <f>C35+C38+C53+C55+C63+C64+C65</f>
        <v>245948</v>
      </c>
      <c r="D14" s="349">
        <f>D35+D38+D53+D55+D63+D64+D65</f>
        <v>242580</v>
      </c>
      <c r="E14" s="285">
        <f t="shared" si="0"/>
        <v>-3368</v>
      </c>
      <c r="F14" s="285">
        <v>-2080</v>
      </c>
      <c r="G14" s="286">
        <v>-1288</v>
      </c>
      <c r="H14" s="346">
        <f>E14/C14*100</f>
        <v>-1.3693951566997904</v>
      </c>
      <c r="I14" s="61">
        <f t="shared" si="1"/>
        <v>9</v>
      </c>
      <c r="J14" s="346">
        <f t="shared" si="2"/>
        <v>-0.8457072226649536</v>
      </c>
      <c r="K14" s="61">
        <f t="shared" si="6"/>
        <v>7</v>
      </c>
      <c r="L14" s="346">
        <f t="shared" si="3"/>
        <v>-0.5236879340348366</v>
      </c>
      <c r="M14" s="343">
        <f t="shared" si="4"/>
        <v>8</v>
      </c>
      <c r="N14" s="234"/>
      <c r="P14" s="255"/>
      <c r="Q14" s="255"/>
    </row>
    <row r="15" spans="2:17" ht="12" customHeight="1">
      <c r="B15" s="95" t="s">
        <v>45</v>
      </c>
      <c r="C15" s="347">
        <f>C36+C48+C51+C66+C67</f>
        <v>157546</v>
      </c>
      <c r="D15" s="347">
        <f>D36+D48+D51+D66+D67</f>
        <v>154719</v>
      </c>
      <c r="E15" s="285">
        <f t="shared" si="0"/>
        <v>-2827</v>
      </c>
      <c r="F15" s="285">
        <v>-1734</v>
      </c>
      <c r="G15" s="286">
        <v>-1093</v>
      </c>
      <c r="H15" s="346">
        <f t="shared" si="5"/>
        <v>-1.7943965571959937</v>
      </c>
      <c r="I15" s="61">
        <f t="shared" si="1"/>
        <v>10</v>
      </c>
      <c r="J15" s="346">
        <f t="shared" si="2"/>
        <v>-1.1006309268404149</v>
      </c>
      <c r="K15" s="61">
        <f t="shared" si="6"/>
        <v>9</v>
      </c>
      <c r="L15" s="346">
        <f t="shared" si="3"/>
        <v>-0.6937656303555787</v>
      </c>
      <c r="M15" s="343">
        <f t="shared" si="4"/>
        <v>10</v>
      </c>
      <c r="N15" s="234"/>
      <c r="P15" s="255"/>
      <c r="Q15" s="255"/>
    </row>
    <row r="16" spans="2:17" ht="12" customHeight="1">
      <c r="B16" s="95" t="s">
        <v>46</v>
      </c>
      <c r="C16" s="347">
        <f>C47+C49</f>
        <v>100919</v>
      </c>
      <c r="D16" s="347">
        <f>D47+D49</f>
        <v>99558</v>
      </c>
      <c r="E16" s="285">
        <f t="shared" si="0"/>
        <v>-1361</v>
      </c>
      <c r="F16" s="285">
        <v>-916</v>
      </c>
      <c r="G16" s="286">
        <v>-445</v>
      </c>
      <c r="H16" s="346">
        <f t="shared" si="5"/>
        <v>-1.3486063080292117</v>
      </c>
      <c r="I16" s="61">
        <f t="shared" si="1"/>
        <v>8</v>
      </c>
      <c r="J16" s="346">
        <f t="shared" si="2"/>
        <v>-0.9076586173069492</v>
      </c>
      <c r="K16" s="61">
        <f t="shared" si="6"/>
        <v>8</v>
      </c>
      <c r="L16" s="346">
        <f t="shared" si="3"/>
        <v>-0.4409476907222624</v>
      </c>
      <c r="M16" s="343">
        <f t="shared" si="4"/>
        <v>7</v>
      </c>
      <c r="N16" s="234"/>
      <c r="P16" s="255"/>
      <c r="Q16" s="255"/>
    </row>
    <row r="17" spans="2:17" ht="12" customHeight="1">
      <c r="B17" s="252" t="s">
        <v>47</v>
      </c>
      <c r="C17" s="350">
        <f>C32+C50+C52</f>
        <v>127212</v>
      </c>
      <c r="D17" s="350">
        <f>D32+D50+D52</f>
        <v>125723</v>
      </c>
      <c r="E17" s="352">
        <f t="shared" si="0"/>
        <v>-1489</v>
      </c>
      <c r="F17" s="351">
        <v>-1426</v>
      </c>
      <c r="G17" s="352">
        <v>-63</v>
      </c>
      <c r="H17" s="353">
        <f t="shared" si="5"/>
        <v>-1.170487060969091</v>
      </c>
      <c r="I17" s="341">
        <f t="shared" si="1"/>
        <v>6</v>
      </c>
      <c r="J17" s="353">
        <f t="shared" si="2"/>
        <v>-1.12096343112285</v>
      </c>
      <c r="K17" s="341">
        <f t="shared" si="6"/>
        <v>10</v>
      </c>
      <c r="L17" s="353">
        <f t="shared" si="3"/>
        <v>-0.049523629846240924</v>
      </c>
      <c r="M17" s="344">
        <f t="shared" si="4"/>
        <v>3</v>
      </c>
      <c r="N17" s="234"/>
      <c r="P17" s="255"/>
      <c r="Q17" s="255"/>
    </row>
    <row r="18" spans="1:17" ht="15.75" customHeight="1">
      <c r="A18" s="48">
        <v>100</v>
      </c>
      <c r="B18" s="96" t="s">
        <v>246</v>
      </c>
      <c r="C18" s="349">
        <f>SUM(C19:C27)</f>
        <v>1524104</v>
      </c>
      <c r="D18" s="349">
        <f>SUM(D19:D27)</f>
        <v>1515014</v>
      </c>
      <c r="E18" s="285">
        <f t="shared" si="0"/>
        <v>-9090</v>
      </c>
      <c r="F18" s="285">
        <v>-8026</v>
      </c>
      <c r="G18" s="286">
        <v>-1064</v>
      </c>
      <c r="H18" s="346">
        <f t="shared" si="5"/>
        <v>-0.5964159926094282</v>
      </c>
      <c r="I18" s="80" t="s">
        <v>223</v>
      </c>
      <c r="J18" s="346">
        <f t="shared" si="2"/>
        <v>-0.5266044836835282</v>
      </c>
      <c r="K18" s="80" t="s">
        <v>223</v>
      </c>
      <c r="L18" s="346">
        <f t="shared" si="3"/>
        <v>-0.06981150892590007</v>
      </c>
      <c r="M18" s="342" t="s">
        <v>223</v>
      </c>
      <c r="N18" s="234"/>
      <c r="P18" s="255"/>
      <c r="Q18" s="255"/>
    </row>
    <row r="19" spans="1:17" ht="12" customHeight="1">
      <c r="A19" s="48">
        <v>101</v>
      </c>
      <c r="B19" s="166" t="s">
        <v>48</v>
      </c>
      <c r="C19" s="349">
        <v>213352</v>
      </c>
      <c r="D19" s="349">
        <v>212518</v>
      </c>
      <c r="E19" s="285">
        <f t="shared" si="0"/>
        <v>-834</v>
      </c>
      <c r="F19" s="285">
        <v>-556</v>
      </c>
      <c r="G19" s="286">
        <v>-278</v>
      </c>
      <c r="H19" s="346">
        <f t="shared" si="5"/>
        <v>-0.3909032959616034</v>
      </c>
      <c r="I19" s="61">
        <f aca="true" t="shared" si="7" ref="I19:I50">_xlfn.RANK.EQ(H19,$H$19:$H$68)</f>
        <v>9</v>
      </c>
      <c r="J19" s="346">
        <f t="shared" si="2"/>
        <v>-0.2606021973077356</v>
      </c>
      <c r="K19" s="61">
        <f aca="true" t="shared" si="8" ref="K19:K50">_xlfn.RANK.EQ(J19,$J$19:$J$68)</f>
        <v>5</v>
      </c>
      <c r="L19" s="346">
        <f>G19/C19*100</f>
        <v>-0.1303010986538678</v>
      </c>
      <c r="M19" s="343">
        <f aca="true" t="shared" si="9" ref="M19:M50">_xlfn.RANK.EQ(L19,$L$19:$L$68)</f>
        <v>17</v>
      </c>
      <c r="N19" s="234"/>
      <c r="P19" s="255"/>
      <c r="Q19" s="255"/>
    </row>
    <row r="20" spans="1:17" ht="12" customHeight="1">
      <c r="A20" s="48">
        <v>102</v>
      </c>
      <c r="B20" s="166" t="s">
        <v>120</v>
      </c>
      <c r="C20" s="349">
        <v>136743</v>
      </c>
      <c r="D20" s="349">
        <v>136445</v>
      </c>
      <c r="E20" s="285">
        <f t="shared" si="0"/>
        <v>-298</v>
      </c>
      <c r="F20" s="285">
        <v>-446</v>
      </c>
      <c r="G20" s="286">
        <v>148</v>
      </c>
      <c r="H20" s="346">
        <f t="shared" si="5"/>
        <v>-0.2179270602517131</v>
      </c>
      <c r="I20" s="61">
        <f t="shared" si="7"/>
        <v>5</v>
      </c>
      <c r="J20" s="346">
        <f t="shared" si="2"/>
        <v>-0.32615929151766454</v>
      </c>
      <c r="K20" s="61">
        <f t="shared" si="8"/>
        <v>8</v>
      </c>
      <c r="L20" s="346">
        <f t="shared" si="3"/>
        <v>0.10823223126595145</v>
      </c>
      <c r="M20" s="343">
        <f t="shared" si="9"/>
        <v>8</v>
      </c>
      <c r="N20" s="234"/>
      <c r="P20" s="255"/>
      <c r="Q20" s="255"/>
    </row>
    <row r="21" spans="1:17" ht="12" customHeight="1">
      <c r="A21" s="48">
        <v>105</v>
      </c>
      <c r="B21" s="166" t="s">
        <v>193</v>
      </c>
      <c r="C21" s="349">
        <v>109274</v>
      </c>
      <c r="D21" s="349">
        <v>108806</v>
      </c>
      <c r="E21" s="285">
        <f t="shared" si="0"/>
        <v>-468</v>
      </c>
      <c r="F21" s="285">
        <v>-878</v>
      </c>
      <c r="G21" s="286">
        <v>410</v>
      </c>
      <c r="H21" s="346">
        <f t="shared" si="5"/>
        <v>-0.42828120138367776</v>
      </c>
      <c r="I21" s="61">
        <f t="shared" si="7"/>
        <v>10</v>
      </c>
      <c r="J21" s="346">
        <f t="shared" si="2"/>
        <v>-0.8034848179804894</v>
      </c>
      <c r="K21" s="61">
        <f t="shared" si="8"/>
        <v>28</v>
      </c>
      <c r="L21" s="346">
        <f t="shared" si="3"/>
        <v>0.3752036165968117</v>
      </c>
      <c r="M21" s="343">
        <f t="shared" si="9"/>
        <v>2</v>
      </c>
      <c r="N21" s="234"/>
      <c r="P21" s="255"/>
      <c r="Q21" s="255"/>
    </row>
    <row r="22" spans="1:17" s="5" customFormat="1" ht="12" customHeight="1">
      <c r="A22" s="163">
        <v>106</v>
      </c>
      <c r="B22" s="166" t="s">
        <v>194</v>
      </c>
      <c r="C22" s="349">
        <v>94697</v>
      </c>
      <c r="D22" s="349">
        <v>93968</v>
      </c>
      <c r="E22" s="285">
        <f t="shared" si="0"/>
        <v>-729</v>
      </c>
      <c r="F22" s="285">
        <v>-1068</v>
      </c>
      <c r="G22" s="286">
        <v>339</v>
      </c>
      <c r="H22" s="346">
        <f t="shared" si="5"/>
        <v>-0.7698237536563989</v>
      </c>
      <c r="I22" s="61">
        <f t="shared" si="7"/>
        <v>21</v>
      </c>
      <c r="J22" s="346">
        <f t="shared" si="2"/>
        <v>-1.1278076391015555</v>
      </c>
      <c r="K22" s="61">
        <f t="shared" si="8"/>
        <v>38</v>
      </c>
      <c r="L22" s="346">
        <f t="shared" si="3"/>
        <v>0.35798388544515664</v>
      </c>
      <c r="M22" s="343">
        <f t="shared" si="9"/>
        <v>3</v>
      </c>
      <c r="N22" s="234"/>
      <c r="P22" s="255"/>
      <c r="Q22" s="255"/>
    </row>
    <row r="23" spans="1:17" ht="12" customHeight="1">
      <c r="A23" s="48">
        <v>107</v>
      </c>
      <c r="B23" s="166" t="s">
        <v>195</v>
      </c>
      <c r="C23" s="349">
        <v>158611</v>
      </c>
      <c r="D23" s="349">
        <v>157631</v>
      </c>
      <c r="E23" s="285">
        <f t="shared" si="0"/>
        <v>-980</v>
      </c>
      <c r="F23" s="285">
        <v>-971</v>
      </c>
      <c r="G23" s="286">
        <v>-9</v>
      </c>
      <c r="H23" s="346">
        <f t="shared" si="5"/>
        <v>-0.6178638303774644</v>
      </c>
      <c r="I23" s="61">
        <f t="shared" si="7"/>
        <v>18</v>
      </c>
      <c r="J23" s="346">
        <f t="shared" si="2"/>
        <v>-0.6121895707107325</v>
      </c>
      <c r="K23" s="61">
        <f t="shared" si="8"/>
        <v>22</v>
      </c>
      <c r="L23" s="346">
        <f t="shared" si="3"/>
        <v>-0.005674259666731816</v>
      </c>
      <c r="M23" s="343">
        <f t="shared" si="9"/>
        <v>12</v>
      </c>
      <c r="N23" s="234"/>
      <c r="P23" s="255"/>
      <c r="Q23" s="255"/>
    </row>
    <row r="24" spans="1:17" ht="12" customHeight="1">
      <c r="A24" s="48">
        <v>108</v>
      </c>
      <c r="B24" s="166" t="s">
        <v>196</v>
      </c>
      <c r="C24" s="349">
        <v>214897</v>
      </c>
      <c r="D24" s="349">
        <v>212732</v>
      </c>
      <c r="E24" s="285">
        <f t="shared" si="0"/>
        <v>-2165</v>
      </c>
      <c r="F24" s="285">
        <v>-1376</v>
      </c>
      <c r="G24" s="286">
        <v>-789</v>
      </c>
      <c r="H24" s="346">
        <f t="shared" si="5"/>
        <v>-1.007459387520533</v>
      </c>
      <c r="I24" s="61">
        <f t="shared" si="7"/>
        <v>25</v>
      </c>
      <c r="J24" s="346">
        <f t="shared" si="2"/>
        <v>-0.6403067516065836</v>
      </c>
      <c r="K24" s="61">
        <f t="shared" si="8"/>
        <v>24</v>
      </c>
      <c r="L24" s="346">
        <f t="shared" si="3"/>
        <v>-0.3671526359139495</v>
      </c>
      <c r="M24" s="343">
        <f t="shared" si="9"/>
        <v>25</v>
      </c>
      <c r="N24" s="234"/>
      <c r="P24" s="255"/>
      <c r="Q24" s="255"/>
    </row>
    <row r="25" spans="1:17" ht="12" customHeight="1">
      <c r="A25" s="48">
        <v>109</v>
      </c>
      <c r="B25" s="166" t="s">
        <v>261</v>
      </c>
      <c r="C25" s="349">
        <v>210288</v>
      </c>
      <c r="D25" s="349">
        <v>209201</v>
      </c>
      <c r="E25" s="285">
        <f t="shared" si="0"/>
        <v>-1087</v>
      </c>
      <c r="F25" s="285">
        <v>-1294</v>
      </c>
      <c r="G25" s="286">
        <v>207</v>
      </c>
      <c r="H25" s="346">
        <f t="shared" si="5"/>
        <v>-0.5169101422810621</v>
      </c>
      <c r="I25" s="61">
        <f t="shared" si="7"/>
        <v>12</v>
      </c>
      <c r="J25" s="346">
        <f t="shared" si="2"/>
        <v>-0.6153465723198661</v>
      </c>
      <c r="K25" s="61">
        <f t="shared" si="8"/>
        <v>23</v>
      </c>
      <c r="L25" s="346">
        <f t="shared" si="3"/>
        <v>0.09843643003880392</v>
      </c>
      <c r="M25" s="343">
        <f t="shared" si="9"/>
        <v>9</v>
      </c>
      <c r="N25" s="234"/>
      <c r="P25" s="255"/>
      <c r="Q25" s="255"/>
    </row>
    <row r="26" spans="1:17" ht="12" customHeight="1">
      <c r="A26" s="48">
        <v>110</v>
      </c>
      <c r="B26" s="166" t="s">
        <v>197</v>
      </c>
      <c r="C26" s="349">
        <v>147745</v>
      </c>
      <c r="D26" s="349">
        <v>147358</v>
      </c>
      <c r="E26" s="285">
        <f t="shared" si="0"/>
        <v>-387</v>
      </c>
      <c r="F26" s="285">
        <v>-337</v>
      </c>
      <c r="G26" s="286">
        <v>-50</v>
      </c>
      <c r="H26" s="346">
        <f t="shared" si="5"/>
        <v>-0.26193779823344276</v>
      </c>
      <c r="I26" s="61">
        <f t="shared" si="7"/>
        <v>7</v>
      </c>
      <c r="J26" s="346">
        <f t="shared" si="2"/>
        <v>-0.22809570543842433</v>
      </c>
      <c r="K26" s="61">
        <f t="shared" si="8"/>
        <v>4</v>
      </c>
      <c r="L26" s="346">
        <f t="shared" si="3"/>
        <v>-0.033842092795018444</v>
      </c>
      <c r="M26" s="343">
        <f t="shared" si="9"/>
        <v>13</v>
      </c>
      <c r="N26" s="234"/>
      <c r="P26" s="255"/>
      <c r="Q26" s="255"/>
    </row>
    <row r="27" spans="1:17" ht="12" customHeight="1">
      <c r="A27" s="48">
        <v>111</v>
      </c>
      <c r="B27" s="166" t="s">
        <v>121</v>
      </c>
      <c r="C27" s="349">
        <v>238497</v>
      </c>
      <c r="D27" s="349">
        <v>236355</v>
      </c>
      <c r="E27" s="285">
        <f t="shared" si="0"/>
        <v>-2142</v>
      </c>
      <c r="F27" s="285">
        <v>-1100</v>
      </c>
      <c r="G27" s="286">
        <v>-1042</v>
      </c>
      <c r="H27" s="346">
        <f t="shared" si="5"/>
        <v>-0.8981245047107511</v>
      </c>
      <c r="I27" s="61">
        <f t="shared" si="7"/>
        <v>22</v>
      </c>
      <c r="J27" s="346">
        <f t="shared" si="2"/>
        <v>-0.46122173444529696</v>
      </c>
      <c r="K27" s="61">
        <f t="shared" si="8"/>
        <v>16</v>
      </c>
      <c r="L27" s="346">
        <f t="shared" si="3"/>
        <v>-0.43690277026545404</v>
      </c>
      <c r="M27" s="343">
        <f t="shared" si="9"/>
        <v>31</v>
      </c>
      <c r="N27" s="234"/>
      <c r="P27" s="255"/>
      <c r="Q27" s="255"/>
    </row>
    <row r="28" spans="1:17" ht="12" customHeight="1">
      <c r="A28" s="6">
        <v>201</v>
      </c>
      <c r="B28" s="95" t="s">
        <v>228</v>
      </c>
      <c r="C28" s="349">
        <v>530042</v>
      </c>
      <c r="D28" s="349">
        <v>526792</v>
      </c>
      <c r="E28" s="285">
        <f t="shared" si="0"/>
        <v>-3250</v>
      </c>
      <c r="F28" s="285">
        <v>-1994</v>
      </c>
      <c r="G28" s="286">
        <v>-1256</v>
      </c>
      <c r="H28" s="346">
        <f t="shared" si="5"/>
        <v>-0.6131589572147113</v>
      </c>
      <c r="I28" s="61">
        <f t="shared" si="7"/>
        <v>17</v>
      </c>
      <c r="J28" s="346">
        <f>F28/C28*100</f>
        <v>-0.37619660328804133</v>
      </c>
      <c r="K28" s="61">
        <f t="shared" si="8"/>
        <v>11</v>
      </c>
      <c r="L28" s="346">
        <f t="shared" si="3"/>
        <v>-0.23696235392666998</v>
      </c>
      <c r="M28" s="343">
        <f t="shared" si="9"/>
        <v>21</v>
      </c>
      <c r="N28" s="234"/>
      <c r="P28" s="255"/>
      <c r="Q28" s="255"/>
    </row>
    <row r="29" spans="1:17" ht="12" customHeight="1">
      <c r="A29" s="6">
        <v>202</v>
      </c>
      <c r="B29" s="95" t="s">
        <v>229</v>
      </c>
      <c r="C29" s="349">
        <v>459394</v>
      </c>
      <c r="D29" s="349">
        <v>456722</v>
      </c>
      <c r="E29" s="285">
        <f t="shared" si="0"/>
        <v>-2672</v>
      </c>
      <c r="F29" s="285">
        <v>-1993</v>
      </c>
      <c r="G29" s="286">
        <v>-679</v>
      </c>
      <c r="H29" s="346">
        <f t="shared" si="5"/>
        <v>-0.5816358071720571</v>
      </c>
      <c r="I29" s="61">
        <f t="shared" si="7"/>
        <v>15</v>
      </c>
      <c r="J29" s="346">
        <f t="shared" si="2"/>
        <v>-0.4338323965920321</v>
      </c>
      <c r="K29" s="61">
        <f t="shared" si="8"/>
        <v>15</v>
      </c>
      <c r="L29" s="346">
        <f t="shared" si="3"/>
        <v>-0.147803410580025</v>
      </c>
      <c r="M29" s="343">
        <f t="shared" si="9"/>
        <v>18</v>
      </c>
      <c r="N29" s="234"/>
      <c r="P29" s="255"/>
      <c r="Q29" s="255"/>
    </row>
    <row r="30" spans="1:17" ht="12" customHeight="1">
      <c r="A30" s="6">
        <v>203</v>
      </c>
      <c r="B30" s="95" t="s">
        <v>230</v>
      </c>
      <c r="C30" s="349">
        <v>303598</v>
      </c>
      <c r="D30" s="349">
        <v>304119</v>
      </c>
      <c r="E30" s="285">
        <f t="shared" si="0"/>
        <v>521</v>
      </c>
      <c r="F30" s="285">
        <v>-323</v>
      </c>
      <c r="G30" s="286">
        <v>844</v>
      </c>
      <c r="H30" s="346">
        <f t="shared" si="5"/>
        <v>0.1716085086199514</v>
      </c>
      <c r="I30" s="61">
        <f>_xlfn.RANK.EQ(H30,$H$19:$H$68)</f>
        <v>2</v>
      </c>
      <c r="J30" s="346">
        <f t="shared" si="2"/>
        <v>-0.10639068768568963</v>
      </c>
      <c r="K30" s="61">
        <f t="shared" si="8"/>
        <v>1</v>
      </c>
      <c r="L30" s="346">
        <f t="shared" si="3"/>
        <v>0.277999196305641</v>
      </c>
      <c r="M30" s="343">
        <f t="shared" si="9"/>
        <v>7</v>
      </c>
      <c r="N30" s="234"/>
      <c r="P30" s="255"/>
      <c r="Q30" s="255"/>
    </row>
    <row r="31" spans="1:17" ht="12" customHeight="1">
      <c r="A31" s="6">
        <v>204</v>
      </c>
      <c r="B31" s="95" t="s">
        <v>231</v>
      </c>
      <c r="C31" s="349">
        <v>485537</v>
      </c>
      <c r="D31" s="349">
        <v>484727</v>
      </c>
      <c r="E31" s="285">
        <f t="shared" si="0"/>
        <v>-810</v>
      </c>
      <c r="F31" s="285">
        <v>-1075</v>
      </c>
      <c r="G31" s="286">
        <v>265</v>
      </c>
      <c r="H31" s="346">
        <f t="shared" si="5"/>
        <v>-0.16682559722534018</v>
      </c>
      <c r="I31" s="61">
        <f t="shared" si="7"/>
        <v>3</v>
      </c>
      <c r="J31" s="346">
        <f t="shared" si="2"/>
        <v>-0.22140434199659345</v>
      </c>
      <c r="K31" s="61">
        <f t="shared" si="8"/>
        <v>3</v>
      </c>
      <c r="L31" s="346">
        <f t="shared" si="3"/>
        <v>0.05457874477125327</v>
      </c>
      <c r="M31" s="343">
        <f t="shared" si="9"/>
        <v>10</v>
      </c>
      <c r="N31" s="234"/>
      <c r="P31" s="255"/>
      <c r="Q31" s="255"/>
    </row>
    <row r="32" spans="1:17" ht="12" customHeight="1">
      <c r="A32" s="6">
        <v>205</v>
      </c>
      <c r="B32" s="95" t="s">
        <v>232</v>
      </c>
      <c r="C32" s="349">
        <v>41171</v>
      </c>
      <c r="D32" s="349">
        <v>40692</v>
      </c>
      <c r="E32" s="285">
        <f t="shared" si="0"/>
        <v>-479</v>
      </c>
      <c r="F32" s="285">
        <v>-465</v>
      </c>
      <c r="G32" s="286">
        <v>-14</v>
      </c>
      <c r="H32" s="346">
        <f>E32/C32*100</f>
        <v>-1.163440285637949</v>
      </c>
      <c r="I32" s="61">
        <f t="shared" si="7"/>
        <v>29</v>
      </c>
      <c r="J32" s="346">
        <f t="shared" si="2"/>
        <v>-1.1294357678948774</v>
      </c>
      <c r="K32" s="61">
        <f t="shared" si="8"/>
        <v>39</v>
      </c>
      <c r="L32" s="346">
        <f t="shared" si="3"/>
        <v>-0.03400451774307158</v>
      </c>
      <c r="M32" s="343">
        <f t="shared" si="9"/>
        <v>14</v>
      </c>
      <c r="N32" s="234"/>
      <c r="P32" s="255"/>
      <c r="Q32" s="255"/>
    </row>
    <row r="33" spans="1:17" ht="12" customHeight="1">
      <c r="A33" s="6">
        <v>206</v>
      </c>
      <c r="B33" s="95" t="s">
        <v>233</v>
      </c>
      <c r="C33" s="349">
        <v>94063</v>
      </c>
      <c r="D33" s="349">
        <v>93877</v>
      </c>
      <c r="E33" s="285">
        <f t="shared" si="0"/>
        <v>-186</v>
      </c>
      <c r="F33" s="285">
        <v>-513</v>
      </c>
      <c r="G33" s="286">
        <v>327</v>
      </c>
      <c r="H33" s="346">
        <f t="shared" si="5"/>
        <v>-0.19773981267873658</v>
      </c>
      <c r="I33" s="61">
        <f t="shared" si="7"/>
        <v>4</v>
      </c>
      <c r="J33" s="346">
        <f t="shared" si="2"/>
        <v>-0.5453791607752251</v>
      </c>
      <c r="K33" s="61">
        <f t="shared" si="8"/>
        <v>21</v>
      </c>
      <c r="L33" s="346">
        <f t="shared" si="3"/>
        <v>0.3476393480964885</v>
      </c>
      <c r="M33" s="343">
        <f t="shared" si="9"/>
        <v>4</v>
      </c>
      <c r="N33" s="234"/>
      <c r="P33" s="255"/>
      <c r="Q33" s="255"/>
    </row>
    <row r="34" spans="1:17" ht="12" customHeight="1">
      <c r="A34" s="6">
        <v>207</v>
      </c>
      <c r="B34" s="95" t="s">
        <v>234</v>
      </c>
      <c r="C34" s="349">
        <v>198007</v>
      </c>
      <c r="D34" s="349">
        <v>197476</v>
      </c>
      <c r="E34" s="285">
        <f t="shared" si="0"/>
        <v>-531</v>
      </c>
      <c r="F34" s="285">
        <v>-405</v>
      </c>
      <c r="G34" s="286">
        <v>-126</v>
      </c>
      <c r="H34" s="346">
        <f t="shared" si="5"/>
        <v>-0.26817233734160917</v>
      </c>
      <c r="I34" s="61">
        <f t="shared" si="7"/>
        <v>8</v>
      </c>
      <c r="J34" s="346">
        <f t="shared" si="2"/>
        <v>-0.20453822339614255</v>
      </c>
      <c r="K34" s="61">
        <f t="shared" si="8"/>
        <v>2</v>
      </c>
      <c r="L34" s="346">
        <f t="shared" si="3"/>
        <v>-0.06363411394546657</v>
      </c>
      <c r="M34" s="343">
        <f t="shared" si="9"/>
        <v>15</v>
      </c>
      <c r="N34" s="234"/>
      <c r="P34" s="255"/>
      <c r="Q34" s="255"/>
    </row>
    <row r="35" spans="1:17" ht="12" customHeight="1">
      <c r="A35" s="6">
        <v>208</v>
      </c>
      <c r="B35" s="95" t="s">
        <v>235</v>
      </c>
      <c r="C35" s="349">
        <v>28268</v>
      </c>
      <c r="D35" s="349">
        <v>27874</v>
      </c>
      <c r="E35" s="285">
        <f t="shared" si="0"/>
        <v>-394</v>
      </c>
      <c r="F35" s="285">
        <v>-200</v>
      </c>
      <c r="G35" s="286">
        <v>-194</v>
      </c>
      <c r="H35" s="346">
        <f t="shared" si="5"/>
        <v>-1.3938021791424933</v>
      </c>
      <c r="I35" s="61">
        <f t="shared" si="7"/>
        <v>35</v>
      </c>
      <c r="J35" s="346">
        <f t="shared" si="2"/>
        <v>-0.7075137965190321</v>
      </c>
      <c r="K35" s="61">
        <f t="shared" si="8"/>
        <v>26</v>
      </c>
      <c r="L35" s="346">
        <f t="shared" si="3"/>
        <v>-0.6862883826234611</v>
      </c>
      <c r="M35" s="343">
        <f t="shared" si="9"/>
        <v>36</v>
      </c>
      <c r="N35" s="234"/>
      <c r="P35" s="255"/>
      <c r="Q35" s="255"/>
    </row>
    <row r="36" spans="1:17" ht="12" customHeight="1">
      <c r="A36" s="6">
        <v>209</v>
      </c>
      <c r="B36" s="95" t="s">
        <v>236</v>
      </c>
      <c r="C36" s="349">
        <v>77385</v>
      </c>
      <c r="D36" s="349">
        <v>76352</v>
      </c>
      <c r="E36" s="285">
        <f t="shared" si="0"/>
        <v>-1033</v>
      </c>
      <c r="F36" s="285">
        <v>-708</v>
      </c>
      <c r="G36" s="286">
        <v>-325</v>
      </c>
      <c r="H36" s="346">
        <f t="shared" si="5"/>
        <v>-1.3348840214511857</v>
      </c>
      <c r="I36" s="61">
        <f t="shared" si="7"/>
        <v>31</v>
      </c>
      <c r="J36" s="346">
        <f t="shared" si="2"/>
        <v>-0.9149059895328552</v>
      </c>
      <c r="K36" s="61">
        <f t="shared" si="8"/>
        <v>33</v>
      </c>
      <c r="L36" s="346">
        <f t="shared" si="3"/>
        <v>-0.4199780319183304</v>
      </c>
      <c r="M36" s="343">
        <f t="shared" si="9"/>
        <v>29</v>
      </c>
      <c r="N36" s="234"/>
      <c r="P36" s="255"/>
      <c r="Q36" s="255"/>
    </row>
    <row r="37" spans="1:17" ht="12" customHeight="1">
      <c r="A37" s="6">
        <v>210</v>
      </c>
      <c r="B37" s="95" t="s">
        <v>54</v>
      </c>
      <c r="C37" s="349">
        <v>260771</v>
      </c>
      <c r="D37" s="349">
        <v>259298</v>
      </c>
      <c r="E37" s="285">
        <f t="shared" si="0"/>
        <v>-1473</v>
      </c>
      <c r="F37" s="285">
        <v>-1002</v>
      </c>
      <c r="G37" s="286">
        <v>-471</v>
      </c>
      <c r="H37" s="346">
        <f t="shared" si="5"/>
        <v>-0.5648634242304551</v>
      </c>
      <c r="I37" s="61">
        <f t="shared" si="7"/>
        <v>13</v>
      </c>
      <c r="J37" s="346">
        <f t="shared" si="2"/>
        <v>-0.3842451806374175</v>
      </c>
      <c r="K37" s="61">
        <f t="shared" si="8"/>
        <v>12</v>
      </c>
      <c r="L37" s="346">
        <f t="shared" si="3"/>
        <v>-0.18061824359303758</v>
      </c>
      <c r="M37" s="343">
        <f t="shared" si="9"/>
        <v>20</v>
      </c>
      <c r="N37" s="234"/>
      <c r="P37" s="255"/>
      <c r="Q37" s="255"/>
    </row>
    <row r="38" spans="1:17" ht="12" customHeight="1">
      <c r="A38" s="6">
        <v>212</v>
      </c>
      <c r="B38" s="95" t="s">
        <v>237</v>
      </c>
      <c r="C38" s="349">
        <v>45732</v>
      </c>
      <c r="D38" s="349">
        <v>45078</v>
      </c>
      <c r="E38" s="285">
        <f t="shared" si="0"/>
        <v>-654</v>
      </c>
      <c r="F38" s="285">
        <v>-383</v>
      </c>
      <c r="G38" s="286">
        <v>-271</v>
      </c>
      <c r="H38" s="346">
        <f t="shared" si="5"/>
        <v>-1.4300708475465758</v>
      </c>
      <c r="I38" s="61">
        <f t="shared" si="7"/>
        <v>36</v>
      </c>
      <c r="J38" s="346">
        <f t="shared" si="2"/>
        <v>-0.8374879734103036</v>
      </c>
      <c r="K38" s="61">
        <f t="shared" si="8"/>
        <v>31</v>
      </c>
      <c r="L38" s="346">
        <f t="shared" si="3"/>
        <v>-0.5925828741362722</v>
      </c>
      <c r="M38" s="343">
        <f t="shared" si="9"/>
        <v>33</v>
      </c>
      <c r="N38" s="234"/>
      <c r="P38" s="255"/>
      <c r="Q38" s="255"/>
    </row>
    <row r="39" spans="1:17" ht="12" customHeight="1">
      <c r="A39" s="6">
        <v>213</v>
      </c>
      <c r="B39" s="95" t="s">
        <v>238</v>
      </c>
      <c r="C39" s="349">
        <v>38545</v>
      </c>
      <c r="D39" s="349">
        <v>37877</v>
      </c>
      <c r="E39" s="285">
        <f t="shared" si="0"/>
        <v>-668</v>
      </c>
      <c r="F39" s="285">
        <v>-311</v>
      </c>
      <c r="G39" s="286">
        <v>-357</v>
      </c>
      <c r="H39" s="346">
        <f t="shared" si="5"/>
        <v>-1.733039304708782</v>
      </c>
      <c r="I39" s="61">
        <f t="shared" si="7"/>
        <v>39</v>
      </c>
      <c r="J39" s="346">
        <f t="shared" si="2"/>
        <v>-0.806849137371903</v>
      </c>
      <c r="K39" s="61">
        <f t="shared" si="8"/>
        <v>29</v>
      </c>
      <c r="L39" s="346">
        <f t="shared" si="3"/>
        <v>-0.9261901673368789</v>
      </c>
      <c r="M39" s="343">
        <f t="shared" si="9"/>
        <v>45</v>
      </c>
      <c r="N39" s="234"/>
      <c r="P39" s="255"/>
      <c r="Q39" s="255"/>
    </row>
    <row r="40" spans="1:17" s="5" customFormat="1" ht="12" customHeight="1">
      <c r="A40" s="164">
        <v>214</v>
      </c>
      <c r="B40" s="68" t="s">
        <v>239</v>
      </c>
      <c r="C40" s="349">
        <v>226574</v>
      </c>
      <c r="D40" s="349">
        <v>225239</v>
      </c>
      <c r="E40" s="285">
        <f t="shared" si="0"/>
        <v>-1335</v>
      </c>
      <c r="F40" s="285">
        <v>-944</v>
      </c>
      <c r="G40" s="286">
        <v>-391</v>
      </c>
      <c r="H40" s="346">
        <f aca="true" t="shared" si="10" ref="H40:H67">E40/C40*100</f>
        <v>-0.5892114717487443</v>
      </c>
      <c r="I40" s="61">
        <f t="shared" si="7"/>
        <v>16</v>
      </c>
      <c r="J40" s="346">
        <f aca="true" t="shared" si="11" ref="J40:J67">F40/C40*100</f>
        <v>-0.4166409208470522</v>
      </c>
      <c r="K40" s="61">
        <f t="shared" si="8"/>
        <v>14</v>
      </c>
      <c r="L40" s="346">
        <f aca="true" t="shared" si="12" ref="L40:L67">G40/C40*100</f>
        <v>-0.17257055090169215</v>
      </c>
      <c r="M40" s="343">
        <f t="shared" si="9"/>
        <v>19</v>
      </c>
      <c r="N40" s="234"/>
      <c r="P40" s="255"/>
      <c r="Q40" s="255"/>
    </row>
    <row r="41" spans="1:17" ht="12" customHeight="1">
      <c r="A41" s="6">
        <v>215</v>
      </c>
      <c r="B41" s="95" t="s">
        <v>240</v>
      </c>
      <c r="C41" s="349">
        <v>75189</v>
      </c>
      <c r="D41" s="349">
        <v>74195</v>
      </c>
      <c r="E41" s="285">
        <f t="shared" si="0"/>
        <v>-994</v>
      </c>
      <c r="F41" s="285">
        <v>-485</v>
      </c>
      <c r="G41" s="286">
        <v>-509</v>
      </c>
      <c r="H41" s="346">
        <f t="shared" si="10"/>
        <v>-1.3220018885741265</v>
      </c>
      <c r="I41" s="61">
        <f t="shared" si="7"/>
        <v>30</v>
      </c>
      <c r="J41" s="346">
        <f t="shared" si="11"/>
        <v>-0.6450411629360677</v>
      </c>
      <c r="K41" s="61">
        <f t="shared" si="8"/>
        <v>25</v>
      </c>
      <c r="L41" s="346">
        <f t="shared" si="12"/>
        <v>-0.6769607256380588</v>
      </c>
      <c r="M41" s="343">
        <f t="shared" si="9"/>
        <v>35</v>
      </c>
      <c r="N41" s="234"/>
      <c r="P41" s="255"/>
      <c r="Q41" s="255"/>
    </row>
    <row r="42" spans="1:17" ht="12" customHeight="1">
      <c r="A42" s="6">
        <v>216</v>
      </c>
      <c r="B42" s="95" t="s">
        <v>241</v>
      </c>
      <c r="C42" s="349">
        <v>87552</v>
      </c>
      <c r="D42" s="349">
        <v>86758</v>
      </c>
      <c r="E42" s="285">
        <f t="shared" si="0"/>
        <v>-794</v>
      </c>
      <c r="F42" s="285">
        <v>-440</v>
      </c>
      <c r="G42" s="286">
        <v>-354</v>
      </c>
      <c r="H42" s="346">
        <f t="shared" si="10"/>
        <v>-0.9068896198830408</v>
      </c>
      <c r="I42" s="61">
        <f t="shared" si="7"/>
        <v>23</v>
      </c>
      <c r="J42" s="346">
        <f t="shared" si="11"/>
        <v>-0.5025584795321637</v>
      </c>
      <c r="K42" s="61">
        <f t="shared" si="8"/>
        <v>17</v>
      </c>
      <c r="L42" s="346">
        <f t="shared" si="12"/>
        <v>-0.40433114035087725</v>
      </c>
      <c r="M42" s="343">
        <f t="shared" si="9"/>
        <v>27</v>
      </c>
      <c r="N42" s="234"/>
      <c r="P42" s="255"/>
      <c r="Q42" s="255"/>
    </row>
    <row r="43" spans="1:17" ht="12" customHeight="1">
      <c r="A43" s="6">
        <v>217</v>
      </c>
      <c r="B43" s="95" t="s">
        <v>242</v>
      </c>
      <c r="C43" s="349">
        <v>152130</v>
      </c>
      <c r="D43" s="349">
        <v>151752</v>
      </c>
      <c r="E43" s="285">
        <f t="shared" si="0"/>
        <v>-378</v>
      </c>
      <c r="F43" s="285">
        <v>-805</v>
      </c>
      <c r="G43" s="286">
        <v>427</v>
      </c>
      <c r="H43" s="346">
        <f t="shared" si="10"/>
        <v>-0.2484717018339578</v>
      </c>
      <c r="I43" s="61">
        <f t="shared" si="7"/>
        <v>6</v>
      </c>
      <c r="J43" s="346">
        <f t="shared" si="11"/>
        <v>-0.5291526983500953</v>
      </c>
      <c r="K43" s="61">
        <f t="shared" si="8"/>
        <v>19</v>
      </c>
      <c r="L43" s="346">
        <f t="shared" si="12"/>
        <v>0.28068099651613754</v>
      </c>
      <c r="M43" s="343">
        <f t="shared" si="9"/>
        <v>6</v>
      </c>
      <c r="N43" s="234"/>
      <c r="P43" s="255"/>
      <c r="Q43" s="255"/>
    </row>
    <row r="44" spans="1:17" ht="12" customHeight="1">
      <c r="A44" s="6">
        <v>218</v>
      </c>
      <c r="B44" s="95" t="s">
        <v>243</v>
      </c>
      <c r="C44" s="349">
        <v>47497</v>
      </c>
      <c r="D44" s="349">
        <v>47184</v>
      </c>
      <c r="E44" s="285">
        <f t="shared" si="0"/>
        <v>-313</v>
      </c>
      <c r="F44" s="285">
        <v>-259</v>
      </c>
      <c r="G44" s="286">
        <v>-54</v>
      </c>
      <c r="H44" s="346">
        <f t="shared" si="10"/>
        <v>-0.6589889887782386</v>
      </c>
      <c r="I44" s="61">
        <f t="shared" si="7"/>
        <v>19</v>
      </c>
      <c r="J44" s="346">
        <f t="shared" si="11"/>
        <v>-0.5452975977430153</v>
      </c>
      <c r="K44" s="61">
        <f t="shared" si="8"/>
        <v>20</v>
      </c>
      <c r="L44" s="346">
        <f t="shared" si="12"/>
        <v>-0.11369139103522329</v>
      </c>
      <c r="M44" s="343">
        <f t="shared" si="9"/>
        <v>16</v>
      </c>
      <c r="N44" s="234"/>
      <c r="P44" s="255"/>
      <c r="Q44" s="255"/>
    </row>
    <row r="45" spans="1:17" ht="12" customHeight="1">
      <c r="A45" s="6">
        <v>219</v>
      </c>
      <c r="B45" s="95" t="s">
        <v>244</v>
      </c>
      <c r="C45" s="349">
        <v>109075</v>
      </c>
      <c r="D45" s="349">
        <v>107925</v>
      </c>
      <c r="E45" s="285">
        <f t="shared" si="0"/>
        <v>-1150</v>
      </c>
      <c r="F45" s="285">
        <v>-335</v>
      </c>
      <c r="G45" s="286">
        <v>-815</v>
      </c>
      <c r="H45" s="346">
        <f t="shared" si="10"/>
        <v>-1.0543204217281685</v>
      </c>
      <c r="I45" s="61">
        <f t="shared" si="7"/>
        <v>27</v>
      </c>
      <c r="J45" s="346">
        <f t="shared" si="11"/>
        <v>-0.30712812285124913</v>
      </c>
      <c r="K45" s="61">
        <f t="shared" si="8"/>
        <v>6</v>
      </c>
      <c r="L45" s="346">
        <f t="shared" si="12"/>
        <v>-0.7471922988769195</v>
      </c>
      <c r="M45" s="343">
        <f t="shared" si="9"/>
        <v>38</v>
      </c>
      <c r="N45" s="234"/>
      <c r="P45" s="255"/>
      <c r="Q45" s="255"/>
    </row>
    <row r="46" spans="1:17" ht="12" customHeight="1">
      <c r="A46" s="6">
        <v>220</v>
      </c>
      <c r="B46" s="95" t="s">
        <v>245</v>
      </c>
      <c r="C46" s="349">
        <v>42555</v>
      </c>
      <c r="D46" s="349">
        <v>41793</v>
      </c>
      <c r="E46" s="285">
        <f t="shared" si="0"/>
        <v>-762</v>
      </c>
      <c r="F46" s="285">
        <v>-434</v>
      </c>
      <c r="G46" s="286">
        <v>-328</v>
      </c>
      <c r="H46" s="346">
        <f t="shared" si="10"/>
        <v>-1.7906238984843141</v>
      </c>
      <c r="I46" s="61">
        <f t="shared" si="7"/>
        <v>40</v>
      </c>
      <c r="J46" s="346">
        <f t="shared" si="11"/>
        <v>-1.019856656092116</v>
      </c>
      <c r="K46" s="61">
        <f t="shared" si="8"/>
        <v>36</v>
      </c>
      <c r="L46" s="346">
        <f t="shared" si="12"/>
        <v>-0.7707672423921983</v>
      </c>
      <c r="M46" s="343">
        <f t="shared" si="9"/>
        <v>39</v>
      </c>
      <c r="N46" s="234"/>
      <c r="P46" s="255"/>
      <c r="Q46" s="255"/>
    </row>
    <row r="47" spans="1:17" ht="12" customHeight="1">
      <c r="A47" s="6">
        <v>221</v>
      </c>
      <c r="B47" s="95" t="s">
        <v>262</v>
      </c>
      <c r="C47" s="349">
        <v>39535</v>
      </c>
      <c r="D47" s="349">
        <v>38999</v>
      </c>
      <c r="E47" s="285">
        <f t="shared" si="0"/>
        <v>-536</v>
      </c>
      <c r="F47" s="285">
        <v>-391</v>
      </c>
      <c r="G47" s="286">
        <v>-145</v>
      </c>
      <c r="H47" s="346">
        <f t="shared" si="10"/>
        <v>-1.3557607183508285</v>
      </c>
      <c r="I47" s="61">
        <f t="shared" si="7"/>
        <v>33</v>
      </c>
      <c r="J47" s="346">
        <f t="shared" si="11"/>
        <v>-0.988997091185026</v>
      </c>
      <c r="K47" s="61">
        <f t="shared" si="8"/>
        <v>35</v>
      </c>
      <c r="L47" s="346">
        <f t="shared" si="12"/>
        <v>-0.36676362716580246</v>
      </c>
      <c r="M47" s="343">
        <f t="shared" si="9"/>
        <v>24</v>
      </c>
      <c r="N47" s="234"/>
      <c r="P47" s="255"/>
      <c r="Q47" s="255"/>
    </row>
    <row r="48" spans="1:17" ht="12" customHeight="1">
      <c r="A48" s="6">
        <v>222</v>
      </c>
      <c r="B48" s="95" t="s">
        <v>86</v>
      </c>
      <c r="C48" s="349">
        <v>22054</v>
      </c>
      <c r="D48" s="349">
        <v>21619</v>
      </c>
      <c r="E48" s="285">
        <f t="shared" si="0"/>
        <v>-435</v>
      </c>
      <c r="F48" s="285">
        <v>-301</v>
      </c>
      <c r="G48" s="286">
        <v>-134</v>
      </c>
      <c r="H48" s="346">
        <f t="shared" si="10"/>
        <v>-1.9724313049786886</v>
      </c>
      <c r="I48" s="61">
        <f t="shared" si="7"/>
        <v>42</v>
      </c>
      <c r="J48" s="346">
        <f t="shared" si="11"/>
        <v>-1.3648317765484719</v>
      </c>
      <c r="K48" s="61">
        <f t="shared" si="8"/>
        <v>47</v>
      </c>
      <c r="L48" s="346">
        <f t="shared" si="12"/>
        <v>-0.6075995284302168</v>
      </c>
      <c r="M48" s="343">
        <f t="shared" si="9"/>
        <v>34</v>
      </c>
      <c r="N48" s="234"/>
      <c r="P48" s="255"/>
      <c r="Q48" s="255"/>
    </row>
    <row r="49" spans="1:17" ht="12" customHeight="1">
      <c r="A49" s="6">
        <v>223</v>
      </c>
      <c r="B49" s="95" t="s">
        <v>87</v>
      </c>
      <c r="C49" s="349">
        <v>61384</v>
      </c>
      <c r="D49" s="349">
        <v>60559</v>
      </c>
      <c r="E49" s="285">
        <f t="shared" si="0"/>
        <v>-825</v>
      </c>
      <c r="F49" s="285">
        <v>-525</v>
      </c>
      <c r="G49" s="286">
        <v>-300</v>
      </c>
      <c r="H49" s="346">
        <f t="shared" si="10"/>
        <v>-1.3439984360745472</v>
      </c>
      <c r="I49" s="61">
        <f t="shared" si="7"/>
        <v>32</v>
      </c>
      <c r="J49" s="346">
        <f t="shared" si="11"/>
        <v>-0.8552717320474391</v>
      </c>
      <c r="K49" s="61">
        <f t="shared" si="8"/>
        <v>32</v>
      </c>
      <c r="L49" s="346">
        <f t="shared" si="12"/>
        <v>-0.48872670402710805</v>
      </c>
      <c r="M49" s="343">
        <f t="shared" si="9"/>
        <v>32</v>
      </c>
      <c r="N49" s="234"/>
      <c r="P49" s="255"/>
      <c r="Q49" s="255"/>
    </row>
    <row r="50" spans="1:17" ht="12" customHeight="1">
      <c r="A50" s="6">
        <v>224</v>
      </c>
      <c r="B50" s="95" t="s">
        <v>74</v>
      </c>
      <c r="C50" s="349">
        <v>44087</v>
      </c>
      <c r="D50" s="349">
        <v>43487</v>
      </c>
      <c r="E50" s="285">
        <f t="shared" si="0"/>
        <v>-600</v>
      </c>
      <c r="F50" s="285">
        <v>-412</v>
      </c>
      <c r="G50" s="286">
        <v>-188</v>
      </c>
      <c r="H50" s="346">
        <f t="shared" si="10"/>
        <v>-1.3609454034069</v>
      </c>
      <c r="I50" s="61">
        <f t="shared" si="7"/>
        <v>34</v>
      </c>
      <c r="J50" s="346">
        <f t="shared" si="11"/>
        <v>-0.9345158436727379</v>
      </c>
      <c r="K50" s="61">
        <f t="shared" si="8"/>
        <v>34</v>
      </c>
      <c r="L50" s="346">
        <f t="shared" si="12"/>
        <v>-0.426429559734162</v>
      </c>
      <c r="M50" s="343">
        <f t="shared" si="9"/>
        <v>30</v>
      </c>
      <c r="N50" s="234"/>
      <c r="P50" s="255"/>
      <c r="Q50" s="255"/>
    </row>
    <row r="51" spans="1:17" ht="12" customHeight="1">
      <c r="A51" s="6">
        <v>225</v>
      </c>
      <c r="B51" s="95" t="s">
        <v>88</v>
      </c>
      <c r="C51" s="349">
        <v>28900</v>
      </c>
      <c r="D51" s="349">
        <v>28322</v>
      </c>
      <c r="E51" s="285">
        <f t="shared" si="0"/>
        <v>-578</v>
      </c>
      <c r="F51" s="285">
        <v>-329</v>
      </c>
      <c r="G51" s="286">
        <v>-249</v>
      </c>
      <c r="H51" s="346">
        <f t="shared" si="10"/>
        <v>-2</v>
      </c>
      <c r="I51" s="61">
        <f aca="true" t="shared" si="13" ref="I51:I67">_xlfn.RANK.EQ(H51,$H$19:$H$68)</f>
        <v>44</v>
      </c>
      <c r="J51" s="346">
        <f t="shared" si="11"/>
        <v>-1.13840830449827</v>
      </c>
      <c r="K51" s="61">
        <f aca="true" t="shared" si="14" ref="K51:K67">_xlfn.RANK.EQ(J51,$J$19:$J$68)</f>
        <v>40</v>
      </c>
      <c r="L51" s="346">
        <f t="shared" si="12"/>
        <v>-0.8615916955017301</v>
      </c>
      <c r="M51" s="343">
        <f aca="true" t="shared" si="15" ref="M51:M67">_xlfn.RANK.EQ(L51,$L$19:$L$68)</f>
        <v>43</v>
      </c>
      <c r="N51" s="234"/>
      <c r="P51" s="255"/>
      <c r="Q51" s="255"/>
    </row>
    <row r="52" spans="1:17" ht="12" customHeight="1">
      <c r="A52" s="6">
        <v>226</v>
      </c>
      <c r="B52" s="95" t="s">
        <v>89</v>
      </c>
      <c r="C52" s="349">
        <v>41954</v>
      </c>
      <c r="D52" s="349">
        <v>41544</v>
      </c>
      <c r="E52" s="285">
        <f t="shared" si="0"/>
        <v>-410</v>
      </c>
      <c r="F52" s="285">
        <v>-549</v>
      </c>
      <c r="G52" s="286">
        <v>139</v>
      </c>
      <c r="H52" s="346">
        <f t="shared" si="10"/>
        <v>-0.9772608094579779</v>
      </c>
      <c r="I52" s="61">
        <f t="shared" si="13"/>
        <v>24</v>
      </c>
      <c r="J52" s="346">
        <f t="shared" si="11"/>
        <v>-1.3085760594937312</v>
      </c>
      <c r="K52" s="61">
        <f t="shared" si="14"/>
        <v>45</v>
      </c>
      <c r="L52" s="346">
        <f t="shared" si="12"/>
        <v>0.3313152500357534</v>
      </c>
      <c r="M52" s="343">
        <f t="shared" si="15"/>
        <v>5</v>
      </c>
      <c r="N52" s="234"/>
      <c r="P52" s="255"/>
      <c r="Q52" s="255"/>
    </row>
    <row r="53" spans="1:17" ht="12" customHeight="1">
      <c r="A53" s="6">
        <v>227</v>
      </c>
      <c r="B53" s="95" t="s">
        <v>90</v>
      </c>
      <c r="C53" s="349">
        <v>34693</v>
      </c>
      <c r="D53" s="349">
        <v>34023</v>
      </c>
      <c r="E53" s="285">
        <f t="shared" si="0"/>
        <v>-670</v>
      </c>
      <c r="F53" s="285">
        <v>-401</v>
      </c>
      <c r="G53" s="286">
        <v>-269</v>
      </c>
      <c r="H53" s="346">
        <f t="shared" si="10"/>
        <v>-1.9312253192286628</v>
      </c>
      <c r="I53" s="61">
        <f t="shared" si="13"/>
        <v>41</v>
      </c>
      <c r="J53" s="346">
        <f t="shared" si="11"/>
        <v>-1.1558527656876028</v>
      </c>
      <c r="K53" s="61">
        <f t="shared" si="14"/>
        <v>41</v>
      </c>
      <c r="L53" s="346">
        <f t="shared" si="12"/>
        <v>-0.7753725535410602</v>
      </c>
      <c r="M53" s="343">
        <f t="shared" si="15"/>
        <v>40</v>
      </c>
      <c r="N53" s="234"/>
      <c r="P53" s="255"/>
      <c r="Q53" s="255"/>
    </row>
    <row r="54" spans="1:14" ht="12" customHeight="1">
      <c r="A54" s="6">
        <v>228</v>
      </c>
      <c r="B54" s="95" t="s">
        <v>91</v>
      </c>
      <c r="C54" s="349">
        <v>40670</v>
      </c>
      <c r="D54" s="349">
        <v>40247</v>
      </c>
      <c r="E54" s="285">
        <f t="shared" si="0"/>
        <v>-423</v>
      </c>
      <c r="F54" s="285">
        <v>-139</v>
      </c>
      <c r="G54" s="286">
        <v>-284</v>
      </c>
      <c r="H54" s="346">
        <f t="shared" si="10"/>
        <v>-1.0400786820752397</v>
      </c>
      <c r="I54" s="61">
        <f t="shared" si="13"/>
        <v>26</v>
      </c>
      <c r="J54" s="346">
        <f t="shared" si="11"/>
        <v>-0.34177526432259653</v>
      </c>
      <c r="K54" s="61">
        <f t="shared" si="14"/>
        <v>10</v>
      </c>
      <c r="L54" s="346">
        <f t="shared" si="12"/>
        <v>-0.6983034177526432</v>
      </c>
      <c r="M54" s="343">
        <f t="shared" si="15"/>
        <v>37</v>
      </c>
      <c r="N54" s="234"/>
    </row>
    <row r="55" spans="1:14" s="5" customFormat="1" ht="12" customHeight="1">
      <c r="A55" s="164">
        <v>229</v>
      </c>
      <c r="B55" s="68" t="s">
        <v>75</v>
      </c>
      <c r="C55" s="349">
        <v>74160</v>
      </c>
      <c r="D55" s="349">
        <v>73356</v>
      </c>
      <c r="E55" s="285">
        <f t="shared" si="0"/>
        <v>-804</v>
      </c>
      <c r="F55" s="285">
        <v>-578</v>
      </c>
      <c r="G55" s="286">
        <v>-226</v>
      </c>
      <c r="H55" s="346">
        <f t="shared" si="10"/>
        <v>-1.0841423948220064</v>
      </c>
      <c r="I55" s="61">
        <f t="shared" si="13"/>
        <v>28</v>
      </c>
      <c r="J55" s="346">
        <f t="shared" si="11"/>
        <v>-0.7793959007551241</v>
      </c>
      <c r="K55" s="61">
        <f t="shared" si="14"/>
        <v>27</v>
      </c>
      <c r="L55" s="346">
        <f t="shared" si="12"/>
        <v>-0.3047464940668824</v>
      </c>
      <c r="M55" s="343">
        <f t="shared" si="15"/>
        <v>23</v>
      </c>
      <c r="N55" s="234"/>
    </row>
    <row r="56" spans="1:14" ht="12" customHeight="1">
      <c r="A56" s="6">
        <v>301</v>
      </c>
      <c r="B56" s="95" t="s">
        <v>55</v>
      </c>
      <c r="C56" s="349">
        <v>29641</v>
      </c>
      <c r="D56" s="349">
        <v>29153</v>
      </c>
      <c r="E56" s="285">
        <f t="shared" si="0"/>
        <v>-488</v>
      </c>
      <c r="F56" s="285">
        <v>-244</v>
      </c>
      <c r="G56" s="286">
        <v>-244</v>
      </c>
      <c r="H56" s="346">
        <f t="shared" si="10"/>
        <v>-1.6463682062008704</v>
      </c>
      <c r="I56" s="61">
        <f t="shared" si="13"/>
        <v>37</v>
      </c>
      <c r="J56" s="346">
        <f t="shared" si="11"/>
        <v>-0.8231841031004352</v>
      </c>
      <c r="K56" s="61">
        <f t="shared" si="14"/>
        <v>30</v>
      </c>
      <c r="L56" s="346">
        <f t="shared" si="12"/>
        <v>-0.8231841031004352</v>
      </c>
      <c r="M56" s="343">
        <f t="shared" si="15"/>
        <v>41</v>
      </c>
      <c r="N56" s="234"/>
    </row>
    <row r="57" spans="1:14" ht="12" customHeight="1">
      <c r="A57" s="6">
        <v>365</v>
      </c>
      <c r="B57" s="95" t="s">
        <v>76</v>
      </c>
      <c r="C57" s="349">
        <v>19153</v>
      </c>
      <c r="D57" s="349">
        <v>18770</v>
      </c>
      <c r="E57" s="285">
        <f t="shared" si="0"/>
        <v>-383</v>
      </c>
      <c r="F57" s="285">
        <v>-225</v>
      </c>
      <c r="G57" s="286">
        <v>-158</v>
      </c>
      <c r="H57" s="346">
        <f t="shared" si="10"/>
        <v>-1.999686733148854</v>
      </c>
      <c r="I57" s="61">
        <f t="shared" si="13"/>
        <v>43</v>
      </c>
      <c r="J57" s="346">
        <f t="shared" si="11"/>
        <v>-1.1747506917976298</v>
      </c>
      <c r="K57" s="61">
        <f t="shared" si="14"/>
        <v>42</v>
      </c>
      <c r="L57" s="346">
        <f t="shared" si="12"/>
        <v>-0.8249360413512244</v>
      </c>
      <c r="M57" s="343">
        <f t="shared" si="15"/>
        <v>42</v>
      </c>
      <c r="N57" s="234"/>
    </row>
    <row r="58" spans="1:14" ht="12" customHeight="1">
      <c r="A58" s="6">
        <v>381</v>
      </c>
      <c r="B58" s="95" t="s">
        <v>56</v>
      </c>
      <c r="C58" s="349">
        <v>30237</v>
      </c>
      <c r="D58" s="349">
        <v>30087</v>
      </c>
      <c r="E58" s="285">
        <f t="shared" si="0"/>
        <v>-150</v>
      </c>
      <c r="F58" s="285">
        <v>-156</v>
      </c>
      <c r="G58" s="286">
        <v>6</v>
      </c>
      <c r="H58" s="346">
        <f t="shared" si="10"/>
        <v>-0.4960809604127394</v>
      </c>
      <c r="I58" s="61">
        <f t="shared" si="13"/>
        <v>11</v>
      </c>
      <c r="J58" s="346">
        <f t="shared" si="11"/>
        <v>-0.515924198829249</v>
      </c>
      <c r="K58" s="61">
        <f t="shared" si="14"/>
        <v>18</v>
      </c>
      <c r="L58" s="346">
        <f t="shared" si="12"/>
        <v>0.019843238416509576</v>
      </c>
      <c r="M58" s="343">
        <f t="shared" si="15"/>
        <v>11</v>
      </c>
      <c r="N58" s="234"/>
    </row>
    <row r="59" spans="1:14" ht="12" customHeight="1">
      <c r="A59" s="6">
        <v>382</v>
      </c>
      <c r="B59" s="95" t="s">
        <v>57</v>
      </c>
      <c r="C59" s="349">
        <v>33693</v>
      </c>
      <c r="D59" s="349">
        <v>33775</v>
      </c>
      <c r="E59" s="285">
        <f t="shared" si="0"/>
        <v>82</v>
      </c>
      <c r="F59" s="285">
        <v>-135</v>
      </c>
      <c r="G59" s="286">
        <v>217</v>
      </c>
      <c r="H59" s="346">
        <f t="shared" si="10"/>
        <v>0.24337399459828454</v>
      </c>
      <c r="I59" s="61">
        <f t="shared" si="13"/>
        <v>1</v>
      </c>
      <c r="J59" s="346">
        <f t="shared" si="11"/>
        <v>-0.400676698424005</v>
      </c>
      <c r="K59" s="61">
        <f t="shared" si="14"/>
        <v>13</v>
      </c>
      <c r="L59" s="346">
        <f>G59/C59*100</f>
        <v>0.6440506930222895</v>
      </c>
      <c r="M59" s="343">
        <f t="shared" si="15"/>
        <v>1</v>
      </c>
      <c r="N59" s="234"/>
    </row>
    <row r="60" spans="1:14" ht="12" customHeight="1">
      <c r="A60" s="6">
        <v>442</v>
      </c>
      <c r="B60" s="95" t="s">
        <v>58</v>
      </c>
      <c r="C60" s="349">
        <v>11167</v>
      </c>
      <c r="D60" s="349">
        <v>10921</v>
      </c>
      <c r="E60" s="285">
        <f t="shared" si="0"/>
        <v>-246</v>
      </c>
      <c r="F60" s="285">
        <v>-147</v>
      </c>
      <c r="G60" s="286">
        <v>-99</v>
      </c>
      <c r="H60" s="346">
        <f>E60/C60*100</f>
        <v>-2.202919315841318</v>
      </c>
      <c r="I60" s="61">
        <f t="shared" si="13"/>
        <v>46</v>
      </c>
      <c r="J60" s="346">
        <f t="shared" si="11"/>
        <v>-1.3163786155637145</v>
      </c>
      <c r="K60" s="61">
        <f t="shared" si="14"/>
        <v>46</v>
      </c>
      <c r="L60" s="346">
        <f t="shared" si="12"/>
        <v>-0.8865407002776037</v>
      </c>
      <c r="M60" s="343">
        <f t="shared" si="15"/>
        <v>44</v>
      </c>
      <c r="N60" s="234"/>
    </row>
    <row r="61" spans="1:14" ht="12" customHeight="1">
      <c r="A61" s="6">
        <v>443</v>
      </c>
      <c r="B61" s="95" t="s">
        <v>59</v>
      </c>
      <c r="C61" s="349">
        <v>19340</v>
      </c>
      <c r="D61" s="349">
        <v>19195</v>
      </c>
      <c r="E61" s="285">
        <f t="shared" si="0"/>
        <v>-145</v>
      </c>
      <c r="F61" s="285">
        <v>-64</v>
      </c>
      <c r="G61" s="286">
        <v>-81</v>
      </c>
      <c r="H61" s="346">
        <f t="shared" si="10"/>
        <v>-0.749741468459152</v>
      </c>
      <c r="I61" s="61">
        <f t="shared" si="13"/>
        <v>20</v>
      </c>
      <c r="J61" s="346">
        <f t="shared" si="11"/>
        <v>-0.3309203722854188</v>
      </c>
      <c r="K61" s="61">
        <f t="shared" si="14"/>
        <v>9</v>
      </c>
      <c r="L61" s="346">
        <f t="shared" si="12"/>
        <v>-0.41882109617373314</v>
      </c>
      <c r="M61" s="343">
        <f t="shared" si="15"/>
        <v>28</v>
      </c>
      <c r="N61" s="234"/>
    </row>
    <row r="62" spans="1:14" s="5" customFormat="1" ht="12" customHeight="1">
      <c r="A62" s="164">
        <v>446</v>
      </c>
      <c r="B62" s="68" t="s">
        <v>92</v>
      </c>
      <c r="C62" s="349">
        <v>10597</v>
      </c>
      <c r="D62" s="349">
        <v>10366</v>
      </c>
      <c r="E62" s="285">
        <f t="shared" si="0"/>
        <v>-231</v>
      </c>
      <c r="F62" s="285">
        <v>-115</v>
      </c>
      <c r="G62" s="286">
        <v>-116</v>
      </c>
      <c r="H62" s="346">
        <f t="shared" si="10"/>
        <v>-2.1798622251580637</v>
      </c>
      <c r="I62" s="61">
        <f t="shared" si="13"/>
        <v>45</v>
      </c>
      <c r="J62" s="346">
        <f t="shared" si="11"/>
        <v>-1.0852127960743607</v>
      </c>
      <c r="K62" s="61">
        <f t="shared" si="14"/>
        <v>37</v>
      </c>
      <c r="L62" s="346">
        <f t="shared" si="12"/>
        <v>-1.094649429083703</v>
      </c>
      <c r="M62" s="343">
        <f t="shared" si="15"/>
        <v>46</v>
      </c>
      <c r="N62" s="234"/>
    </row>
    <row r="63" spans="1:14" ht="12" customHeight="1">
      <c r="A63" s="6">
        <v>464</v>
      </c>
      <c r="B63" s="95" t="s">
        <v>60</v>
      </c>
      <c r="C63" s="349">
        <v>33462</v>
      </c>
      <c r="D63" s="349">
        <v>33270</v>
      </c>
      <c r="E63" s="285">
        <f t="shared" si="0"/>
        <v>-192</v>
      </c>
      <c r="F63" s="285">
        <v>-109</v>
      </c>
      <c r="G63" s="286">
        <v>-83</v>
      </c>
      <c r="H63" s="346">
        <f t="shared" si="10"/>
        <v>-0.5737851891698046</v>
      </c>
      <c r="I63" s="61">
        <f t="shared" si="13"/>
        <v>14</v>
      </c>
      <c r="J63" s="346">
        <f t="shared" si="11"/>
        <v>-0.32574263343494114</v>
      </c>
      <c r="K63" s="61">
        <f t="shared" si="14"/>
        <v>7</v>
      </c>
      <c r="L63" s="346">
        <f t="shared" si="12"/>
        <v>-0.24804255573486345</v>
      </c>
      <c r="M63" s="343">
        <f t="shared" si="15"/>
        <v>22</v>
      </c>
      <c r="N63" s="234"/>
    </row>
    <row r="64" spans="1:14" ht="12" customHeight="1">
      <c r="A64" s="6">
        <v>481</v>
      </c>
      <c r="B64" s="95" t="s">
        <v>61</v>
      </c>
      <c r="C64" s="349">
        <v>13818</v>
      </c>
      <c r="D64" s="349">
        <v>13590</v>
      </c>
      <c r="E64" s="285">
        <f t="shared" si="0"/>
        <v>-228</v>
      </c>
      <c r="F64" s="285">
        <v>-176</v>
      </c>
      <c r="G64" s="286">
        <v>-52</v>
      </c>
      <c r="H64" s="346">
        <f t="shared" si="10"/>
        <v>-1.6500217108119843</v>
      </c>
      <c r="I64" s="61">
        <f t="shared" si="13"/>
        <v>38</v>
      </c>
      <c r="J64" s="346">
        <f t="shared" si="11"/>
        <v>-1.273700969749602</v>
      </c>
      <c r="K64" s="61">
        <f t="shared" si="14"/>
        <v>44</v>
      </c>
      <c r="L64" s="346">
        <f t="shared" si="12"/>
        <v>-0.37632074106238245</v>
      </c>
      <c r="M64" s="343">
        <f t="shared" si="15"/>
        <v>26</v>
      </c>
      <c r="N64" s="234"/>
    </row>
    <row r="65" spans="1:14" ht="12" customHeight="1">
      <c r="A65" s="6">
        <v>501</v>
      </c>
      <c r="B65" s="95" t="s">
        <v>62</v>
      </c>
      <c r="C65" s="349">
        <v>15815</v>
      </c>
      <c r="D65" s="349">
        <v>15389</v>
      </c>
      <c r="E65" s="285">
        <f t="shared" si="0"/>
        <v>-426</v>
      </c>
      <c r="F65" s="285">
        <v>-233</v>
      </c>
      <c r="G65" s="286">
        <v>-193</v>
      </c>
      <c r="H65" s="346">
        <f t="shared" si="10"/>
        <v>-2.6936452734745493</v>
      </c>
      <c r="I65" s="61">
        <f t="shared" si="13"/>
        <v>48</v>
      </c>
      <c r="J65" s="346">
        <f t="shared" si="11"/>
        <v>-1.4732848561492253</v>
      </c>
      <c r="K65" s="61">
        <f t="shared" si="14"/>
        <v>49</v>
      </c>
      <c r="L65" s="346">
        <f t="shared" si="12"/>
        <v>-1.2203604173253242</v>
      </c>
      <c r="M65" s="343">
        <f t="shared" si="15"/>
        <v>47</v>
      </c>
      <c r="N65" s="234"/>
    </row>
    <row r="66" spans="1:14" ht="12" customHeight="1">
      <c r="A66" s="7">
        <v>585</v>
      </c>
      <c r="B66" s="95" t="s">
        <v>77</v>
      </c>
      <c r="C66" s="349">
        <v>15948</v>
      </c>
      <c r="D66" s="349">
        <v>15503</v>
      </c>
      <c r="E66" s="285">
        <f t="shared" si="0"/>
        <v>-445</v>
      </c>
      <c r="F66" s="285">
        <v>-233</v>
      </c>
      <c r="G66" s="286">
        <v>-212</v>
      </c>
      <c r="H66" s="346">
        <f>E66/C66*100</f>
        <v>-2.7903185352395283</v>
      </c>
      <c r="I66" s="61">
        <f t="shared" si="13"/>
        <v>49</v>
      </c>
      <c r="J66" s="346">
        <f>F66/C66*100</f>
        <v>-1.4609982442939553</v>
      </c>
      <c r="K66" s="61">
        <f t="shared" si="14"/>
        <v>48</v>
      </c>
      <c r="L66" s="346">
        <f t="shared" si="12"/>
        <v>-1.3293202909455732</v>
      </c>
      <c r="M66" s="343">
        <f t="shared" si="15"/>
        <v>49</v>
      </c>
      <c r="N66" s="234"/>
    </row>
    <row r="67" spans="1:14" ht="12" customHeight="1">
      <c r="A67" s="6">
        <v>586</v>
      </c>
      <c r="B67" s="95" t="s">
        <v>78</v>
      </c>
      <c r="C67" s="349">
        <v>13259</v>
      </c>
      <c r="D67" s="349">
        <v>12923</v>
      </c>
      <c r="E67" s="285">
        <f t="shared" si="0"/>
        <v>-336</v>
      </c>
      <c r="F67" s="285">
        <v>-163</v>
      </c>
      <c r="G67" s="286">
        <v>-173</v>
      </c>
      <c r="H67" s="346">
        <f t="shared" si="10"/>
        <v>-2.5341277622746814</v>
      </c>
      <c r="I67" s="61">
        <f t="shared" si="13"/>
        <v>47</v>
      </c>
      <c r="J67" s="346">
        <f t="shared" si="11"/>
        <v>-1.2293536465796817</v>
      </c>
      <c r="K67" s="61">
        <f t="shared" si="14"/>
        <v>43</v>
      </c>
      <c r="L67" s="346">
        <f t="shared" si="12"/>
        <v>-1.3047741156949997</v>
      </c>
      <c r="M67" s="343">
        <f t="shared" si="15"/>
        <v>48</v>
      </c>
      <c r="N67" s="234"/>
    </row>
    <row r="68" spans="1:14" ht="6.75" customHeight="1">
      <c r="A68" s="6"/>
      <c r="B68" s="111"/>
      <c r="C68" s="73"/>
      <c r="D68" s="73"/>
      <c r="E68" s="287"/>
      <c r="F68" s="288"/>
      <c r="G68" s="289"/>
      <c r="H68" s="290"/>
      <c r="I68" s="291"/>
      <c r="J68" s="292"/>
      <c r="K68" s="291"/>
      <c r="L68" s="293"/>
      <c r="M68" s="294"/>
      <c r="N68" s="236"/>
    </row>
    <row r="69" spans="1:14" ht="11.25">
      <c r="A69" s="3" t="s">
        <v>191</v>
      </c>
      <c r="N69" s="58"/>
    </row>
    <row r="70" ht="11.25">
      <c r="N70" s="58"/>
    </row>
    <row r="71" spans="2:14" ht="12" customHeight="1">
      <c r="B71" s="58"/>
      <c r="N71" s="58"/>
    </row>
    <row r="72" spans="2:14" ht="12" customHeight="1">
      <c r="B72" s="58"/>
      <c r="C72" s="138"/>
      <c r="N72" s="58"/>
    </row>
  </sheetData>
  <sheetProtection/>
  <mergeCells count="10">
    <mergeCell ref="F3:F4"/>
    <mergeCell ref="H2:M2"/>
    <mergeCell ref="G3:G4"/>
    <mergeCell ref="B2:B4"/>
    <mergeCell ref="H3:H4"/>
    <mergeCell ref="J3:J4"/>
    <mergeCell ref="L3:L4"/>
    <mergeCell ref="C3:C4"/>
    <mergeCell ref="D3:D4"/>
    <mergeCell ref="E3:E4"/>
  </mergeCells>
  <printOptions/>
  <pageMargins left="0.1968503937007874" right="0.3937007874015748" top="0.5905511811023623" bottom="0.3937007874015748" header="0.5118110236220472" footer="0.1968503937007874"/>
  <pageSetup firstPageNumber="9" useFirstPageNumber="1" horizontalDpi="600" verticalDpi="600" orientation="portrait" paperSize="9" scale="97" r:id="rId1"/>
  <headerFooter scaleWithDoc="0" alignWithMargins="0">
    <oddFooter>&amp;C&amp;"ＭＳ Ｐゴシック,標準"&amp;9 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83"/>
  <sheetViews>
    <sheetView view="pageBreakPreview" zoomScaleSheetLayoutView="100" zoomScalePageLayoutView="0" workbookViewId="0" topLeftCell="A1">
      <pane xSplit="3" ySplit="8" topLeftCell="D18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1" sqref="D1"/>
    </sheetView>
  </sheetViews>
  <sheetFormatPr defaultColWidth="11.875" defaultRowHeight="14.25"/>
  <cols>
    <col min="1" max="1" width="3.875" style="1" customWidth="1"/>
    <col min="2" max="2" width="3.875" style="48" customWidth="1"/>
    <col min="3" max="3" width="9.00390625" style="48" bestFit="1" customWidth="1"/>
    <col min="4" max="6" width="7.50390625" style="49" bestFit="1" customWidth="1"/>
    <col min="7" max="9" width="7.50390625" style="49" customWidth="1"/>
    <col min="10" max="14" width="5.50390625" style="49" bestFit="1" customWidth="1"/>
    <col min="15" max="16" width="4.125" style="49" bestFit="1" customWidth="1"/>
    <col min="17" max="21" width="6.00390625" style="49" bestFit="1" customWidth="1"/>
    <col min="22" max="23" width="4.25390625" style="49" bestFit="1" customWidth="1"/>
    <col min="24" max="24" width="7.50390625" style="49" bestFit="1" customWidth="1"/>
    <col min="25" max="26" width="6.75390625" style="49" bestFit="1" customWidth="1"/>
    <col min="27" max="30" width="6.25390625" style="49" bestFit="1" customWidth="1"/>
    <col min="31" max="31" width="5.50390625" style="49" bestFit="1" customWidth="1"/>
    <col min="32" max="33" width="5.25390625" style="49" bestFit="1" customWidth="1"/>
    <col min="34" max="35" width="4.75390625" style="49" bestFit="1" customWidth="1"/>
    <col min="36" max="36" width="6.25390625" style="53" bestFit="1" customWidth="1"/>
    <col min="37" max="39" width="6.25390625" style="51" bestFit="1" customWidth="1"/>
    <col min="40" max="40" width="5.50390625" style="51" bestFit="1" customWidth="1"/>
    <col min="41" max="42" width="5.25390625" style="51" bestFit="1" customWidth="1"/>
    <col min="43" max="44" width="4.75390625" style="51" bestFit="1" customWidth="1"/>
    <col min="45" max="16384" width="11.875" style="48" customWidth="1"/>
  </cols>
  <sheetData>
    <row r="1" spans="3:45" ht="14.25">
      <c r="C1" s="1"/>
      <c r="D1" s="112" t="s">
        <v>278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12"/>
      <c r="Q1" s="112" t="s">
        <v>278</v>
      </c>
      <c r="R1" s="50"/>
      <c r="S1" s="50"/>
      <c r="T1" s="50"/>
      <c r="U1" s="50"/>
      <c r="V1" s="50"/>
      <c r="W1" s="50"/>
      <c r="X1" s="50"/>
      <c r="Y1" s="50"/>
      <c r="Z1" s="50"/>
      <c r="AA1" s="112"/>
      <c r="AB1" s="50"/>
      <c r="AC1" s="50"/>
      <c r="AD1" s="112" t="s">
        <v>279</v>
      </c>
      <c r="AE1" s="50"/>
      <c r="AF1" s="50"/>
      <c r="AG1" s="50"/>
      <c r="AH1" s="50"/>
      <c r="AI1" s="113"/>
      <c r="AJ1" s="112"/>
      <c r="AK1" s="114"/>
      <c r="AL1" s="114"/>
      <c r="AM1" s="114"/>
      <c r="AN1" s="114"/>
      <c r="AO1" s="114"/>
      <c r="AP1" s="114"/>
      <c r="AQ1" s="114"/>
      <c r="AR1" s="114"/>
      <c r="AS1" s="1"/>
    </row>
    <row r="2" spans="1:44" s="8" customFormat="1" ht="11.25">
      <c r="A2" s="407"/>
      <c r="B2" s="408"/>
      <c r="C2" s="450" t="s">
        <v>94</v>
      </c>
      <c r="D2" s="97"/>
      <c r="E2" s="98"/>
      <c r="F2" s="98"/>
      <c r="G2" s="99"/>
      <c r="H2" s="99"/>
      <c r="I2" s="99"/>
      <c r="J2" s="99"/>
      <c r="K2" s="99"/>
      <c r="L2" s="99"/>
      <c r="M2" s="99"/>
      <c r="N2" s="99"/>
      <c r="O2" s="100"/>
      <c r="P2" s="100"/>
      <c r="Q2" s="100"/>
      <c r="R2" s="100"/>
      <c r="S2" s="99"/>
      <c r="T2" s="99"/>
      <c r="U2" s="99"/>
      <c r="V2" s="99"/>
      <c r="W2" s="99"/>
      <c r="X2" s="99"/>
      <c r="Y2" s="101"/>
      <c r="Z2" s="101"/>
      <c r="AA2" s="101"/>
      <c r="AB2" s="101"/>
      <c r="AC2" s="99"/>
      <c r="AD2" s="99"/>
      <c r="AE2" s="99"/>
      <c r="AF2" s="99"/>
      <c r="AG2" s="99"/>
      <c r="AH2" s="99"/>
      <c r="AI2" s="99"/>
      <c r="AJ2" s="99"/>
      <c r="AK2" s="99"/>
      <c r="AL2" s="409"/>
      <c r="AM2" s="409"/>
      <c r="AN2" s="409"/>
      <c r="AO2" s="409"/>
      <c r="AP2" s="409"/>
      <c r="AQ2" s="103"/>
      <c r="AR2" s="104"/>
    </row>
    <row r="3" spans="1:44" s="8" customFormat="1" ht="14.25" customHeight="1">
      <c r="A3" s="407"/>
      <c r="B3" s="408"/>
      <c r="C3" s="451"/>
      <c r="D3" s="453" t="s">
        <v>93</v>
      </c>
      <c r="E3" s="454"/>
      <c r="F3" s="455"/>
      <c r="G3" s="34" t="s">
        <v>139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40"/>
      <c r="X3" s="410" t="s">
        <v>140</v>
      </c>
      <c r="Y3" s="411"/>
      <c r="Z3" s="411"/>
      <c r="AA3" s="411"/>
      <c r="AB3" s="411"/>
      <c r="AC3" s="411"/>
      <c r="AD3" s="411"/>
      <c r="AE3" s="411"/>
      <c r="AF3" s="411"/>
      <c r="AG3" s="412"/>
      <c r="AH3" s="412"/>
      <c r="AI3" s="412"/>
      <c r="AJ3" s="412"/>
      <c r="AK3" s="100"/>
      <c r="AL3" s="100"/>
      <c r="AM3" s="100"/>
      <c r="AN3" s="100"/>
      <c r="AO3" s="100"/>
      <c r="AP3" s="100"/>
      <c r="AQ3" s="35"/>
      <c r="AR3" s="36"/>
    </row>
    <row r="4" spans="1:44" s="8" customFormat="1" ht="11.25">
      <c r="A4" s="407"/>
      <c r="B4" s="408"/>
      <c r="C4" s="451"/>
      <c r="D4" s="9"/>
      <c r="E4" s="10"/>
      <c r="F4" s="11"/>
      <c r="G4" s="13"/>
      <c r="H4" s="10"/>
      <c r="I4" s="11"/>
      <c r="J4" s="14" t="s">
        <v>81</v>
      </c>
      <c r="K4" s="15"/>
      <c r="L4" s="15"/>
      <c r="M4" s="15"/>
      <c r="N4" s="15"/>
      <c r="O4" s="15"/>
      <c r="P4" s="15"/>
      <c r="Q4" s="14" t="s">
        <v>82</v>
      </c>
      <c r="R4" s="15"/>
      <c r="S4" s="15"/>
      <c r="T4" s="15"/>
      <c r="U4" s="15"/>
      <c r="V4" s="15"/>
      <c r="W4" s="4"/>
      <c r="X4" s="13"/>
      <c r="Y4" s="16"/>
      <c r="Z4" s="38"/>
      <c r="AA4" s="17" t="s">
        <v>83</v>
      </c>
      <c r="AB4" s="15"/>
      <c r="AC4" s="15"/>
      <c r="AD4" s="15"/>
      <c r="AE4" s="15"/>
      <c r="AF4" s="15"/>
      <c r="AG4" s="15"/>
      <c r="AH4" s="15"/>
      <c r="AI4" s="4"/>
      <c r="AJ4" s="17" t="s">
        <v>84</v>
      </c>
      <c r="AK4" s="413"/>
      <c r="AL4" s="413"/>
      <c r="AM4" s="413"/>
      <c r="AN4" s="413"/>
      <c r="AO4" s="413"/>
      <c r="AP4" s="413"/>
      <c r="AQ4" s="12"/>
      <c r="AR4" s="37"/>
    </row>
    <row r="5" spans="1:44" s="8" customFormat="1" ht="11.25">
      <c r="A5" s="407"/>
      <c r="B5" s="408"/>
      <c r="C5" s="451"/>
      <c r="D5" s="18"/>
      <c r="E5" s="19"/>
      <c r="F5" s="20"/>
      <c r="G5" s="18"/>
      <c r="H5" s="19"/>
      <c r="I5" s="20"/>
      <c r="J5" s="18"/>
      <c r="K5" s="21"/>
      <c r="L5" s="22"/>
      <c r="M5" s="460" t="s">
        <v>182</v>
      </c>
      <c r="N5" s="461"/>
      <c r="O5" s="462" t="s">
        <v>85</v>
      </c>
      <c r="P5" s="461"/>
      <c r="Q5" s="18"/>
      <c r="R5" s="21"/>
      <c r="S5" s="21"/>
      <c r="T5" s="460" t="s">
        <v>95</v>
      </c>
      <c r="U5" s="461"/>
      <c r="V5" s="462" t="s">
        <v>85</v>
      </c>
      <c r="W5" s="463"/>
      <c r="X5" s="18"/>
      <c r="Y5" s="19"/>
      <c r="Z5" s="19"/>
      <c r="AA5" s="18"/>
      <c r="AB5" s="19"/>
      <c r="AC5" s="19"/>
      <c r="AD5" s="464" t="s">
        <v>63</v>
      </c>
      <c r="AE5" s="465"/>
      <c r="AF5" s="465"/>
      <c r="AG5" s="466"/>
      <c r="AH5" s="456" t="s">
        <v>64</v>
      </c>
      <c r="AI5" s="457"/>
      <c r="AJ5" s="18"/>
      <c r="AK5" s="19"/>
      <c r="AL5" s="20"/>
      <c r="AM5" s="23"/>
      <c r="AN5" s="414" t="s">
        <v>65</v>
      </c>
      <c r="AO5" s="415"/>
      <c r="AP5" s="24"/>
      <c r="AQ5" s="458" t="s">
        <v>66</v>
      </c>
      <c r="AR5" s="459"/>
    </row>
    <row r="6" spans="1:44" s="8" customFormat="1" ht="11.25">
      <c r="A6" s="407"/>
      <c r="B6" s="408"/>
      <c r="C6" s="452"/>
      <c r="D6" s="41" t="s">
        <v>20</v>
      </c>
      <c r="E6" s="42" t="s">
        <v>22</v>
      </c>
      <c r="F6" s="24" t="s">
        <v>23</v>
      </c>
      <c r="G6" s="41" t="s">
        <v>20</v>
      </c>
      <c r="H6" s="42" t="s">
        <v>22</v>
      </c>
      <c r="I6" s="24" t="s">
        <v>23</v>
      </c>
      <c r="J6" s="41" t="s">
        <v>20</v>
      </c>
      <c r="K6" s="42" t="s">
        <v>22</v>
      </c>
      <c r="L6" s="24" t="s">
        <v>23</v>
      </c>
      <c r="M6" s="43" t="s">
        <v>96</v>
      </c>
      <c r="N6" s="44" t="s">
        <v>97</v>
      </c>
      <c r="O6" s="44" t="s">
        <v>96</v>
      </c>
      <c r="P6" s="102" t="s">
        <v>73</v>
      </c>
      <c r="Q6" s="41" t="s">
        <v>20</v>
      </c>
      <c r="R6" s="42" t="s">
        <v>22</v>
      </c>
      <c r="S6" s="24" t="s">
        <v>23</v>
      </c>
      <c r="T6" s="43" t="s">
        <v>98</v>
      </c>
      <c r="U6" s="44" t="s">
        <v>99</v>
      </c>
      <c r="V6" s="44" t="s">
        <v>98</v>
      </c>
      <c r="W6" s="45" t="s">
        <v>73</v>
      </c>
      <c r="X6" s="41" t="s">
        <v>71</v>
      </c>
      <c r="Y6" s="42" t="s">
        <v>72</v>
      </c>
      <c r="Z6" s="46" t="s">
        <v>73</v>
      </c>
      <c r="AA6" s="41" t="s">
        <v>20</v>
      </c>
      <c r="AB6" s="42" t="s">
        <v>22</v>
      </c>
      <c r="AC6" s="46" t="s">
        <v>23</v>
      </c>
      <c r="AD6" s="105" t="s">
        <v>67</v>
      </c>
      <c r="AE6" s="106" t="s">
        <v>68</v>
      </c>
      <c r="AF6" s="106" t="s">
        <v>69</v>
      </c>
      <c r="AG6" s="107" t="s">
        <v>70</v>
      </c>
      <c r="AH6" s="41" t="s">
        <v>22</v>
      </c>
      <c r="AI6" s="24" t="s">
        <v>23</v>
      </c>
      <c r="AJ6" s="23" t="s">
        <v>20</v>
      </c>
      <c r="AK6" s="42" t="s">
        <v>22</v>
      </c>
      <c r="AL6" s="46" t="s">
        <v>23</v>
      </c>
      <c r="AM6" s="105" t="s">
        <v>67</v>
      </c>
      <c r="AN6" s="106" t="s">
        <v>68</v>
      </c>
      <c r="AO6" s="106" t="s">
        <v>69</v>
      </c>
      <c r="AP6" s="107" t="s">
        <v>70</v>
      </c>
      <c r="AQ6" s="47" t="s">
        <v>22</v>
      </c>
      <c r="AR6" s="25" t="s">
        <v>23</v>
      </c>
    </row>
    <row r="7" spans="1:44" ht="11.25">
      <c r="A7" s="33"/>
      <c r="B7" s="163"/>
      <c r="C7" s="416"/>
      <c r="D7" s="259" t="s">
        <v>35</v>
      </c>
      <c r="E7" s="260" t="s">
        <v>35</v>
      </c>
      <c r="F7" s="261" t="s">
        <v>35</v>
      </c>
      <c r="G7" s="259" t="s">
        <v>35</v>
      </c>
      <c r="H7" s="260" t="s">
        <v>35</v>
      </c>
      <c r="I7" s="261" t="s">
        <v>35</v>
      </c>
      <c r="J7" s="259" t="s">
        <v>35</v>
      </c>
      <c r="K7" s="260" t="s">
        <v>35</v>
      </c>
      <c r="L7" s="261" t="s">
        <v>35</v>
      </c>
      <c r="M7" s="262" t="s">
        <v>35</v>
      </c>
      <c r="N7" s="263" t="s">
        <v>35</v>
      </c>
      <c r="O7" s="263" t="s">
        <v>35</v>
      </c>
      <c r="P7" s="264" t="s">
        <v>35</v>
      </c>
      <c r="Q7" s="259" t="s">
        <v>35</v>
      </c>
      <c r="R7" s="260" t="s">
        <v>35</v>
      </c>
      <c r="S7" s="261" t="s">
        <v>35</v>
      </c>
      <c r="T7" s="262" t="s">
        <v>35</v>
      </c>
      <c r="U7" s="263" t="s">
        <v>35</v>
      </c>
      <c r="V7" s="263" t="s">
        <v>35</v>
      </c>
      <c r="W7" s="265" t="s">
        <v>35</v>
      </c>
      <c r="X7" s="259" t="s">
        <v>35</v>
      </c>
      <c r="Y7" s="260" t="s">
        <v>35</v>
      </c>
      <c r="Z7" s="266" t="s">
        <v>35</v>
      </c>
      <c r="AA7" s="259" t="s">
        <v>35</v>
      </c>
      <c r="AB7" s="260" t="s">
        <v>35</v>
      </c>
      <c r="AC7" s="266" t="s">
        <v>35</v>
      </c>
      <c r="AD7" s="262" t="s">
        <v>35</v>
      </c>
      <c r="AE7" s="263" t="s">
        <v>35</v>
      </c>
      <c r="AF7" s="263" t="s">
        <v>35</v>
      </c>
      <c r="AG7" s="265" t="s">
        <v>35</v>
      </c>
      <c r="AH7" s="259" t="s">
        <v>35</v>
      </c>
      <c r="AI7" s="261" t="s">
        <v>35</v>
      </c>
      <c r="AJ7" s="267" t="s">
        <v>35</v>
      </c>
      <c r="AK7" s="260" t="s">
        <v>35</v>
      </c>
      <c r="AL7" s="266" t="s">
        <v>35</v>
      </c>
      <c r="AM7" s="262" t="s">
        <v>35</v>
      </c>
      <c r="AN7" s="263" t="s">
        <v>35</v>
      </c>
      <c r="AO7" s="263" t="s">
        <v>35</v>
      </c>
      <c r="AP7" s="265" t="s">
        <v>35</v>
      </c>
      <c r="AQ7" s="259" t="s">
        <v>35</v>
      </c>
      <c r="AR7" s="261" t="s">
        <v>35</v>
      </c>
    </row>
    <row r="8" spans="1:44" ht="14.25" customHeight="1">
      <c r="A8" s="33"/>
      <c r="B8" s="163"/>
      <c r="C8" s="417" t="s">
        <v>100</v>
      </c>
      <c r="D8" s="311">
        <v>-34914</v>
      </c>
      <c r="E8" s="418">
        <v>-18883</v>
      </c>
      <c r="F8" s="354">
        <v>-16031</v>
      </c>
      <c r="G8" s="311">
        <v>-26725</v>
      </c>
      <c r="H8" s="312">
        <v>-13775</v>
      </c>
      <c r="I8" s="313">
        <v>-12950</v>
      </c>
      <c r="J8" s="311">
        <v>36210</v>
      </c>
      <c r="K8" s="312">
        <v>18525</v>
      </c>
      <c r="L8" s="313">
        <v>17685</v>
      </c>
      <c r="M8" s="355">
        <v>18184</v>
      </c>
      <c r="N8" s="356">
        <v>17404</v>
      </c>
      <c r="O8" s="356">
        <v>341</v>
      </c>
      <c r="P8" s="357">
        <v>281</v>
      </c>
      <c r="Q8" s="358">
        <v>62935</v>
      </c>
      <c r="R8" s="359">
        <v>32300</v>
      </c>
      <c r="S8" s="360">
        <v>30635</v>
      </c>
      <c r="T8" s="361">
        <v>31883</v>
      </c>
      <c r="U8" s="359">
        <v>30300</v>
      </c>
      <c r="V8" s="359">
        <v>417</v>
      </c>
      <c r="W8" s="362">
        <v>335</v>
      </c>
      <c r="X8" s="311">
        <v>-8189</v>
      </c>
      <c r="Y8" s="363">
        <v>-5108</v>
      </c>
      <c r="Z8" s="363">
        <v>-3081</v>
      </c>
      <c r="AA8" s="358">
        <v>202209</v>
      </c>
      <c r="AB8" s="359">
        <v>104411</v>
      </c>
      <c r="AC8" s="360">
        <v>97798</v>
      </c>
      <c r="AD8" s="361">
        <v>93629</v>
      </c>
      <c r="AE8" s="359">
        <v>89263</v>
      </c>
      <c r="AF8" s="359">
        <v>9393</v>
      </c>
      <c r="AG8" s="362">
        <v>7677</v>
      </c>
      <c r="AH8" s="364">
        <v>1389</v>
      </c>
      <c r="AI8" s="362">
        <v>858</v>
      </c>
      <c r="AJ8" s="365">
        <v>210398</v>
      </c>
      <c r="AK8" s="312">
        <v>109519</v>
      </c>
      <c r="AL8" s="366">
        <v>100879</v>
      </c>
      <c r="AM8" s="355">
        <v>97869</v>
      </c>
      <c r="AN8" s="356">
        <v>91774</v>
      </c>
      <c r="AO8" s="356">
        <v>9390</v>
      </c>
      <c r="AP8" s="367">
        <v>7412</v>
      </c>
      <c r="AQ8" s="368">
        <v>2260</v>
      </c>
      <c r="AR8" s="313">
        <v>1693</v>
      </c>
    </row>
    <row r="9" spans="1:44" ht="11.25">
      <c r="A9" s="33"/>
      <c r="B9" s="163"/>
      <c r="C9" s="417"/>
      <c r="D9" s="311"/>
      <c r="E9" s="312"/>
      <c r="F9" s="313"/>
      <c r="G9" s="311"/>
      <c r="H9" s="312"/>
      <c r="I9" s="313"/>
      <c r="J9" s="311"/>
      <c r="K9" s="312"/>
      <c r="L9" s="313"/>
      <c r="M9" s="355"/>
      <c r="N9" s="356"/>
      <c r="O9" s="356"/>
      <c r="P9" s="357"/>
      <c r="Q9" s="311"/>
      <c r="R9" s="312"/>
      <c r="S9" s="313"/>
      <c r="T9" s="355"/>
      <c r="U9" s="356"/>
      <c r="V9" s="356"/>
      <c r="W9" s="367"/>
      <c r="X9" s="311"/>
      <c r="Y9" s="312"/>
      <c r="Z9" s="366"/>
      <c r="AA9" s="311"/>
      <c r="AB9" s="312"/>
      <c r="AC9" s="366"/>
      <c r="AD9" s="369"/>
      <c r="AE9" s="370"/>
      <c r="AF9" s="370"/>
      <c r="AG9" s="371"/>
      <c r="AH9" s="372"/>
      <c r="AI9" s="371"/>
      <c r="AJ9" s="373"/>
      <c r="AK9" s="312"/>
      <c r="AL9" s="366"/>
      <c r="AM9" s="355"/>
      <c r="AN9" s="356"/>
      <c r="AO9" s="356"/>
      <c r="AP9" s="367"/>
      <c r="AQ9" s="368"/>
      <c r="AR9" s="313"/>
    </row>
    <row r="10" spans="1:44" ht="11.25">
      <c r="A10" s="33">
        <v>1</v>
      </c>
      <c r="B10" s="163"/>
      <c r="C10" s="417" t="s">
        <v>38</v>
      </c>
      <c r="D10" s="311">
        <v>-9090</v>
      </c>
      <c r="E10" s="312">
        <v>-4839</v>
      </c>
      <c r="F10" s="313">
        <v>-4251</v>
      </c>
      <c r="G10" s="311">
        <v>-8026</v>
      </c>
      <c r="H10" s="374">
        <v>-4090</v>
      </c>
      <c r="I10" s="354">
        <v>-3936</v>
      </c>
      <c r="J10" s="311">
        <v>9537</v>
      </c>
      <c r="K10" s="374">
        <v>4884</v>
      </c>
      <c r="L10" s="354">
        <v>4653</v>
      </c>
      <c r="M10" s="355">
        <v>4743</v>
      </c>
      <c r="N10" s="356">
        <v>4529</v>
      </c>
      <c r="O10" s="356">
        <v>141</v>
      </c>
      <c r="P10" s="357">
        <v>124</v>
      </c>
      <c r="Q10" s="368">
        <v>17563</v>
      </c>
      <c r="R10" s="312">
        <v>8974</v>
      </c>
      <c r="S10" s="366">
        <v>8589</v>
      </c>
      <c r="T10" s="311">
        <v>8788</v>
      </c>
      <c r="U10" s="374">
        <v>8437</v>
      </c>
      <c r="V10" s="374">
        <v>186</v>
      </c>
      <c r="W10" s="354">
        <v>152</v>
      </c>
      <c r="X10" s="311">
        <v>-1064</v>
      </c>
      <c r="Y10" s="363">
        <v>-749</v>
      </c>
      <c r="Z10" s="363">
        <v>-315</v>
      </c>
      <c r="AA10" s="368">
        <v>72529</v>
      </c>
      <c r="AB10" s="312">
        <v>36753</v>
      </c>
      <c r="AC10" s="366">
        <v>35776</v>
      </c>
      <c r="AD10" s="311">
        <v>32228</v>
      </c>
      <c r="AE10" s="374">
        <v>31986</v>
      </c>
      <c r="AF10" s="374">
        <v>4125</v>
      </c>
      <c r="AG10" s="354">
        <v>3542</v>
      </c>
      <c r="AH10" s="311">
        <v>400</v>
      </c>
      <c r="AI10" s="354">
        <v>248</v>
      </c>
      <c r="AJ10" s="365">
        <v>73593</v>
      </c>
      <c r="AK10" s="312">
        <v>37502</v>
      </c>
      <c r="AL10" s="354">
        <v>36091</v>
      </c>
      <c r="AM10" s="311">
        <v>32481</v>
      </c>
      <c r="AN10" s="374">
        <v>32009</v>
      </c>
      <c r="AO10" s="374">
        <v>3918</v>
      </c>
      <c r="AP10" s="354">
        <v>3230</v>
      </c>
      <c r="AQ10" s="311">
        <v>1103</v>
      </c>
      <c r="AR10" s="354">
        <v>852</v>
      </c>
    </row>
    <row r="11" spans="1:44" ht="11.25">
      <c r="A11" s="33">
        <v>2</v>
      </c>
      <c r="B11" s="163"/>
      <c r="C11" s="417" t="s">
        <v>39</v>
      </c>
      <c r="D11" s="311">
        <v>-3668</v>
      </c>
      <c r="E11" s="312">
        <v>-2263</v>
      </c>
      <c r="F11" s="313">
        <v>-1405</v>
      </c>
      <c r="G11" s="311">
        <v>-3581</v>
      </c>
      <c r="H11" s="374">
        <v>-1805</v>
      </c>
      <c r="I11" s="354">
        <v>-1776</v>
      </c>
      <c r="J11" s="311">
        <v>7651</v>
      </c>
      <c r="K11" s="374">
        <v>4029</v>
      </c>
      <c r="L11" s="354">
        <v>3622</v>
      </c>
      <c r="M11" s="355">
        <v>3959</v>
      </c>
      <c r="N11" s="356">
        <v>3570</v>
      </c>
      <c r="O11" s="356">
        <v>70</v>
      </c>
      <c r="P11" s="357">
        <v>52</v>
      </c>
      <c r="Q11" s="368">
        <v>11232</v>
      </c>
      <c r="R11" s="312">
        <v>5834</v>
      </c>
      <c r="S11" s="366">
        <v>5398</v>
      </c>
      <c r="T11" s="311">
        <v>5733</v>
      </c>
      <c r="U11" s="374">
        <v>5314</v>
      </c>
      <c r="V11" s="374">
        <v>101</v>
      </c>
      <c r="W11" s="354">
        <v>84</v>
      </c>
      <c r="X11" s="311">
        <v>-87</v>
      </c>
      <c r="Y11" s="363">
        <v>-458</v>
      </c>
      <c r="Z11" s="363">
        <v>371</v>
      </c>
      <c r="AA11" s="368">
        <v>42592</v>
      </c>
      <c r="AB11" s="312">
        <v>21680</v>
      </c>
      <c r="AC11" s="366">
        <v>20912</v>
      </c>
      <c r="AD11" s="311">
        <v>20105</v>
      </c>
      <c r="AE11" s="374">
        <v>19695</v>
      </c>
      <c r="AF11" s="374">
        <v>1254</v>
      </c>
      <c r="AG11" s="354">
        <v>991</v>
      </c>
      <c r="AH11" s="311">
        <v>321</v>
      </c>
      <c r="AI11" s="354">
        <v>226</v>
      </c>
      <c r="AJ11" s="373">
        <v>42679</v>
      </c>
      <c r="AK11" s="312">
        <v>22138</v>
      </c>
      <c r="AL11" s="366">
        <v>20541</v>
      </c>
      <c r="AM11" s="355">
        <v>20622</v>
      </c>
      <c r="AN11" s="356">
        <v>19265</v>
      </c>
      <c r="AO11" s="356">
        <v>1179</v>
      </c>
      <c r="AP11" s="367">
        <v>989</v>
      </c>
      <c r="AQ11" s="368">
        <v>337</v>
      </c>
      <c r="AR11" s="313">
        <v>287</v>
      </c>
    </row>
    <row r="12" spans="1:44" ht="11.25">
      <c r="A12" s="33">
        <v>3</v>
      </c>
      <c r="B12" s="163"/>
      <c r="C12" s="417" t="s">
        <v>40</v>
      </c>
      <c r="D12" s="311">
        <v>-3882</v>
      </c>
      <c r="E12" s="312">
        <v>-2284</v>
      </c>
      <c r="F12" s="313">
        <v>-1598</v>
      </c>
      <c r="G12" s="311">
        <v>-2733</v>
      </c>
      <c r="H12" s="374">
        <v>-1530</v>
      </c>
      <c r="I12" s="354">
        <v>-1203</v>
      </c>
      <c r="J12" s="311">
        <v>4525</v>
      </c>
      <c r="K12" s="374">
        <v>2260</v>
      </c>
      <c r="L12" s="354">
        <v>2265</v>
      </c>
      <c r="M12" s="355">
        <v>2238</v>
      </c>
      <c r="N12" s="356">
        <v>2249</v>
      </c>
      <c r="O12" s="356">
        <v>22</v>
      </c>
      <c r="P12" s="357">
        <v>16</v>
      </c>
      <c r="Q12" s="368">
        <v>7258</v>
      </c>
      <c r="R12" s="312">
        <v>3790</v>
      </c>
      <c r="S12" s="366">
        <v>3468</v>
      </c>
      <c r="T12" s="311">
        <v>3753</v>
      </c>
      <c r="U12" s="374">
        <v>3429</v>
      </c>
      <c r="V12" s="374">
        <v>37</v>
      </c>
      <c r="W12" s="354">
        <v>39</v>
      </c>
      <c r="X12" s="311">
        <v>-1149</v>
      </c>
      <c r="Y12" s="363">
        <v>-754</v>
      </c>
      <c r="Z12" s="363">
        <v>-395</v>
      </c>
      <c r="AA12" s="368">
        <v>25052</v>
      </c>
      <c r="AB12" s="312">
        <v>12859</v>
      </c>
      <c r="AC12" s="366">
        <v>12193</v>
      </c>
      <c r="AD12" s="311">
        <v>12028</v>
      </c>
      <c r="AE12" s="374">
        <v>11531</v>
      </c>
      <c r="AF12" s="374">
        <v>653</v>
      </c>
      <c r="AG12" s="354">
        <v>537</v>
      </c>
      <c r="AH12" s="311">
        <v>178</v>
      </c>
      <c r="AI12" s="354">
        <v>125</v>
      </c>
      <c r="AJ12" s="373">
        <v>26201</v>
      </c>
      <c r="AK12" s="312">
        <v>13613</v>
      </c>
      <c r="AL12" s="366">
        <v>12588</v>
      </c>
      <c r="AM12" s="355">
        <v>12705</v>
      </c>
      <c r="AN12" s="356">
        <v>11931</v>
      </c>
      <c r="AO12" s="356">
        <v>741</v>
      </c>
      <c r="AP12" s="367">
        <v>544</v>
      </c>
      <c r="AQ12" s="368">
        <v>167</v>
      </c>
      <c r="AR12" s="313">
        <v>113</v>
      </c>
    </row>
    <row r="13" spans="1:44" ht="11.25">
      <c r="A13" s="33">
        <v>4</v>
      </c>
      <c r="B13" s="163"/>
      <c r="C13" s="417" t="s">
        <v>41</v>
      </c>
      <c r="D13" s="311">
        <v>-1814</v>
      </c>
      <c r="E13" s="312">
        <v>-1371</v>
      </c>
      <c r="F13" s="313">
        <v>-443</v>
      </c>
      <c r="G13" s="311">
        <v>-2056</v>
      </c>
      <c r="H13" s="374">
        <v>-1200</v>
      </c>
      <c r="I13" s="354">
        <v>-856</v>
      </c>
      <c r="J13" s="311">
        <v>5505</v>
      </c>
      <c r="K13" s="374">
        <v>2787</v>
      </c>
      <c r="L13" s="354">
        <v>2718</v>
      </c>
      <c r="M13" s="355">
        <v>2760</v>
      </c>
      <c r="N13" s="356">
        <v>2701</v>
      </c>
      <c r="O13" s="356">
        <v>27</v>
      </c>
      <c r="P13" s="357">
        <v>17</v>
      </c>
      <c r="Q13" s="368">
        <v>7561</v>
      </c>
      <c r="R13" s="312">
        <v>3987</v>
      </c>
      <c r="S13" s="366">
        <v>3574</v>
      </c>
      <c r="T13" s="311">
        <v>3961</v>
      </c>
      <c r="U13" s="374">
        <v>3558</v>
      </c>
      <c r="V13" s="374">
        <v>26</v>
      </c>
      <c r="W13" s="354">
        <v>16</v>
      </c>
      <c r="X13" s="311">
        <v>242</v>
      </c>
      <c r="Y13" s="363">
        <v>-171</v>
      </c>
      <c r="Z13" s="363">
        <v>413</v>
      </c>
      <c r="AA13" s="368">
        <v>23264</v>
      </c>
      <c r="AB13" s="312">
        <v>12313</v>
      </c>
      <c r="AC13" s="366">
        <v>10951</v>
      </c>
      <c r="AD13" s="311">
        <v>11375</v>
      </c>
      <c r="AE13" s="374">
        <v>10381</v>
      </c>
      <c r="AF13" s="374">
        <v>775</v>
      </c>
      <c r="AG13" s="354">
        <v>475</v>
      </c>
      <c r="AH13" s="311">
        <v>163</v>
      </c>
      <c r="AI13" s="354">
        <v>95</v>
      </c>
      <c r="AJ13" s="373">
        <v>23022</v>
      </c>
      <c r="AK13" s="312">
        <v>12484</v>
      </c>
      <c r="AL13" s="366">
        <v>10538</v>
      </c>
      <c r="AM13" s="355">
        <v>11545</v>
      </c>
      <c r="AN13" s="356">
        <v>10016</v>
      </c>
      <c r="AO13" s="356">
        <v>760</v>
      </c>
      <c r="AP13" s="367">
        <v>449</v>
      </c>
      <c r="AQ13" s="368">
        <v>179</v>
      </c>
      <c r="AR13" s="313">
        <v>73</v>
      </c>
    </row>
    <row r="14" spans="1:44" ht="11.25">
      <c r="A14" s="33">
        <v>5</v>
      </c>
      <c r="B14" s="163"/>
      <c r="C14" s="417" t="s">
        <v>42</v>
      </c>
      <c r="D14" s="311">
        <v>-3543</v>
      </c>
      <c r="E14" s="312">
        <v>-1808</v>
      </c>
      <c r="F14" s="313">
        <v>-1735</v>
      </c>
      <c r="G14" s="311">
        <v>-1853</v>
      </c>
      <c r="H14" s="374">
        <v>-942</v>
      </c>
      <c r="I14" s="354">
        <v>-911</v>
      </c>
      <c r="J14" s="311">
        <v>1480</v>
      </c>
      <c r="K14" s="374">
        <v>744</v>
      </c>
      <c r="L14" s="354">
        <v>736</v>
      </c>
      <c r="M14" s="355">
        <v>719</v>
      </c>
      <c r="N14" s="356">
        <v>708</v>
      </c>
      <c r="O14" s="356">
        <v>25</v>
      </c>
      <c r="P14" s="357">
        <v>28</v>
      </c>
      <c r="Q14" s="368">
        <v>3333</v>
      </c>
      <c r="R14" s="312">
        <v>1686</v>
      </c>
      <c r="S14" s="366">
        <v>1647</v>
      </c>
      <c r="T14" s="311">
        <v>1682</v>
      </c>
      <c r="U14" s="374">
        <v>1643</v>
      </c>
      <c r="V14" s="374">
        <v>4</v>
      </c>
      <c r="W14" s="354">
        <v>4</v>
      </c>
      <c r="X14" s="311">
        <v>-1690</v>
      </c>
      <c r="Y14" s="363">
        <v>-866</v>
      </c>
      <c r="Z14" s="363">
        <v>-824</v>
      </c>
      <c r="AA14" s="368">
        <v>8322</v>
      </c>
      <c r="AB14" s="312">
        <v>4498</v>
      </c>
      <c r="AC14" s="366">
        <v>3824</v>
      </c>
      <c r="AD14" s="311">
        <v>3534</v>
      </c>
      <c r="AE14" s="374">
        <v>3059</v>
      </c>
      <c r="AF14" s="374">
        <v>901</v>
      </c>
      <c r="AG14" s="354">
        <v>734</v>
      </c>
      <c r="AH14" s="311">
        <v>63</v>
      </c>
      <c r="AI14" s="354">
        <v>31</v>
      </c>
      <c r="AJ14" s="373">
        <v>10012</v>
      </c>
      <c r="AK14" s="312">
        <v>5364</v>
      </c>
      <c r="AL14" s="366">
        <v>4648</v>
      </c>
      <c r="AM14" s="355">
        <v>4064</v>
      </c>
      <c r="AN14" s="356">
        <v>3713</v>
      </c>
      <c r="AO14" s="356">
        <v>1183</v>
      </c>
      <c r="AP14" s="367">
        <v>868</v>
      </c>
      <c r="AQ14" s="368">
        <v>117</v>
      </c>
      <c r="AR14" s="313">
        <v>67</v>
      </c>
    </row>
    <row r="15" spans="1:44" ht="11.25">
      <c r="A15" s="33">
        <v>6</v>
      </c>
      <c r="B15" s="163"/>
      <c r="C15" s="417" t="s">
        <v>43</v>
      </c>
      <c r="D15" s="311">
        <v>-3872</v>
      </c>
      <c r="E15" s="312">
        <v>-1883</v>
      </c>
      <c r="F15" s="313">
        <v>-1989</v>
      </c>
      <c r="G15" s="311">
        <v>-2320</v>
      </c>
      <c r="H15" s="374">
        <v>-1178</v>
      </c>
      <c r="I15" s="354">
        <v>-1142</v>
      </c>
      <c r="J15" s="311">
        <v>4137</v>
      </c>
      <c r="K15" s="374">
        <v>2131</v>
      </c>
      <c r="L15" s="354">
        <v>2006</v>
      </c>
      <c r="M15" s="355">
        <v>2086</v>
      </c>
      <c r="N15" s="356">
        <v>1974</v>
      </c>
      <c r="O15" s="356">
        <v>45</v>
      </c>
      <c r="P15" s="357">
        <v>32</v>
      </c>
      <c r="Q15" s="368">
        <v>6457</v>
      </c>
      <c r="R15" s="312">
        <v>3309</v>
      </c>
      <c r="S15" s="366">
        <v>3148</v>
      </c>
      <c r="T15" s="311">
        <v>3261</v>
      </c>
      <c r="U15" s="374">
        <v>3117</v>
      </c>
      <c r="V15" s="374">
        <v>48</v>
      </c>
      <c r="W15" s="354">
        <v>31</v>
      </c>
      <c r="X15" s="311">
        <v>-1552</v>
      </c>
      <c r="Y15" s="363">
        <v>-705</v>
      </c>
      <c r="Z15" s="363">
        <v>-847</v>
      </c>
      <c r="AA15" s="368">
        <v>14824</v>
      </c>
      <c r="AB15" s="312">
        <v>8261</v>
      </c>
      <c r="AC15" s="366">
        <v>6563</v>
      </c>
      <c r="AD15" s="311">
        <v>7327</v>
      </c>
      <c r="AE15" s="374">
        <v>5964</v>
      </c>
      <c r="AF15" s="374">
        <v>763</v>
      </c>
      <c r="AG15" s="354">
        <v>513</v>
      </c>
      <c r="AH15" s="311">
        <v>171</v>
      </c>
      <c r="AI15" s="354">
        <v>86</v>
      </c>
      <c r="AJ15" s="373">
        <v>16376</v>
      </c>
      <c r="AK15" s="312">
        <v>8966</v>
      </c>
      <c r="AL15" s="366">
        <v>7410</v>
      </c>
      <c r="AM15" s="355">
        <v>7977</v>
      </c>
      <c r="AN15" s="356">
        <v>6697</v>
      </c>
      <c r="AO15" s="356">
        <v>807</v>
      </c>
      <c r="AP15" s="367">
        <v>578</v>
      </c>
      <c r="AQ15" s="368">
        <v>182</v>
      </c>
      <c r="AR15" s="313">
        <v>135</v>
      </c>
    </row>
    <row r="16" spans="1:44" ht="11.25">
      <c r="A16" s="33">
        <v>7</v>
      </c>
      <c r="B16" s="163"/>
      <c r="C16" s="417" t="s">
        <v>44</v>
      </c>
      <c r="D16" s="368">
        <v>-3368</v>
      </c>
      <c r="E16" s="312">
        <v>-1645</v>
      </c>
      <c r="F16" s="313">
        <v>-1723</v>
      </c>
      <c r="G16" s="368">
        <v>-2080</v>
      </c>
      <c r="H16" s="312">
        <v>-1018</v>
      </c>
      <c r="I16" s="313">
        <v>-1062</v>
      </c>
      <c r="J16" s="368">
        <v>1306</v>
      </c>
      <c r="K16" s="312">
        <v>652</v>
      </c>
      <c r="L16" s="313">
        <v>654</v>
      </c>
      <c r="M16" s="368">
        <v>650</v>
      </c>
      <c r="N16" s="312">
        <v>648</v>
      </c>
      <c r="O16" s="312">
        <v>2</v>
      </c>
      <c r="P16" s="366">
        <v>6</v>
      </c>
      <c r="Q16" s="368">
        <v>3386</v>
      </c>
      <c r="R16" s="312">
        <v>1670</v>
      </c>
      <c r="S16" s="366">
        <v>1716</v>
      </c>
      <c r="T16" s="311">
        <v>1660</v>
      </c>
      <c r="U16" s="374">
        <v>1712</v>
      </c>
      <c r="V16" s="374">
        <v>10</v>
      </c>
      <c r="W16" s="354">
        <v>4</v>
      </c>
      <c r="X16" s="311">
        <v>-1288</v>
      </c>
      <c r="Y16" s="363">
        <v>-627</v>
      </c>
      <c r="Z16" s="363">
        <v>-661</v>
      </c>
      <c r="AA16" s="368">
        <v>5791</v>
      </c>
      <c r="AB16" s="312">
        <v>3017</v>
      </c>
      <c r="AC16" s="366">
        <v>2774</v>
      </c>
      <c r="AD16" s="311">
        <v>2703</v>
      </c>
      <c r="AE16" s="374">
        <v>2487</v>
      </c>
      <c r="AF16" s="374">
        <v>275</v>
      </c>
      <c r="AG16" s="354">
        <v>268</v>
      </c>
      <c r="AH16" s="311">
        <v>39</v>
      </c>
      <c r="AI16" s="354">
        <v>19</v>
      </c>
      <c r="AJ16" s="373">
        <v>7079</v>
      </c>
      <c r="AK16" s="312">
        <v>3644</v>
      </c>
      <c r="AL16" s="366">
        <v>3435</v>
      </c>
      <c r="AM16" s="355">
        <v>3348</v>
      </c>
      <c r="AN16" s="356">
        <v>3214</v>
      </c>
      <c r="AO16" s="356">
        <v>225</v>
      </c>
      <c r="AP16" s="367">
        <v>188</v>
      </c>
      <c r="AQ16" s="368">
        <v>71</v>
      </c>
      <c r="AR16" s="313">
        <v>33</v>
      </c>
    </row>
    <row r="17" spans="1:44" ht="11.25">
      <c r="A17" s="33">
        <v>8</v>
      </c>
      <c r="B17" s="163"/>
      <c r="C17" s="417" t="s">
        <v>45</v>
      </c>
      <c r="D17" s="368">
        <v>-2827</v>
      </c>
      <c r="E17" s="312">
        <v>-1443</v>
      </c>
      <c r="F17" s="313">
        <v>-1384</v>
      </c>
      <c r="G17" s="375">
        <v>-1734</v>
      </c>
      <c r="H17" s="312">
        <v>-899</v>
      </c>
      <c r="I17" s="313">
        <v>-835</v>
      </c>
      <c r="J17" s="375">
        <v>872</v>
      </c>
      <c r="K17" s="312">
        <v>442</v>
      </c>
      <c r="L17" s="313">
        <v>430</v>
      </c>
      <c r="M17" s="355">
        <v>438</v>
      </c>
      <c r="N17" s="356">
        <v>428</v>
      </c>
      <c r="O17" s="356">
        <v>4</v>
      </c>
      <c r="P17" s="357">
        <v>2</v>
      </c>
      <c r="Q17" s="368">
        <v>2606</v>
      </c>
      <c r="R17" s="312">
        <v>1341</v>
      </c>
      <c r="S17" s="313">
        <v>1265</v>
      </c>
      <c r="T17" s="355">
        <v>1339</v>
      </c>
      <c r="U17" s="356">
        <v>1264</v>
      </c>
      <c r="V17" s="356">
        <v>2</v>
      </c>
      <c r="W17" s="367">
        <v>1</v>
      </c>
      <c r="X17" s="311">
        <v>-1093</v>
      </c>
      <c r="Y17" s="363">
        <v>-544</v>
      </c>
      <c r="Z17" s="363">
        <v>-549</v>
      </c>
      <c r="AA17" s="368">
        <v>3419</v>
      </c>
      <c r="AB17" s="312">
        <v>1752</v>
      </c>
      <c r="AC17" s="366">
        <v>1667</v>
      </c>
      <c r="AD17" s="311">
        <v>1579</v>
      </c>
      <c r="AE17" s="374">
        <v>1468</v>
      </c>
      <c r="AF17" s="374">
        <v>151</v>
      </c>
      <c r="AG17" s="354">
        <v>186</v>
      </c>
      <c r="AH17" s="311">
        <v>22</v>
      </c>
      <c r="AI17" s="354">
        <v>13</v>
      </c>
      <c r="AJ17" s="373">
        <v>4512</v>
      </c>
      <c r="AK17" s="312">
        <v>2296</v>
      </c>
      <c r="AL17" s="366">
        <v>2216</v>
      </c>
      <c r="AM17" s="355">
        <v>2125</v>
      </c>
      <c r="AN17" s="356">
        <v>2019</v>
      </c>
      <c r="AO17" s="356">
        <v>146</v>
      </c>
      <c r="AP17" s="367">
        <v>143</v>
      </c>
      <c r="AQ17" s="368">
        <v>25</v>
      </c>
      <c r="AR17" s="313">
        <v>54</v>
      </c>
    </row>
    <row r="18" spans="1:44" ht="11.25">
      <c r="A18" s="33">
        <v>9</v>
      </c>
      <c r="B18" s="163"/>
      <c r="C18" s="417" t="s">
        <v>46</v>
      </c>
      <c r="D18" s="368">
        <v>-1361</v>
      </c>
      <c r="E18" s="312">
        <v>-619</v>
      </c>
      <c r="F18" s="313">
        <v>-742</v>
      </c>
      <c r="G18" s="368">
        <v>-916</v>
      </c>
      <c r="H18" s="312">
        <v>-416</v>
      </c>
      <c r="I18" s="313">
        <v>-500</v>
      </c>
      <c r="J18" s="375">
        <v>566</v>
      </c>
      <c r="K18" s="312">
        <v>276</v>
      </c>
      <c r="L18" s="313">
        <v>290</v>
      </c>
      <c r="M18" s="355">
        <v>274</v>
      </c>
      <c r="N18" s="356">
        <v>288</v>
      </c>
      <c r="O18" s="356">
        <v>2</v>
      </c>
      <c r="P18" s="357">
        <v>2</v>
      </c>
      <c r="Q18" s="368">
        <v>1482</v>
      </c>
      <c r="R18" s="312">
        <v>692</v>
      </c>
      <c r="S18" s="313">
        <v>790</v>
      </c>
      <c r="T18" s="355">
        <v>690</v>
      </c>
      <c r="U18" s="356">
        <v>789</v>
      </c>
      <c r="V18" s="356">
        <v>2</v>
      </c>
      <c r="W18" s="367">
        <v>1</v>
      </c>
      <c r="X18" s="311">
        <v>-445</v>
      </c>
      <c r="Y18" s="363">
        <v>-203</v>
      </c>
      <c r="Z18" s="363">
        <v>-242</v>
      </c>
      <c r="AA18" s="368">
        <v>2543</v>
      </c>
      <c r="AB18" s="312">
        <v>1312</v>
      </c>
      <c r="AC18" s="366">
        <v>1231</v>
      </c>
      <c r="AD18" s="311">
        <v>1044</v>
      </c>
      <c r="AE18" s="374">
        <v>1039</v>
      </c>
      <c r="AF18" s="374">
        <v>256</v>
      </c>
      <c r="AG18" s="354">
        <v>188</v>
      </c>
      <c r="AH18" s="311">
        <v>12</v>
      </c>
      <c r="AI18" s="354">
        <v>4</v>
      </c>
      <c r="AJ18" s="373">
        <v>2988</v>
      </c>
      <c r="AK18" s="312">
        <v>1515</v>
      </c>
      <c r="AL18" s="366">
        <v>1473</v>
      </c>
      <c r="AM18" s="355">
        <v>1264</v>
      </c>
      <c r="AN18" s="356">
        <v>1213</v>
      </c>
      <c r="AO18" s="356">
        <v>199</v>
      </c>
      <c r="AP18" s="367">
        <v>210</v>
      </c>
      <c r="AQ18" s="368">
        <v>52</v>
      </c>
      <c r="AR18" s="313">
        <v>50</v>
      </c>
    </row>
    <row r="19" spans="1:44" ht="11.25">
      <c r="A19" s="33">
        <v>10</v>
      </c>
      <c r="B19" s="163"/>
      <c r="C19" s="417" t="s">
        <v>47</v>
      </c>
      <c r="D19" s="368">
        <v>-1489</v>
      </c>
      <c r="E19" s="312">
        <v>-728</v>
      </c>
      <c r="F19" s="313">
        <v>-761</v>
      </c>
      <c r="G19" s="368">
        <v>-1426</v>
      </c>
      <c r="H19" s="312">
        <v>-697</v>
      </c>
      <c r="I19" s="313">
        <v>-729</v>
      </c>
      <c r="J19" s="375">
        <v>631</v>
      </c>
      <c r="K19" s="312">
        <v>320</v>
      </c>
      <c r="L19" s="313">
        <v>311</v>
      </c>
      <c r="M19" s="355">
        <v>317</v>
      </c>
      <c r="N19" s="356">
        <v>309</v>
      </c>
      <c r="O19" s="356">
        <v>3</v>
      </c>
      <c r="P19" s="357">
        <v>2</v>
      </c>
      <c r="Q19" s="368">
        <v>2057</v>
      </c>
      <c r="R19" s="312">
        <v>1017</v>
      </c>
      <c r="S19" s="313">
        <v>1040</v>
      </c>
      <c r="T19" s="355">
        <v>1016</v>
      </c>
      <c r="U19" s="356">
        <v>1037</v>
      </c>
      <c r="V19" s="356">
        <v>1</v>
      </c>
      <c r="W19" s="367">
        <v>3</v>
      </c>
      <c r="X19" s="311">
        <v>-63</v>
      </c>
      <c r="Y19" s="363">
        <v>-31</v>
      </c>
      <c r="Z19" s="363">
        <v>-32</v>
      </c>
      <c r="AA19" s="368">
        <v>3873</v>
      </c>
      <c r="AB19" s="312">
        <v>1966</v>
      </c>
      <c r="AC19" s="366">
        <v>1907</v>
      </c>
      <c r="AD19" s="311">
        <v>1706</v>
      </c>
      <c r="AE19" s="374">
        <v>1653</v>
      </c>
      <c r="AF19" s="374">
        <v>240</v>
      </c>
      <c r="AG19" s="354">
        <v>243</v>
      </c>
      <c r="AH19" s="311">
        <v>20</v>
      </c>
      <c r="AI19" s="354">
        <v>11</v>
      </c>
      <c r="AJ19" s="373">
        <v>3936</v>
      </c>
      <c r="AK19" s="312">
        <v>1997</v>
      </c>
      <c r="AL19" s="366">
        <v>1939</v>
      </c>
      <c r="AM19" s="355">
        <v>1738</v>
      </c>
      <c r="AN19" s="356">
        <v>1697</v>
      </c>
      <c r="AO19" s="356">
        <v>232</v>
      </c>
      <c r="AP19" s="367">
        <v>213</v>
      </c>
      <c r="AQ19" s="368">
        <v>27</v>
      </c>
      <c r="AR19" s="313">
        <v>29</v>
      </c>
    </row>
    <row r="20" spans="1:44" ht="18" customHeight="1">
      <c r="A20" s="33">
        <v>1</v>
      </c>
      <c r="B20" s="163">
        <v>100</v>
      </c>
      <c r="C20" s="419" t="s">
        <v>101</v>
      </c>
      <c r="D20" s="368">
        <v>-9090</v>
      </c>
      <c r="E20" s="312">
        <v>-4839</v>
      </c>
      <c r="F20" s="313">
        <v>-4251</v>
      </c>
      <c r="G20" s="368">
        <v>-8026</v>
      </c>
      <c r="H20" s="312">
        <v>-4090</v>
      </c>
      <c r="I20" s="313">
        <v>-3936</v>
      </c>
      <c r="J20" s="375">
        <v>9537</v>
      </c>
      <c r="K20" s="312">
        <v>4884</v>
      </c>
      <c r="L20" s="313">
        <v>4653</v>
      </c>
      <c r="M20" s="355">
        <v>4743</v>
      </c>
      <c r="N20" s="356">
        <v>4529</v>
      </c>
      <c r="O20" s="356">
        <v>141</v>
      </c>
      <c r="P20" s="357">
        <v>124</v>
      </c>
      <c r="Q20" s="368">
        <v>17563</v>
      </c>
      <c r="R20" s="312">
        <v>8974</v>
      </c>
      <c r="S20" s="313">
        <v>8589</v>
      </c>
      <c r="T20" s="355">
        <v>8788</v>
      </c>
      <c r="U20" s="356">
        <v>8437</v>
      </c>
      <c r="V20" s="356">
        <v>186</v>
      </c>
      <c r="W20" s="367">
        <v>152</v>
      </c>
      <c r="X20" s="311">
        <v>-1064</v>
      </c>
      <c r="Y20" s="363">
        <v>-749</v>
      </c>
      <c r="Z20" s="363">
        <v>-315</v>
      </c>
      <c r="AA20" s="368">
        <v>72529</v>
      </c>
      <c r="AB20" s="312">
        <v>36753</v>
      </c>
      <c r="AC20" s="366">
        <v>35776</v>
      </c>
      <c r="AD20" s="311">
        <v>32228</v>
      </c>
      <c r="AE20" s="374">
        <v>31986</v>
      </c>
      <c r="AF20" s="374">
        <v>4125</v>
      </c>
      <c r="AG20" s="354">
        <v>3542</v>
      </c>
      <c r="AH20" s="311">
        <v>400</v>
      </c>
      <c r="AI20" s="354">
        <v>248</v>
      </c>
      <c r="AJ20" s="373">
        <v>73593</v>
      </c>
      <c r="AK20" s="312">
        <v>37502</v>
      </c>
      <c r="AL20" s="366">
        <v>36091</v>
      </c>
      <c r="AM20" s="368">
        <v>32481</v>
      </c>
      <c r="AN20" s="312">
        <v>32009</v>
      </c>
      <c r="AO20" s="312">
        <v>3918</v>
      </c>
      <c r="AP20" s="313">
        <v>3230</v>
      </c>
      <c r="AQ20" s="368">
        <v>1103</v>
      </c>
      <c r="AR20" s="313">
        <v>852</v>
      </c>
    </row>
    <row r="21" spans="1:44" s="165" customFormat="1" ht="12" customHeight="1">
      <c r="A21" s="33"/>
      <c r="B21" s="163">
        <v>101</v>
      </c>
      <c r="C21" s="166" t="s">
        <v>48</v>
      </c>
      <c r="D21" s="368">
        <v>-834</v>
      </c>
      <c r="E21" s="312">
        <v>-465</v>
      </c>
      <c r="F21" s="313">
        <v>-369</v>
      </c>
      <c r="G21" s="368">
        <v>-556</v>
      </c>
      <c r="H21" s="312">
        <v>-245</v>
      </c>
      <c r="I21" s="313">
        <v>-311</v>
      </c>
      <c r="J21" s="375">
        <v>1484</v>
      </c>
      <c r="K21" s="312">
        <v>792</v>
      </c>
      <c r="L21" s="313">
        <v>692</v>
      </c>
      <c r="M21" s="355">
        <v>762</v>
      </c>
      <c r="N21" s="356">
        <v>675</v>
      </c>
      <c r="O21" s="356">
        <v>30</v>
      </c>
      <c r="P21" s="357">
        <v>17</v>
      </c>
      <c r="Q21" s="368">
        <v>2040</v>
      </c>
      <c r="R21" s="312">
        <v>1037</v>
      </c>
      <c r="S21" s="313">
        <v>1003</v>
      </c>
      <c r="T21" s="355">
        <v>1032</v>
      </c>
      <c r="U21" s="356">
        <v>993</v>
      </c>
      <c r="V21" s="356">
        <v>5</v>
      </c>
      <c r="W21" s="367">
        <v>10</v>
      </c>
      <c r="X21" s="368">
        <v>-278</v>
      </c>
      <c r="Y21" s="312">
        <v>-220</v>
      </c>
      <c r="Z21" s="366">
        <v>-58</v>
      </c>
      <c r="AA21" s="368">
        <v>10896</v>
      </c>
      <c r="AB21" s="312">
        <v>5505</v>
      </c>
      <c r="AC21" s="366">
        <v>5391</v>
      </c>
      <c r="AD21" s="355">
        <v>4677</v>
      </c>
      <c r="AE21" s="356">
        <v>4730</v>
      </c>
      <c r="AF21" s="356">
        <v>773</v>
      </c>
      <c r="AG21" s="367">
        <v>634</v>
      </c>
      <c r="AH21" s="368">
        <v>55</v>
      </c>
      <c r="AI21" s="313">
        <v>27</v>
      </c>
      <c r="AJ21" s="368">
        <v>11174</v>
      </c>
      <c r="AK21" s="312">
        <v>5725</v>
      </c>
      <c r="AL21" s="366">
        <v>5449</v>
      </c>
      <c r="AM21" s="355">
        <v>4894</v>
      </c>
      <c r="AN21" s="356">
        <v>4795</v>
      </c>
      <c r="AO21" s="356">
        <v>643</v>
      </c>
      <c r="AP21" s="367">
        <v>470</v>
      </c>
      <c r="AQ21" s="368">
        <v>188</v>
      </c>
      <c r="AR21" s="313">
        <v>184</v>
      </c>
    </row>
    <row r="22" spans="1:44" s="165" customFormat="1" ht="12" customHeight="1">
      <c r="A22" s="33"/>
      <c r="B22" s="163">
        <v>102</v>
      </c>
      <c r="C22" s="166" t="s">
        <v>120</v>
      </c>
      <c r="D22" s="368">
        <v>-298</v>
      </c>
      <c r="E22" s="312">
        <v>-95</v>
      </c>
      <c r="F22" s="313">
        <v>-203</v>
      </c>
      <c r="G22" s="368">
        <v>-446</v>
      </c>
      <c r="H22" s="312">
        <v>-177</v>
      </c>
      <c r="I22" s="313">
        <v>-269</v>
      </c>
      <c r="J22" s="375">
        <v>967</v>
      </c>
      <c r="K22" s="312">
        <v>496</v>
      </c>
      <c r="L22" s="313">
        <v>471</v>
      </c>
      <c r="M22" s="355">
        <v>488</v>
      </c>
      <c r="N22" s="356">
        <v>462</v>
      </c>
      <c r="O22" s="356">
        <v>8</v>
      </c>
      <c r="P22" s="357">
        <v>9</v>
      </c>
      <c r="Q22" s="368">
        <v>1413</v>
      </c>
      <c r="R22" s="312">
        <v>673</v>
      </c>
      <c r="S22" s="313">
        <v>740</v>
      </c>
      <c r="T22" s="355">
        <v>663</v>
      </c>
      <c r="U22" s="356">
        <v>727</v>
      </c>
      <c r="V22" s="356">
        <v>10</v>
      </c>
      <c r="W22" s="367">
        <v>13</v>
      </c>
      <c r="X22" s="368">
        <v>148</v>
      </c>
      <c r="Y22" s="312">
        <v>82</v>
      </c>
      <c r="Z22" s="366">
        <v>66</v>
      </c>
      <c r="AA22" s="368">
        <v>7457</v>
      </c>
      <c r="AB22" s="312">
        <v>3695</v>
      </c>
      <c r="AC22" s="366">
        <v>3762</v>
      </c>
      <c r="AD22" s="355">
        <v>3274</v>
      </c>
      <c r="AE22" s="356">
        <v>3372</v>
      </c>
      <c r="AF22" s="356">
        <v>389</v>
      </c>
      <c r="AG22" s="367">
        <v>358</v>
      </c>
      <c r="AH22" s="368">
        <v>32</v>
      </c>
      <c r="AI22" s="313">
        <v>32</v>
      </c>
      <c r="AJ22" s="368">
        <v>7309</v>
      </c>
      <c r="AK22" s="312">
        <v>3613</v>
      </c>
      <c r="AL22" s="366">
        <v>3696</v>
      </c>
      <c r="AM22" s="355">
        <v>3114</v>
      </c>
      <c r="AN22" s="356">
        <v>3224</v>
      </c>
      <c r="AO22" s="356">
        <v>392</v>
      </c>
      <c r="AP22" s="367">
        <v>393</v>
      </c>
      <c r="AQ22" s="368">
        <v>107</v>
      </c>
      <c r="AR22" s="313">
        <v>79</v>
      </c>
    </row>
    <row r="23" spans="1:44" s="165" customFormat="1" ht="12" customHeight="1">
      <c r="A23" s="33"/>
      <c r="B23" s="163">
        <v>105</v>
      </c>
      <c r="C23" s="166" t="s">
        <v>193</v>
      </c>
      <c r="D23" s="368">
        <v>-468</v>
      </c>
      <c r="E23" s="312">
        <v>-364</v>
      </c>
      <c r="F23" s="313">
        <v>-104</v>
      </c>
      <c r="G23" s="368">
        <v>-878</v>
      </c>
      <c r="H23" s="312">
        <v>-454</v>
      </c>
      <c r="I23" s="313">
        <v>-424</v>
      </c>
      <c r="J23" s="375">
        <v>676</v>
      </c>
      <c r="K23" s="312">
        <v>358</v>
      </c>
      <c r="L23" s="313">
        <v>318</v>
      </c>
      <c r="M23" s="355">
        <v>325</v>
      </c>
      <c r="N23" s="356">
        <v>290</v>
      </c>
      <c r="O23" s="356">
        <v>33</v>
      </c>
      <c r="P23" s="357">
        <v>28</v>
      </c>
      <c r="Q23" s="368">
        <v>1554</v>
      </c>
      <c r="R23" s="312">
        <v>812</v>
      </c>
      <c r="S23" s="313">
        <v>742</v>
      </c>
      <c r="T23" s="355">
        <v>791</v>
      </c>
      <c r="U23" s="356">
        <v>728</v>
      </c>
      <c r="V23" s="356">
        <v>21</v>
      </c>
      <c r="W23" s="367">
        <v>14</v>
      </c>
      <c r="X23" s="368">
        <v>410</v>
      </c>
      <c r="Y23" s="312">
        <v>90</v>
      </c>
      <c r="Z23" s="366">
        <v>320</v>
      </c>
      <c r="AA23" s="368">
        <v>7980</v>
      </c>
      <c r="AB23" s="312">
        <v>4093</v>
      </c>
      <c r="AC23" s="366">
        <v>3887</v>
      </c>
      <c r="AD23" s="355">
        <v>3361</v>
      </c>
      <c r="AE23" s="356">
        <v>3296</v>
      </c>
      <c r="AF23" s="356">
        <v>658</v>
      </c>
      <c r="AG23" s="367">
        <v>555</v>
      </c>
      <c r="AH23" s="368">
        <v>74</v>
      </c>
      <c r="AI23" s="313">
        <v>36</v>
      </c>
      <c r="AJ23" s="368">
        <v>7570</v>
      </c>
      <c r="AK23" s="312">
        <v>4003</v>
      </c>
      <c r="AL23" s="366">
        <v>3567</v>
      </c>
      <c r="AM23" s="355">
        <v>3123</v>
      </c>
      <c r="AN23" s="356">
        <v>2931</v>
      </c>
      <c r="AO23" s="356">
        <v>684</v>
      </c>
      <c r="AP23" s="367">
        <v>512</v>
      </c>
      <c r="AQ23" s="368">
        <v>196</v>
      </c>
      <c r="AR23" s="313">
        <v>124</v>
      </c>
    </row>
    <row r="24" spans="1:44" s="165" customFormat="1" ht="12" customHeight="1">
      <c r="A24" s="33"/>
      <c r="B24" s="163">
        <v>106</v>
      </c>
      <c r="C24" s="166" t="s">
        <v>194</v>
      </c>
      <c r="D24" s="368">
        <v>-729</v>
      </c>
      <c r="E24" s="312">
        <v>-324</v>
      </c>
      <c r="F24" s="313">
        <v>-405</v>
      </c>
      <c r="G24" s="368">
        <v>-1068</v>
      </c>
      <c r="H24" s="312">
        <v>-533</v>
      </c>
      <c r="I24" s="313">
        <v>-535</v>
      </c>
      <c r="J24" s="375">
        <v>558</v>
      </c>
      <c r="K24" s="312">
        <v>278</v>
      </c>
      <c r="L24" s="313">
        <v>280</v>
      </c>
      <c r="M24" s="355">
        <v>266</v>
      </c>
      <c r="N24" s="356">
        <v>265</v>
      </c>
      <c r="O24" s="356">
        <v>12</v>
      </c>
      <c r="P24" s="357">
        <v>15</v>
      </c>
      <c r="Q24" s="368">
        <v>1626</v>
      </c>
      <c r="R24" s="312">
        <v>811</v>
      </c>
      <c r="S24" s="313">
        <v>815</v>
      </c>
      <c r="T24" s="355">
        <v>749</v>
      </c>
      <c r="U24" s="356">
        <v>778</v>
      </c>
      <c r="V24" s="356">
        <v>62</v>
      </c>
      <c r="W24" s="367">
        <v>37</v>
      </c>
      <c r="X24" s="368">
        <v>339</v>
      </c>
      <c r="Y24" s="312">
        <v>209</v>
      </c>
      <c r="Z24" s="366">
        <v>130</v>
      </c>
      <c r="AA24" s="368">
        <v>5353</v>
      </c>
      <c r="AB24" s="312">
        <v>2892</v>
      </c>
      <c r="AC24" s="366">
        <v>2461</v>
      </c>
      <c r="AD24" s="355">
        <v>2439</v>
      </c>
      <c r="AE24" s="356">
        <v>2118</v>
      </c>
      <c r="AF24" s="356">
        <v>406</v>
      </c>
      <c r="AG24" s="367">
        <v>310</v>
      </c>
      <c r="AH24" s="368">
        <v>47</v>
      </c>
      <c r="AI24" s="313">
        <v>33</v>
      </c>
      <c r="AJ24" s="368">
        <v>5014</v>
      </c>
      <c r="AK24" s="312">
        <v>2683</v>
      </c>
      <c r="AL24" s="366">
        <v>2331</v>
      </c>
      <c r="AM24" s="355">
        <v>2240</v>
      </c>
      <c r="AN24" s="356">
        <v>1914</v>
      </c>
      <c r="AO24" s="356">
        <v>357</v>
      </c>
      <c r="AP24" s="367">
        <v>331</v>
      </c>
      <c r="AQ24" s="368">
        <v>86</v>
      </c>
      <c r="AR24" s="313">
        <v>86</v>
      </c>
    </row>
    <row r="25" spans="1:44" s="165" customFormat="1" ht="12" customHeight="1">
      <c r="A25" s="33"/>
      <c r="B25" s="163">
        <v>107</v>
      </c>
      <c r="C25" s="166" t="s">
        <v>195</v>
      </c>
      <c r="D25" s="368">
        <v>-980</v>
      </c>
      <c r="E25" s="312">
        <v>-451</v>
      </c>
      <c r="F25" s="313">
        <v>-529</v>
      </c>
      <c r="G25" s="368">
        <v>-971</v>
      </c>
      <c r="H25" s="312">
        <v>-498</v>
      </c>
      <c r="I25" s="313">
        <v>-473</v>
      </c>
      <c r="J25" s="375">
        <v>986</v>
      </c>
      <c r="K25" s="312">
        <v>502</v>
      </c>
      <c r="L25" s="313">
        <v>484</v>
      </c>
      <c r="M25" s="355">
        <v>497</v>
      </c>
      <c r="N25" s="356">
        <v>482</v>
      </c>
      <c r="O25" s="356">
        <v>5</v>
      </c>
      <c r="P25" s="357">
        <v>2</v>
      </c>
      <c r="Q25" s="368">
        <v>1957</v>
      </c>
      <c r="R25" s="312">
        <v>1000</v>
      </c>
      <c r="S25" s="313">
        <v>957</v>
      </c>
      <c r="T25" s="355">
        <v>988</v>
      </c>
      <c r="U25" s="356">
        <v>945</v>
      </c>
      <c r="V25" s="356">
        <v>12</v>
      </c>
      <c r="W25" s="367">
        <v>12</v>
      </c>
      <c r="X25" s="368">
        <v>-9</v>
      </c>
      <c r="Y25" s="312">
        <v>47</v>
      </c>
      <c r="Z25" s="366">
        <v>-56</v>
      </c>
      <c r="AA25" s="368">
        <v>6420</v>
      </c>
      <c r="AB25" s="312">
        <v>3139</v>
      </c>
      <c r="AC25" s="366">
        <v>3281</v>
      </c>
      <c r="AD25" s="355">
        <v>2959</v>
      </c>
      <c r="AE25" s="356">
        <v>3077</v>
      </c>
      <c r="AF25" s="356">
        <v>147</v>
      </c>
      <c r="AG25" s="367">
        <v>180</v>
      </c>
      <c r="AH25" s="368">
        <v>33</v>
      </c>
      <c r="AI25" s="313">
        <v>24</v>
      </c>
      <c r="AJ25" s="368">
        <v>6429</v>
      </c>
      <c r="AK25" s="312">
        <v>3092</v>
      </c>
      <c r="AL25" s="366">
        <v>3337</v>
      </c>
      <c r="AM25" s="355">
        <v>2913</v>
      </c>
      <c r="AN25" s="356">
        <v>3126</v>
      </c>
      <c r="AO25" s="356">
        <v>134</v>
      </c>
      <c r="AP25" s="367">
        <v>172</v>
      </c>
      <c r="AQ25" s="368">
        <v>45</v>
      </c>
      <c r="AR25" s="313">
        <v>39</v>
      </c>
    </row>
    <row r="26" spans="1:44" s="165" customFormat="1" ht="12" customHeight="1">
      <c r="A26" s="33"/>
      <c r="B26" s="163">
        <v>108</v>
      </c>
      <c r="C26" s="166" t="s">
        <v>196</v>
      </c>
      <c r="D26" s="368">
        <v>-2165</v>
      </c>
      <c r="E26" s="312">
        <v>-1215</v>
      </c>
      <c r="F26" s="313">
        <v>-950</v>
      </c>
      <c r="G26" s="368">
        <v>-1376</v>
      </c>
      <c r="H26" s="312">
        <v>-722</v>
      </c>
      <c r="I26" s="313">
        <v>-654</v>
      </c>
      <c r="J26" s="375">
        <v>1359</v>
      </c>
      <c r="K26" s="312">
        <v>683</v>
      </c>
      <c r="L26" s="313">
        <v>676</v>
      </c>
      <c r="M26" s="355">
        <v>679</v>
      </c>
      <c r="N26" s="356">
        <v>670</v>
      </c>
      <c r="O26" s="356">
        <v>4</v>
      </c>
      <c r="P26" s="357">
        <v>6</v>
      </c>
      <c r="Q26" s="368">
        <v>2735</v>
      </c>
      <c r="R26" s="312">
        <v>1405</v>
      </c>
      <c r="S26" s="313">
        <v>1330</v>
      </c>
      <c r="T26" s="355">
        <v>1396</v>
      </c>
      <c r="U26" s="356">
        <v>1322</v>
      </c>
      <c r="V26" s="356">
        <v>9</v>
      </c>
      <c r="W26" s="367">
        <v>8</v>
      </c>
      <c r="X26" s="368">
        <v>-789</v>
      </c>
      <c r="Y26" s="312">
        <v>-493</v>
      </c>
      <c r="Z26" s="366">
        <v>-296</v>
      </c>
      <c r="AA26" s="368">
        <v>7301</v>
      </c>
      <c r="AB26" s="312">
        <v>3690</v>
      </c>
      <c r="AC26" s="366">
        <v>3611</v>
      </c>
      <c r="AD26" s="355">
        <v>3506</v>
      </c>
      <c r="AE26" s="356">
        <v>3437</v>
      </c>
      <c r="AF26" s="356">
        <v>175</v>
      </c>
      <c r="AG26" s="367">
        <v>163</v>
      </c>
      <c r="AH26" s="368">
        <v>9</v>
      </c>
      <c r="AI26" s="313">
        <v>11</v>
      </c>
      <c r="AJ26" s="368">
        <v>8090</v>
      </c>
      <c r="AK26" s="312">
        <v>4183</v>
      </c>
      <c r="AL26" s="366">
        <v>3907</v>
      </c>
      <c r="AM26" s="355">
        <v>3982</v>
      </c>
      <c r="AN26" s="356">
        <v>3758</v>
      </c>
      <c r="AO26" s="356">
        <v>161</v>
      </c>
      <c r="AP26" s="367">
        <v>112</v>
      </c>
      <c r="AQ26" s="368">
        <v>40</v>
      </c>
      <c r="AR26" s="313">
        <v>37</v>
      </c>
    </row>
    <row r="27" spans="1:44" s="165" customFormat="1" ht="12" customHeight="1">
      <c r="A27" s="33"/>
      <c r="B27" s="163">
        <v>109</v>
      </c>
      <c r="C27" s="166" t="s">
        <v>263</v>
      </c>
      <c r="D27" s="368">
        <v>-1087</v>
      </c>
      <c r="E27" s="312">
        <v>-645</v>
      </c>
      <c r="F27" s="313">
        <v>-442</v>
      </c>
      <c r="G27" s="368">
        <v>-1294</v>
      </c>
      <c r="H27" s="312">
        <v>-707</v>
      </c>
      <c r="I27" s="313">
        <v>-587</v>
      </c>
      <c r="J27" s="375">
        <v>1146</v>
      </c>
      <c r="K27" s="312">
        <v>578</v>
      </c>
      <c r="L27" s="313">
        <v>568</v>
      </c>
      <c r="M27" s="355">
        <v>574</v>
      </c>
      <c r="N27" s="356">
        <v>561</v>
      </c>
      <c r="O27" s="356">
        <v>4</v>
      </c>
      <c r="P27" s="357">
        <v>7</v>
      </c>
      <c r="Q27" s="368">
        <v>2440</v>
      </c>
      <c r="R27" s="312">
        <v>1285</v>
      </c>
      <c r="S27" s="313">
        <v>1155</v>
      </c>
      <c r="T27" s="355">
        <v>1274</v>
      </c>
      <c r="U27" s="356">
        <v>1148</v>
      </c>
      <c r="V27" s="356">
        <v>11</v>
      </c>
      <c r="W27" s="367">
        <v>7</v>
      </c>
      <c r="X27" s="368">
        <v>207</v>
      </c>
      <c r="Y27" s="312">
        <v>62</v>
      </c>
      <c r="Z27" s="366">
        <v>145</v>
      </c>
      <c r="AA27" s="368">
        <v>7159</v>
      </c>
      <c r="AB27" s="312">
        <v>3553</v>
      </c>
      <c r="AC27" s="366">
        <v>3606</v>
      </c>
      <c r="AD27" s="355">
        <v>3324</v>
      </c>
      <c r="AE27" s="356">
        <v>3352</v>
      </c>
      <c r="AF27" s="356">
        <v>195</v>
      </c>
      <c r="AG27" s="367">
        <v>243</v>
      </c>
      <c r="AH27" s="368">
        <v>34</v>
      </c>
      <c r="AI27" s="313">
        <v>11</v>
      </c>
      <c r="AJ27" s="368">
        <v>6952</v>
      </c>
      <c r="AK27" s="312">
        <v>3491</v>
      </c>
      <c r="AL27" s="366">
        <v>3461</v>
      </c>
      <c r="AM27" s="355">
        <v>3286</v>
      </c>
      <c r="AN27" s="356">
        <v>3261</v>
      </c>
      <c r="AO27" s="356">
        <v>163</v>
      </c>
      <c r="AP27" s="367">
        <v>170</v>
      </c>
      <c r="AQ27" s="368">
        <v>42</v>
      </c>
      <c r="AR27" s="313">
        <v>30</v>
      </c>
    </row>
    <row r="28" spans="1:44" s="165" customFormat="1" ht="12" customHeight="1">
      <c r="A28" s="33"/>
      <c r="B28" s="163">
        <v>110</v>
      </c>
      <c r="C28" s="166" t="s">
        <v>197</v>
      </c>
      <c r="D28" s="368">
        <v>-387</v>
      </c>
      <c r="E28" s="312">
        <v>-190</v>
      </c>
      <c r="F28" s="313">
        <v>-197</v>
      </c>
      <c r="G28" s="368">
        <v>-337</v>
      </c>
      <c r="H28" s="312">
        <v>-156</v>
      </c>
      <c r="I28" s="313">
        <v>-181</v>
      </c>
      <c r="J28" s="375">
        <v>1079</v>
      </c>
      <c r="K28" s="312">
        <v>551</v>
      </c>
      <c r="L28" s="313">
        <v>528</v>
      </c>
      <c r="M28" s="355">
        <v>513</v>
      </c>
      <c r="N28" s="356">
        <v>491</v>
      </c>
      <c r="O28" s="356">
        <v>38</v>
      </c>
      <c r="P28" s="357">
        <v>37</v>
      </c>
      <c r="Q28" s="368">
        <v>1416</v>
      </c>
      <c r="R28" s="312">
        <v>707</v>
      </c>
      <c r="S28" s="313">
        <v>709</v>
      </c>
      <c r="T28" s="355">
        <v>666</v>
      </c>
      <c r="U28" s="356">
        <v>668</v>
      </c>
      <c r="V28" s="356">
        <v>41</v>
      </c>
      <c r="W28" s="367">
        <v>41</v>
      </c>
      <c r="X28" s="368">
        <v>-50</v>
      </c>
      <c r="Y28" s="312">
        <v>-34</v>
      </c>
      <c r="Z28" s="366">
        <v>-16</v>
      </c>
      <c r="AA28" s="368">
        <v>12335</v>
      </c>
      <c r="AB28" s="312">
        <v>6169</v>
      </c>
      <c r="AC28" s="366">
        <v>6166</v>
      </c>
      <c r="AD28" s="355">
        <v>5042</v>
      </c>
      <c r="AE28" s="356">
        <v>5277</v>
      </c>
      <c r="AF28" s="356">
        <v>1035</v>
      </c>
      <c r="AG28" s="367">
        <v>832</v>
      </c>
      <c r="AH28" s="368">
        <v>92</v>
      </c>
      <c r="AI28" s="313">
        <v>57</v>
      </c>
      <c r="AJ28" s="368">
        <v>12385</v>
      </c>
      <c r="AK28" s="312">
        <v>6203</v>
      </c>
      <c r="AL28" s="366">
        <v>6182</v>
      </c>
      <c r="AM28" s="355">
        <v>4800</v>
      </c>
      <c r="AN28" s="356">
        <v>5070</v>
      </c>
      <c r="AO28" s="356">
        <v>1067</v>
      </c>
      <c r="AP28" s="367">
        <v>879</v>
      </c>
      <c r="AQ28" s="368">
        <v>336</v>
      </c>
      <c r="AR28" s="313">
        <v>233</v>
      </c>
    </row>
    <row r="29" spans="1:44" s="165" customFormat="1" ht="12" customHeight="1">
      <c r="A29" s="33"/>
      <c r="B29" s="163">
        <v>111</v>
      </c>
      <c r="C29" s="166" t="s">
        <v>121</v>
      </c>
      <c r="D29" s="368">
        <v>-2142</v>
      </c>
      <c r="E29" s="312">
        <v>-1090</v>
      </c>
      <c r="F29" s="313">
        <v>-1052</v>
      </c>
      <c r="G29" s="368">
        <v>-1100</v>
      </c>
      <c r="H29" s="312">
        <v>-598</v>
      </c>
      <c r="I29" s="313">
        <v>-502</v>
      </c>
      <c r="J29" s="375">
        <v>1282</v>
      </c>
      <c r="K29" s="312">
        <v>646</v>
      </c>
      <c r="L29" s="313">
        <v>636</v>
      </c>
      <c r="M29" s="355">
        <v>639</v>
      </c>
      <c r="N29" s="356">
        <v>633</v>
      </c>
      <c r="O29" s="356">
        <v>7</v>
      </c>
      <c r="P29" s="357">
        <v>3</v>
      </c>
      <c r="Q29" s="368">
        <v>2382</v>
      </c>
      <c r="R29" s="312">
        <v>1244</v>
      </c>
      <c r="S29" s="313">
        <v>1138</v>
      </c>
      <c r="T29" s="355">
        <v>1229</v>
      </c>
      <c r="U29" s="356">
        <v>1128</v>
      </c>
      <c r="V29" s="356">
        <v>15</v>
      </c>
      <c r="W29" s="367">
        <v>10</v>
      </c>
      <c r="X29" s="368">
        <v>-1042</v>
      </c>
      <c r="Y29" s="312">
        <v>-492</v>
      </c>
      <c r="Z29" s="366">
        <v>-550</v>
      </c>
      <c r="AA29" s="368">
        <v>7628</v>
      </c>
      <c r="AB29" s="312">
        <v>4017</v>
      </c>
      <c r="AC29" s="366">
        <v>3611</v>
      </c>
      <c r="AD29" s="355">
        <v>3646</v>
      </c>
      <c r="AE29" s="356">
        <v>3327</v>
      </c>
      <c r="AF29" s="356">
        <v>347</v>
      </c>
      <c r="AG29" s="367">
        <v>267</v>
      </c>
      <c r="AH29" s="368">
        <v>24</v>
      </c>
      <c r="AI29" s="313">
        <v>17</v>
      </c>
      <c r="AJ29" s="368">
        <v>8670</v>
      </c>
      <c r="AK29" s="312">
        <v>4509</v>
      </c>
      <c r="AL29" s="366">
        <v>4161</v>
      </c>
      <c r="AM29" s="355">
        <v>4129</v>
      </c>
      <c r="AN29" s="356">
        <v>3930</v>
      </c>
      <c r="AO29" s="356">
        <v>317</v>
      </c>
      <c r="AP29" s="367">
        <v>191</v>
      </c>
      <c r="AQ29" s="368">
        <v>63</v>
      </c>
      <c r="AR29" s="313">
        <v>40</v>
      </c>
    </row>
    <row r="30" spans="1:44" ht="12" customHeight="1">
      <c r="A30" s="33">
        <v>6</v>
      </c>
      <c r="B30" s="163">
        <v>201</v>
      </c>
      <c r="C30" s="417" t="s">
        <v>102</v>
      </c>
      <c r="D30" s="368">
        <v>-3250</v>
      </c>
      <c r="E30" s="312">
        <v>-1570</v>
      </c>
      <c r="F30" s="313">
        <v>-1680</v>
      </c>
      <c r="G30" s="368">
        <v>-1994</v>
      </c>
      <c r="H30" s="312">
        <v>-1000</v>
      </c>
      <c r="I30" s="313">
        <v>-994</v>
      </c>
      <c r="J30" s="375">
        <v>3924</v>
      </c>
      <c r="K30" s="312">
        <v>2025</v>
      </c>
      <c r="L30" s="313">
        <v>1899</v>
      </c>
      <c r="M30" s="355">
        <v>1982</v>
      </c>
      <c r="N30" s="356">
        <v>1869</v>
      </c>
      <c r="O30" s="356">
        <v>43</v>
      </c>
      <c r="P30" s="357">
        <v>30</v>
      </c>
      <c r="Q30" s="368">
        <v>5918</v>
      </c>
      <c r="R30" s="312">
        <v>3025</v>
      </c>
      <c r="S30" s="313">
        <v>2893</v>
      </c>
      <c r="T30" s="355">
        <v>2979</v>
      </c>
      <c r="U30" s="356">
        <v>2862</v>
      </c>
      <c r="V30" s="356">
        <v>46</v>
      </c>
      <c r="W30" s="367">
        <v>31</v>
      </c>
      <c r="X30" s="368">
        <v>-1256</v>
      </c>
      <c r="Y30" s="312">
        <v>-570</v>
      </c>
      <c r="Z30" s="366">
        <v>-686</v>
      </c>
      <c r="AA30" s="368">
        <v>13720</v>
      </c>
      <c r="AB30" s="312">
        <v>7720</v>
      </c>
      <c r="AC30" s="366">
        <v>6000</v>
      </c>
      <c r="AD30" s="355">
        <v>6835</v>
      </c>
      <c r="AE30" s="356">
        <v>5487</v>
      </c>
      <c r="AF30" s="356">
        <v>716</v>
      </c>
      <c r="AG30" s="367">
        <v>428</v>
      </c>
      <c r="AH30" s="368">
        <v>169</v>
      </c>
      <c r="AI30" s="313">
        <v>85</v>
      </c>
      <c r="AJ30" s="368">
        <v>14976</v>
      </c>
      <c r="AK30" s="312">
        <v>8290</v>
      </c>
      <c r="AL30" s="366">
        <v>6686</v>
      </c>
      <c r="AM30" s="355">
        <v>7386</v>
      </c>
      <c r="AN30" s="356">
        <v>6119</v>
      </c>
      <c r="AO30" s="356">
        <v>735</v>
      </c>
      <c r="AP30" s="367">
        <v>443</v>
      </c>
      <c r="AQ30" s="368">
        <v>169</v>
      </c>
      <c r="AR30" s="313">
        <v>124</v>
      </c>
    </row>
    <row r="31" spans="1:44" ht="12" customHeight="1">
      <c r="A31" s="33">
        <v>2</v>
      </c>
      <c r="B31" s="163">
        <v>202</v>
      </c>
      <c r="C31" s="417" t="s">
        <v>103</v>
      </c>
      <c r="D31" s="368">
        <v>-2672</v>
      </c>
      <c r="E31" s="312">
        <v>-1408</v>
      </c>
      <c r="F31" s="313">
        <v>-1264</v>
      </c>
      <c r="G31" s="368">
        <v>-1993</v>
      </c>
      <c r="H31" s="312">
        <v>-1020</v>
      </c>
      <c r="I31" s="313">
        <v>-973</v>
      </c>
      <c r="J31" s="375">
        <v>3632</v>
      </c>
      <c r="K31" s="312">
        <v>1947</v>
      </c>
      <c r="L31" s="313">
        <v>1685</v>
      </c>
      <c r="M31" s="355">
        <v>1907</v>
      </c>
      <c r="N31" s="356">
        <v>1660</v>
      </c>
      <c r="O31" s="356">
        <v>40</v>
      </c>
      <c r="P31" s="357">
        <v>25</v>
      </c>
      <c r="Q31" s="368">
        <v>5625</v>
      </c>
      <c r="R31" s="312">
        <v>2967</v>
      </c>
      <c r="S31" s="313">
        <v>2658</v>
      </c>
      <c r="T31" s="355">
        <v>2900</v>
      </c>
      <c r="U31" s="356">
        <v>2594</v>
      </c>
      <c r="V31" s="356">
        <v>67</v>
      </c>
      <c r="W31" s="367">
        <v>64</v>
      </c>
      <c r="X31" s="368">
        <v>-679</v>
      </c>
      <c r="Y31" s="312">
        <v>-388</v>
      </c>
      <c r="Z31" s="366">
        <v>-291</v>
      </c>
      <c r="AA31" s="368">
        <v>17397</v>
      </c>
      <c r="AB31" s="312">
        <v>9271</v>
      </c>
      <c r="AC31" s="366">
        <v>8126</v>
      </c>
      <c r="AD31" s="355">
        <v>8386</v>
      </c>
      <c r="AE31" s="356">
        <v>7565</v>
      </c>
      <c r="AF31" s="356">
        <v>714</v>
      </c>
      <c r="AG31" s="367">
        <v>461</v>
      </c>
      <c r="AH31" s="368">
        <v>171</v>
      </c>
      <c r="AI31" s="313">
        <v>100</v>
      </c>
      <c r="AJ31" s="368">
        <v>18076</v>
      </c>
      <c r="AK31" s="312">
        <v>9659</v>
      </c>
      <c r="AL31" s="366">
        <v>8417</v>
      </c>
      <c r="AM31" s="355">
        <v>8817</v>
      </c>
      <c r="AN31" s="356">
        <v>7847</v>
      </c>
      <c r="AO31" s="356">
        <v>659</v>
      </c>
      <c r="AP31" s="367">
        <v>426</v>
      </c>
      <c r="AQ31" s="368">
        <v>183</v>
      </c>
      <c r="AR31" s="313">
        <v>144</v>
      </c>
    </row>
    <row r="32" spans="1:44" ht="12" customHeight="1">
      <c r="A32" s="33">
        <v>4</v>
      </c>
      <c r="B32" s="163">
        <v>203</v>
      </c>
      <c r="C32" s="417" t="s">
        <v>104</v>
      </c>
      <c r="D32" s="368">
        <v>521</v>
      </c>
      <c r="E32" s="312">
        <v>-9</v>
      </c>
      <c r="F32" s="313">
        <v>530</v>
      </c>
      <c r="G32" s="368">
        <v>-323</v>
      </c>
      <c r="H32" s="312">
        <v>-228</v>
      </c>
      <c r="I32" s="313">
        <v>-95</v>
      </c>
      <c r="J32" s="375">
        <v>2734</v>
      </c>
      <c r="K32" s="312">
        <v>1350</v>
      </c>
      <c r="L32" s="313">
        <v>1384</v>
      </c>
      <c r="M32" s="355">
        <v>1335</v>
      </c>
      <c r="N32" s="356">
        <v>1378</v>
      </c>
      <c r="O32" s="356">
        <v>15</v>
      </c>
      <c r="P32" s="357">
        <v>6</v>
      </c>
      <c r="Q32" s="368">
        <v>3057</v>
      </c>
      <c r="R32" s="312">
        <v>1578</v>
      </c>
      <c r="S32" s="313">
        <v>1479</v>
      </c>
      <c r="T32" s="355">
        <v>1566</v>
      </c>
      <c r="U32" s="356">
        <v>1471</v>
      </c>
      <c r="V32" s="356">
        <v>12</v>
      </c>
      <c r="W32" s="367">
        <v>8</v>
      </c>
      <c r="X32" s="368">
        <v>844</v>
      </c>
      <c r="Y32" s="312">
        <v>219</v>
      </c>
      <c r="Z32" s="366">
        <v>625</v>
      </c>
      <c r="AA32" s="368">
        <v>10812</v>
      </c>
      <c r="AB32" s="312">
        <v>5585</v>
      </c>
      <c r="AC32" s="366">
        <v>5227</v>
      </c>
      <c r="AD32" s="355">
        <v>5260</v>
      </c>
      <c r="AE32" s="356">
        <v>4997</v>
      </c>
      <c r="AF32" s="356">
        <v>256</v>
      </c>
      <c r="AG32" s="367">
        <v>180</v>
      </c>
      <c r="AH32" s="368">
        <v>69</v>
      </c>
      <c r="AI32" s="313">
        <v>50</v>
      </c>
      <c r="AJ32" s="368">
        <v>9968</v>
      </c>
      <c r="AK32" s="312">
        <v>5366</v>
      </c>
      <c r="AL32" s="366">
        <v>4602</v>
      </c>
      <c r="AM32" s="355">
        <v>5039</v>
      </c>
      <c r="AN32" s="356">
        <v>4406</v>
      </c>
      <c r="AO32" s="356">
        <v>264</v>
      </c>
      <c r="AP32" s="367">
        <v>167</v>
      </c>
      <c r="AQ32" s="368">
        <v>63</v>
      </c>
      <c r="AR32" s="313">
        <v>29</v>
      </c>
    </row>
    <row r="33" spans="1:44" ht="12" customHeight="1">
      <c r="A33" s="33">
        <v>2</v>
      </c>
      <c r="B33" s="163">
        <v>204</v>
      </c>
      <c r="C33" s="417" t="s">
        <v>105</v>
      </c>
      <c r="D33" s="368">
        <v>-810</v>
      </c>
      <c r="E33" s="312">
        <v>-681</v>
      </c>
      <c r="F33" s="313">
        <v>-129</v>
      </c>
      <c r="G33" s="368">
        <v>-1075</v>
      </c>
      <c r="H33" s="312">
        <v>-543</v>
      </c>
      <c r="I33" s="313">
        <v>-532</v>
      </c>
      <c r="J33" s="375">
        <v>3507</v>
      </c>
      <c r="K33" s="312">
        <v>1822</v>
      </c>
      <c r="L33" s="313">
        <v>1685</v>
      </c>
      <c r="M33" s="355">
        <v>1795</v>
      </c>
      <c r="N33" s="356">
        <v>1666</v>
      </c>
      <c r="O33" s="356">
        <v>27</v>
      </c>
      <c r="P33" s="357">
        <v>19</v>
      </c>
      <c r="Q33" s="368">
        <v>4582</v>
      </c>
      <c r="R33" s="312">
        <v>2365</v>
      </c>
      <c r="S33" s="313">
        <v>2217</v>
      </c>
      <c r="T33" s="355">
        <v>2333</v>
      </c>
      <c r="U33" s="356">
        <v>2201</v>
      </c>
      <c r="V33" s="356">
        <v>32</v>
      </c>
      <c r="W33" s="367">
        <v>16</v>
      </c>
      <c r="X33" s="368">
        <v>265</v>
      </c>
      <c r="Y33" s="312">
        <v>-138</v>
      </c>
      <c r="Z33" s="366">
        <v>403</v>
      </c>
      <c r="AA33" s="368">
        <v>20516</v>
      </c>
      <c r="AB33" s="312">
        <v>10168</v>
      </c>
      <c r="AC33" s="366">
        <v>10348</v>
      </c>
      <c r="AD33" s="355">
        <v>9594</v>
      </c>
      <c r="AE33" s="356">
        <v>9802</v>
      </c>
      <c r="AF33" s="356">
        <v>431</v>
      </c>
      <c r="AG33" s="367">
        <v>434</v>
      </c>
      <c r="AH33" s="368">
        <v>143</v>
      </c>
      <c r="AI33" s="313">
        <v>112</v>
      </c>
      <c r="AJ33" s="368">
        <v>20251</v>
      </c>
      <c r="AK33" s="312">
        <v>10306</v>
      </c>
      <c r="AL33" s="366">
        <v>9945</v>
      </c>
      <c r="AM33" s="355">
        <v>9728</v>
      </c>
      <c r="AN33" s="356">
        <v>9357</v>
      </c>
      <c r="AO33" s="356">
        <v>432</v>
      </c>
      <c r="AP33" s="367">
        <v>459</v>
      </c>
      <c r="AQ33" s="368">
        <v>146</v>
      </c>
      <c r="AR33" s="313">
        <v>129</v>
      </c>
    </row>
    <row r="34" spans="1:44" ht="12" customHeight="1">
      <c r="A34" s="33">
        <v>10</v>
      </c>
      <c r="B34" s="163">
        <v>205</v>
      </c>
      <c r="C34" s="417" t="s">
        <v>106</v>
      </c>
      <c r="D34" s="368">
        <v>-479</v>
      </c>
      <c r="E34" s="312">
        <v>-262</v>
      </c>
      <c r="F34" s="313">
        <v>-217</v>
      </c>
      <c r="G34" s="368">
        <v>-465</v>
      </c>
      <c r="H34" s="312">
        <v>-238</v>
      </c>
      <c r="I34" s="313">
        <v>-227</v>
      </c>
      <c r="J34" s="375">
        <v>208</v>
      </c>
      <c r="K34" s="312">
        <v>101</v>
      </c>
      <c r="L34" s="313">
        <v>107</v>
      </c>
      <c r="M34" s="355">
        <v>100</v>
      </c>
      <c r="N34" s="356">
        <v>106</v>
      </c>
      <c r="O34" s="356">
        <v>1</v>
      </c>
      <c r="P34" s="357">
        <v>1</v>
      </c>
      <c r="Q34" s="368">
        <v>673</v>
      </c>
      <c r="R34" s="312">
        <v>339</v>
      </c>
      <c r="S34" s="313">
        <v>334</v>
      </c>
      <c r="T34" s="355">
        <v>339</v>
      </c>
      <c r="U34" s="356">
        <v>332</v>
      </c>
      <c r="V34" s="356">
        <v>0</v>
      </c>
      <c r="W34" s="367">
        <v>2</v>
      </c>
      <c r="X34" s="368">
        <v>-14</v>
      </c>
      <c r="Y34" s="312">
        <v>-24</v>
      </c>
      <c r="Z34" s="366">
        <v>10</v>
      </c>
      <c r="AA34" s="368">
        <v>1422</v>
      </c>
      <c r="AB34" s="312">
        <v>718</v>
      </c>
      <c r="AC34" s="366">
        <v>704</v>
      </c>
      <c r="AD34" s="355">
        <v>671</v>
      </c>
      <c r="AE34" s="356">
        <v>652</v>
      </c>
      <c r="AF34" s="356">
        <v>41</v>
      </c>
      <c r="AG34" s="367">
        <v>48</v>
      </c>
      <c r="AH34" s="368">
        <v>6</v>
      </c>
      <c r="AI34" s="313">
        <v>4</v>
      </c>
      <c r="AJ34" s="368">
        <v>1436</v>
      </c>
      <c r="AK34" s="312">
        <v>742</v>
      </c>
      <c r="AL34" s="366">
        <v>694</v>
      </c>
      <c r="AM34" s="355">
        <v>681</v>
      </c>
      <c r="AN34" s="356">
        <v>639</v>
      </c>
      <c r="AO34" s="356">
        <v>59</v>
      </c>
      <c r="AP34" s="367">
        <v>53</v>
      </c>
      <c r="AQ34" s="368">
        <v>2</v>
      </c>
      <c r="AR34" s="313">
        <v>2</v>
      </c>
    </row>
    <row r="35" spans="1:44" ht="12" customHeight="1">
      <c r="A35" s="33">
        <v>2</v>
      </c>
      <c r="B35" s="163">
        <v>206</v>
      </c>
      <c r="C35" s="417" t="s">
        <v>107</v>
      </c>
      <c r="D35" s="368">
        <v>-186</v>
      </c>
      <c r="E35" s="312">
        <v>-174</v>
      </c>
      <c r="F35" s="313">
        <v>-12</v>
      </c>
      <c r="G35" s="368">
        <v>-513</v>
      </c>
      <c r="H35" s="312">
        <v>-242</v>
      </c>
      <c r="I35" s="313">
        <v>-271</v>
      </c>
      <c r="J35" s="375">
        <v>512</v>
      </c>
      <c r="K35" s="312">
        <v>260</v>
      </c>
      <c r="L35" s="313">
        <v>252</v>
      </c>
      <c r="M35" s="355">
        <v>257</v>
      </c>
      <c r="N35" s="356">
        <v>244</v>
      </c>
      <c r="O35" s="356">
        <v>3</v>
      </c>
      <c r="P35" s="357">
        <v>8</v>
      </c>
      <c r="Q35" s="368">
        <v>1025</v>
      </c>
      <c r="R35" s="312">
        <v>502</v>
      </c>
      <c r="S35" s="313">
        <v>523</v>
      </c>
      <c r="T35" s="355">
        <v>500</v>
      </c>
      <c r="U35" s="356">
        <v>519</v>
      </c>
      <c r="V35" s="356">
        <v>2</v>
      </c>
      <c r="W35" s="367">
        <v>4</v>
      </c>
      <c r="X35" s="368">
        <v>327</v>
      </c>
      <c r="Y35" s="312">
        <v>68</v>
      </c>
      <c r="Z35" s="366">
        <v>259</v>
      </c>
      <c r="AA35" s="368">
        <v>4679</v>
      </c>
      <c r="AB35" s="312">
        <v>2241</v>
      </c>
      <c r="AC35" s="366">
        <v>2438</v>
      </c>
      <c r="AD35" s="355">
        <v>2125</v>
      </c>
      <c r="AE35" s="356">
        <v>2328</v>
      </c>
      <c r="AF35" s="356">
        <v>109</v>
      </c>
      <c r="AG35" s="367">
        <v>96</v>
      </c>
      <c r="AH35" s="368">
        <v>7</v>
      </c>
      <c r="AI35" s="313">
        <v>14</v>
      </c>
      <c r="AJ35" s="368">
        <v>4352</v>
      </c>
      <c r="AK35" s="312">
        <v>2173</v>
      </c>
      <c r="AL35" s="366">
        <v>2179</v>
      </c>
      <c r="AM35" s="355">
        <v>2077</v>
      </c>
      <c r="AN35" s="356">
        <v>2061</v>
      </c>
      <c r="AO35" s="356">
        <v>88</v>
      </c>
      <c r="AP35" s="367">
        <v>104</v>
      </c>
      <c r="AQ35" s="368">
        <v>8</v>
      </c>
      <c r="AR35" s="313">
        <v>14</v>
      </c>
    </row>
    <row r="36" spans="1:44" ht="12" customHeight="1">
      <c r="A36" s="33">
        <v>3</v>
      </c>
      <c r="B36" s="163">
        <v>207</v>
      </c>
      <c r="C36" s="417" t="s">
        <v>108</v>
      </c>
      <c r="D36" s="368">
        <v>-531</v>
      </c>
      <c r="E36" s="312">
        <v>-411</v>
      </c>
      <c r="F36" s="313">
        <v>-120</v>
      </c>
      <c r="G36" s="368">
        <v>-405</v>
      </c>
      <c r="H36" s="312">
        <v>-269</v>
      </c>
      <c r="I36" s="313">
        <v>-136</v>
      </c>
      <c r="J36" s="375">
        <v>1526</v>
      </c>
      <c r="K36" s="312">
        <v>750</v>
      </c>
      <c r="L36" s="313">
        <v>776</v>
      </c>
      <c r="M36" s="355">
        <v>746</v>
      </c>
      <c r="N36" s="356">
        <v>766</v>
      </c>
      <c r="O36" s="356">
        <v>4</v>
      </c>
      <c r="P36" s="357">
        <v>10</v>
      </c>
      <c r="Q36" s="368">
        <v>1931</v>
      </c>
      <c r="R36" s="312">
        <v>1019</v>
      </c>
      <c r="S36" s="313">
        <v>912</v>
      </c>
      <c r="T36" s="355">
        <v>1005</v>
      </c>
      <c r="U36" s="356">
        <v>894</v>
      </c>
      <c r="V36" s="356">
        <v>14</v>
      </c>
      <c r="W36" s="367">
        <v>18</v>
      </c>
      <c r="X36" s="368">
        <v>-126</v>
      </c>
      <c r="Y36" s="312">
        <v>-142</v>
      </c>
      <c r="Z36" s="366">
        <v>16</v>
      </c>
      <c r="AA36" s="368">
        <v>7686</v>
      </c>
      <c r="AB36" s="312">
        <v>4237</v>
      </c>
      <c r="AC36" s="366">
        <v>3449</v>
      </c>
      <c r="AD36" s="355">
        <v>3999</v>
      </c>
      <c r="AE36" s="356">
        <v>3317</v>
      </c>
      <c r="AF36" s="356">
        <v>195</v>
      </c>
      <c r="AG36" s="367">
        <v>110</v>
      </c>
      <c r="AH36" s="368">
        <v>43</v>
      </c>
      <c r="AI36" s="313">
        <v>22</v>
      </c>
      <c r="AJ36" s="368">
        <v>7812</v>
      </c>
      <c r="AK36" s="312">
        <v>4379</v>
      </c>
      <c r="AL36" s="366">
        <v>3433</v>
      </c>
      <c r="AM36" s="355">
        <v>4116</v>
      </c>
      <c r="AN36" s="356">
        <v>3236</v>
      </c>
      <c r="AO36" s="356">
        <v>207</v>
      </c>
      <c r="AP36" s="367">
        <v>162</v>
      </c>
      <c r="AQ36" s="368">
        <v>56</v>
      </c>
      <c r="AR36" s="313">
        <v>35</v>
      </c>
    </row>
    <row r="37" spans="1:44" ht="12" customHeight="1">
      <c r="A37" s="33">
        <v>7</v>
      </c>
      <c r="B37" s="163">
        <v>208</v>
      </c>
      <c r="C37" s="417" t="s">
        <v>109</v>
      </c>
      <c r="D37" s="368">
        <v>-394</v>
      </c>
      <c r="E37" s="312">
        <v>-195</v>
      </c>
      <c r="F37" s="313">
        <v>-199</v>
      </c>
      <c r="G37" s="368">
        <v>-200</v>
      </c>
      <c r="H37" s="312">
        <v>-100</v>
      </c>
      <c r="I37" s="313">
        <v>-100</v>
      </c>
      <c r="J37" s="375">
        <v>180</v>
      </c>
      <c r="K37" s="312">
        <v>86</v>
      </c>
      <c r="L37" s="313">
        <v>94</v>
      </c>
      <c r="M37" s="355">
        <v>85</v>
      </c>
      <c r="N37" s="356">
        <v>93</v>
      </c>
      <c r="O37" s="356">
        <v>1</v>
      </c>
      <c r="P37" s="357">
        <v>1</v>
      </c>
      <c r="Q37" s="368">
        <v>380</v>
      </c>
      <c r="R37" s="312">
        <v>186</v>
      </c>
      <c r="S37" s="313">
        <v>194</v>
      </c>
      <c r="T37" s="355">
        <v>185</v>
      </c>
      <c r="U37" s="356">
        <v>193</v>
      </c>
      <c r="V37" s="356">
        <v>1</v>
      </c>
      <c r="W37" s="367">
        <v>1</v>
      </c>
      <c r="X37" s="368">
        <v>-194</v>
      </c>
      <c r="Y37" s="312">
        <v>-95</v>
      </c>
      <c r="Z37" s="366">
        <v>-99</v>
      </c>
      <c r="AA37" s="368">
        <v>720</v>
      </c>
      <c r="AB37" s="312">
        <v>397</v>
      </c>
      <c r="AC37" s="366">
        <v>323</v>
      </c>
      <c r="AD37" s="355">
        <v>361</v>
      </c>
      <c r="AE37" s="356">
        <v>281</v>
      </c>
      <c r="AF37" s="356">
        <v>33</v>
      </c>
      <c r="AG37" s="367">
        <v>40</v>
      </c>
      <c r="AH37" s="368">
        <v>3</v>
      </c>
      <c r="AI37" s="313">
        <v>2</v>
      </c>
      <c r="AJ37" s="368">
        <v>914</v>
      </c>
      <c r="AK37" s="312">
        <v>492</v>
      </c>
      <c r="AL37" s="366">
        <v>422</v>
      </c>
      <c r="AM37" s="355">
        <v>427</v>
      </c>
      <c r="AN37" s="356">
        <v>376</v>
      </c>
      <c r="AO37" s="356">
        <v>59</v>
      </c>
      <c r="AP37" s="367">
        <v>45</v>
      </c>
      <c r="AQ37" s="368">
        <v>6</v>
      </c>
      <c r="AR37" s="313">
        <v>1</v>
      </c>
    </row>
    <row r="38" spans="1:44" ht="12" customHeight="1">
      <c r="A38" s="33">
        <v>8</v>
      </c>
      <c r="B38" s="163">
        <v>209</v>
      </c>
      <c r="C38" s="417" t="s">
        <v>110</v>
      </c>
      <c r="D38" s="368">
        <v>-1033</v>
      </c>
      <c r="E38" s="312">
        <v>-555</v>
      </c>
      <c r="F38" s="313">
        <v>-478</v>
      </c>
      <c r="G38" s="368">
        <v>-708</v>
      </c>
      <c r="H38" s="312">
        <v>-347</v>
      </c>
      <c r="I38" s="313">
        <v>-361</v>
      </c>
      <c r="J38" s="375">
        <v>464</v>
      </c>
      <c r="K38" s="312">
        <v>250</v>
      </c>
      <c r="L38" s="313">
        <v>214</v>
      </c>
      <c r="M38" s="355">
        <v>247</v>
      </c>
      <c r="N38" s="356">
        <v>212</v>
      </c>
      <c r="O38" s="356">
        <v>3</v>
      </c>
      <c r="P38" s="357">
        <v>2</v>
      </c>
      <c r="Q38" s="368">
        <v>1172</v>
      </c>
      <c r="R38" s="312">
        <v>597</v>
      </c>
      <c r="S38" s="313">
        <v>575</v>
      </c>
      <c r="T38" s="355">
        <v>596</v>
      </c>
      <c r="U38" s="356">
        <v>574</v>
      </c>
      <c r="V38" s="356">
        <v>1</v>
      </c>
      <c r="W38" s="367">
        <v>1</v>
      </c>
      <c r="X38" s="368">
        <v>-325</v>
      </c>
      <c r="Y38" s="312">
        <v>-208</v>
      </c>
      <c r="Z38" s="366">
        <v>-117</v>
      </c>
      <c r="AA38" s="368">
        <v>1823</v>
      </c>
      <c r="AB38" s="312">
        <v>900</v>
      </c>
      <c r="AC38" s="366">
        <v>923</v>
      </c>
      <c r="AD38" s="355">
        <v>795</v>
      </c>
      <c r="AE38" s="356">
        <v>794</v>
      </c>
      <c r="AF38" s="356">
        <v>93</v>
      </c>
      <c r="AG38" s="367">
        <v>124</v>
      </c>
      <c r="AH38" s="368">
        <v>12</v>
      </c>
      <c r="AI38" s="313">
        <v>5</v>
      </c>
      <c r="AJ38" s="368">
        <v>2148</v>
      </c>
      <c r="AK38" s="312">
        <v>1108</v>
      </c>
      <c r="AL38" s="366">
        <v>1040</v>
      </c>
      <c r="AM38" s="355">
        <v>1014</v>
      </c>
      <c r="AN38" s="356">
        <v>935</v>
      </c>
      <c r="AO38" s="356">
        <v>90</v>
      </c>
      <c r="AP38" s="367">
        <v>81</v>
      </c>
      <c r="AQ38" s="368">
        <v>4</v>
      </c>
      <c r="AR38" s="313">
        <v>24</v>
      </c>
    </row>
    <row r="39" spans="1:44" ht="12" customHeight="1">
      <c r="A39" s="33">
        <v>4</v>
      </c>
      <c r="B39" s="163">
        <v>210</v>
      </c>
      <c r="C39" s="417" t="s">
        <v>54</v>
      </c>
      <c r="D39" s="368">
        <v>-1473</v>
      </c>
      <c r="E39" s="312">
        <v>-921</v>
      </c>
      <c r="F39" s="313">
        <v>-552</v>
      </c>
      <c r="G39" s="368">
        <v>-1002</v>
      </c>
      <c r="H39" s="312">
        <v>-591</v>
      </c>
      <c r="I39" s="313">
        <v>-411</v>
      </c>
      <c r="J39" s="375">
        <v>1822</v>
      </c>
      <c r="K39" s="312">
        <v>939</v>
      </c>
      <c r="L39" s="313">
        <v>883</v>
      </c>
      <c r="M39" s="355">
        <v>929</v>
      </c>
      <c r="N39" s="356">
        <v>876</v>
      </c>
      <c r="O39" s="356">
        <v>10</v>
      </c>
      <c r="P39" s="357">
        <v>7</v>
      </c>
      <c r="Q39" s="368">
        <v>2824</v>
      </c>
      <c r="R39" s="312">
        <v>1530</v>
      </c>
      <c r="S39" s="313">
        <v>1294</v>
      </c>
      <c r="T39" s="355">
        <v>1522</v>
      </c>
      <c r="U39" s="356">
        <v>1291</v>
      </c>
      <c r="V39" s="356">
        <v>8</v>
      </c>
      <c r="W39" s="367">
        <v>3</v>
      </c>
      <c r="X39" s="368">
        <v>-471</v>
      </c>
      <c r="Y39" s="312">
        <v>-330</v>
      </c>
      <c r="Z39" s="366">
        <v>-141</v>
      </c>
      <c r="AA39" s="368">
        <v>7555</v>
      </c>
      <c r="AB39" s="312">
        <v>4055</v>
      </c>
      <c r="AC39" s="366">
        <v>3500</v>
      </c>
      <c r="AD39" s="355">
        <v>3723</v>
      </c>
      <c r="AE39" s="356">
        <v>3294</v>
      </c>
      <c r="AF39" s="356">
        <v>278</v>
      </c>
      <c r="AG39" s="367">
        <v>173</v>
      </c>
      <c r="AH39" s="368">
        <v>54</v>
      </c>
      <c r="AI39" s="313">
        <v>33</v>
      </c>
      <c r="AJ39" s="368">
        <v>8026</v>
      </c>
      <c r="AK39" s="312">
        <v>4385</v>
      </c>
      <c r="AL39" s="366">
        <v>3641</v>
      </c>
      <c r="AM39" s="355">
        <v>4095</v>
      </c>
      <c r="AN39" s="356">
        <v>3470</v>
      </c>
      <c r="AO39" s="356">
        <v>213</v>
      </c>
      <c r="AP39" s="367">
        <v>141</v>
      </c>
      <c r="AQ39" s="368">
        <v>77</v>
      </c>
      <c r="AR39" s="313">
        <v>30</v>
      </c>
    </row>
    <row r="40" spans="1:44" ht="12" customHeight="1">
      <c r="A40" s="33">
        <v>7</v>
      </c>
      <c r="B40" s="163">
        <v>212</v>
      </c>
      <c r="C40" s="417" t="s">
        <v>111</v>
      </c>
      <c r="D40" s="368">
        <v>-654</v>
      </c>
      <c r="E40" s="312">
        <v>-286</v>
      </c>
      <c r="F40" s="313">
        <v>-368</v>
      </c>
      <c r="G40" s="368">
        <v>-383</v>
      </c>
      <c r="H40" s="312">
        <v>-176</v>
      </c>
      <c r="I40" s="313">
        <v>-207</v>
      </c>
      <c r="J40" s="375">
        <v>231</v>
      </c>
      <c r="K40" s="312">
        <v>125</v>
      </c>
      <c r="L40" s="313">
        <v>106</v>
      </c>
      <c r="M40" s="355">
        <v>124</v>
      </c>
      <c r="N40" s="356">
        <v>105</v>
      </c>
      <c r="O40" s="356">
        <v>1</v>
      </c>
      <c r="P40" s="357">
        <v>1</v>
      </c>
      <c r="Q40" s="368">
        <v>614</v>
      </c>
      <c r="R40" s="312">
        <v>301</v>
      </c>
      <c r="S40" s="313">
        <v>313</v>
      </c>
      <c r="T40" s="355">
        <v>297</v>
      </c>
      <c r="U40" s="356">
        <v>311</v>
      </c>
      <c r="V40" s="356">
        <v>4</v>
      </c>
      <c r="W40" s="367">
        <v>2</v>
      </c>
      <c r="X40" s="368">
        <v>-271</v>
      </c>
      <c r="Y40" s="312">
        <v>-110</v>
      </c>
      <c r="Z40" s="366">
        <v>-161</v>
      </c>
      <c r="AA40" s="368">
        <v>993</v>
      </c>
      <c r="AB40" s="312">
        <v>547</v>
      </c>
      <c r="AC40" s="366">
        <v>446</v>
      </c>
      <c r="AD40" s="355">
        <v>492</v>
      </c>
      <c r="AE40" s="356">
        <v>413</v>
      </c>
      <c r="AF40" s="356">
        <v>51</v>
      </c>
      <c r="AG40" s="367">
        <v>32</v>
      </c>
      <c r="AH40" s="368">
        <v>4</v>
      </c>
      <c r="AI40" s="313">
        <v>1</v>
      </c>
      <c r="AJ40" s="368">
        <v>1264</v>
      </c>
      <c r="AK40" s="312">
        <v>657</v>
      </c>
      <c r="AL40" s="366">
        <v>607</v>
      </c>
      <c r="AM40" s="355">
        <v>597</v>
      </c>
      <c r="AN40" s="356">
        <v>584</v>
      </c>
      <c r="AO40" s="356">
        <v>38</v>
      </c>
      <c r="AP40" s="367">
        <v>18</v>
      </c>
      <c r="AQ40" s="368">
        <v>22</v>
      </c>
      <c r="AR40" s="313">
        <v>5</v>
      </c>
    </row>
    <row r="41" spans="1:44" ht="12" customHeight="1">
      <c r="A41" s="1">
        <v>5</v>
      </c>
      <c r="B41" s="48">
        <v>213</v>
      </c>
      <c r="C41" s="108" t="s">
        <v>112</v>
      </c>
      <c r="D41" s="368">
        <v>-668</v>
      </c>
      <c r="E41" s="312">
        <v>-338</v>
      </c>
      <c r="F41" s="313">
        <v>-330</v>
      </c>
      <c r="G41" s="368">
        <v>-311</v>
      </c>
      <c r="H41" s="312">
        <v>-154</v>
      </c>
      <c r="I41" s="313">
        <v>-157</v>
      </c>
      <c r="J41" s="375">
        <v>216</v>
      </c>
      <c r="K41" s="312">
        <v>109</v>
      </c>
      <c r="L41" s="313">
        <v>107</v>
      </c>
      <c r="M41" s="355">
        <v>108</v>
      </c>
      <c r="N41" s="356">
        <v>107</v>
      </c>
      <c r="O41" s="356">
        <v>1</v>
      </c>
      <c r="P41" s="357">
        <v>0</v>
      </c>
      <c r="Q41" s="368">
        <v>527</v>
      </c>
      <c r="R41" s="312">
        <v>263</v>
      </c>
      <c r="S41" s="313">
        <v>264</v>
      </c>
      <c r="T41" s="355">
        <v>263</v>
      </c>
      <c r="U41" s="356">
        <v>263</v>
      </c>
      <c r="V41" s="356">
        <v>0</v>
      </c>
      <c r="W41" s="367">
        <v>1</v>
      </c>
      <c r="X41" s="368">
        <v>-357</v>
      </c>
      <c r="Y41" s="312">
        <v>-184</v>
      </c>
      <c r="Z41" s="366">
        <v>-173</v>
      </c>
      <c r="AA41" s="368">
        <v>988</v>
      </c>
      <c r="AB41" s="312">
        <v>525</v>
      </c>
      <c r="AC41" s="366">
        <v>463</v>
      </c>
      <c r="AD41" s="355">
        <v>439</v>
      </c>
      <c r="AE41" s="356">
        <v>406</v>
      </c>
      <c r="AF41" s="356">
        <v>82</v>
      </c>
      <c r="AG41" s="367">
        <v>52</v>
      </c>
      <c r="AH41" s="368">
        <v>4</v>
      </c>
      <c r="AI41" s="313">
        <v>5</v>
      </c>
      <c r="AJ41" s="368">
        <v>1345</v>
      </c>
      <c r="AK41" s="312">
        <v>709</v>
      </c>
      <c r="AL41" s="366">
        <v>636</v>
      </c>
      <c r="AM41" s="355">
        <v>556</v>
      </c>
      <c r="AN41" s="356">
        <v>500</v>
      </c>
      <c r="AO41" s="356">
        <v>133</v>
      </c>
      <c r="AP41" s="367">
        <v>125</v>
      </c>
      <c r="AQ41" s="368">
        <v>20</v>
      </c>
      <c r="AR41" s="313">
        <v>11</v>
      </c>
    </row>
    <row r="42" spans="1:44" ht="12" customHeight="1">
      <c r="A42" s="1">
        <v>3</v>
      </c>
      <c r="B42" s="48">
        <v>214</v>
      </c>
      <c r="C42" s="108" t="s">
        <v>113</v>
      </c>
      <c r="D42" s="368">
        <v>-1335</v>
      </c>
      <c r="E42" s="312">
        <v>-665</v>
      </c>
      <c r="F42" s="313">
        <v>-670</v>
      </c>
      <c r="G42" s="368">
        <v>-944</v>
      </c>
      <c r="H42" s="312">
        <v>-480</v>
      </c>
      <c r="I42" s="313">
        <v>-464</v>
      </c>
      <c r="J42" s="375">
        <v>1419</v>
      </c>
      <c r="K42" s="312">
        <v>717</v>
      </c>
      <c r="L42" s="313">
        <v>702</v>
      </c>
      <c r="M42" s="355">
        <v>708</v>
      </c>
      <c r="N42" s="356">
        <v>700</v>
      </c>
      <c r="O42" s="356">
        <v>9</v>
      </c>
      <c r="P42" s="357">
        <v>2</v>
      </c>
      <c r="Q42" s="368">
        <v>2363</v>
      </c>
      <c r="R42" s="312">
        <v>1197</v>
      </c>
      <c r="S42" s="313">
        <v>1166</v>
      </c>
      <c r="T42" s="355">
        <v>1188</v>
      </c>
      <c r="U42" s="356">
        <v>1151</v>
      </c>
      <c r="V42" s="356">
        <v>9</v>
      </c>
      <c r="W42" s="367">
        <v>15</v>
      </c>
      <c r="X42" s="368">
        <v>-391</v>
      </c>
      <c r="Y42" s="312">
        <v>-185</v>
      </c>
      <c r="Z42" s="366">
        <v>-206</v>
      </c>
      <c r="AA42" s="368">
        <v>7995</v>
      </c>
      <c r="AB42" s="312">
        <v>3892</v>
      </c>
      <c r="AC42" s="366">
        <v>4103</v>
      </c>
      <c r="AD42" s="355">
        <v>3649</v>
      </c>
      <c r="AE42" s="356">
        <v>3901</v>
      </c>
      <c r="AF42" s="356">
        <v>179</v>
      </c>
      <c r="AG42" s="367">
        <v>157</v>
      </c>
      <c r="AH42" s="368">
        <v>64</v>
      </c>
      <c r="AI42" s="313">
        <v>45</v>
      </c>
      <c r="AJ42" s="368">
        <v>8386</v>
      </c>
      <c r="AK42" s="312">
        <v>4077</v>
      </c>
      <c r="AL42" s="366">
        <v>4309</v>
      </c>
      <c r="AM42" s="355">
        <v>3829</v>
      </c>
      <c r="AN42" s="356">
        <v>4120</v>
      </c>
      <c r="AO42" s="356">
        <v>205</v>
      </c>
      <c r="AP42" s="367">
        <v>156</v>
      </c>
      <c r="AQ42" s="368">
        <v>43</v>
      </c>
      <c r="AR42" s="313">
        <v>33</v>
      </c>
    </row>
    <row r="43" spans="1:44" ht="12" customHeight="1">
      <c r="A43" s="1">
        <v>5</v>
      </c>
      <c r="B43" s="48">
        <v>215</v>
      </c>
      <c r="C43" s="108" t="s">
        <v>114</v>
      </c>
      <c r="D43" s="368">
        <v>-994</v>
      </c>
      <c r="E43" s="312">
        <v>-491</v>
      </c>
      <c r="F43" s="313">
        <v>-503</v>
      </c>
      <c r="G43" s="368">
        <v>-485</v>
      </c>
      <c r="H43" s="312">
        <v>-249</v>
      </c>
      <c r="I43" s="313">
        <v>-236</v>
      </c>
      <c r="J43" s="375">
        <v>419</v>
      </c>
      <c r="K43" s="312">
        <v>216</v>
      </c>
      <c r="L43" s="313">
        <v>203</v>
      </c>
      <c r="M43" s="355">
        <v>213</v>
      </c>
      <c r="N43" s="356">
        <v>196</v>
      </c>
      <c r="O43" s="356">
        <v>3</v>
      </c>
      <c r="P43" s="357">
        <v>7</v>
      </c>
      <c r="Q43" s="368">
        <v>904</v>
      </c>
      <c r="R43" s="312">
        <v>465</v>
      </c>
      <c r="S43" s="313">
        <v>439</v>
      </c>
      <c r="T43" s="355">
        <v>465</v>
      </c>
      <c r="U43" s="356">
        <v>437</v>
      </c>
      <c r="V43" s="356">
        <v>0</v>
      </c>
      <c r="W43" s="367">
        <v>2</v>
      </c>
      <c r="X43" s="368">
        <v>-509</v>
      </c>
      <c r="Y43" s="312">
        <v>-242</v>
      </c>
      <c r="Z43" s="366">
        <v>-267</v>
      </c>
      <c r="AA43" s="368">
        <v>2258</v>
      </c>
      <c r="AB43" s="312">
        <v>1178</v>
      </c>
      <c r="AC43" s="366">
        <v>1080</v>
      </c>
      <c r="AD43" s="355">
        <v>932</v>
      </c>
      <c r="AE43" s="356">
        <v>850</v>
      </c>
      <c r="AF43" s="356">
        <v>227</v>
      </c>
      <c r="AG43" s="367">
        <v>219</v>
      </c>
      <c r="AH43" s="368">
        <v>19</v>
      </c>
      <c r="AI43" s="313">
        <v>11</v>
      </c>
      <c r="AJ43" s="368">
        <v>2767</v>
      </c>
      <c r="AK43" s="312">
        <v>1420</v>
      </c>
      <c r="AL43" s="366">
        <v>1347</v>
      </c>
      <c r="AM43" s="355">
        <v>1134</v>
      </c>
      <c r="AN43" s="356">
        <v>1133</v>
      </c>
      <c r="AO43" s="356">
        <v>280</v>
      </c>
      <c r="AP43" s="367">
        <v>209</v>
      </c>
      <c r="AQ43" s="368">
        <v>6</v>
      </c>
      <c r="AR43" s="313">
        <v>5</v>
      </c>
    </row>
    <row r="44" spans="1:44" ht="12" customHeight="1">
      <c r="A44" s="1">
        <v>4</v>
      </c>
      <c r="B44" s="48">
        <v>216</v>
      </c>
      <c r="C44" s="108" t="s">
        <v>115</v>
      </c>
      <c r="D44" s="368">
        <v>-794</v>
      </c>
      <c r="E44" s="312">
        <v>-357</v>
      </c>
      <c r="F44" s="313">
        <v>-437</v>
      </c>
      <c r="G44" s="368">
        <v>-440</v>
      </c>
      <c r="H44" s="312">
        <v>-206</v>
      </c>
      <c r="I44" s="313">
        <v>-234</v>
      </c>
      <c r="J44" s="375">
        <v>541</v>
      </c>
      <c r="K44" s="312">
        <v>294</v>
      </c>
      <c r="L44" s="313">
        <v>247</v>
      </c>
      <c r="M44" s="355">
        <v>292</v>
      </c>
      <c r="N44" s="356">
        <v>244</v>
      </c>
      <c r="O44" s="356">
        <v>2</v>
      </c>
      <c r="P44" s="357">
        <v>3</v>
      </c>
      <c r="Q44" s="368">
        <v>981</v>
      </c>
      <c r="R44" s="312">
        <v>500</v>
      </c>
      <c r="S44" s="313">
        <v>481</v>
      </c>
      <c r="T44" s="355">
        <v>496</v>
      </c>
      <c r="U44" s="356">
        <v>476</v>
      </c>
      <c r="V44" s="356">
        <v>4</v>
      </c>
      <c r="W44" s="367">
        <v>5</v>
      </c>
      <c r="X44" s="368">
        <v>-354</v>
      </c>
      <c r="Y44" s="312">
        <v>-151</v>
      </c>
      <c r="Z44" s="366">
        <v>-203</v>
      </c>
      <c r="AA44" s="368">
        <v>2513</v>
      </c>
      <c r="AB44" s="312">
        <v>1402</v>
      </c>
      <c r="AC44" s="366">
        <v>1111</v>
      </c>
      <c r="AD44" s="355">
        <v>1257</v>
      </c>
      <c r="AE44" s="356">
        <v>1052</v>
      </c>
      <c r="AF44" s="356">
        <v>127</v>
      </c>
      <c r="AG44" s="367">
        <v>52</v>
      </c>
      <c r="AH44" s="368">
        <v>18</v>
      </c>
      <c r="AI44" s="313">
        <v>7</v>
      </c>
      <c r="AJ44" s="368">
        <v>2867</v>
      </c>
      <c r="AK44" s="312">
        <v>1553</v>
      </c>
      <c r="AL44" s="366">
        <v>1314</v>
      </c>
      <c r="AM44" s="355">
        <v>1414</v>
      </c>
      <c r="AN44" s="356">
        <v>1228</v>
      </c>
      <c r="AO44" s="356">
        <v>115</v>
      </c>
      <c r="AP44" s="367">
        <v>76</v>
      </c>
      <c r="AQ44" s="368">
        <v>24</v>
      </c>
      <c r="AR44" s="313">
        <v>10</v>
      </c>
    </row>
    <row r="45" spans="1:44" ht="12" customHeight="1">
      <c r="A45" s="1">
        <v>3</v>
      </c>
      <c r="B45" s="48">
        <v>217</v>
      </c>
      <c r="C45" s="108" t="s">
        <v>116</v>
      </c>
      <c r="D45" s="368">
        <v>-378</v>
      </c>
      <c r="E45" s="312">
        <v>-332</v>
      </c>
      <c r="F45" s="313">
        <v>-46</v>
      </c>
      <c r="G45" s="368">
        <v>-805</v>
      </c>
      <c r="H45" s="312">
        <v>-481</v>
      </c>
      <c r="I45" s="313">
        <v>-324</v>
      </c>
      <c r="J45" s="375">
        <v>874</v>
      </c>
      <c r="K45" s="312">
        <v>447</v>
      </c>
      <c r="L45" s="313">
        <v>427</v>
      </c>
      <c r="M45" s="355">
        <v>442</v>
      </c>
      <c r="N45" s="356">
        <v>425</v>
      </c>
      <c r="O45" s="356">
        <v>5</v>
      </c>
      <c r="P45" s="357">
        <v>2</v>
      </c>
      <c r="Q45" s="368">
        <v>1679</v>
      </c>
      <c r="R45" s="312">
        <v>928</v>
      </c>
      <c r="S45" s="313">
        <v>751</v>
      </c>
      <c r="T45" s="355">
        <v>919</v>
      </c>
      <c r="U45" s="356">
        <v>748</v>
      </c>
      <c r="V45" s="356">
        <v>9</v>
      </c>
      <c r="W45" s="367">
        <v>3</v>
      </c>
      <c r="X45" s="368">
        <v>427</v>
      </c>
      <c r="Y45" s="312">
        <v>149</v>
      </c>
      <c r="Z45" s="366">
        <v>278</v>
      </c>
      <c r="AA45" s="368">
        <v>5390</v>
      </c>
      <c r="AB45" s="312">
        <v>2655</v>
      </c>
      <c r="AC45" s="366">
        <v>2735</v>
      </c>
      <c r="AD45" s="355">
        <v>2483</v>
      </c>
      <c r="AE45" s="356">
        <v>2576</v>
      </c>
      <c r="AF45" s="356">
        <v>133</v>
      </c>
      <c r="AG45" s="367">
        <v>127</v>
      </c>
      <c r="AH45" s="368">
        <v>39</v>
      </c>
      <c r="AI45" s="313">
        <v>32</v>
      </c>
      <c r="AJ45" s="368">
        <v>4963</v>
      </c>
      <c r="AK45" s="312">
        <v>2506</v>
      </c>
      <c r="AL45" s="366">
        <v>2457</v>
      </c>
      <c r="AM45" s="355">
        <v>2340</v>
      </c>
      <c r="AN45" s="356">
        <v>2342</v>
      </c>
      <c r="AO45" s="356">
        <v>135</v>
      </c>
      <c r="AP45" s="367">
        <v>93</v>
      </c>
      <c r="AQ45" s="368">
        <v>31</v>
      </c>
      <c r="AR45" s="313">
        <v>22</v>
      </c>
    </row>
    <row r="46" spans="1:44" ht="12" customHeight="1">
      <c r="A46" s="1">
        <v>5</v>
      </c>
      <c r="B46" s="48">
        <v>218</v>
      </c>
      <c r="C46" s="108" t="s">
        <v>117</v>
      </c>
      <c r="D46" s="368">
        <v>-313</v>
      </c>
      <c r="E46" s="312">
        <v>-180</v>
      </c>
      <c r="F46" s="313">
        <v>-133</v>
      </c>
      <c r="G46" s="368">
        <v>-259</v>
      </c>
      <c r="H46" s="312">
        <v>-117</v>
      </c>
      <c r="I46" s="313">
        <v>-142</v>
      </c>
      <c r="J46" s="375">
        <v>285</v>
      </c>
      <c r="K46" s="312">
        <v>146</v>
      </c>
      <c r="L46" s="313">
        <v>139</v>
      </c>
      <c r="M46" s="355">
        <v>141</v>
      </c>
      <c r="N46" s="356">
        <v>133</v>
      </c>
      <c r="O46" s="356">
        <v>5</v>
      </c>
      <c r="P46" s="357">
        <v>6</v>
      </c>
      <c r="Q46" s="368">
        <v>544</v>
      </c>
      <c r="R46" s="312">
        <v>263</v>
      </c>
      <c r="S46" s="313">
        <v>281</v>
      </c>
      <c r="T46" s="355">
        <v>263</v>
      </c>
      <c r="U46" s="356">
        <v>281</v>
      </c>
      <c r="V46" s="356">
        <v>0</v>
      </c>
      <c r="W46" s="367">
        <v>0</v>
      </c>
      <c r="X46" s="368">
        <v>-54</v>
      </c>
      <c r="Y46" s="312">
        <v>-63</v>
      </c>
      <c r="Z46" s="366">
        <v>9</v>
      </c>
      <c r="AA46" s="368">
        <v>1494</v>
      </c>
      <c r="AB46" s="312">
        <v>787</v>
      </c>
      <c r="AC46" s="366">
        <v>707</v>
      </c>
      <c r="AD46" s="355">
        <v>650</v>
      </c>
      <c r="AE46" s="356">
        <v>550</v>
      </c>
      <c r="AF46" s="356">
        <v>126</v>
      </c>
      <c r="AG46" s="367">
        <v>152</v>
      </c>
      <c r="AH46" s="368">
        <v>11</v>
      </c>
      <c r="AI46" s="313">
        <v>5</v>
      </c>
      <c r="AJ46" s="368">
        <v>1548</v>
      </c>
      <c r="AK46" s="312">
        <v>850</v>
      </c>
      <c r="AL46" s="366">
        <v>698</v>
      </c>
      <c r="AM46" s="355">
        <v>697</v>
      </c>
      <c r="AN46" s="356">
        <v>634</v>
      </c>
      <c r="AO46" s="356">
        <v>142</v>
      </c>
      <c r="AP46" s="367">
        <v>62</v>
      </c>
      <c r="AQ46" s="368">
        <v>11</v>
      </c>
      <c r="AR46" s="313">
        <v>2</v>
      </c>
    </row>
    <row r="47" spans="1:44" ht="12" customHeight="1">
      <c r="A47" s="1">
        <v>3</v>
      </c>
      <c r="B47" s="48">
        <v>219</v>
      </c>
      <c r="C47" s="108" t="s">
        <v>118</v>
      </c>
      <c r="D47" s="368">
        <v>-1150</v>
      </c>
      <c r="E47" s="312">
        <v>-607</v>
      </c>
      <c r="F47" s="313">
        <v>-543</v>
      </c>
      <c r="G47" s="368">
        <v>-335</v>
      </c>
      <c r="H47" s="312">
        <v>-177</v>
      </c>
      <c r="I47" s="313">
        <v>-158</v>
      </c>
      <c r="J47" s="375">
        <v>626</v>
      </c>
      <c r="K47" s="312">
        <v>302</v>
      </c>
      <c r="L47" s="313">
        <v>324</v>
      </c>
      <c r="M47" s="355">
        <v>298</v>
      </c>
      <c r="N47" s="356">
        <v>322</v>
      </c>
      <c r="O47" s="356">
        <v>4</v>
      </c>
      <c r="P47" s="357">
        <v>2</v>
      </c>
      <c r="Q47" s="368">
        <v>961</v>
      </c>
      <c r="R47" s="312">
        <v>479</v>
      </c>
      <c r="S47" s="313">
        <v>482</v>
      </c>
      <c r="T47" s="355">
        <v>475</v>
      </c>
      <c r="U47" s="356">
        <v>480</v>
      </c>
      <c r="V47" s="356">
        <v>4</v>
      </c>
      <c r="W47" s="367">
        <v>2</v>
      </c>
      <c r="X47" s="368">
        <v>-815</v>
      </c>
      <c r="Y47" s="312">
        <v>-430</v>
      </c>
      <c r="Z47" s="366">
        <v>-385</v>
      </c>
      <c r="AA47" s="368">
        <v>3324</v>
      </c>
      <c r="AB47" s="312">
        <v>1752</v>
      </c>
      <c r="AC47" s="366">
        <v>1572</v>
      </c>
      <c r="AD47" s="355">
        <v>1592</v>
      </c>
      <c r="AE47" s="356">
        <v>1423</v>
      </c>
      <c r="AF47" s="356">
        <v>132</v>
      </c>
      <c r="AG47" s="367">
        <v>131</v>
      </c>
      <c r="AH47" s="368">
        <v>28</v>
      </c>
      <c r="AI47" s="313">
        <v>18</v>
      </c>
      <c r="AJ47" s="368">
        <v>4139</v>
      </c>
      <c r="AK47" s="312">
        <v>2182</v>
      </c>
      <c r="AL47" s="366">
        <v>1957</v>
      </c>
      <c r="AM47" s="355">
        <v>1979</v>
      </c>
      <c r="AN47" s="356">
        <v>1820</v>
      </c>
      <c r="AO47" s="356">
        <v>172</v>
      </c>
      <c r="AP47" s="367">
        <v>116</v>
      </c>
      <c r="AQ47" s="368">
        <v>31</v>
      </c>
      <c r="AR47" s="313">
        <v>21</v>
      </c>
    </row>
    <row r="48" spans="1:44" ht="12" customHeight="1">
      <c r="A48" s="1">
        <v>5</v>
      </c>
      <c r="B48" s="48">
        <v>220</v>
      </c>
      <c r="C48" s="108" t="s">
        <v>119</v>
      </c>
      <c r="D48" s="368">
        <v>-762</v>
      </c>
      <c r="E48" s="312">
        <v>-383</v>
      </c>
      <c r="F48" s="313">
        <v>-379</v>
      </c>
      <c r="G48" s="368">
        <v>-434</v>
      </c>
      <c r="H48" s="312">
        <v>-231</v>
      </c>
      <c r="I48" s="313">
        <v>-203</v>
      </c>
      <c r="J48" s="375">
        <v>160</v>
      </c>
      <c r="K48" s="312">
        <v>75</v>
      </c>
      <c r="L48" s="313">
        <v>85</v>
      </c>
      <c r="M48" s="355">
        <v>72</v>
      </c>
      <c r="N48" s="356">
        <v>83</v>
      </c>
      <c r="O48" s="356">
        <v>3</v>
      </c>
      <c r="P48" s="357">
        <v>2</v>
      </c>
      <c r="Q48" s="368">
        <v>594</v>
      </c>
      <c r="R48" s="312">
        <v>306</v>
      </c>
      <c r="S48" s="313">
        <v>288</v>
      </c>
      <c r="T48" s="355">
        <v>306</v>
      </c>
      <c r="U48" s="356">
        <v>288</v>
      </c>
      <c r="V48" s="356">
        <v>0</v>
      </c>
      <c r="W48" s="367">
        <v>0</v>
      </c>
      <c r="X48" s="368">
        <v>-328</v>
      </c>
      <c r="Y48" s="312">
        <v>-152</v>
      </c>
      <c r="Z48" s="366">
        <v>-176</v>
      </c>
      <c r="AA48" s="368">
        <v>1236</v>
      </c>
      <c r="AB48" s="312">
        <v>707</v>
      </c>
      <c r="AC48" s="366">
        <v>529</v>
      </c>
      <c r="AD48" s="355">
        <v>536</v>
      </c>
      <c r="AE48" s="356">
        <v>434</v>
      </c>
      <c r="AF48" s="356">
        <v>156</v>
      </c>
      <c r="AG48" s="367">
        <v>91</v>
      </c>
      <c r="AH48" s="368">
        <v>15</v>
      </c>
      <c r="AI48" s="313">
        <v>4</v>
      </c>
      <c r="AJ48" s="368">
        <v>1564</v>
      </c>
      <c r="AK48" s="312">
        <v>859</v>
      </c>
      <c r="AL48" s="366">
        <v>705</v>
      </c>
      <c r="AM48" s="355">
        <v>634</v>
      </c>
      <c r="AN48" s="356">
        <v>524</v>
      </c>
      <c r="AO48" s="356">
        <v>212</v>
      </c>
      <c r="AP48" s="367">
        <v>179</v>
      </c>
      <c r="AQ48" s="368">
        <v>13</v>
      </c>
      <c r="AR48" s="313">
        <v>2</v>
      </c>
    </row>
    <row r="49" spans="1:44" ht="12" customHeight="1">
      <c r="A49" s="1">
        <v>9</v>
      </c>
      <c r="B49" s="48">
        <v>221</v>
      </c>
      <c r="C49" s="108" t="s">
        <v>258</v>
      </c>
      <c r="D49" s="368">
        <v>-536</v>
      </c>
      <c r="E49" s="312">
        <v>-246</v>
      </c>
      <c r="F49" s="313">
        <v>-290</v>
      </c>
      <c r="G49" s="368">
        <v>-391</v>
      </c>
      <c r="H49" s="312">
        <v>-178</v>
      </c>
      <c r="I49" s="313">
        <v>-213</v>
      </c>
      <c r="J49" s="375">
        <v>217</v>
      </c>
      <c r="K49" s="312">
        <v>112</v>
      </c>
      <c r="L49" s="313">
        <v>105</v>
      </c>
      <c r="M49" s="355">
        <v>112</v>
      </c>
      <c r="N49" s="356">
        <v>105</v>
      </c>
      <c r="O49" s="356">
        <v>0</v>
      </c>
      <c r="P49" s="357">
        <v>0</v>
      </c>
      <c r="Q49" s="368">
        <v>608</v>
      </c>
      <c r="R49" s="312">
        <v>290</v>
      </c>
      <c r="S49" s="313">
        <v>318</v>
      </c>
      <c r="T49" s="355">
        <v>289</v>
      </c>
      <c r="U49" s="356">
        <v>317</v>
      </c>
      <c r="V49" s="356">
        <v>1</v>
      </c>
      <c r="W49" s="367">
        <v>1</v>
      </c>
      <c r="X49" s="368">
        <v>-145</v>
      </c>
      <c r="Y49" s="312">
        <v>-68</v>
      </c>
      <c r="Z49" s="366">
        <v>-77</v>
      </c>
      <c r="AA49" s="368">
        <v>1242</v>
      </c>
      <c r="AB49" s="312">
        <v>628</v>
      </c>
      <c r="AC49" s="366">
        <v>614</v>
      </c>
      <c r="AD49" s="355">
        <v>472</v>
      </c>
      <c r="AE49" s="356">
        <v>476</v>
      </c>
      <c r="AF49" s="356">
        <v>148</v>
      </c>
      <c r="AG49" s="367">
        <v>136</v>
      </c>
      <c r="AH49" s="368">
        <v>8</v>
      </c>
      <c r="AI49" s="313">
        <v>2</v>
      </c>
      <c r="AJ49" s="368">
        <v>1387</v>
      </c>
      <c r="AK49" s="312">
        <v>696</v>
      </c>
      <c r="AL49" s="366">
        <v>691</v>
      </c>
      <c r="AM49" s="355">
        <v>590</v>
      </c>
      <c r="AN49" s="356">
        <v>510</v>
      </c>
      <c r="AO49" s="356">
        <v>94</v>
      </c>
      <c r="AP49" s="367">
        <v>176</v>
      </c>
      <c r="AQ49" s="368">
        <v>12</v>
      </c>
      <c r="AR49" s="313">
        <v>5</v>
      </c>
    </row>
    <row r="50" spans="1:44" ht="12" customHeight="1">
      <c r="A50" s="1">
        <v>8</v>
      </c>
      <c r="B50" s="48">
        <v>222</v>
      </c>
      <c r="C50" s="108" t="s">
        <v>86</v>
      </c>
      <c r="D50" s="368">
        <v>-435</v>
      </c>
      <c r="E50" s="312">
        <v>-242</v>
      </c>
      <c r="F50" s="313">
        <v>-193</v>
      </c>
      <c r="G50" s="368">
        <v>-301</v>
      </c>
      <c r="H50" s="312">
        <v>-174</v>
      </c>
      <c r="I50" s="313">
        <v>-127</v>
      </c>
      <c r="J50" s="375">
        <v>128</v>
      </c>
      <c r="K50" s="312">
        <v>57</v>
      </c>
      <c r="L50" s="313">
        <v>71</v>
      </c>
      <c r="M50" s="355">
        <v>56</v>
      </c>
      <c r="N50" s="356">
        <v>71</v>
      </c>
      <c r="O50" s="356">
        <v>1</v>
      </c>
      <c r="P50" s="357">
        <v>0</v>
      </c>
      <c r="Q50" s="368">
        <v>429</v>
      </c>
      <c r="R50" s="312">
        <v>231</v>
      </c>
      <c r="S50" s="313">
        <v>198</v>
      </c>
      <c r="T50" s="355">
        <v>231</v>
      </c>
      <c r="U50" s="356">
        <v>198</v>
      </c>
      <c r="V50" s="356">
        <v>0</v>
      </c>
      <c r="W50" s="367">
        <v>0</v>
      </c>
      <c r="X50" s="368">
        <v>-134</v>
      </c>
      <c r="Y50" s="312">
        <v>-68</v>
      </c>
      <c r="Z50" s="366">
        <v>-66</v>
      </c>
      <c r="AA50" s="368">
        <v>446</v>
      </c>
      <c r="AB50" s="312">
        <v>223</v>
      </c>
      <c r="AC50" s="366">
        <v>223</v>
      </c>
      <c r="AD50" s="355">
        <v>213</v>
      </c>
      <c r="AE50" s="356">
        <v>211</v>
      </c>
      <c r="AF50" s="356">
        <v>8</v>
      </c>
      <c r="AG50" s="367">
        <v>12</v>
      </c>
      <c r="AH50" s="368">
        <v>2</v>
      </c>
      <c r="AI50" s="313">
        <v>0</v>
      </c>
      <c r="AJ50" s="368">
        <v>580</v>
      </c>
      <c r="AK50" s="312">
        <v>291</v>
      </c>
      <c r="AL50" s="366">
        <v>289</v>
      </c>
      <c r="AM50" s="355">
        <v>288</v>
      </c>
      <c r="AN50" s="356">
        <v>282</v>
      </c>
      <c r="AO50" s="356">
        <v>3</v>
      </c>
      <c r="AP50" s="367">
        <v>7</v>
      </c>
      <c r="AQ50" s="368">
        <v>0</v>
      </c>
      <c r="AR50" s="313">
        <v>0</v>
      </c>
    </row>
    <row r="51" spans="1:44" ht="12" customHeight="1">
      <c r="A51" s="1">
        <v>9</v>
      </c>
      <c r="B51" s="48">
        <v>223</v>
      </c>
      <c r="C51" s="108" t="s">
        <v>87</v>
      </c>
      <c r="D51" s="368">
        <v>-825</v>
      </c>
      <c r="E51" s="312">
        <v>-373</v>
      </c>
      <c r="F51" s="313">
        <v>-452</v>
      </c>
      <c r="G51" s="368">
        <v>-525</v>
      </c>
      <c r="H51" s="312">
        <v>-238</v>
      </c>
      <c r="I51" s="313">
        <v>-287</v>
      </c>
      <c r="J51" s="375">
        <v>349</v>
      </c>
      <c r="K51" s="312">
        <v>164</v>
      </c>
      <c r="L51" s="313">
        <v>185</v>
      </c>
      <c r="M51" s="355">
        <v>162</v>
      </c>
      <c r="N51" s="356">
        <v>183</v>
      </c>
      <c r="O51" s="356">
        <v>2</v>
      </c>
      <c r="P51" s="357">
        <v>2</v>
      </c>
      <c r="Q51" s="368">
        <v>874</v>
      </c>
      <c r="R51" s="312">
        <v>402</v>
      </c>
      <c r="S51" s="313">
        <v>472</v>
      </c>
      <c r="T51" s="355">
        <v>401</v>
      </c>
      <c r="U51" s="356">
        <v>472</v>
      </c>
      <c r="V51" s="356">
        <v>1</v>
      </c>
      <c r="W51" s="367">
        <v>0</v>
      </c>
      <c r="X51" s="368">
        <v>-300</v>
      </c>
      <c r="Y51" s="312">
        <v>-135</v>
      </c>
      <c r="Z51" s="366">
        <v>-165</v>
      </c>
      <c r="AA51" s="368">
        <v>1301</v>
      </c>
      <c r="AB51" s="312">
        <v>684</v>
      </c>
      <c r="AC51" s="366">
        <v>617</v>
      </c>
      <c r="AD51" s="355">
        <v>572</v>
      </c>
      <c r="AE51" s="356">
        <v>563</v>
      </c>
      <c r="AF51" s="356">
        <v>108</v>
      </c>
      <c r="AG51" s="367">
        <v>52</v>
      </c>
      <c r="AH51" s="368">
        <v>4</v>
      </c>
      <c r="AI51" s="313">
        <v>2</v>
      </c>
      <c r="AJ51" s="368">
        <v>1601</v>
      </c>
      <c r="AK51" s="312">
        <v>819</v>
      </c>
      <c r="AL51" s="366">
        <v>782</v>
      </c>
      <c r="AM51" s="355">
        <v>674</v>
      </c>
      <c r="AN51" s="356">
        <v>703</v>
      </c>
      <c r="AO51" s="356">
        <v>105</v>
      </c>
      <c r="AP51" s="367">
        <v>34</v>
      </c>
      <c r="AQ51" s="368">
        <v>40</v>
      </c>
      <c r="AR51" s="313">
        <v>45</v>
      </c>
    </row>
    <row r="52" spans="1:44" ht="12" customHeight="1">
      <c r="A52" s="1">
        <v>10</v>
      </c>
      <c r="B52" s="48">
        <v>224</v>
      </c>
      <c r="C52" s="108" t="s">
        <v>74</v>
      </c>
      <c r="D52" s="368">
        <v>-600</v>
      </c>
      <c r="E52" s="312">
        <v>-281</v>
      </c>
      <c r="F52" s="313">
        <v>-319</v>
      </c>
      <c r="G52" s="368">
        <v>-412</v>
      </c>
      <c r="H52" s="312">
        <v>-216</v>
      </c>
      <c r="I52" s="313">
        <v>-196</v>
      </c>
      <c r="J52" s="375">
        <v>215</v>
      </c>
      <c r="K52" s="312">
        <v>114</v>
      </c>
      <c r="L52" s="313">
        <v>101</v>
      </c>
      <c r="M52" s="355">
        <v>113</v>
      </c>
      <c r="N52" s="356">
        <v>100</v>
      </c>
      <c r="O52" s="356">
        <v>1</v>
      </c>
      <c r="P52" s="357">
        <v>1</v>
      </c>
      <c r="Q52" s="368">
        <v>627</v>
      </c>
      <c r="R52" s="312">
        <v>330</v>
      </c>
      <c r="S52" s="313">
        <v>297</v>
      </c>
      <c r="T52" s="355">
        <v>329</v>
      </c>
      <c r="U52" s="356">
        <v>297</v>
      </c>
      <c r="V52" s="356">
        <v>1</v>
      </c>
      <c r="W52" s="367">
        <v>0</v>
      </c>
      <c r="X52" s="368">
        <v>-188</v>
      </c>
      <c r="Y52" s="312">
        <v>-65</v>
      </c>
      <c r="Z52" s="366">
        <v>-123</v>
      </c>
      <c r="AA52" s="368">
        <v>1121</v>
      </c>
      <c r="AB52" s="312">
        <v>583</v>
      </c>
      <c r="AC52" s="366">
        <v>538</v>
      </c>
      <c r="AD52" s="355">
        <v>469</v>
      </c>
      <c r="AE52" s="356">
        <v>397</v>
      </c>
      <c r="AF52" s="356">
        <v>107</v>
      </c>
      <c r="AG52" s="367">
        <v>137</v>
      </c>
      <c r="AH52" s="368">
        <v>7</v>
      </c>
      <c r="AI52" s="313">
        <v>4</v>
      </c>
      <c r="AJ52" s="368">
        <v>1309</v>
      </c>
      <c r="AK52" s="312">
        <v>648</v>
      </c>
      <c r="AL52" s="366">
        <v>661</v>
      </c>
      <c r="AM52" s="355">
        <v>554</v>
      </c>
      <c r="AN52" s="356">
        <v>541</v>
      </c>
      <c r="AO52" s="356">
        <v>82</v>
      </c>
      <c r="AP52" s="367">
        <v>100</v>
      </c>
      <c r="AQ52" s="368">
        <v>12</v>
      </c>
      <c r="AR52" s="313">
        <v>20</v>
      </c>
    </row>
    <row r="53" spans="1:44" ht="12" customHeight="1">
      <c r="A53" s="1">
        <v>8</v>
      </c>
      <c r="B53" s="48">
        <v>225</v>
      </c>
      <c r="C53" s="108" t="s">
        <v>88</v>
      </c>
      <c r="D53" s="368">
        <v>-578</v>
      </c>
      <c r="E53" s="312">
        <v>-274</v>
      </c>
      <c r="F53" s="313">
        <v>-304</v>
      </c>
      <c r="G53" s="368">
        <v>-329</v>
      </c>
      <c r="H53" s="312">
        <v>-164</v>
      </c>
      <c r="I53" s="313">
        <v>-165</v>
      </c>
      <c r="J53" s="375">
        <v>169</v>
      </c>
      <c r="K53" s="312">
        <v>76</v>
      </c>
      <c r="L53" s="313">
        <v>93</v>
      </c>
      <c r="M53" s="355">
        <v>76</v>
      </c>
      <c r="N53" s="356">
        <v>93</v>
      </c>
      <c r="O53" s="356">
        <v>0</v>
      </c>
      <c r="P53" s="357">
        <v>0</v>
      </c>
      <c r="Q53" s="368">
        <v>498</v>
      </c>
      <c r="R53" s="312">
        <v>240</v>
      </c>
      <c r="S53" s="313">
        <v>258</v>
      </c>
      <c r="T53" s="355">
        <v>240</v>
      </c>
      <c r="U53" s="356">
        <v>258</v>
      </c>
      <c r="V53" s="356">
        <v>0</v>
      </c>
      <c r="W53" s="367">
        <v>0</v>
      </c>
      <c r="X53" s="368">
        <v>-249</v>
      </c>
      <c r="Y53" s="312">
        <v>-110</v>
      </c>
      <c r="Z53" s="366">
        <v>-139</v>
      </c>
      <c r="AA53" s="368">
        <v>658</v>
      </c>
      <c r="AB53" s="312">
        <v>357</v>
      </c>
      <c r="AC53" s="366">
        <v>301</v>
      </c>
      <c r="AD53" s="355">
        <v>312</v>
      </c>
      <c r="AE53" s="356">
        <v>269</v>
      </c>
      <c r="AF53" s="356">
        <v>40</v>
      </c>
      <c r="AG53" s="367">
        <v>30</v>
      </c>
      <c r="AH53" s="368">
        <v>5</v>
      </c>
      <c r="AI53" s="313">
        <v>2</v>
      </c>
      <c r="AJ53" s="368">
        <v>907</v>
      </c>
      <c r="AK53" s="312">
        <v>467</v>
      </c>
      <c r="AL53" s="366">
        <v>440</v>
      </c>
      <c r="AM53" s="355">
        <v>427</v>
      </c>
      <c r="AN53" s="356">
        <v>401</v>
      </c>
      <c r="AO53" s="356">
        <v>37</v>
      </c>
      <c r="AP53" s="367">
        <v>25</v>
      </c>
      <c r="AQ53" s="368">
        <v>3</v>
      </c>
      <c r="AR53" s="313">
        <v>14</v>
      </c>
    </row>
    <row r="54" spans="1:44" ht="12" customHeight="1">
      <c r="A54" s="1">
        <v>10</v>
      </c>
      <c r="B54" s="48">
        <v>226</v>
      </c>
      <c r="C54" s="108" t="s">
        <v>89</v>
      </c>
      <c r="D54" s="368">
        <v>-410</v>
      </c>
      <c r="E54" s="312">
        <v>-185</v>
      </c>
      <c r="F54" s="313">
        <v>-225</v>
      </c>
      <c r="G54" s="368">
        <v>-549</v>
      </c>
      <c r="H54" s="312">
        <v>-243</v>
      </c>
      <c r="I54" s="313">
        <v>-306</v>
      </c>
      <c r="J54" s="375">
        <v>208</v>
      </c>
      <c r="K54" s="312">
        <v>105</v>
      </c>
      <c r="L54" s="313">
        <v>103</v>
      </c>
      <c r="M54" s="355">
        <v>104</v>
      </c>
      <c r="N54" s="356">
        <v>103</v>
      </c>
      <c r="O54" s="356">
        <v>1</v>
      </c>
      <c r="P54" s="357">
        <v>0</v>
      </c>
      <c r="Q54" s="368">
        <v>757</v>
      </c>
      <c r="R54" s="312">
        <v>348</v>
      </c>
      <c r="S54" s="313">
        <v>409</v>
      </c>
      <c r="T54" s="355">
        <v>348</v>
      </c>
      <c r="U54" s="356">
        <v>408</v>
      </c>
      <c r="V54" s="356">
        <v>0</v>
      </c>
      <c r="W54" s="367">
        <v>1</v>
      </c>
      <c r="X54" s="368">
        <v>139</v>
      </c>
      <c r="Y54" s="312">
        <v>58</v>
      </c>
      <c r="Z54" s="366">
        <v>81</v>
      </c>
      <c r="AA54" s="368">
        <v>1330</v>
      </c>
      <c r="AB54" s="312">
        <v>665</v>
      </c>
      <c r="AC54" s="366">
        <v>665</v>
      </c>
      <c r="AD54" s="355">
        <v>566</v>
      </c>
      <c r="AE54" s="356">
        <v>604</v>
      </c>
      <c r="AF54" s="356">
        <v>92</v>
      </c>
      <c r="AG54" s="367">
        <v>58</v>
      </c>
      <c r="AH54" s="368">
        <v>7</v>
      </c>
      <c r="AI54" s="313">
        <v>3</v>
      </c>
      <c r="AJ54" s="368">
        <v>1191</v>
      </c>
      <c r="AK54" s="312">
        <v>607</v>
      </c>
      <c r="AL54" s="366">
        <v>584</v>
      </c>
      <c r="AM54" s="355">
        <v>503</v>
      </c>
      <c r="AN54" s="356">
        <v>517</v>
      </c>
      <c r="AO54" s="356">
        <v>91</v>
      </c>
      <c r="AP54" s="367">
        <v>60</v>
      </c>
      <c r="AQ54" s="368">
        <v>13</v>
      </c>
      <c r="AR54" s="313">
        <v>7</v>
      </c>
    </row>
    <row r="55" spans="1:44" s="52" customFormat="1" ht="12" customHeight="1">
      <c r="A55" s="1">
        <v>7</v>
      </c>
      <c r="B55" s="48">
        <v>227</v>
      </c>
      <c r="C55" s="108" t="s">
        <v>90</v>
      </c>
      <c r="D55" s="368">
        <v>-670</v>
      </c>
      <c r="E55" s="312">
        <v>-314</v>
      </c>
      <c r="F55" s="313">
        <v>-356</v>
      </c>
      <c r="G55" s="368">
        <v>-401</v>
      </c>
      <c r="H55" s="312">
        <v>-181</v>
      </c>
      <c r="I55" s="313">
        <v>-220</v>
      </c>
      <c r="J55" s="375">
        <v>154</v>
      </c>
      <c r="K55" s="312">
        <v>75</v>
      </c>
      <c r="L55" s="313">
        <v>79</v>
      </c>
      <c r="M55" s="355">
        <v>75</v>
      </c>
      <c r="N55" s="356">
        <v>79</v>
      </c>
      <c r="O55" s="356">
        <v>0</v>
      </c>
      <c r="P55" s="357">
        <v>0</v>
      </c>
      <c r="Q55" s="368">
        <v>555</v>
      </c>
      <c r="R55" s="312">
        <v>256</v>
      </c>
      <c r="S55" s="313">
        <v>299</v>
      </c>
      <c r="T55" s="355">
        <v>256</v>
      </c>
      <c r="U55" s="356">
        <v>298</v>
      </c>
      <c r="V55" s="356">
        <v>0</v>
      </c>
      <c r="W55" s="367">
        <v>1</v>
      </c>
      <c r="X55" s="368">
        <v>-269</v>
      </c>
      <c r="Y55" s="312">
        <v>-133</v>
      </c>
      <c r="Z55" s="366">
        <v>-136</v>
      </c>
      <c r="AA55" s="368">
        <v>650</v>
      </c>
      <c r="AB55" s="312">
        <v>328</v>
      </c>
      <c r="AC55" s="366">
        <v>322</v>
      </c>
      <c r="AD55" s="355">
        <v>275</v>
      </c>
      <c r="AE55" s="356">
        <v>269</v>
      </c>
      <c r="AF55" s="356">
        <v>43</v>
      </c>
      <c r="AG55" s="367">
        <v>50</v>
      </c>
      <c r="AH55" s="368">
        <v>10</v>
      </c>
      <c r="AI55" s="313">
        <v>3</v>
      </c>
      <c r="AJ55" s="368">
        <v>919</v>
      </c>
      <c r="AK55" s="312">
        <v>461</v>
      </c>
      <c r="AL55" s="366">
        <v>458</v>
      </c>
      <c r="AM55" s="355">
        <v>425</v>
      </c>
      <c r="AN55" s="356">
        <v>414</v>
      </c>
      <c r="AO55" s="356">
        <v>30</v>
      </c>
      <c r="AP55" s="367">
        <v>43</v>
      </c>
      <c r="AQ55" s="368">
        <v>6</v>
      </c>
      <c r="AR55" s="313">
        <v>1</v>
      </c>
    </row>
    <row r="56" spans="1:44" ht="12" customHeight="1">
      <c r="A56" s="1">
        <v>5</v>
      </c>
      <c r="B56" s="48">
        <v>228</v>
      </c>
      <c r="C56" s="108" t="s">
        <v>91</v>
      </c>
      <c r="D56" s="368">
        <v>-423</v>
      </c>
      <c r="E56" s="312">
        <v>-215</v>
      </c>
      <c r="F56" s="313">
        <v>-208</v>
      </c>
      <c r="G56" s="368">
        <v>-139</v>
      </c>
      <c r="H56" s="312">
        <v>-72</v>
      </c>
      <c r="I56" s="313">
        <v>-67</v>
      </c>
      <c r="J56" s="375">
        <v>319</v>
      </c>
      <c r="K56" s="312">
        <v>163</v>
      </c>
      <c r="L56" s="313">
        <v>156</v>
      </c>
      <c r="M56" s="355">
        <v>150</v>
      </c>
      <c r="N56" s="356">
        <v>145</v>
      </c>
      <c r="O56" s="356">
        <v>13</v>
      </c>
      <c r="P56" s="357">
        <v>11</v>
      </c>
      <c r="Q56" s="368">
        <v>458</v>
      </c>
      <c r="R56" s="312">
        <v>235</v>
      </c>
      <c r="S56" s="313">
        <v>223</v>
      </c>
      <c r="T56" s="355">
        <v>231</v>
      </c>
      <c r="U56" s="356">
        <v>222</v>
      </c>
      <c r="V56" s="356">
        <v>4</v>
      </c>
      <c r="W56" s="367">
        <v>1</v>
      </c>
      <c r="X56" s="368">
        <v>-284</v>
      </c>
      <c r="Y56" s="312">
        <v>-143</v>
      </c>
      <c r="Z56" s="366">
        <v>-141</v>
      </c>
      <c r="AA56" s="368">
        <v>1954</v>
      </c>
      <c r="AB56" s="312">
        <v>1096</v>
      </c>
      <c r="AC56" s="366">
        <v>858</v>
      </c>
      <c r="AD56" s="355">
        <v>815</v>
      </c>
      <c r="AE56" s="356">
        <v>660</v>
      </c>
      <c r="AF56" s="356">
        <v>271</v>
      </c>
      <c r="AG56" s="367">
        <v>196</v>
      </c>
      <c r="AH56" s="368">
        <v>10</v>
      </c>
      <c r="AI56" s="313">
        <v>2</v>
      </c>
      <c r="AJ56" s="368">
        <v>2238</v>
      </c>
      <c r="AK56" s="312">
        <v>1239</v>
      </c>
      <c r="AL56" s="366">
        <v>999</v>
      </c>
      <c r="AM56" s="355">
        <v>804</v>
      </c>
      <c r="AN56" s="356">
        <v>672</v>
      </c>
      <c r="AO56" s="356">
        <v>381</v>
      </c>
      <c r="AP56" s="367">
        <v>287</v>
      </c>
      <c r="AQ56" s="368">
        <v>54</v>
      </c>
      <c r="AR56" s="313">
        <v>40</v>
      </c>
    </row>
    <row r="57" spans="1:44" ht="12" customHeight="1">
      <c r="A57" s="1">
        <v>7</v>
      </c>
      <c r="B57" s="48">
        <v>229</v>
      </c>
      <c r="C57" s="108" t="s">
        <v>75</v>
      </c>
      <c r="D57" s="368">
        <v>-804</v>
      </c>
      <c r="E57" s="312">
        <v>-418</v>
      </c>
      <c r="F57" s="313">
        <v>-386</v>
      </c>
      <c r="G57" s="368">
        <v>-578</v>
      </c>
      <c r="H57" s="312">
        <v>-266</v>
      </c>
      <c r="I57" s="313">
        <v>-312</v>
      </c>
      <c r="J57" s="375">
        <v>410</v>
      </c>
      <c r="K57" s="312">
        <v>213</v>
      </c>
      <c r="L57" s="313">
        <v>197</v>
      </c>
      <c r="M57" s="355">
        <v>213</v>
      </c>
      <c r="N57" s="356">
        <v>195</v>
      </c>
      <c r="O57" s="356">
        <v>0</v>
      </c>
      <c r="P57" s="357">
        <v>2</v>
      </c>
      <c r="Q57" s="368">
        <v>988</v>
      </c>
      <c r="R57" s="312">
        <v>479</v>
      </c>
      <c r="S57" s="313">
        <v>509</v>
      </c>
      <c r="T57" s="355">
        <v>477</v>
      </c>
      <c r="U57" s="356">
        <v>509</v>
      </c>
      <c r="V57" s="356">
        <v>2</v>
      </c>
      <c r="W57" s="367">
        <v>0</v>
      </c>
      <c r="X57" s="368">
        <v>-226</v>
      </c>
      <c r="Y57" s="312">
        <v>-152</v>
      </c>
      <c r="Z57" s="366">
        <v>-74</v>
      </c>
      <c r="AA57" s="368">
        <v>1831</v>
      </c>
      <c r="AB57" s="312">
        <v>899</v>
      </c>
      <c r="AC57" s="366">
        <v>932</v>
      </c>
      <c r="AD57" s="355">
        <v>804</v>
      </c>
      <c r="AE57" s="356">
        <v>832</v>
      </c>
      <c r="AF57" s="356">
        <v>85</v>
      </c>
      <c r="AG57" s="367">
        <v>98</v>
      </c>
      <c r="AH57" s="368">
        <v>10</v>
      </c>
      <c r="AI57" s="313">
        <v>2</v>
      </c>
      <c r="AJ57" s="368">
        <v>2057</v>
      </c>
      <c r="AK57" s="312">
        <v>1051</v>
      </c>
      <c r="AL57" s="366">
        <v>1006</v>
      </c>
      <c r="AM57" s="355">
        <v>979</v>
      </c>
      <c r="AN57" s="356">
        <v>953</v>
      </c>
      <c r="AO57" s="356">
        <v>49</v>
      </c>
      <c r="AP57" s="367">
        <v>36</v>
      </c>
      <c r="AQ57" s="368">
        <v>23</v>
      </c>
      <c r="AR57" s="313">
        <v>17</v>
      </c>
    </row>
    <row r="58" spans="1:44" ht="12" customHeight="1">
      <c r="A58" s="1">
        <v>3</v>
      </c>
      <c r="B58" s="48">
        <v>301</v>
      </c>
      <c r="C58" s="108" t="s">
        <v>55</v>
      </c>
      <c r="D58" s="368">
        <v>-488</v>
      </c>
      <c r="E58" s="312">
        <v>-269</v>
      </c>
      <c r="F58" s="313">
        <v>-219</v>
      </c>
      <c r="G58" s="368">
        <v>-244</v>
      </c>
      <c r="H58" s="312">
        <v>-123</v>
      </c>
      <c r="I58" s="313">
        <v>-121</v>
      </c>
      <c r="J58" s="375">
        <v>80</v>
      </c>
      <c r="K58" s="312">
        <v>44</v>
      </c>
      <c r="L58" s="313">
        <v>36</v>
      </c>
      <c r="M58" s="355">
        <v>44</v>
      </c>
      <c r="N58" s="356">
        <v>36</v>
      </c>
      <c r="O58" s="356">
        <v>0</v>
      </c>
      <c r="P58" s="357">
        <v>0</v>
      </c>
      <c r="Q58" s="368">
        <v>324</v>
      </c>
      <c r="R58" s="312">
        <v>167</v>
      </c>
      <c r="S58" s="313">
        <v>157</v>
      </c>
      <c r="T58" s="355">
        <v>166</v>
      </c>
      <c r="U58" s="356">
        <v>156</v>
      </c>
      <c r="V58" s="356">
        <v>1</v>
      </c>
      <c r="W58" s="367">
        <v>1</v>
      </c>
      <c r="X58" s="368">
        <v>-244</v>
      </c>
      <c r="Y58" s="312">
        <v>-146</v>
      </c>
      <c r="Z58" s="366">
        <v>-98</v>
      </c>
      <c r="AA58" s="368">
        <v>657</v>
      </c>
      <c r="AB58" s="312">
        <v>323</v>
      </c>
      <c r="AC58" s="366">
        <v>334</v>
      </c>
      <c r="AD58" s="355">
        <v>305</v>
      </c>
      <c r="AE58" s="356">
        <v>314</v>
      </c>
      <c r="AF58" s="356">
        <v>14</v>
      </c>
      <c r="AG58" s="367">
        <v>12</v>
      </c>
      <c r="AH58" s="368">
        <v>4</v>
      </c>
      <c r="AI58" s="313">
        <v>8</v>
      </c>
      <c r="AJ58" s="368">
        <v>901</v>
      </c>
      <c r="AK58" s="312">
        <v>469</v>
      </c>
      <c r="AL58" s="366">
        <v>432</v>
      </c>
      <c r="AM58" s="355">
        <v>441</v>
      </c>
      <c r="AN58" s="356">
        <v>413</v>
      </c>
      <c r="AO58" s="356">
        <v>22</v>
      </c>
      <c r="AP58" s="367">
        <v>17</v>
      </c>
      <c r="AQ58" s="368">
        <v>6</v>
      </c>
      <c r="AR58" s="313">
        <v>2</v>
      </c>
    </row>
    <row r="59" spans="1:44" ht="12" customHeight="1">
      <c r="A59" s="1">
        <v>5</v>
      </c>
      <c r="B59" s="48">
        <v>365</v>
      </c>
      <c r="C59" s="108" t="s">
        <v>76</v>
      </c>
      <c r="D59" s="368">
        <v>-383</v>
      </c>
      <c r="E59" s="312">
        <v>-201</v>
      </c>
      <c r="F59" s="313">
        <v>-182</v>
      </c>
      <c r="G59" s="368">
        <v>-225</v>
      </c>
      <c r="H59" s="312">
        <v>-119</v>
      </c>
      <c r="I59" s="313">
        <v>-106</v>
      </c>
      <c r="J59" s="375">
        <v>81</v>
      </c>
      <c r="K59" s="312">
        <v>35</v>
      </c>
      <c r="L59" s="313">
        <v>46</v>
      </c>
      <c r="M59" s="355">
        <v>35</v>
      </c>
      <c r="N59" s="356">
        <v>44</v>
      </c>
      <c r="O59" s="356">
        <v>0</v>
      </c>
      <c r="P59" s="357">
        <v>2</v>
      </c>
      <c r="Q59" s="368">
        <v>306</v>
      </c>
      <c r="R59" s="312">
        <v>154</v>
      </c>
      <c r="S59" s="313">
        <v>152</v>
      </c>
      <c r="T59" s="355">
        <v>154</v>
      </c>
      <c r="U59" s="356">
        <v>152</v>
      </c>
      <c r="V59" s="356">
        <v>0</v>
      </c>
      <c r="W59" s="367">
        <v>0</v>
      </c>
      <c r="X59" s="368">
        <v>-158</v>
      </c>
      <c r="Y59" s="312">
        <v>-82</v>
      </c>
      <c r="Z59" s="366">
        <v>-76</v>
      </c>
      <c r="AA59" s="368">
        <v>392</v>
      </c>
      <c r="AB59" s="312">
        <v>205</v>
      </c>
      <c r="AC59" s="366">
        <v>187</v>
      </c>
      <c r="AD59" s="355">
        <v>162</v>
      </c>
      <c r="AE59" s="356">
        <v>159</v>
      </c>
      <c r="AF59" s="356">
        <v>39</v>
      </c>
      <c r="AG59" s="367">
        <v>24</v>
      </c>
      <c r="AH59" s="368">
        <v>4</v>
      </c>
      <c r="AI59" s="313">
        <v>4</v>
      </c>
      <c r="AJ59" s="368">
        <v>550</v>
      </c>
      <c r="AK59" s="312">
        <v>287</v>
      </c>
      <c r="AL59" s="366">
        <v>263</v>
      </c>
      <c r="AM59" s="355">
        <v>239</v>
      </c>
      <c r="AN59" s="356">
        <v>250</v>
      </c>
      <c r="AO59" s="356">
        <v>35</v>
      </c>
      <c r="AP59" s="367">
        <v>6</v>
      </c>
      <c r="AQ59" s="368">
        <v>13</v>
      </c>
      <c r="AR59" s="313">
        <v>7</v>
      </c>
    </row>
    <row r="60" spans="1:44" ht="12" customHeight="1">
      <c r="A60" s="1">
        <v>4</v>
      </c>
      <c r="B60" s="48">
        <v>381</v>
      </c>
      <c r="C60" s="108" t="s">
        <v>56</v>
      </c>
      <c r="D60" s="368">
        <v>-150</v>
      </c>
      <c r="E60" s="312">
        <v>-97</v>
      </c>
      <c r="F60" s="313">
        <v>-53</v>
      </c>
      <c r="G60" s="368">
        <v>-156</v>
      </c>
      <c r="H60" s="312">
        <v>-98</v>
      </c>
      <c r="I60" s="313">
        <v>-58</v>
      </c>
      <c r="J60" s="375">
        <v>175</v>
      </c>
      <c r="K60" s="312">
        <v>84</v>
      </c>
      <c r="L60" s="313">
        <v>91</v>
      </c>
      <c r="M60" s="355">
        <v>84</v>
      </c>
      <c r="N60" s="356">
        <v>90</v>
      </c>
      <c r="O60" s="356">
        <v>0</v>
      </c>
      <c r="P60" s="357">
        <v>1</v>
      </c>
      <c r="Q60" s="368">
        <v>331</v>
      </c>
      <c r="R60" s="312">
        <v>182</v>
      </c>
      <c r="S60" s="313">
        <v>149</v>
      </c>
      <c r="T60" s="355">
        <v>181</v>
      </c>
      <c r="U60" s="356">
        <v>149</v>
      </c>
      <c r="V60" s="356">
        <v>1</v>
      </c>
      <c r="W60" s="367">
        <v>0</v>
      </c>
      <c r="X60" s="368">
        <v>6</v>
      </c>
      <c r="Y60" s="312">
        <v>1</v>
      </c>
      <c r="Z60" s="366">
        <v>5</v>
      </c>
      <c r="AA60" s="368">
        <v>935</v>
      </c>
      <c r="AB60" s="312">
        <v>497</v>
      </c>
      <c r="AC60" s="366">
        <v>438</v>
      </c>
      <c r="AD60" s="355">
        <v>428</v>
      </c>
      <c r="AE60" s="356">
        <v>405</v>
      </c>
      <c r="AF60" s="356">
        <v>61</v>
      </c>
      <c r="AG60" s="367">
        <v>33</v>
      </c>
      <c r="AH60" s="368">
        <v>8</v>
      </c>
      <c r="AI60" s="313">
        <v>0</v>
      </c>
      <c r="AJ60" s="368">
        <v>929</v>
      </c>
      <c r="AK60" s="312">
        <v>496</v>
      </c>
      <c r="AL60" s="366">
        <v>433</v>
      </c>
      <c r="AM60" s="355">
        <v>400</v>
      </c>
      <c r="AN60" s="356">
        <v>397</v>
      </c>
      <c r="AO60" s="356">
        <v>92</v>
      </c>
      <c r="AP60" s="367">
        <v>34</v>
      </c>
      <c r="AQ60" s="368">
        <v>4</v>
      </c>
      <c r="AR60" s="313">
        <v>2</v>
      </c>
    </row>
    <row r="61" spans="1:44" ht="12" customHeight="1">
      <c r="A61" s="1">
        <v>4</v>
      </c>
      <c r="B61" s="48">
        <v>382</v>
      </c>
      <c r="C61" s="108" t="s">
        <v>57</v>
      </c>
      <c r="D61" s="368">
        <v>82</v>
      </c>
      <c r="E61" s="312">
        <v>13</v>
      </c>
      <c r="F61" s="313">
        <v>69</v>
      </c>
      <c r="G61" s="368">
        <v>-135</v>
      </c>
      <c r="H61" s="312">
        <v>-77</v>
      </c>
      <c r="I61" s="313">
        <v>-58</v>
      </c>
      <c r="J61" s="375">
        <v>233</v>
      </c>
      <c r="K61" s="312">
        <v>120</v>
      </c>
      <c r="L61" s="313">
        <v>113</v>
      </c>
      <c r="M61" s="355">
        <v>120</v>
      </c>
      <c r="N61" s="356">
        <v>113</v>
      </c>
      <c r="O61" s="356">
        <v>0</v>
      </c>
      <c r="P61" s="357">
        <v>0</v>
      </c>
      <c r="Q61" s="368">
        <v>368</v>
      </c>
      <c r="R61" s="312">
        <v>197</v>
      </c>
      <c r="S61" s="313">
        <v>171</v>
      </c>
      <c r="T61" s="355">
        <v>196</v>
      </c>
      <c r="U61" s="356">
        <v>171</v>
      </c>
      <c r="V61" s="356">
        <v>1</v>
      </c>
      <c r="W61" s="367">
        <v>0</v>
      </c>
      <c r="X61" s="368">
        <v>217</v>
      </c>
      <c r="Y61" s="312">
        <v>90</v>
      </c>
      <c r="Z61" s="366">
        <v>127</v>
      </c>
      <c r="AA61" s="368">
        <v>1449</v>
      </c>
      <c r="AB61" s="312">
        <v>774</v>
      </c>
      <c r="AC61" s="366">
        <v>675</v>
      </c>
      <c r="AD61" s="355">
        <v>707</v>
      </c>
      <c r="AE61" s="356">
        <v>633</v>
      </c>
      <c r="AF61" s="356">
        <v>53</v>
      </c>
      <c r="AG61" s="367">
        <v>37</v>
      </c>
      <c r="AH61" s="368">
        <v>14</v>
      </c>
      <c r="AI61" s="313">
        <v>5</v>
      </c>
      <c r="AJ61" s="368">
        <v>1232</v>
      </c>
      <c r="AK61" s="312">
        <v>684</v>
      </c>
      <c r="AL61" s="366">
        <v>548</v>
      </c>
      <c r="AM61" s="355">
        <v>597</v>
      </c>
      <c r="AN61" s="356">
        <v>515</v>
      </c>
      <c r="AO61" s="356">
        <v>76</v>
      </c>
      <c r="AP61" s="367">
        <v>31</v>
      </c>
      <c r="AQ61" s="368">
        <v>11</v>
      </c>
      <c r="AR61" s="313">
        <v>2</v>
      </c>
    </row>
    <row r="62" spans="1:44" ht="12" customHeight="1">
      <c r="A62" s="1">
        <v>6</v>
      </c>
      <c r="B62" s="48">
        <v>442</v>
      </c>
      <c r="C62" s="108" t="s">
        <v>58</v>
      </c>
      <c r="D62" s="368">
        <v>-246</v>
      </c>
      <c r="E62" s="312">
        <v>-137</v>
      </c>
      <c r="F62" s="313">
        <v>-109</v>
      </c>
      <c r="G62" s="368">
        <v>-147</v>
      </c>
      <c r="H62" s="312">
        <v>-80</v>
      </c>
      <c r="I62" s="313">
        <v>-67</v>
      </c>
      <c r="J62" s="375">
        <v>31</v>
      </c>
      <c r="K62" s="312">
        <v>14</v>
      </c>
      <c r="L62" s="313">
        <v>17</v>
      </c>
      <c r="M62" s="355">
        <v>14</v>
      </c>
      <c r="N62" s="356">
        <v>16</v>
      </c>
      <c r="O62" s="356">
        <v>0</v>
      </c>
      <c r="P62" s="357">
        <v>1</v>
      </c>
      <c r="Q62" s="368">
        <v>178</v>
      </c>
      <c r="R62" s="312">
        <v>94</v>
      </c>
      <c r="S62" s="313">
        <v>84</v>
      </c>
      <c r="T62" s="355">
        <v>92</v>
      </c>
      <c r="U62" s="356">
        <v>84</v>
      </c>
      <c r="V62" s="356">
        <v>2</v>
      </c>
      <c r="W62" s="367">
        <v>0</v>
      </c>
      <c r="X62" s="368">
        <v>-99</v>
      </c>
      <c r="Y62" s="312">
        <v>-57</v>
      </c>
      <c r="Z62" s="366">
        <v>-42</v>
      </c>
      <c r="AA62" s="368">
        <v>253</v>
      </c>
      <c r="AB62" s="312">
        <v>124</v>
      </c>
      <c r="AC62" s="366">
        <v>129</v>
      </c>
      <c r="AD62" s="355">
        <v>109</v>
      </c>
      <c r="AE62" s="356">
        <v>106</v>
      </c>
      <c r="AF62" s="356">
        <v>15</v>
      </c>
      <c r="AG62" s="367">
        <v>22</v>
      </c>
      <c r="AH62" s="368">
        <v>0</v>
      </c>
      <c r="AI62" s="313">
        <v>1</v>
      </c>
      <c r="AJ62" s="368">
        <v>352</v>
      </c>
      <c r="AK62" s="312">
        <v>181</v>
      </c>
      <c r="AL62" s="366">
        <v>171</v>
      </c>
      <c r="AM62" s="355">
        <v>154</v>
      </c>
      <c r="AN62" s="356">
        <v>145</v>
      </c>
      <c r="AO62" s="356">
        <v>24</v>
      </c>
      <c r="AP62" s="367">
        <v>17</v>
      </c>
      <c r="AQ62" s="368">
        <v>3</v>
      </c>
      <c r="AR62" s="313">
        <v>9</v>
      </c>
    </row>
    <row r="63" spans="1:44" ht="12" customHeight="1">
      <c r="A63" s="1">
        <v>6</v>
      </c>
      <c r="B63" s="48">
        <v>443</v>
      </c>
      <c r="C63" s="108" t="s">
        <v>59</v>
      </c>
      <c r="D63" s="368">
        <v>-145</v>
      </c>
      <c r="E63" s="312">
        <v>-75</v>
      </c>
      <c r="F63" s="313">
        <v>-70</v>
      </c>
      <c r="G63" s="368">
        <v>-64</v>
      </c>
      <c r="H63" s="312">
        <v>-45</v>
      </c>
      <c r="I63" s="313">
        <v>-19</v>
      </c>
      <c r="J63" s="375">
        <v>138</v>
      </c>
      <c r="K63" s="312">
        <v>74</v>
      </c>
      <c r="L63" s="313">
        <v>64</v>
      </c>
      <c r="M63" s="355">
        <v>72</v>
      </c>
      <c r="N63" s="356">
        <v>63</v>
      </c>
      <c r="O63" s="356">
        <v>2</v>
      </c>
      <c r="P63" s="357">
        <v>1</v>
      </c>
      <c r="Q63" s="368">
        <v>202</v>
      </c>
      <c r="R63" s="312">
        <v>119</v>
      </c>
      <c r="S63" s="313">
        <v>83</v>
      </c>
      <c r="T63" s="355">
        <v>119</v>
      </c>
      <c r="U63" s="356">
        <v>83</v>
      </c>
      <c r="V63" s="356">
        <v>0</v>
      </c>
      <c r="W63" s="367">
        <v>0</v>
      </c>
      <c r="X63" s="368">
        <v>-81</v>
      </c>
      <c r="Y63" s="312">
        <v>-30</v>
      </c>
      <c r="Z63" s="366">
        <v>-51</v>
      </c>
      <c r="AA63" s="368">
        <v>639</v>
      </c>
      <c r="AB63" s="312">
        <v>312</v>
      </c>
      <c r="AC63" s="366">
        <v>327</v>
      </c>
      <c r="AD63" s="355">
        <v>287</v>
      </c>
      <c r="AE63" s="356">
        <v>272</v>
      </c>
      <c r="AF63" s="356">
        <v>23</v>
      </c>
      <c r="AG63" s="367">
        <v>55</v>
      </c>
      <c r="AH63" s="368">
        <v>2</v>
      </c>
      <c r="AI63" s="313">
        <v>0</v>
      </c>
      <c r="AJ63" s="368">
        <v>720</v>
      </c>
      <c r="AK63" s="312">
        <v>342</v>
      </c>
      <c r="AL63" s="366">
        <v>378</v>
      </c>
      <c r="AM63" s="355">
        <v>290</v>
      </c>
      <c r="AN63" s="356">
        <v>267</v>
      </c>
      <c r="AO63" s="356">
        <v>42</v>
      </c>
      <c r="AP63" s="367">
        <v>109</v>
      </c>
      <c r="AQ63" s="368">
        <v>10</v>
      </c>
      <c r="AR63" s="313">
        <v>2</v>
      </c>
    </row>
    <row r="64" spans="1:44" ht="12" customHeight="1">
      <c r="A64" s="1">
        <v>6</v>
      </c>
      <c r="B64" s="48">
        <v>446</v>
      </c>
      <c r="C64" s="108" t="s">
        <v>92</v>
      </c>
      <c r="D64" s="368">
        <v>-231</v>
      </c>
      <c r="E64" s="312">
        <v>-101</v>
      </c>
      <c r="F64" s="313">
        <v>-130</v>
      </c>
      <c r="G64" s="368">
        <v>-115</v>
      </c>
      <c r="H64" s="312">
        <v>-53</v>
      </c>
      <c r="I64" s="313">
        <v>-62</v>
      </c>
      <c r="J64" s="375">
        <v>44</v>
      </c>
      <c r="K64" s="312">
        <v>18</v>
      </c>
      <c r="L64" s="313">
        <v>26</v>
      </c>
      <c r="M64" s="355">
        <v>18</v>
      </c>
      <c r="N64" s="356">
        <v>26</v>
      </c>
      <c r="O64" s="356">
        <v>0</v>
      </c>
      <c r="P64" s="357">
        <v>0</v>
      </c>
      <c r="Q64" s="368">
        <v>159</v>
      </c>
      <c r="R64" s="312">
        <v>71</v>
      </c>
      <c r="S64" s="313">
        <v>88</v>
      </c>
      <c r="T64" s="355">
        <v>71</v>
      </c>
      <c r="U64" s="356">
        <v>88</v>
      </c>
      <c r="V64" s="356">
        <v>0</v>
      </c>
      <c r="W64" s="367">
        <v>0</v>
      </c>
      <c r="X64" s="368">
        <v>-116</v>
      </c>
      <c r="Y64" s="312">
        <v>-48</v>
      </c>
      <c r="Z64" s="366">
        <v>-68</v>
      </c>
      <c r="AA64" s="368">
        <v>212</v>
      </c>
      <c r="AB64" s="312">
        <v>105</v>
      </c>
      <c r="AC64" s="366">
        <v>107</v>
      </c>
      <c r="AD64" s="355">
        <v>96</v>
      </c>
      <c r="AE64" s="356">
        <v>99</v>
      </c>
      <c r="AF64" s="356">
        <v>9</v>
      </c>
      <c r="AG64" s="367">
        <v>8</v>
      </c>
      <c r="AH64" s="368">
        <v>0</v>
      </c>
      <c r="AI64" s="313">
        <v>0</v>
      </c>
      <c r="AJ64" s="368">
        <v>328</v>
      </c>
      <c r="AK64" s="312">
        <v>153</v>
      </c>
      <c r="AL64" s="366">
        <v>175</v>
      </c>
      <c r="AM64" s="355">
        <v>147</v>
      </c>
      <c r="AN64" s="356">
        <v>166</v>
      </c>
      <c r="AO64" s="356">
        <v>6</v>
      </c>
      <c r="AP64" s="367">
        <v>9</v>
      </c>
      <c r="AQ64" s="368">
        <v>0</v>
      </c>
      <c r="AR64" s="313">
        <v>0</v>
      </c>
    </row>
    <row r="65" spans="1:44" ht="12" customHeight="1">
      <c r="A65" s="1">
        <v>7</v>
      </c>
      <c r="B65" s="48">
        <v>464</v>
      </c>
      <c r="C65" s="108" t="s">
        <v>60</v>
      </c>
      <c r="D65" s="368">
        <v>-192</v>
      </c>
      <c r="E65" s="312">
        <v>-113</v>
      </c>
      <c r="F65" s="313">
        <v>-79</v>
      </c>
      <c r="G65" s="368">
        <v>-109</v>
      </c>
      <c r="H65" s="312">
        <v>-86</v>
      </c>
      <c r="I65" s="313">
        <v>-23</v>
      </c>
      <c r="J65" s="375">
        <v>232</v>
      </c>
      <c r="K65" s="312">
        <v>105</v>
      </c>
      <c r="L65" s="313">
        <v>127</v>
      </c>
      <c r="M65" s="376">
        <v>105</v>
      </c>
      <c r="N65" s="356">
        <v>127</v>
      </c>
      <c r="O65" s="356">
        <v>0</v>
      </c>
      <c r="P65" s="357">
        <v>0</v>
      </c>
      <c r="Q65" s="368">
        <v>341</v>
      </c>
      <c r="R65" s="312">
        <v>191</v>
      </c>
      <c r="S65" s="313">
        <v>150</v>
      </c>
      <c r="T65" s="355">
        <v>191</v>
      </c>
      <c r="U65" s="356">
        <v>150</v>
      </c>
      <c r="V65" s="356">
        <v>0</v>
      </c>
      <c r="W65" s="367">
        <v>0</v>
      </c>
      <c r="X65" s="368">
        <v>-83</v>
      </c>
      <c r="Y65" s="312">
        <v>-27</v>
      </c>
      <c r="Z65" s="366">
        <v>-56</v>
      </c>
      <c r="AA65" s="368">
        <v>1020</v>
      </c>
      <c r="AB65" s="312">
        <v>530</v>
      </c>
      <c r="AC65" s="366">
        <v>490</v>
      </c>
      <c r="AD65" s="355">
        <v>505</v>
      </c>
      <c r="AE65" s="356">
        <v>464</v>
      </c>
      <c r="AF65" s="356">
        <v>16</v>
      </c>
      <c r="AG65" s="367">
        <v>17</v>
      </c>
      <c r="AH65" s="368">
        <v>9</v>
      </c>
      <c r="AI65" s="313">
        <v>9</v>
      </c>
      <c r="AJ65" s="368">
        <v>1103</v>
      </c>
      <c r="AK65" s="312">
        <v>557</v>
      </c>
      <c r="AL65" s="366">
        <v>546</v>
      </c>
      <c r="AM65" s="355">
        <v>539</v>
      </c>
      <c r="AN65" s="356">
        <v>526</v>
      </c>
      <c r="AO65" s="356">
        <v>9</v>
      </c>
      <c r="AP65" s="367">
        <v>13</v>
      </c>
      <c r="AQ65" s="368">
        <v>9</v>
      </c>
      <c r="AR65" s="313">
        <v>7</v>
      </c>
    </row>
    <row r="66" spans="1:44" ht="12" customHeight="1">
      <c r="A66" s="1">
        <v>7</v>
      </c>
      <c r="B66" s="48">
        <v>481</v>
      </c>
      <c r="C66" s="108" t="s">
        <v>61</v>
      </c>
      <c r="D66" s="368">
        <v>-228</v>
      </c>
      <c r="E66" s="312">
        <v>-91</v>
      </c>
      <c r="F66" s="313">
        <v>-137</v>
      </c>
      <c r="G66" s="368">
        <v>-176</v>
      </c>
      <c r="H66" s="312">
        <v>-81</v>
      </c>
      <c r="I66" s="313">
        <v>-95</v>
      </c>
      <c r="J66" s="375">
        <v>39</v>
      </c>
      <c r="K66" s="312">
        <v>20</v>
      </c>
      <c r="L66" s="313">
        <v>19</v>
      </c>
      <c r="M66" s="355">
        <v>20</v>
      </c>
      <c r="N66" s="356">
        <v>17</v>
      </c>
      <c r="O66" s="356">
        <v>0</v>
      </c>
      <c r="P66" s="357">
        <v>2</v>
      </c>
      <c r="Q66" s="368">
        <v>215</v>
      </c>
      <c r="R66" s="312">
        <v>101</v>
      </c>
      <c r="S66" s="313">
        <v>114</v>
      </c>
      <c r="T66" s="355">
        <v>100</v>
      </c>
      <c r="U66" s="356">
        <v>114</v>
      </c>
      <c r="V66" s="356">
        <v>1</v>
      </c>
      <c r="W66" s="367">
        <v>0</v>
      </c>
      <c r="X66" s="368">
        <v>-52</v>
      </c>
      <c r="Y66" s="312">
        <v>-10</v>
      </c>
      <c r="Z66" s="366">
        <v>-42</v>
      </c>
      <c r="AA66" s="368">
        <v>318</v>
      </c>
      <c r="AB66" s="312">
        <v>186</v>
      </c>
      <c r="AC66" s="366">
        <v>132</v>
      </c>
      <c r="AD66" s="355">
        <v>147</v>
      </c>
      <c r="AE66" s="356">
        <v>118</v>
      </c>
      <c r="AF66" s="356">
        <v>38</v>
      </c>
      <c r="AG66" s="367">
        <v>13</v>
      </c>
      <c r="AH66" s="368">
        <v>1</v>
      </c>
      <c r="AI66" s="313">
        <v>1</v>
      </c>
      <c r="AJ66" s="368">
        <v>370</v>
      </c>
      <c r="AK66" s="312">
        <v>196</v>
      </c>
      <c r="AL66" s="366">
        <v>174</v>
      </c>
      <c r="AM66" s="355">
        <v>173</v>
      </c>
      <c r="AN66" s="356">
        <v>165</v>
      </c>
      <c r="AO66" s="356">
        <v>18</v>
      </c>
      <c r="AP66" s="367">
        <v>8</v>
      </c>
      <c r="AQ66" s="368">
        <v>5</v>
      </c>
      <c r="AR66" s="313">
        <v>1</v>
      </c>
    </row>
    <row r="67" spans="1:44" ht="12" customHeight="1">
      <c r="A67" s="1">
        <v>7</v>
      </c>
      <c r="B67" s="48">
        <v>501</v>
      </c>
      <c r="C67" s="108" t="s">
        <v>62</v>
      </c>
      <c r="D67" s="368">
        <v>-426</v>
      </c>
      <c r="E67" s="312">
        <v>-228</v>
      </c>
      <c r="F67" s="313">
        <v>-198</v>
      </c>
      <c r="G67" s="368">
        <v>-233</v>
      </c>
      <c r="H67" s="312">
        <v>-128</v>
      </c>
      <c r="I67" s="313">
        <v>-105</v>
      </c>
      <c r="J67" s="375">
        <v>60</v>
      </c>
      <c r="K67" s="312">
        <v>28</v>
      </c>
      <c r="L67" s="313">
        <v>32</v>
      </c>
      <c r="M67" s="355">
        <v>28</v>
      </c>
      <c r="N67" s="356">
        <v>32</v>
      </c>
      <c r="O67" s="356">
        <v>0</v>
      </c>
      <c r="P67" s="357">
        <v>0</v>
      </c>
      <c r="Q67" s="368">
        <v>293</v>
      </c>
      <c r="R67" s="312">
        <v>156</v>
      </c>
      <c r="S67" s="313">
        <v>137</v>
      </c>
      <c r="T67" s="355">
        <v>154</v>
      </c>
      <c r="U67" s="356">
        <v>137</v>
      </c>
      <c r="V67" s="356">
        <v>2</v>
      </c>
      <c r="W67" s="367">
        <v>0</v>
      </c>
      <c r="X67" s="368">
        <v>-193</v>
      </c>
      <c r="Y67" s="312">
        <v>-100</v>
      </c>
      <c r="Z67" s="366">
        <v>-93</v>
      </c>
      <c r="AA67" s="368">
        <v>259</v>
      </c>
      <c r="AB67" s="312">
        <v>130</v>
      </c>
      <c r="AC67" s="366">
        <v>129</v>
      </c>
      <c r="AD67" s="355">
        <v>119</v>
      </c>
      <c r="AE67" s="356">
        <v>110</v>
      </c>
      <c r="AF67" s="356">
        <v>9</v>
      </c>
      <c r="AG67" s="367">
        <v>18</v>
      </c>
      <c r="AH67" s="368">
        <v>2</v>
      </c>
      <c r="AI67" s="313">
        <v>1</v>
      </c>
      <c r="AJ67" s="368">
        <v>452</v>
      </c>
      <c r="AK67" s="312">
        <v>230</v>
      </c>
      <c r="AL67" s="366">
        <v>222</v>
      </c>
      <c r="AM67" s="355">
        <v>208</v>
      </c>
      <c r="AN67" s="356">
        <v>196</v>
      </c>
      <c r="AO67" s="356">
        <v>22</v>
      </c>
      <c r="AP67" s="367">
        <v>25</v>
      </c>
      <c r="AQ67" s="368">
        <v>0</v>
      </c>
      <c r="AR67" s="313">
        <v>1</v>
      </c>
    </row>
    <row r="68" spans="1:44" ht="12" customHeight="1">
      <c r="A68" s="1">
        <v>8</v>
      </c>
      <c r="B68" s="48">
        <v>585</v>
      </c>
      <c r="C68" s="108" t="s">
        <v>77</v>
      </c>
      <c r="D68" s="368">
        <v>-445</v>
      </c>
      <c r="E68" s="312">
        <v>-233</v>
      </c>
      <c r="F68" s="313">
        <v>-212</v>
      </c>
      <c r="G68" s="368">
        <v>-233</v>
      </c>
      <c r="H68" s="312">
        <v>-134</v>
      </c>
      <c r="I68" s="313">
        <v>-99</v>
      </c>
      <c r="J68" s="375">
        <v>53</v>
      </c>
      <c r="K68" s="312">
        <v>27</v>
      </c>
      <c r="L68" s="313">
        <v>26</v>
      </c>
      <c r="M68" s="355">
        <v>27</v>
      </c>
      <c r="N68" s="356">
        <v>26</v>
      </c>
      <c r="O68" s="356">
        <v>0</v>
      </c>
      <c r="P68" s="357">
        <v>0</v>
      </c>
      <c r="Q68" s="368">
        <v>286</v>
      </c>
      <c r="R68" s="312">
        <v>161</v>
      </c>
      <c r="S68" s="313">
        <v>125</v>
      </c>
      <c r="T68" s="355">
        <v>160</v>
      </c>
      <c r="U68" s="356">
        <v>125</v>
      </c>
      <c r="V68" s="356">
        <v>1</v>
      </c>
      <c r="W68" s="367">
        <v>0</v>
      </c>
      <c r="X68" s="368">
        <v>-212</v>
      </c>
      <c r="Y68" s="312">
        <v>-99</v>
      </c>
      <c r="Z68" s="366">
        <v>-113</v>
      </c>
      <c r="AA68" s="368">
        <v>287</v>
      </c>
      <c r="AB68" s="312">
        <v>153</v>
      </c>
      <c r="AC68" s="366">
        <v>134</v>
      </c>
      <c r="AD68" s="355">
        <v>144</v>
      </c>
      <c r="AE68" s="356">
        <v>118</v>
      </c>
      <c r="AF68" s="356">
        <v>8</v>
      </c>
      <c r="AG68" s="367">
        <v>15</v>
      </c>
      <c r="AH68" s="368">
        <v>1</v>
      </c>
      <c r="AI68" s="313">
        <v>1</v>
      </c>
      <c r="AJ68" s="368">
        <v>499</v>
      </c>
      <c r="AK68" s="312">
        <v>252</v>
      </c>
      <c r="AL68" s="366">
        <v>247</v>
      </c>
      <c r="AM68" s="355">
        <v>240</v>
      </c>
      <c r="AN68" s="356">
        <v>222</v>
      </c>
      <c r="AO68" s="356">
        <v>11</v>
      </c>
      <c r="AP68" s="367">
        <v>22</v>
      </c>
      <c r="AQ68" s="368">
        <v>1</v>
      </c>
      <c r="AR68" s="313">
        <v>3</v>
      </c>
    </row>
    <row r="69" spans="1:44" ht="12" customHeight="1">
      <c r="A69" s="1">
        <v>8</v>
      </c>
      <c r="B69" s="48">
        <v>586</v>
      </c>
      <c r="C69" s="108" t="s">
        <v>78</v>
      </c>
      <c r="D69" s="368">
        <v>-336</v>
      </c>
      <c r="E69" s="312">
        <v>-139</v>
      </c>
      <c r="F69" s="313">
        <v>-197</v>
      </c>
      <c r="G69" s="375">
        <v>-163</v>
      </c>
      <c r="H69" s="312">
        <v>-80</v>
      </c>
      <c r="I69" s="313">
        <v>-83</v>
      </c>
      <c r="J69" s="375">
        <v>58</v>
      </c>
      <c r="K69" s="312">
        <v>32</v>
      </c>
      <c r="L69" s="313">
        <v>26</v>
      </c>
      <c r="M69" s="355">
        <v>32</v>
      </c>
      <c r="N69" s="356">
        <v>26</v>
      </c>
      <c r="O69" s="356">
        <v>0</v>
      </c>
      <c r="P69" s="357">
        <v>0</v>
      </c>
      <c r="Q69" s="368">
        <v>221</v>
      </c>
      <c r="R69" s="312">
        <v>112</v>
      </c>
      <c r="S69" s="313">
        <v>109</v>
      </c>
      <c r="T69" s="355">
        <v>112</v>
      </c>
      <c r="U69" s="356">
        <v>109</v>
      </c>
      <c r="V69" s="356">
        <v>0</v>
      </c>
      <c r="W69" s="367">
        <v>0</v>
      </c>
      <c r="X69" s="368">
        <v>-173</v>
      </c>
      <c r="Y69" s="312">
        <v>-59</v>
      </c>
      <c r="Z69" s="366">
        <v>-114</v>
      </c>
      <c r="AA69" s="368">
        <v>205</v>
      </c>
      <c r="AB69" s="312">
        <v>119</v>
      </c>
      <c r="AC69" s="366">
        <v>86</v>
      </c>
      <c r="AD69" s="355">
        <v>115</v>
      </c>
      <c r="AE69" s="356">
        <v>76</v>
      </c>
      <c r="AF69" s="356">
        <v>2</v>
      </c>
      <c r="AG69" s="367">
        <v>5</v>
      </c>
      <c r="AH69" s="368">
        <v>2</v>
      </c>
      <c r="AI69" s="313">
        <v>5</v>
      </c>
      <c r="AJ69" s="368">
        <v>378</v>
      </c>
      <c r="AK69" s="312">
        <v>178</v>
      </c>
      <c r="AL69" s="366">
        <v>200</v>
      </c>
      <c r="AM69" s="355">
        <v>156</v>
      </c>
      <c r="AN69" s="356">
        <v>179</v>
      </c>
      <c r="AO69" s="356">
        <v>5</v>
      </c>
      <c r="AP69" s="367">
        <v>8</v>
      </c>
      <c r="AQ69" s="375">
        <v>17</v>
      </c>
      <c r="AR69" s="313">
        <v>13</v>
      </c>
    </row>
    <row r="70" spans="3:44" ht="9.75" customHeight="1">
      <c r="C70" s="109"/>
      <c r="D70" s="268"/>
      <c r="E70" s="269"/>
      <c r="F70" s="270"/>
      <c r="G70" s="268"/>
      <c r="H70" s="269"/>
      <c r="I70" s="270"/>
      <c r="J70" s="268"/>
      <c r="K70" s="269"/>
      <c r="L70" s="270"/>
      <c r="M70" s="271"/>
      <c r="N70" s="272"/>
      <c r="O70" s="272"/>
      <c r="P70" s="273"/>
      <c r="Q70" s="268"/>
      <c r="R70" s="269"/>
      <c r="S70" s="270"/>
      <c r="T70" s="271"/>
      <c r="U70" s="272"/>
      <c r="V70" s="272"/>
      <c r="W70" s="274"/>
      <c r="X70" s="268"/>
      <c r="Y70" s="269"/>
      <c r="Z70" s="270"/>
      <c r="AA70" s="268"/>
      <c r="AB70" s="269"/>
      <c r="AC70" s="275"/>
      <c r="AD70" s="276"/>
      <c r="AE70" s="272"/>
      <c r="AF70" s="272"/>
      <c r="AG70" s="274"/>
      <c r="AH70" s="268"/>
      <c r="AI70" s="270"/>
      <c r="AJ70" s="268"/>
      <c r="AK70" s="269"/>
      <c r="AL70" s="270"/>
      <c r="AM70" s="271"/>
      <c r="AN70" s="272"/>
      <c r="AO70" s="272"/>
      <c r="AP70" s="274"/>
      <c r="AQ70" s="268"/>
      <c r="AR70" s="270"/>
    </row>
    <row r="77" spans="4:35" ht="11.25"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</row>
    <row r="78" spans="4:35" ht="11.25"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</row>
    <row r="79" spans="4:35" ht="11.25"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</row>
    <row r="80" spans="4:35" ht="11.25"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</row>
    <row r="81" spans="4:35" ht="11.25"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</row>
    <row r="82" spans="4:35" ht="11.25"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</row>
    <row r="83" spans="7:23" ht="11.25"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</row>
  </sheetData>
  <sheetProtection/>
  <mergeCells count="9">
    <mergeCell ref="C2:C6"/>
    <mergeCell ref="D3:F3"/>
    <mergeCell ref="AH5:AI5"/>
    <mergeCell ref="AQ5:AR5"/>
    <mergeCell ref="T5:U5"/>
    <mergeCell ref="V5:W5"/>
    <mergeCell ref="AD5:AG5"/>
    <mergeCell ref="M5:N5"/>
    <mergeCell ref="O5:P5"/>
  </mergeCells>
  <printOptions/>
  <pageMargins left="0.4724409448818898" right="0" top="0.3937007874015748" bottom="0.3937007874015748" header="0.1968503937007874" footer="0.1968503937007874"/>
  <pageSetup firstPageNumber="10" useFirstPageNumber="1" horizontalDpi="600" verticalDpi="600" orientation="portrait" paperSize="9" scale="99" r:id="rId1"/>
  <headerFooter alignWithMargins="0">
    <oddFooter>&amp;C&amp;"ＭＳ Ｐゴシック,標準"&amp;9&amp;P</oddFooter>
  </headerFooter>
  <colBreaks count="2" manualBreakCount="2">
    <brk id="16" max="69" man="1"/>
    <brk id="29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K92"/>
  <sheetViews>
    <sheetView view="pageBreakPreview" zoomScaleSheetLayoutView="100" workbookViewId="0" topLeftCell="A1">
      <pane xSplit="2" ySplit="6" topLeftCell="C22" activePane="bottomRight" state="frozen"/>
      <selection pane="topLeft" activeCell="D2" sqref="D2"/>
      <selection pane="topRight" activeCell="D2" sqref="D2"/>
      <selection pane="bottomLeft" activeCell="D2" sqref="D2"/>
      <selection pane="bottomRight" activeCell="B1" sqref="B1"/>
    </sheetView>
  </sheetViews>
  <sheetFormatPr defaultColWidth="9.00390625" defaultRowHeight="12" customHeight="1"/>
  <cols>
    <col min="1" max="1" width="9.00390625" style="5" customWidth="1"/>
    <col min="2" max="2" width="8.625" style="5" customWidth="1"/>
    <col min="3" max="25" width="6.875" style="5" customWidth="1"/>
    <col min="26" max="26" width="7.50390625" style="5" bestFit="1" customWidth="1"/>
    <col min="27" max="27" width="6.875" style="5" customWidth="1"/>
    <col min="28" max="28" width="7.50390625" style="5" customWidth="1"/>
    <col min="29" max="29" width="3.75390625" style="5" customWidth="1"/>
    <col min="30" max="31" width="7.50390625" style="61" bestFit="1" customWidth="1"/>
    <col min="32" max="34" width="7.50390625" style="5" bestFit="1" customWidth="1"/>
    <col min="35" max="35" width="6.00390625" style="5" bestFit="1" customWidth="1"/>
    <col min="36" max="37" width="9.00390625" style="5" bestFit="1" customWidth="1"/>
    <col min="38" max="16384" width="9.00390625" style="5" customWidth="1"/>
  </cols>
  <sheetData>
    <row r="1" spans="2:31" ht="18.75">
      <c r="B1" s="295" t="s">
        <v>280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C1" s="61"/>
      <c r="AE1" s="5"/>
    </row>
    <row r="2" spans="2:31" ht="13.5" customHeight="1">
      <c r="B2" s="60" t="s">
        <v>150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C2" s="61"/>
      <c r="AE2" s="5"/>
    </row>
    <row r="3" spans="2:31" ht="13.5" customHeight="1">
      <c r="B3" s="475" t="s">
        <v>143</v>
      </c>
      <c r="C3" s="467" t="s">
        <v>267</v>
      </c>
      <c r="D3" s="468"/>
      <c r="E3" s="468"/>
      <c r="F3" s="469"/>
      <c r="G3" s="467" t="s">
        <v>268</v>
      </c>
      <c r="H3" s="468"/>
      <c r="I3" s="468"/>
      <c r="J3" s="469"/>
      <c r="K3" s="467" t="s">
        <v>251</v>
      </c>
      <c r="L3" s="468"/>
      <c r="M3" s="468"/>
      <c r="N3" s="469"/>
      <c r="O3" s="467" t="s">
        <v>259</v>
      </c>
      <c r="P3" s="468"/>
      <c r="Q3" s="468"/>
      <c r="R3" s="469"/>
      <c r="S3" s="467" t="s">
        <v>265</v>
      </c>
      <c r="T3" s="468"/>
      <c r="U3" s="469"/>
      <c r="V3" s="467" t="s">
        <v>276</v>
      </c>
      <c r="W3" s="468"/>
      <c r="X3" s="468"/>
      <c r="Y3" s="469"/>
      <c r="Z3" s="56"/>
      <c r="AB3" s="61"/>
      <c r="AC3" s="61"/>
      <c r="AD3" s="5"/>
      <c r="AE3" s="5"/>
    </row>
    <row r="4" spans="2:31" ht="11.25">
      <c r="B4" s="475"/>
      <c r="C4" s="470" t="s">
        <v>144</v>
      </c>
      <c r="D4" s="243"/>
      <c r="E4" s="243"/>
      <c r="F4" s="62"/>
      <c r="G4" s="470" t="s">
        <v>144</v>
      </c>
      <c r="H4" s="243"/>
      <c r="I4" s="296"/>
      <c r="J4" s="302"/>
      <c r="K4" s="470" t="s">
        <v>144</v>
      </c>
      <c r="L4" s="243"/>
      <c r="M4" s="296"/>
      <c r="N4" s="243"/>
      <c r="O4" s="470" t="s">
        <v>144</v>
      </c>
      <c r="P4" s="243"/>
      <c r="Q4" s="296"/>
      <c r="R4" s="302"/>
      <c r="S4" s="470" t="s">
        <v>144</v>
      </c>
      <c r="T4" s="296"/>
      <c r="U4" s="302"/>
      <c r="V4" s="470" t="s">
        <v>144</v>
      </c>
      <c r="W4" s="243"/>
      <c r="X4" s="62"/>
      <c r="Y4" s="63"/>
      <c r="Z4" s="56"/>
      <c r="AB4" s="61"/>
      <c r="AC4" s="61"/>
      <c r="AD4" s="5"/>
      <c r="AE4" s="5"/>
    </row>
    <row r="5" spans="2:31" ht="22.5">
      <c r="B5" s="475"/>
      <c r="C5" s="471"/>
      <c r="D5" s="64" t="s">
        <v>277</v>
      </c>
      <c r="E5" s="64" t="s">
        <v>225</v>
      </c>
      <c r="F5" s="297" t="s">
        <v>226</v>
      </c>
      <c r="G5" s="471"/>
      <c r="H5" s="64" t="s">
        <v>277</v>
      </c>
      <c r="I5" s="64" t="s">
        <v>225</v>
      </c>
      <c r="J5" s="64" t="s">
        <v>226</v>
      </c>
      <c r="K5" s="471"/>
      <c r="L5" s="64" t="s">
        <v>277</v>
      </c>
      <c r="M5" s="64" t="s">
        <v>225</v>
      </c>
      <c r="N5" s="297" t="s">
        <v>226</v>
      </c>
      <c r="O5" s="471"/>
      <c r="P5" s="64" t="s">
        <v>277</v>
      </c>
      <c r="Q5" s="64" t="s">
        <v>225</v>
      </c>
      <c r="R5" s="64" t="s">
        <v>226</v>
      </c>
      <c r="S5" s="471"/>
      <c r="T5" s="64" t="s">
        <v>225</v>
      </c>
      <c r="U5" s="64" t="s">
        <v>226</v>
      </c>
      <c r="V5" s="471"/>
      <c r="W5" s="64" t="s">
        <v>277</v>
      </c>
      <c r="X5" s="64" t="s">
        <v>145</v>
      </c>
      <c r="Y5" s="64" t="s">
        <v>146</v>
      </c>
      <c r="Z5" s="56"/>
      <c r="AD5" s="5"/>
      <c r="AE5" s="5"/>
    </row>
    <row r="6" spans="2:31" ht="11.25">
      <c r="B6" s="65"/>
      <c r="C6" s="333" t="s">
        <v>35</v>
      </c>
      <c r="D6" s="333"/>
      <c r="E6" s="66" t="s">
        <v>35</v>
      </c>
      <c r="F6" s="298" t="s">
        <v>35</v>
      </c>
      <c r="G6" s="303" t="s">
        <v>252</v>
      </c>
      <c r="H6" s="178"/>
      <c r="I6" s="336" t="s">
        <v>35</v>
      </c>
      <c r="J6" s="304" t="s">
        <v>35</v>
      </c>
      <c r="K6" s="178" t="s">
        <v>35</v>
      </c>
      <c r="L6" s="178"/>
      <c r="M6" s="336" t="s">
        <v>35</v>
      </c>
      <c r="N6" s="81" t="s">
        <v>35</v>
      </c>
      <c r="O6" s="178" t="s">
        <v>252</v>
      </c>
      <c r="P6" s="178"/>
      <c r="Q6" s="336" t="s">
        <v>35</v>
      </c>
      <c r="R6" s="304" t="s">
        <v>35</v>
      </c>
      <c r="S6" s="178" t="s">
        <v>252</v>
      </c>
      <c r="T6" s="178" t="s">
        <v>35</v>
      </c>
      <c r="U6" s="304" t="s">
        <v>35</v>
      </c>
      <c r="V6" s="333" t="s">
        <v>35</v>
      </c>
      <c r="W6" s="178"/>
      <c r="X6" s="66" t="s">
        <v>35</v>
      </c>
      <c r="Y6" s="304" t="s">
        <v>35</v>
      </c>
      <c r="Z6" s="56"/>
      <c r="AD6" s="5"/>
      <c r="AE6" s="5"/>
    </row>
    <row r="7" spans="2:31" ht="12" customHeight="1">
      <c r="B7" s="68" t="s">
        <v>37</v>
      </c>
      <c r="C7" s="325">
        <v>-11858</v>
      </c>
      <c r="D7" s="325">
        <v>5220</v>
      </c>
      <c r="E7" s="334">
        <v>-15053</v>
      </c>
      <c r="F7" s="299">
        <v>-2025</v>
      </c>
      <c r="G7" s="377">
        <v>-13887</v>
      </c>
      <c r="H7" s="378">
        <v>5220</v>
      </c>
      <c r="I7" s="337">
        <v>-17921</v>
      </c>
      <c r="J7" s="69">
        <v>-1186</v>
      </c>
      <c r="K7" s="378">
        <v>-15811</v>
      </c>
      <c r="L7" s="378">
        <v>5220</v>
      </c>
      <c r="M7" s="337">
        <v>-20013</v>
      </c>
      <c r="N7" s="299">
        <v>-1018</v>
      </c>
      <c r="O7" s="377">
        <v>-21938</v>
      </c>
      <c r="P7" s="378">
        <v>3895</v>
      </c>
      <c r="Q7" s="337">
        <v>-21720</v>
      </c>
      <c r="R7" s="379">
        <v>-4113</v>
      </c>
      <c r="S7" s="377">
        <v>-34914</v>
      </c>
      <c r="T7" s="334">
        <v>-26725</v>
      </c>
      <c r="U7" s="379">
        <v>-8189</v>
      </c>
      <c r="V7" s="325">
        <f>S7+O7+K7+G7+C7</f>
        <v>-98408</v>
      </c>
      <c r="W7" s="378">
        <f>P7+L7+H7+D7</f>
        <v>19555</v>
      </c>
      <c r="X7" s="380">
        <f>T7+Q7+M7+I7+E7</f>
        <v>-101432</v>
      </c>
      <c r="Y7" s="379">
        <f>U7+R7+N7+J7+F7</f>
        <v>-16531</v>
      </c>
      <c r="Z7" s="56"/>
      <c r="AD7" s="5"/>
      <c r="AE7" s="5"/>
    </row>
    <row r="8" spans="2:31" ht="12" customHeight="1">
      <c r="B8" s="70"/>
      <c r="C8" s="325"/>
      <c r="D8" s="325"/>
      <c r="E8" s="335"/>
      <c r="F8" s="300"/>
      <c r="G8" s="305"/>
      <c r="H8" s="339"/>
      <c r="I8" s="337"/>
      <c r="J8" s="71"/>
      <c r="K8" s="378"/>
      <c r="L8" s="378"/>
      <c r="M8" s="337"/>
      <c r="N8" s="299"/>
      <c r="O8" s="377"/>
      <c r="P8" s="378"/>
      <c r="Q8" s="337"/>
      <c r="R8" s="379"/>
      <c r="S8" s="377"/>
      <c r="T8" s="334"/>
      <c r="U8" s="379"/>
      <c r="V8" s="325"/>
      <c r="W8" s="378"/>
      <c r="X8" s="334"/>
      <c r="Y8" s="379"/>
      <c r="Z8" s="308"/>
      <c r="AD8" s="5"/>
      <c r="AE8" s="5"/>
    </row>
    <row r="9" spans="2:31" ht="12" customHeight="1">
      <c r="B9" s="68" t="s">
        <v>38</v>
      </c>
      <c r="C9" s="325">
        <v>-1768</v>
      </c>
      <c r="D9" s="325">
        <v>1702</v>
      </c>
      <c r="E9" s="335">
        <v>-4110</v>
      </c>
      <c r="F9" s="300">
        <v>640</v>
      </c>
      <c r="G9" s="305">
        <v>-3350</v>
      </c>
      <c r="H9" s="339">
        <v>1702</v>
      </c>
      <c r="I9" s="337">
        <v>-5074</v>
      </c>
      <c r="J9" s="71">
        <v>22</v>
      </c>
      <c r="K9" s="378">
        <v>-2664</v>
      </c>
      <c r="L9" s="378">
        <v>1702</v>
      </c>
      <c r="M9" s="337">
        <v>-5645</v>
      </c>
      <c r="N9" s="299">
        <v>1279</v>
      </c>
      <c r="O9" s="377">
        <v>-5405</v>
      </c>
      <c r="P9" s="378">
        <v>1278</v>
      </c>
      <c r="Q9" s="337">
        <v>-6064</v>
      </c>
      <c r="R9" s="379">
        <v>-619</v>
      </c>
      <c r="S9" s="377">
        <v>-9090</v>
      </c>
      <c r="T9" s="334">
        <v>-8026</v>
      </c>
      <c r="U9" s="379">
        <v>-1064</v>
      </c>
      <c r="V9" s="325">
        <f>S9+O9+K9+G9+C9</f>
        <v>-22277</v>
      </c>
      <c r="W9" s="378">
        <f aca="true" t="shared" si="0" ref="W9:W18">P9+L9+H9+D9</f>
        <v>6384</v>
      </c>
      <c r="X9" s="380">
        <f aca="true" t="shared" si="1" ref="X9:X18">T9+Q9+M9+I9+E9</f>
        <v>-28919</v>
      </c>
      <c r="Y9" s="379">
        <f aca="true" t="shared" si="2" ref="Y9:Y18">U9+R9+N9+J9+F9</f>
        <v>258</v>
      </c>
      <c r="Z9" s="56"/>
      <c r="AD9" s="5"/>
      <c r="AE9" s="5"/>
    </row>
    <row r="10" spans="2:31" ht="12" customHeight="1">
      <c r="B10" s="68" t="s">
        <v>39</v>
      </c>
      <c r="C10" s="325">
        <v>371</v>
      </c>
      <c r="D10" s="325">
        <v>1264</v>
      </c>
      <c r="E10" s="335">
        <v>-1465</v>
      </c>
      <c r="F10" s="300">
        <v>572</v>
      </c>
      <c r="G10" s="305">
        <v>1359</v>
      </c>
      <c r="H10" s="339">
        <v>1264</v>
      </c>
      <c r="I10" s="337">
        <v>-1562</v>
      </c>
      <c r="J10" s="71">
        <v>1657</v>
      </c>
      <c r="K10" s="378">
        <v>263</v>
      </c>
      <c r="L10" s="378">
        <v>1264</v>
      </c>
      <c r="M10" s="337">
        <v>-2097</v>
      </c>
      <c r="N10" s="299">
        <v>1096</v>
      </c>
      <c r="O10" s="377">
        <v>186</v>
      </c>
      <c r="P10" s="378">
        <v>941</v>
      </c>
      <c r="Q10" s="337">
        <v>-2418</v>
      </c>
      <c r="R10" s="379">
        <v>1663</v>
      </c>
      <c r="S10" s="377">
        <v>-3668</v>
      </c>
      <c r="T10" s="334">
        <v>-3581</v>
      </c>
      <c r="U10" s="379">
        <v>-87</v>
      </c>
      <c r="V10" s="325">
        <f aca="true" t="shared" si="3" ref="V10:V18">S10+O10+K10+G10+C10</f>
        <v>-1489</v>
      </c>
      <c r="W10" s="378">
        <f t="shared" si="0"/>
        <v>4733</v>
      </c>
      <c r="X10" s="380">
        <f t="shared" si="1"/>
        <v>-11123</v>
      </c>
      <c r="Y10" s="379">
        <f t="shared" si="2"/>
        <v>4901</v>
      </c>
      <c r="Z10" s="56"/>
      <c r="AD10" s="5"/>
      <c r="AE10" s="5"/>
    </row>
    <row r="11" spans="2:31" ht="12" customHeight="1">
      <c r="B11" s="68" t="s">
        <v>40</v>
      </c>
      <c r="C11" s="325">
        <v>-534</v>
      </c>
      <c r="D11" s="325">
        <v>205</v>
      </c>
      <c r="E11" s="335">
        <v>-1048</v>
      </c>
      <c r="F11" s="300">
        <v>309</v>
      </c>
      <c r="G11" s="305">
        <v>-886</v>
      </c>
      <c r="H11" s="339">
        <v>205</v>
      </c>
      <c r="I11" s="337">
        <v>-1473</v>
      </c>
      <c r="J11" s="71">
        <v>382</v>
      </c>
      <c r="K11" s="378">
        <v>-1584</v>
      </c>
      <c r="L11" s="378">
        <v>205</v>
      </c>
      <c r="M11" s="337">
        <v>-1810</v>
      </c>
      <c r="N11" s="299">
        <v>21</v>
      </c>
      <c r="O11" s="377">
        <v>-3024</v>
      </c>
      <c r="P11" s="378">
        <v>155</v>
      </c>
      <c r="Q11" s="337">
        <v>-2200</v>
      </c>
      <c r="R11" s="379">
        <v>-979</v>
      </c>
      <c r="S11" s="377">
        <v>-3882</v>
      </c>
      <c r="T11" s="334">
        <v>-2733</v>
      </c>
      <c r="U11" s="379">
        <v>-1149</v>
      </c>
      <c r="V11" s="325">
        <f t="shared" si="3"/>
        <v>-9910</v>
      </c>
      <c r="W11" s="378">
        <f t="shared" si="0"/>
        <v>770</v>
      </c>
      <c r="X11" s="380">
        <f t="shared" si="1"/>
        <v>-9264</v>
      </c>
      <c r="Y11" s="379">
        <f t="shared" si="2"/>
        <v>-1416</v>
      </c>
      <c r="Z11" s="56"/>
      <c r="AD11" s="5"/>
      <c r="AE11" s="5"/>
    </row>
    <row r="12" spans="2:31" ht="12" customHeight="1">
      <c r="B12" s="68" t="s">
        <v>41</v>
      </c>
      <c r="C12" s="325">
        <v>740</v>
      </c>
      <c r="D12" s="325">
        <v>765</v>
      </c>
      <c r="E12" s="335">
        <v>-876</v>
      </c>
      <c r="F12" s="300">
        <v>851</v>
      </c>
      <c r="G12" s="305">
        <v>279</v>
      </c>
      <c r="H12" s="339">
        <v>765</v>
      </c>
      <c r="I12" s="337">
        <v>-1260</v>
      </c>
      <c r="J12" s="71">
        <v>774</v>
      </c>
      <c r="K12" s="378">
        <v>-660</v>
      </c>
      <c r="L12" s="378">
        <v>765</v>
      </c>
      <c r="M12" s="337">
        <v>-1649</v>
      </c>
      <c r="N12" s="299">
        <v>224</v>
      </c>
      <c r="O12" s="377">
        <v>-940</v>
      </c>
      <c r="P12" s="378">
        <v>572</v>
      </c>
      <c r="Q12" s="337">
        <v>-1758</v>
      </c>
      <c r="R12" s="379">
        <v>246</v>
      </c>
      <c r="S12" s="377">
        <v>-1814</v>
      </c>
      <c r="T12" s="334">
        <v>-2056</v>
      </c>
      <c r="U12" s="379">
        <v>242</v>
      </c>
      <c r="V12" s="325">
        <f t="shared" si="3"/>
        <v>-2395</v>
      </c>
      <c r="W12" s="378">
        <f t="shared" si="0"/>
        <v>2867</v>
      </c>
      <c r="X12" s="380">
        <f t="shared" si="1"/>
        <v>-7599</v>
      </c>
      <c r="Y12" s="379">
        <f t="shared" si="2"/>
        <v>2337</v>
      </c>
      <c r="Z12" s="56"/>
      <c r="AD12" s="5"/>
      <c r="AE12" s="5"/>
    </row>
    <row r="13" spans="2:31" ht="12" customHeight="1">
      <c r="B13" s="68" t="s">
        <v>42</v>
      </c>
      <c r="C13" s="325">
        <v>-1623</v>
      </c>
      <c r="D13" s="325">
        <v>185</v>
      </c>
      <c r="E13" s="335">
        <v>-1276</v>
      </c>
      <c r="F13" s="300">
        <v>-532</v>
      </c>
      <c r="G13" s="305">
        <v>-1598</v>
      </c>
      <c r="H13" s="339">
        <v>185</v>
      </c>
      <c r="I13" s="337">
        <v>-1322</v>
      </c>
      <c r="J13" s="71">
        <v>-461</v>
      </c>
      <c r="K13" s="378">
        <v>-1788</v>
      </c>
      <c r="L13" s="378">
        <v>185</v>
      </c>
      <c r="M13" s="337">
        <v>-1610</v>
      </c>
      <c r="N13" s="299">
        <v>-363</v>
      </c>
      <c r="O13" s="377">
        <v>-2474</v>
      </c>
      <c r="P13" s="378">
        <v>124</v>
      </c>
      <c r="Q13" s="337">
        <v>-1532</v>
      </c>
      <c r="R13" s="379">
        <v>-1066</v>
      </c>
      <c r="S13" s="377">
        <v>-3543</v>
      </c>
      <c r="T13" s="334">
        <v>-1853</v>
      </c>
      <c r="U13" s="379">
        <v>-1690</v>
      </c>
      <c r="V13" s="325">
        <f t="shared" si="3"/>
        <v>-11026</v>
      </c>
      <c r="W13" s="378">
        <f t="shared" si="0"/>
        <v>679</v>
      </c>
      <c r="X13" s="380">
        <f t="shared" si="1"/>
        <v>-7593</v>
      </c>
      <c r="Y13" s="379">
        <f t="shared" si="2"/>
        <v>-4112</v>
      </c>
      <c r="Z13" s="56"/>
      <c r="AD13" s="5"/>
      <c r="AE13" s="5"/>
    </row>
    <row r="14" spans="2:31" ht="12" customHeight="1">
      <c r="B14" s="68" t="s">
        <v>43</v>
      </c>
      <c r="C14" s="325">
        <v>-1654</v>
      </c>
      <c r="D14" s="325">
        <v>425</v>
      </c>
      <c r="E14" s="335">
        <v>-1398</v>
      </c>
      <c r="F14" s="300">
        <v>-681</v>
      </c>
      <c r="G14" s="305">
        <v>-1437</v>
      </c>
      <c r="H14" s="339">
        <v>425</v>
      </c>
      <c r="I14" s="337">
        <v>-1840</v>
      </c>
      <c r="J14" s="71">
        <v>-22</v>
      </c>
      <c r="K14" s="378">
        <v>-1278</v>
      </c>
      <c r="L14" s="378">
        <v>425</v>
      </c>
      <c r="M14" s="337">
        <v>-1803</v>
      </c>
      <c r="N14" s="299">
        <v>100</v>
      </c>
      <c r="O14" s="377">
        <v>-2199</v>
      </c>
      <c r="P14" s="378">
        <v>319</v>
      </c>
      <c r="Q14" s="337">
        <v>-2188</v>
      </c>
      <c r="R14" s="379">
        <v>-330</v>
      </c>
      <c r="S14" s="377">
        <v>-3872</v>
      </c>
      <c r="T14" s="334">
        <v>-2320</v>
      </c>
      <c r="U14" s="379">
        <v>-1552</v>
      </c>
      <c r="V14" s="325">
        <f t="shared" si="3"/>
        <v>-10440</v>
      </c>
      <c r="W14" s="378">
        <f t="shared" si="0"/>
        <v>1594</v>
      </c>
      <c r="X14" s="380">
        <f t="shared" si="1"/>
        <v>-9549</v>
      </c>
      <c r="Y14" s="379">
        <f t="shared" si="2"/>
        <v>-2485</v>
      </c>
      <c r="Z14" s="56"/>
      <c r="AD14" s="5"/>
      <c r="AE14" s="5"/>
    </row>
    <row r="15" spans="2:31" ht="12" customHeight="1">
      <c r="B15" s="68" t="s">
        <v>44</v>
      </c>
      <c r="C15" s="325">
        <v>-2619</v>
      </c>
      <c r="D15" s="325">
        <v>183</v>
      </c>
      <c r="E15" s="335">
        <v>-1625</v>
      </c>
      <c r="F15" s="300">
        <v>-1177</v>
      </c>
      <c r="G15" s="305">
        <v>-2893</v>
      </c>
      <c r="H15" s="339">
        <v>183</v>
      </c>
      <c r="I15" s="337">
        <v>-1708</v>
      </c>
      <c r="J15" s="71">
        <v>-1368</v>
      </c>
      <c r="K15" s="378">
        <v>-2771</v>
      </c>
      <c r="L15" s="378">
        <v>183</v>
      </c>
      <c r="M15" s="337">
        <v>-1762</v>
      </c>
      <c r="N15" s="299">
        <v>-1192</v>
      </c>
      <c r="O15" s="377">
        <v>-3033</v>
      </c>
      <c r="P15" s="378">
        <v>143</v>
      </c>
      <c r="Q15" s="337">
        <v>-1894</v>
      </c>
      <c r="R15" s="379">
        <v>-1282</v>
      </c>
      <c r="S15" s="377">
        <v>-3368</v>
      </c>
      <c r="T15" s="334">
        <v>-2080</v>
      </c>
      <c r="U15" s="379">
        <v>-1288</v>
      </c>
      <c r="V15" s="325">
        <f t="shared" si="3"/>
        <v>-14684</v>
      </c>
      <c r="W15" s="378">
        <f t="shared" si="0"/>
        <v>692</v>
      </c>
      <c r="X15" s="380">
        <f t="shared" si="1"/>
        <v>-9069</v>
      </c>
      <c r="Y15" s="379">
        <f t="shared" si="2"/>
        <v>-6307</v>
      </c>
      <c r="Z15" s="56"/>
      <c r="AD15" s="5"/>
      <c r="AE15" s="5"/>
    </row>
    <row r="16" spans="2:31" ht="12" customHeight="1">
      <c r="B16" s="68" t="s">
        <v>45</v>
      </c>
      <c r="C16" s="325">
        <v>-2338</v>
      </c>
      <c r="D16" s="325">
        <v>154</v>
      </c>
      <c r="E16" s="335">
        <v>-1430</v>
      </c>
      <c r="F16" s="300">
        <v>-1062</v>
      </c>
      <c r="G16" s="305">
        <v>-2482</v>
      </c>
      <c r="H16" s="339">
        <v>154</v>
      </c>
      <c r="I16" s="337">
        <v>-1515</v>
      </c>
      <c r="J16" s="71">
        <v>-1121</v>
      </c>
      <c r="K16" s="378">
        <v>-2700</v>
      </c>
      <c r="L16" s="378">
        <v>154</v>
      </c>
      <c r="M16" s="337">
        <v>-1554</v>
      </c>
      <c r="N16" s="299">
        <v>-1300</v>
      </c>
      <c r="O16" s="377">
        <v>-2583</v>
      </c>
      <c r="P16" s="378">
        <v>117</v>
      </c>
      <c r="Q16" s="337">
        <v>-1590</v>
      </c>
      <c r="R16" s="379">
        <v>-1110</v>
      </c>
      <c r="S16" s="377">
        <v>-2827</v>
      </c>
      <c r="T16" s="334">
        <v>-1734</v>
      </c>
      <c r="U16" s="379">
        <v>-1093</v>
      </c>
      <c r="V16" s="325">
        <f t="shared" si="3"/>
        <v>-12930</v>
      </c>
      <c r="W16" s="378">
        <f t="shared" si="0"/>
        <v>579</v>
      </c>
      <c r="X16" s="380">
        <f t="shared" si="1"/>
        <v>-7823</v>
      </c>
      <c r="Y16" s="379">
        <f t="shared" si="2"/>
        <v>-5686</v>
      </c>
      <c r="Z16" s="56"/>
      <c r="AD16" s="5"/>
      <c r="AE16" s="5"/>
    </row>
    <row r="17" spans="2:31" ht="12" customHeight="1">
      <c r="B17" s="68" t="s">
        <v>46</v>
      </c>
      <c r="C17" s="325">
        <v>-994</v>
      </c>
      <c r="D17" s="325">
        <v>131</v>
      </c>
      <c r="E17" s="335">
        <v>-723</v>
      </c>
      <c r="F17" s="300">
        <v>-402</v>
      </c>
      <c r="G17" s="305">
        <v>-960</v>
      </c>
      <c r="H17" s="339">
        <v>131</v>
      </c>
      <c r="I17" s="337">
        <v>-743</v>
      </c>
      <c r="J17" s="71">
        <v>-348</v>
      </c>
      <c r="K17" s="378">
        <v>-1065</v>
      </c>
      <c r="L17" s="378">
        <v>131</v>
      </c>
      <c r="M17" s="337">
        <v>-836</v>
      </c>
      <c r="N17" s="299">
        <v>-360</v>
      </c>
      <c r="O17" s="377">
        <v>-1128</v>
      </c>
      <c r="P17" s="378">
        <v>93</v>
      </c>
      <c r="Q17" s="337">
        <v>-826</v>
      </c>
      <c r="R17" s="379">
        <v>-395</v>
      </c>
      <c r="S17" s="377">
        <v>-1361</v>
      </c>
      <c r="T17" s="334">
        <v>-916</v>
      </c>
      <c r="U17" s="379">
        <v>-445</v>
      </c>
      <c r="V17" s="325">
        <f t="shared" si="3"/>
        <v>-5508</v>
      </c>
      <c r="W17" s="378">
        <f t="shared" si="0"/>
        <v>486</v>
      </c>
      <c r="X17" s="380">
        <f t="shared" si="1"/>
        <v>-4044</v>
      </c>
      <c r="Y17" s="379">
        <f t="shared" si="2"/>
        <v>-1950</v>
      </c>
      <c r="Z17" s="56"/>
      <c r="AD17" s="5"/>
      <c r="AE17" s="5"/>
    </row>
    <row r="18" spans="2:31" ht="12" customHeight="1">
      <c r="B18" s="68" t="s">
        <v>47</v>
      </c>
      <c r="C18" s="325">
        <v>-1439</v>
      </c>
      <c r="D18" s="325">
        <v>206</v>
      </c>
      <c r="E18" s="335">
        <v>-1102</v>
      </c>
      <c r="F18" s="300">
        <v>-543</v>
      </c>
      <c r="G18" s="305">
        <v>-1919</v>
      </c>
      <c r="H18" s="339">
        <v>206</v>
      </c>
      <c r="I18" s="337">
        <v>-1424</v>
      </c>
      <c r="J18" s="71">
        <v>-701</v>
      </c>
      <c r="K18" s="378">
        <v>-1564</v>
      </c>
      <c r="L18" s="378">
        <v>206</v>
      </c>
      <c r="M18" s="337">
        <v>-1247</v>
      </c>
      <c r="N18" s="299">
        <v>-523</v>
      </c>
      <c r="O18" s="377">
        <v>-1338</v>
      </c>
      <c r="P18" s="378">
        <v>153</v>
      </c>
      <c r="Q18" s="337">
        <v>-1250</v>
      </c>
      <c r="R18" s="379">
        <v>-241</v>
      </c>
      <c r="S18" s="377">
        <v>-1489</v>
      </c>
      <c r="T18" s="334">
        <v>-1426</v>
      </c>
      <c r="U18" s="379">
        <v>-63</v>
      </c>
      <c r="V18" s="325">
        <f t="shared" si="3"/>
        <v>-7749</v>
      </c>
      <c r="W18" s="378">
        <f t="shared" si="0"/>
        <v>771</v>
      </c>
      <c r="X18" s="380">
        <f t="shared" si="1"/>
        <v>-6449</v>
      </c>
      <c r="Y18" s="379">
        <f t="shared" si="2"/>
        <v>-2071</v>
      </c>
      <c r="Z18" s="56"/>
      <c r="AD18" s="5"/>
      <c r="AE18" s="5"/>
    </row>
    <row r="19" spans="2:31" ht="12" customHeight="1">
      <c r="B19" s="72"/>
      <c r="C19" s="73"/>
      <c r="D19" s="73"/>
      <c r="E19" s="74"/>
      <c r="F19" s="301"/>
      <c r="G19" s="306"/>
      <c r="H19" s="154"/>
      <c r="I19" s="338"/>
      <c r="J19" s="307"/>
      <c r="K19" s="75"/>
      <c r="L19" s="154"/>
      <c r="M19" s="338"/>
      <c r="N19" s="381"/>
      <c r="O19" s="154"/>
      <c r="P19" s="154"/>
      <c r="Q19" s="338"/>
      <c r="R19" s="307"/>
      <c r="S19" s="154"/>
      <c r="T19" s="154"/>
      <c r="U19" s="307"/>
      <c r="V19" s="73"/>
      <c r="W19" s="154"/>
      <c r="X19" s="74"/>
      <c r="Y19" s="307"/>
      <c r="Z19" s="309"/>
      <c r="AB19" s="76"/>
      <c r="AC19" s="77"/>
      <c r="AD19" s="5"/>
      <c r="AE19" s="5"/>
    </row>
    <row r="20" spans="2:31" ht="12" customHeight="1">
      <c r="B20" s="249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D20" s="76"/>
      <c r="AE20" s="77"/>
    </row>
    <row r="23" ht="14.25">
      <c r="B23" s="60" t="s">
        <v>151</v>
      </c>
    </row>
    <row r="24" spans="2:21" ht="12" customHeight="1">
      <c r="B24" s="472" t="s">
        <v>143</v>
      </c>
      <c r="C24" s="467" t="s">
        <v>267</v>
      </c>
      <c r="D24" s="468"/>
      <c r="E24" s="469"/>
      <c r="F24" s="467" t="s">
        <v>268</v>
      </c>
      <c r="G24" s="468"/>
      <c r="H24" s="469"/>
      <c r="I24" s="467" t="s">
        <v>251</v>
      </c>
      <c r="J24" s="468"/>
      <c r="K24" s="469"/>
      <c r="L24" s="467" t="s">
        <v>259</v>
      </c>
      <c r="M24" s="468"/>
      <c r="N24" s="469"/>
      <c r="O24" s="467" t="s">
        <v>265</v>
      </c>
      <c r="P24" s="468"/>
      <c r="Q24" s="469"/>
      <c r="R24" s="467" t="s">
        <v>276</v>
      </c>
      <c r="S24" s="468"/>
      <c r="T24" s="469"/>
      <c r="U24" s="326"/>
    </row>
    <row r="25" spans="2:21" ht="12" customHeight="1">
      <c r="B25" s="473"/>
      <c r="C25" s="322" t="s">
        <v>144</v>
      </c>
      <c r="D25" s="243"/>
      <c r="E25" s="240"/>
      <c r="F25" s="322" t="s">
        <v>144</v>
      </c>
      <c r="G25" s="243"/>
      <c r="H25" s="240"/>
      <c r="I25" s="322" t="s">
        <v>144</v>
      </c>
      <c r="J25" s="243"/>
      <c r="K25" s="240"/>
      <c r="L25" s="470" t="s">
        <v>144</v>
      </c>
      <c r="M25" s="62"/>
      <c r="N25" s="63"/>
      <c r="O25" s="470" t="s">
        <v>144</v>
      </c>
      <c r="P25" s="62"/>
      <c r="Q25" s="63"/>
      <c r="R25" s="470" t="s">
        <v>144</v>
      </c>
      <c r="S25" s="62"/>
      <c r="T25" s="63"/>
      <c r="U25" s="327"/>
    </row>
    <row r="26" spans="2:34" ht="22.5">
      <c r="B26" s="474"/>
      <c r="C26" s="323"/>
      <c r="D26" s="64" t="s">
        <v>145</v>
      </c>
      <c r="E26" s="64" t="s">
        <v>146</v>
      </c>
      <c r="F26" s="323"/>
      <c r="G26" s="64" t="s">
        <v>145</v>
      </c>
      <c r="H26" s="64" t="s">
        <v>146</v>
      </c>
      <c r="I26" s="323"/>
      <c r="J26" s="64" t="s">
        <v>145</v>
      </c>
      <c r="K26" s="64" t="s">
        <v>146</v>
      </c>
      <c r="L26" s="471"/>
      <c r="M26" s="64" t="s">
        <v>145</v>
      </c>
      <c r="N26" s="64" t="s">
        <v>146</v>
      </c>
      <c r="O26" s="471"/>
      <c r="P26" s="64" t="s">
        <v>145</v>
      </c>
      <c r="Q26" s="64" t="s">
        <v>146</v>
      </c>
      <c r="R26" s="471"/>
      <c r="S26" s="64" t="s">
        <v>145</v>
      </c>
      <c r="T26" s="64" t="s">
        <v>146</v>
      </c>
      <c r="U26" s="328"/>
      <c r="AD26" s="78"/>
      <c r="AE26" s="78"/>
      <c r="AF26" s="78"/>
      <c r="AG26" s="78"/>
      <c r="AH26" s="78"/>
    </row>
    <row r="27" spans="2:37" ht="12" customHeight="1">
      <c r="B27" s="65"/>
      <c r="C27" s="178" t="s">
        <v>36</v>
      </c>
      <c r="D27" s="66" t="s">
        <v>36</v>
      </c>
      <c r="E27" s="67" t="s">
        <v>36</v>
      </c>
      <c r="F27" s="178" t="s">
        <v>36</v>
      </c>
      <c r="G27" s="66" t="s">
        <v>36</v>
      </c>
      <c r="H27" s="67" t="s">
        <v>36</v>
      </c>
      <c r="I27" s="178" t="s">
        <v>36</v>
      </c>
      <c r="J27" s="66" t="s">
        <v>36</v>
      </c>
      <c r="K27" s="67" t="s">
        <v>36</v>
      </c>
      <c r="L27" s="178" t="s">
        <v>36</v>
      </c>
      <c r="M27" s="66" t="s">
        <v>36</v>
      </c>
      <c r="N27" s="67" t="s">
        <v>36</v>
      </c>
      <c r="O27" s="178" t="s">
        <v>36</v>
      </c>
      <c r="P27" s="66" t="s">
        <v>36</v>
      </c>
      <c r="Q27" s="67" t="s">
        <v>36</v>
      </c>
      <c r="R27" s="178" t="s">
        <v>36</v>
      </c>
      <c r="S27" s="66" t="s">
        <v>36</v>
      </c>
      <c r="T27" s="277" t="s">
        <v>36</v>
      </c>
      <c r="U27" s="282"/>
      <c r="AD27" s="79"/>
      <c r="AE27" s="80"/>
      <c r="AF27" s="79"/>
      <c r="AG27" s="81"/>
      <c r="AH27" s="81"/>
      <c r="AI27" s="61"/>
      <c r="AJ27" s="82"/>
      <c r="AK27" s="82"/>
    </row>
    <row r="28" spans="2:37" ht="12" customHeight="1">
      <c r="B28" s="68" t="s">
        <v>37</v>
      </c>
      <c r="C28" s="248">
        <v>-0.2146535728831968</v>
      </c>
      <c r="D28" s="83">
        <v>-0.2728132440834885</v>
      </c>
      <c r="E28" s="83">
        <v>-0.03671823772757243</v>
      </c>
      <c r="F28" s="248">
        <v>-0.2519233029871606</v>
      </c>
      <c r="G28" s="83">
        <v>-0.32510387505097604</v>
      </c>
      <c r="H28" s="83">
        <v>-0.02151516075054169</v>
      </c>
      <c r="I28" s="248">
        <v>-0.28755088883250995</v>
      </c>
      <c r="J28" s="83">
        <v>-0.36397166138795906</v>
      </c>
      <c r="K28" s="83">
        <v>-0.018514123384447228</v>
      </c>
      <c r="L28" s="248">
        <v>-0.4001317600435115</v>
      </c>
      <c r="M28" s="83">
        <v>-0.3961556125510561</v>
      </c>
      <c r="N28" s="382">
        <v>-0.07501786530490304</v>
      </c>
      <c r="O28" s="248">
        <v>-0.6392155225393701</v>
      </c>
      <c r="P28" s="83">
        <v>-0.4894011012394621</v>
      </c>
      <c r="Q28" s="382">
        <v>-0.14983273378264841</v>
      </c>
      <c r="R28" s="383">
        <v>-1.7812553740326742</v>
      </c>
      <c r="S28" s="83">
        <v>-1.8361225505724759</v>
      </c>
      <c r="T28" s="382">
        <v>-0.2991175272661447</v>
      </c>
      <c r="U28" s="383"/>
      <c r="AD28" s="5"/>
      <c r="AG28" s="76"/>
      <c r="AH28" s="84"/>
      <c r="AI28" s="85"/>
      <c r="AJ28" s="86"/>
      <c r="AK28" s="86"/>
    </row>
    <row r="29" spans="2:37" ht="12" customHeight="1">
      <c r="B29" s="70"/>
      <c r="C29" s="248"/>
      <c r="D29" s="83"/>
      <c r="E29" s="83"/>
      <c r="F29" s="248"/>
      <c r="G29" s="83"/>
      <c r="H29" s="83"/>
      <c r="I29" s="248"/>
      <c r="J29" s="83"/>
      <c r="K29" s="83"/>
      <c r="L29" s="248"/>
      <c r="M29" s="83"/>
      <c r="N29" s="382"/>
      <c r="O29" s="248"/>
      <c r="P29" s="83"/>
      <c r="Q29" s="382"/>
      <c r="R29" s="383"/>
      <c r="S29" s="83"/>
      <c r="T29" s="382"/>
      <c r="U29" s="383"/>
      <c r="AD29" s="5"/>
      <c r="AE29" s="5"/>
      <c r="AI29" s="61"/>
      <c r="AJ29" s="86"/>
      <c r="AK29" s="86"/>
    </row>
    <row r="30" spans="2:37" ht="12" customHeight="1">
      <c r="B30" s="68" t="s">
        <v>38</v>
      </c>
      <c r="C30" s="248">
        <v>-0.11500750345900677</v>
      </c>
      <c r="D30" s="83">
        <v>-0.26772436246100567</v>
      </c>
      <c r="E30" s="83">
        <v>0.041689438436750284</v>
      </c>
      <c r="F30" s="248">
        <v>-0.2181667093231427</v>
      </c>
      <c r="G30" s="83">
        <v>-0.33044115913600774</v>
      </c>
      <c r="H30" s="83">
        <v>0.0014327365985400415</v>
      </c>
      <c r="I30" s="248">
        <v>-0.17387070520104453</v>
      </c>
      <c r="J30" s="83">
        <v>-0.3684309800525136</v>
      </c>
      <c r="K30" s="83">
        <v>0.08347621319524623</v>
      </c>
      <c r="L30" s="248">
        <v>-0.35338137925308055</v>
      </c>
      <c r="M30" s="83">
        <v>-0.3964671015338909</v>
      </c>
      <c r="N30" s="382">
        <v>-0.04047050393296149</v>
      </c>
      <c r="O30" s="248">
        <v>-0.5964159926094282</v>
      </c>
      <c r="P30" s="83">
        <v>-0.5266044836835282</v>
      </c>
      <c r="Q30" s="382">
        <v>-0.06981150892590007</v>
      </c>
      <c r="R30" s="383">
        <v>-1.4491075534820668</v>
      </c>
      <c r="S30" s="83">
        <v>-1.8811662853682225</v>
      </c>
      <c r="T30" s="382">
        <v>0.016782769169922936</v>
      </c>
      <c r="U30" s="383"/>
      <c r="AD30" s="5"/>
      <c r="AG30" s="84"/>
      <c r="AH30" s="77"/>
      <c r="AI30" s="85"/>
      <c r="AJ30" s="86"/>
      <c r="AK30" s="86"/>
    </row>
    <row r="31" spans="2:37" ht="12" customHeight="1">
      <c r="B31" s="68" t="s">
        <v>39</v>
      </c>
      <c r="C31" s="248">
        <v>0.035782661323379775</v>
      </c>
      <c r="D31" s="83">
        <v>-0.14151485616198187</v>
      </c>
      <c r="E31" s="83">
        <v>0.055253582064609987</v>
      </c>
      <c r="F31" s="248">
        <v>0.13102760739153826</v>
      </c>
      <c r="G31" s="83">
        <v>-0.15059979598644793</v>
      </c>
      <c r="H31" s="83">
        <v>0.15975919458997712</v>
      </c>
      <c r="I31" s="248">
        <v>0.02532389063545634</v>
      </c>
      <c r="J31" s="83">
        <v>-0.20191710518080586</v>
      </c>
      <c r="K31" s="83">
        <v>0.10553225907399294</v>
      </c>
      <c r="L31" s="248">
        <v>0.01790513742674296</v>
      </c>
      <c r="M31" s="83">
        <v>-0.23276678654765848</v>
      </c>
      <c r="N31" s="382">
        <v>0.16008733086383625</v>
      </c>
      <c r="O31" s="248">
        <v>-0.3530338000026949</v>
      </c>
      <c r="P31" s="83">
        <v>-0.34466031565148597</v>
      </c>
      <c r="Q31" s="382">
        <v>-0.008469731297774577</v>
      </c>
      <c r="R31" s="383">
        <v>-0.14370934062489452</v>
      </c>
      <c r="S31" s="83">
        <v>-1.0728046951481218</v>
      </c>
      <c r="T31" s="382">
        <v>0.4726011872899215</v>
      </c>
      <c r="U31" s="383"/>
      <c r="AD31" s="5"/>
      <c r="AG31" s="84"/>
      <c r="AH31" s="77"/>
      <c r="AI31" s="85"/>
      <c r="AJ31" s="86"/>
      <c r="AK31" s="86"/>
    </row>
    <row r="32" spans="2:37" ht="12" customHeight="1">
      <c r="B32" s="68" t="s">
        <v>40</v>
      </c>
      <c r="C32" s="248">
        <v>-0.07401709046302264</v>
      </c>
      <c r="D32" s="83">
        <v>-0.14531457555109997</v>
      </c>
      <c r="E32" s="83">
        <v>0.04284561435619265</v>
      </c>
      <c r="F32" s="248">
        <v>-0.12289834808529645</v>
      </c>
      <c r="G32" s="83">
        <v>-0.20432197147815084</v>
      </c>
      <c r="H32" s="83">
        <v>0.05298777535957477</v>
      </c>
      <c r="I32" s="248">
        <v>-0.21998930607539913</v>
      </c>
      <c r="J32" s="83">
        <v>-0.2513766691896922</v>
      </c>
      <c r="K32" s="83">
        <v>0.0029165248911511244</v>
      </c>
      <c r="L32" s="248">
        <v>-0.4209055314837059</v>
      </c>
      <c r="M32" s="83">
        <v>-0.3062143416878813</v>
      </c>
      <c r="N32" s="382">
        <v>-0.13626538205110716</v>
      </c>
      <c r="O32" s="248">
        <v>-0.5414947996091845</v>
      </c>
      <c r="P32" s="83">
        <v>-0.3820096250211412</v>
      </c>
      <c r="Q32" s="382">
        <v>-0.15948517458804323</v>
      </c>
      <c r="R32" s="383">
        <v>-1.3725041755896072</v>
      </c>
      <c r="S32" s="83">
        <v>-1.2840717716281682</v>
      </c>
      <c r="T32" s="382">
        <v>-0.1951611673631758</v>
      </c>
      <c r="U32" s="383"/>
      <c r="AD32" s="5"/>
      <c r="AG32" s="84"/>
      <c r="AH32" s="77"/>
      <c r="AI32" s="85"/>
      <c r="AJ32" s="86"/>
      <c r="AK32" s="86"/>
    </row>
    <row r="33" spans="2:37" ht="12" customHeight="1">
      <c r="B33" s="68" t="s">
        <v>41</v>
      </c>
      <c r="C33" s="248">
        <v>0.10328963530383903</v>
      </c>
      <c r="D33" s="83">
        <v>-0.1224373417119983</v>
      </c>
      <c r="E33" s="83">
        <v>0.11894312533893898</v>
      </c>
      <c r="F33" s="248">
        <v>0.038902801559458536</v>
      </c>
      <c r="G33" s="83">
        <v>-0.175690071558845</v>
      </c>
      <c r="H33" s="83">
        <v>0.10792390110043337</v>
      </c>
      <c r="I33" s="248">
        <v>-0.09199234512182713</v>
      </c>
      <c r="J33" s="83">
        <v>-0.22984148046347416</v>
      </c>
      <c r="K33" s="83">
        <v>0.031221644404983758</v>
      </c>
      <c r="L33" s="248">
        <v>-0.13114003942571822</v>
      </c>
      <c r="M33" s="83">
        <v>-0.24525977586214112</v>
      </c>
      <c r="N33" s="382">
        <v>0.03431962733907094</v>
      </c>
      <c r="O33" s="248">
        <v>-0.253404688964603</v>
      </c>
      <c r="P33" s="83">
        <v>-0.28721060667652903</v>
      </c>
      <c r="Q33" s="382">
        <v>0.033805917711926085</v>
      </c>
      <c r="R33" s="383">
        <v>-0.3342955088549925</v>
      </c>
      <c r="S33" s="83">
        <v>-1.0606728900998281</v>
      </c>
      <c r="T33" s="382">
        <v>0.32619983473658354</v>
      </c>
      <c r="U33" s="383"/>
      <c r="AD33" s="5"/>
      <c r="AG33" s="84"/>
      <c r="AH33" s="77"/>
      <c r="AI33" s="85"/>
      <c r="AJ33" s="86"/>
      <c r="AK33" s="86"/>
    </row>
    <row r="34" spans="2:37" ht="12" customHeight="1">
      <c r="B34" s="68" t="s">
        <v>42</v>
      </c>
      <c r="C34" s="248">
        <v>-0.5986897437032447</v>
      </c>
      <c r="D34" s="83">
        <v>-0.4711303436002333</v>
      </c>
      <c r="E34" s="83">
        <v>-0.19642738463583395</v>
      </c>
      <c r="F34" s="248">
        <v>-0.5930181208228034</v>
      </c>
      <c r="G34" s="83">
        <v>-0.4905944654116058</v>
      </c>
      <c r="H34" s="83">
        <v>-0.17107719255276116</v>
      </c>
      <c r="I34" s="248">
        <v>-0.6674854687517499</v>
      </c>
      <c r="J34" s="83">
        <v>-0.6010355730930186</v>
      </c>
      <c r="K34" s="83">
        <v>-0.13551298946134518</v>
      </c>
      <c r="L34" s="248">
        <v>-0.9297850670655398</v>
      </c>
      <c r="M34" s="83">
        <v>-0.5757601951270844</v>
      </c>
      <c r="N34" s="382">
        <v>-0.40062687206623493</v>
      </c>
      <c r="O34" s="248">
        <v>-1.3440360533972664</v>
      </c>
      <c r="P34" s="83">
        <v>-0.7029350287736762</v>
      </c>
      <c r="Q34" s="382">
        <v>-0.6411010246235902</v>
      </c>
      <c r="R34" s="383">
        <v>-4.06725392117805</v>
      </c>
      <c r="S34" s="83">
        <v>-2.800894161391705</v>
      </c>
      <c r="T34" s="382">
        <v>-1.5168282354329896</v>
      </c>
      <c r="U34" s="383"/>
      <c r="AD34" s="5"/>
      <c r="AG34" s="84"/>
      <c r="AH34" s="77"/>
      <c r="AI34" s="85"/>
      <c r="AJ34" s="86"/>
      <c r="AK34" s="86"/>
    </row>
    <row r="35" spans="2:37" ht="12" customHeight="1">
      <c r="B35" s="68" t="s">
        <v>43</v>
      </c>
      <c r="C35" s="248">
        <v>-0.2863008339766736</v>
      </c>
      <c r="D35" s="83">
        <v>-0.24220835809414246</v>
      </c>
      <c r="E35" s="83">
        <v>-0.11798561649650288</v>
      </c>
      <c r="F35" s="248">
        <v>-0.2494531819602125</v>
      </c>
      <c r="G35" s="83">
        <v>-0.3194111724473145</v>
      </c>
      <c r="H35" s="83">
        <v>-0.003819046627087456</v>
      </c>
      <c r="I35" s="248">
        <v>-0.22240669099566152</v>
      </c>
      <c r="J35" s="83">
        <v>-0.3137709419915318</v>
      </c>
      <c r="K35" s="83">
        <v>0.017402714475403876</v>
      </c>
      <c r="L35" s="248">
        <v>-0.38353870706119353</v>
      </c>
      <c r="M35" s="83">
        <v>-0.38162014145061</v>
      </c>
      <c r="N35" s="382">
        <v>-0.05755696831750516</v>
      </c>
      <c r="O35" s="248">
        <v>-0.6779352389756734</v>
      </c>
      <c r="P35" s="83">
        <v>-0.4062008663283994</v>
      </c>
      <c r="Q35" s="382">
        <v>-0.27173437264727407</v>
      </c>
      <c r="R35" s="383">
        <v>-1.8071225554513133</v>
      </c>
      <c r="S35" s="83">
        <v>-1.6528939925291752</v>
      </c>
      <c r="T35" s="382">
        <v>-0.43014363508587294</v>
      </c>
      <c r="U35" s="383"/>
      <c r="AD35" s="5"/>
      <c r="AG35" s="84"/>
      <c r="AH35" s="77"/>
      <c r="AI35" s="85"/>
      <c r="AJ35" s="86"/>
      <c r="AK35" s="86"/>
    </row>
    <row r="36" spans="2:37" ht="12" customHeight="1">
      <c r="B36" s="68" t="s">
        <v>44</v>
      </c>
      <c r="C36" s="248">
        <v>-1.0180203992785621</v>
      </c>
      <c r="D36" s="83">
        <v>-0.6321702697130142</v>
      </c>
      <c r="E36" s="83">
        <v>-0.4582748170596496</v>
      </c>
      <c r="F36" s="248">
        <v>-1.1360914213905633</v>
      </c>
      <c r="G36" s="83">
        <v>-0.6707376936519468</v>
      </c>
      <c r="H36" s="83">
        <v>-0.5372184806298965</v>
      </c>
      <c r="I36" s="248">
        <v>-1.1006863897804189</v>
      </c>
      <c r="J36" s="83">
        <v>-0.6998951348946583</v>
      </c>
      <c r="K36" s="83">
        <v>-0.4734818392703931</v>
      </c>
      <c r="L36" s="248">
        <v>-1.2181652415244537</v>
      </c>
      <c r="M36" s="83">
        <v>-0.7607006157096325</v>
      </c>
      <c r="N36" s="382">
        <v>-0.5148987272121166</v>
      </c>
      <c r="O36" s="248">
        <v>-1.3693951566997904</v>
      </c>
      <c r="P36" s="83">
        <v>-0.8457072226649536</v>
      </c>
      <c r="Q36" s="382">
        <v>-0.5236879340348366</v>
      </c>
      <c r="R36" s="383">
        <v>-5.707755457428944</v>
      </c>
      <c r="S36" s="83">
        <v>-3.5251725853597864</v>
      </c>
      <c r="T36" s="382">
        <v>-2.4515672616456246</v>
      </c>
      <c r="U36" s="383"/>
      <c r="AD36" s="5"/>
      <c r="AG36" s="84"/>
      <c r="AH36" s="77"/>
      <c r="AI36" s="85"/>
      <c r="AJ36" s="86"/>
      <c r="AK36" s="86"/>
    </row>
    <row r="37" spans="2:37" ht="12" customHeight="1">
      <c r="B37" s="68" t="s">
        <v>45</v>
      </c>
      <c r="C37" s="248">
        <v>-1.3945803434556723</v>
      </c>
      <c r="D37" s="83">
        <v>-0.8539403674929386</v>
      </c>
      <c r="E37" s="83">
        <v>-0.6341850841101404</v>
      </c>
      <c r="F37" s="248">
        <v>-1.5014124891870475</v>
      </c>
      <c r="G37" s="83">
        <v>-0.916454440418363</v>
      </c>
      <c r="H37" s="83">
        <v>-0.6781157938673167</v>
      </c>
      <c r="I37" s="248">
        <v>-1.6581812822040298</v>
      </c>
      <c r="J37" s="83">
        <v>-0.9543754490907639</v>
      </c>
      <c r="K37" s="83">
        <v>-0.798383580320459</v>
      </c>
      <c r="L37" s="248">
        <v>-1.6130744587176586</v>
      </c>
      <c r="M37" s="83">
        <v>-0.9929494345184195</v>
      </c>
      <c r="N37" s="382">
        <v>-0.6931911146638022</v>
      </c>
      <c r="O37" s="248">
        <v>-1.7943965571959937</v>
      </c>
      <c r="P37" s="83">
        <v>-1.1006309268404149</v>
      </c>
      <c r="Q37" s="382">
        <v>-0.6937656303555787</v>
      </c>
      <c r="R37" s="383">
        <v>-7.71254227582628</v>
      </c>
      <c r="S37" s="83">
        <v>-4.666296846387392</v>
      </c>
      <c r="T37" s="382">
        <v>-3.3916098515350526</v>
      </c>
      <c r="U37" s="383"/>
      <c r="AD37" s="5"/>
      <c r="AG37" s="84"/>
      <c r="AH37" s="77"/>
      <c r="AI37" s="85"/>
      <c r="AJ37" s="86"/>
      <c r="AK37" s="86"/>
    </row>
    <row r="38" spans="2:37" ht="12" customHeight="1">
      <c r="B38" s="68" t="s">
        <v>46</v>
      </c>
      <c r="C38" s="248">
        <v>-0.9460719928425941</v>
      </c>
      <c r="D38" s="83">
        <v>-0.6892606892606893</v>
      </c>
      <c r="E38" s="83">
        <v>-0.38324038324038323</v>
      </c>
      <c r="F38" s="248">
        <v>-0.9224383119378892</v>
      </c>
      <c r="G38" s="83">
        <v>-0.7139288185102621</v>
      </c>
      <c r="H38" s="83">
        <v>-0.3343838880774848</v>
      </c>
      <c r="I38" s="248">
        <v>-1.0328574753665916</v>
      </c>
      <c r="J38" s="83">
        <v>-0.810768872682132</v>
      </c>
      <c r="K38" s="83">
        <v>-0.34913492125067885</v>
      </c>
      <c r="L38" s="248">
        <v>-1.1053730143953275</v>
      </c>
      <c r="M38" s="83">
        <v>-0.8094309484845219</v>
      </c>
      <c r="N38" s="382">
        <v>-0.38707654316148443</v>
      </c>
      <c r="O38" s="248">
        <v>-1.3486063080292117</v>
      </c>
      <c r="P38" s="83">
        <v>-0.9076586173069492</v>
      </c>
      <c r="Q38" s="382">
        <v>-0.4409476907222624</v>
      </c>
      <c r="R38" s="383">
        <v>-5.242419050882303</v>
      </c>
      <c r="S38" s="83">
        <v>-3.849009194220775</v>
      </c>
      <c r="T38" s="382">
        <v>-1.855976243504083</v>
      </c>
      <c r="U38" s="383"/>
      <c r="AD38" s="5"/>
      <c r="AG38" s="84"/>
      <c r="AH38" s="77"/>
      <c r="AI38" s="85"/>
      <c r="AJ38" s="86"/>
      <c r="AK38" s="86"/>
    </row>
    <row r="39" spans="2:37" ht="12" customHeight="1">
      <c r="B39" s="68" t="s">
        <v>47</v>
      </c>
      <c r="C39" s="248">
        <v>-1.0781287461040516</v>
      </c>
      <c r="D39" s="83">
        <v>-0.8272528000480437</v>
      </c>
      <c r="E39" s="83">
        <v>-0.4076209350508963</v>
      </c>
      <c r="F39" s="248">
        <v>-1.4534245226572144</v>
      </c>
      <c r="G39" s="83">
        <v>-1.0785182492255723</v>
      </c>
      <c r="H39" s="83">
        <v>-0.5309278740920831</v>
      </c>
      <c r="I39" s="248">
        <v>-1.202022841508216</v>
      </c>
      <c r="J39" s="83">
        <v>-0.9583903346296324</v>
      </c>
      <c r="K39" s="83">
        <v>-0.4019552085094609</v>
      </c>
      <c r="L39" s="248">
        <v>-1.0408401400233371</v>
      </c>
      <c r="M39" s="83">
        <v>-0.9723842862699339</v>
      </c>
      <c r="N39" s="382">
        <v>-0.18747569039284326</v>
      </c>
      <c r="O39" s="248">
        <v>-1.170487060969091</v>
      </c>
      <c r="P39" s="83">
        <v>-1.12096343112285</v>
      </c>
      <c r="Q39" s="382">
        <v>-0.049523629846240924</v>
      </c>
      <c r="R39" s="383">
        <v>-5.8057120594581635</v>
      </c>
      <c r="S39" s="83">
        <v>-4.831725005993767</v>
      </c>
      <c r="T39" s="382">
        <v>-1.5516362982498202</v>
      </c>
      <c r="U39" s="383"/>
      <c r="AD39" s="5"/>
      <c r="AG39" s="84"/>
      <c r="AH39" s="77"/>
      <c r="AI39" s="85"/>
      <c r="AJ39" s="86"/>
      <c r="AK39" s="86"/>
    </row>
    <row r="40" spans="2:21" ht="12" customHeight="1">
      <c r="B40" s="72"/>
      <c r="C40" s="154"/>
      <c r="D40" s="74"/>
      <c r="E40" s="75"/>
      <c r="F40" s="154"/>
      <c r="G40" s="74"/>
      <c r="H40" s="75"/>
      <c r="I40" s="154"/>
      <c r="J40" s="74"/>
      <c r="K40" s="75"/>
      <c r="L40" s="154"/>
      <c r="M40" s="74"/>
      <c r="N40" s="75"/>
      <c r="O40" s="154"/>
      <c r="P40" s="74"/>
      <c r="Q40" s="75"/>
      <c r="R40" s="154"/>
      <c r="S40" s="74"/>
      <c r="T40" s="75"/>
      <c r="U40" s="329"/>
    </row>
    <row r="41" ht="12" customHeight="1">
      <c r="B41" s="61" t="s">
        <v>147</v>
      </c>
    </row>
    <row r="42" ht="12" customHeight="1">
      <c r="B42" s="5" t="s">
        <v>148</v>
      </c>
    </row>
    <row r="44" spans="2:23" ht="12" customHeight="1">
      <c r="B44" s="314"/>
      <c r="C44" s="397" t="s">
        <v>284</v>
      </c>
      <c r="D44" s="397" t="s">
        <v>285</v>
      </c>
      <c r="E44" s="397" t="s">
        <v>286</v>
      </c>
      <c r="F44" s="397" t="s">
        <v>287</v>
      </c>
      <c r="G44" s="397" t="s">
        <v>288</v>
      </c>
      <c r="H44" s="315"/>
      <c r="I44" s="61"/>
      <c r="J44" s="314"/>
      <c r="M44" s="314"/>
      <c r="O44" s="314"/>
      <c r="P44" s="314"/>
      <c r="R44" s="314"/>
      <c r="T44" s="314"/>
      <c r="V44" s="314"/>
      <c r="W44" s="314"/>
    </row>
    <row r="45" spans="2:9" ht="12" customHeight="1">
      <c r="B45" s="391" t="s">
        <v>283</v>
      </c>
      <c r="C45" s="393">
        <v>5524250</v>
      </c>
      <c r="D45" s="398">
        <v>5512392</v>
      </c>
      <c r="E45" s="398">
        <v>5498505</v>
      </c>
      <c r="F45" s="398">
        <v>5482694</v>
      </c>
      <c r="G45" s="396">
        <v>5460756</v>
      </c>
      <c r="H45" s="61"/>
      <c r="I45" s="61"/>
    </row>
    <row r="46" spans="2:14" ht="12" customHeight="1">
      <c r="B46" s="392"/>
      <c r="C46" s="394"/>
      <c r="D46" s="394"/>
      <c r="E46" s="394"/>
      <c r="F46" s="399"/>
      <c r="G46" s="394"/>
      <c r="H46" s="61"/>
      <c r="I46" s="61"/>
      <c r="N46" s="316"/>
    </row>
    <row r="47" spans="2:14" ht="12" customHeight="1">
      <c r="B47" s="391" t="s">
        <v>38</v>
      </c>
      <c r="C47" s="395">
        <v>1537291</v>
      </c>
      <c r="D47" s="395">
        <v>1535523</v>
      </c>
      <c r="E47" s="395">
        <v>1532173</v>
      </c>
      <c r="F47" s="400">
        <v>1529509</v>
      </c>
      <c r="G47" s="396">
        <v>1524104</v>
      </c>
      <c r="H47" s="61"/>
      <c r="I47" s="61"/>
      <c r="N47" s="317"/>
    </row>
    <row r="48" spans="2:14" ht="12" customHeight="1">
      <c r="B48" s="391" t="s">
        <v>39</v>
      </c>
      <c r="C48" s="395">
        <v>1036815</v>
      </c>
      <c r="D48" s="395">
        <v>1037186</v>
      </c>
      <c r="E48" s="395">
        <v>1038545</v>
      </c>
      <c r="F48" s="400">
        <v>1038808</v>
      </c>
      <c r="G48" s="396">
        <v>1038994</v>
      </c>
      <c r="H48" s="61"/>
      <c r="I48" s="61"/>
      <c r="N48" s="318"/>
    </row>
    <row r="49" spans="2:14" ht="12" customHeight="1">
      <c r="B49" s="391" t="s">
        <v>40</v>
      </c>
      <c r="C49" s="395">
        <v>721455</v>
      </c>
      <c r="D49" s="395">
        <v>720921</v>
      </c>
      <c r="E49" s="395">
        <v>720035</v>
      </c>
      <c r="F49" s="400">
        <v>718451</v>
      </c>
      <c r="G49" s="396">
        <v>715427</v>
      </c>
      <c r="H49" s="61"/>
      <c r="I49" s="61"/>
      <c r="N49" s="318"/>
    </row>
    <row r="50" spans="2:14" ht="12" customHeight="1">
      <c r="B50" s="391" t="s">
        <v>41</v>
      </c>
      <c r="C50" s="395">
        <v>716432</v>
      </c>
      <c r="D50" s="395">
        <v>717172</v>
      </c>
      <c r="E50" s="395">
        <v>717451</v>
      </c>
      <c r="F50" s="400">
        <v>716791</v>
      </c>
      <c r="G50" s="396">
        <v>715851</v>
      </c>
      <c r="H50" s="61"/>
      <c r="I50" s="61"/>
      <c r="N50" s="316"/>
    </row>
    <row r="51" spans="2:14" ht="12" customHeight="1">
      <c r="B51" s="391" t="s">
        <v>42</v>
      </c>
      <c r="C51" s="396">
        <v>271092</v>
      </c>
      <c r="D51" s="396">
        <v>269469</v>
      </c>
      <c r="E51" s="396">
        <v>267871</v>
      </c>
      <c r="F51" s="401">
        <v>266083</v>
      </c>
      <c r="G51" s="396">
        <v>263609</v>
      </c>
      <c r="H51" s="61"/>
      <c r="I51" s="61"/>
      <c r="N51" s="316"/>
    </row>
    <row r="52" spans="2:14" ht="12" customHeight="1">
      <c r="B52" s="391" t="s">
        <v>43</v>
      </c>
      <c r="C52" s="393">
        <v>577714</v>
      </c>
      <c r="D52" s="393">
        <v>576060</v>
      </c>
      <c r="E52" s="393">
        <v>574623</v>
      </c>
      <c r="F52" s="398">
        <v>573345</v>
      </c>
      <c r="G52" s="396">
        <v>571146</v>
      </c>
      <c r="H52" s="61"/>
      <c r="I52" s="61"/>
      <c r="N52" s="318"/>
    </row>
    <row r="53" spans="2:7" ht="12" customHeight="1">
      <c r="B53" s="391" t="s">
        <v>44</v>
      </c>
      <c r="C53" s="393">
        <v>257264</v>
      </c>
      <c r="D53" s="393">
        <v>254645</v>
      </c>
      <c r="E53" s="393">
        <v>251752</v>
      </c>
      <c r="F53" s="398">
        <v>248981</v>
      </c>
      <c r="G53" s="396">
        <v>245948</v>
      </c>
    </row>
    <row r="54" spans="2:7" ht="12" customHeight="1">
      <c r="B54" s="391" t="s">
        <v>45</v>
      </c>
      <c r="C54" s="395">
        <v>167649</v>
      </c>
      <c r="D54" s="395">
        <v>165311</v>
      </c>
      <c r="E54" s="395">
        <v>162829</v>
      </c>
      <c r="F54" s="400">
        <v>160129</v>
      </c>
      <c r="G54" s="396">
        <v>157546</v>
      </c>
    </row>
    <row r="55" spans="2:7" ht="12" customHeight="1">
      <c r="B55" s="391" t="s">
        <v>46</v>
      </c>
      <c r="C55" s="395">
        <v>105066</v>
      </c>
      <c r="D55" s="395">
        <v>104072</v>
      </c>
      <c r="E55" s="395">
        <v>103112</v>
      </c>
      <c r="F55" s="400">
        <v>102047</v>
      </c>
      <c r="G55" s="396">
        <v>100919</v>
      </c>
    </row>
    <row r="56" spans="2:7" ht="12" customHeight="1">
      <c r="B56" s="391" t="s">
        <v>47</v>
      </c>
      <c r="C56" s="393">
        <v>133472</v>
      </c>
      <c r="D56" s="393">
        <v>132033</v>
      </c>
      <c r="E56" s="393">
        <v>130114</v>
      </c>
      <c r="F56" s="398">
        <v>128550</v>
      </c>
      <c r="G56" s="396">
        <v>127212</v>
      </c>
    </row>
    <row r="58" spans="2:25" ht="12" customHeight="1">
      <c r="B58" s="475" t="s">
        <v>143</v>
      </c>
      <c r="C58" s="467" t="s">
        <v>267</v>
      </c>
      <c r="D58" s="468"/>
      <c r="E58" s="468"/>
      <c r="F58" s="469"/>
      <c r="G58" s="467" t="s">
        <v>268</v>
      </c>
      <c r="H58" s="468"/>
      <c r="I58" s="468"/>
      <c r="J58" s="469"/>
      <c r="K58" s="467" t="s">
        <v>251</v>
      </c>
      <c r="L58" s="468"/>
      <c r="M58" s="468"/>
      <c r="N58" s="469"/>
      <c r="O58" s="467" t="s">
        <v>259</v>
      </c>
      <c r="P58" s="468"/>
      <c r="Q58" s="468"/>
      <c r="R58" s="469"/>
      <c r="S58" s="467" t="s">
        <v>265</v>
      </c>
      <c r="T58" s="468"/>
      <c r="U58" s="469"/>
      <c r="V58" s="467" t="s">
        <v>276</v>
      </c>
      <c r="W58" s="468"/>
      <c r="X58" s="468"/>
      <c r="Y58" s="469"/>
    </row>
    <row r="59" spans="2:25" ht="12" customHeight="1">
      <c r="B59" s="475"/>
      <c r="C59" s="470" t="s">
        <v>144</v>
      </c>
      <c r="D59" s="243"/>
      <c r="E59" s="243"/>
      <c r="F59" s="62"/>
      <c r="G59" s="470" t="s">
        <v>144</v>
      </c>
      <c r="H59" s="243"/>
      <c r="I59" s="296"/>
      <c r="J59" s="302"/>
      <c r="K59" s="470" t="s">
        <v>144</v>
      </c>
      <c r="L59" s="243"/>
      <c r="M59" s="296"/>
      <c r="N59" s="243"/>
      <c r="O59" s="470" t="s">
        <v>144</v>
      </c>
      <c r="P59" s="243"/>
      <c r="Q59" s="296"/>
      <c r="R59" s="302"/>
      <c r="S59" s="470" t="s">
        <v>144</v>
      </c>
      <c r="T59" s="296"/>
      <c r="U59" s="302"/>
      <c r="V59" s="470" t="s">
        <v>144</v>
      </c>
      <c r="W59" s="243"/>
      <c r="X59" s="62"/>
      <c r="Y59" s="63"/>
    </row>
    <row r="60" spans="2:25" ht="12" customHeight="1">
      <c r="B60" s="475"/>
      <c r="C60" s="471"/>
      <c r="D60" s="64" t="s">
        <v>277</v>
      </c>
      <c r="E60" s="64" t="s">
        <v>225</v>
      </c>
      <c r="F60" s="297" t="s">
        <v>226</v>
      </c>
      <c r="G60" s="471"/>
      <c r="H60" s="64" t="s">
        <v>277</v>
      </c>
      <c r="I60" s="64" t="s">
        <v>225</v>
      </c>
      <c r="J60" s="64" t="s">
        <v>226</v>
      </c>
      <c r="K60" s="471"/>
      <c r="L60" s="64" t="s">
        <v>277</v>
      </c>
      <c r="M60" s="64" t="s">
        <v>225</v>
      </c>
      <c r="N60" s="297" t="s">
        <v>226</v>
      </c>
      <c r="O60" s="471"/>
      <c r="P60" s="64" t="s">
        <v>277</v>
      </c>
      <c r="Q60" s="64" t="s">
        <v>225</v>
      </c>
      <c r="R60" s="64" t="s">
        <v>226</v>
      </c>
      <c r="S60" s="471"/>
      <c r="T60" s="64" t="s">
        <v>225</v>
      </c>
      <c r="U60" s="64" t="s">
        <v>226</v>
      </c>
      <c r="V60" s="471"/>
      <c r="W60" s="64" t="s">
        <v>277</v>
      </c>
      <c r="X60" s="64" t="s">
        <v>145</v>
      </c>
      <c r="Y60" s="64" t="s">
        <v>146</v>
      </c>
    </row>
    <row r="61" spans="2:25" ht="12" customHeight="1">
      <c r="B61" s="65"/>
      <c r="C61" s="333" t="s">
        <v>35</v>
      </c>
      <c r="D61" s="333"/>
      <c r="E61" s="66" t="s">
        <v>35</v>
      </c>
      <c r="F61" s="298" t="s">
        <v>35</v>
      </c>
      <c r="G61" s="303" t="s">
        <v>252</v>
      </c>
      <c r="H61" s="178"/>
      <c r="I61" s="336" t="s">
        <v>35</v>
      </c>
      <c r="J61" s="304" t="s">
        <v>35</v>
      </c>
      <c r="K61" s="178" t="s">
        <v>35</v>
      </c>
      <c r="L61" s="178"/>
      <c r="M61" s="336" t="s">
        <v>35</v>
      </c>
      <c r="N61" s="81" t="s">
        <v>35</v>
      </c>
      <c r="O61" s="178" t="s">
        <v>252</v>
      </c>
      <c r="P61" s="178"/>
      <c r="Q61" s="336" t="s">
        <v>35</v>
      </c>
      <c r="R61" s="304" t="s">
        <v>35</v>
      </c>
      <c r="S61" s="178" t="s">
        <v>252</v>
      </c>
      <c r="T61" s="178" t="s">
        <v>35</v>
      </c>
      <c r="U61" s="304" t="s">
        <v>35</v>
      </c>
      <c r="V61" s="333" t="s">
        <v>35</v>
      </c>
      <c r="W61" s="178"/>
      <c r="X61" s="66" t="s">
        <v>35</v>
      </c>
      <c r="Y61" s="304" t="s">
        <v>35</v>
      </c>
    </row>
    <row r="62" spans="2:25" ht="12" customHeight="1">
      <c r="B62" s="68" t="s">
        <v>37</v>
      </c>
      <c r="C62" s="325">
        <v>-11858</v>
      </c>
      <c r="D62" s="325">
        <v>5220</v>
      </c>
      <c r="E62" s="334">
        <v>-15053</v>
      </c>
      <c r="F62" s="299">
        <v>-2025</v>
      </c>
      <c r="G62" s="377">
        <v>-13887</v>
      </c>
      <c r="H62" s="378">
        <v>5220</v>
      </c>
      <c r="I62" s="337">
        <v>-17921</v>
      </c>
      <c r="J62" s="69">
        <v>-1186</v>
      </c>
      <c r="K62" s="378">
        <v>-15811</v>
      </c>
      <c r="L62" s="378">
        <v>5220</v>
      </c>
      <c r="M62" s="337">
        <v>-20013</v>
      </c>
      <c r="N62" s="299">
        <v>-1018</v>
      </c>
      <c r="O62" s="377">
        <v>-21938</v>
      </c>
      <c r="P62" s="378">
        <v>3895</v>
      </c>
      <c r="Q62" s="337">
        <v>-21720</v>
      </c>
      <c r="R62" s="379">
        <v>-4113</v>
      </c>
      <c r="S62" s="377">
        <v>-34907</v>
      </c>
      <c r="T62" s="334">
        <v>-26725</v>
      </c>
      <c r="U62" s="379">
        <v>-8182</v>
      </c>
      <c r="V62" s="325">
        <f>S62+O62+K62+G62+C62</f>
        <v>-98401</v>
      </c>
      <c r="W62" s="378">
        <f>P62+L62+H62+D62</f>
        <v>19555</v>
      </c>
      <c r="X62" s="380">
        <f>T62+Q62+M62+I62+E62</f>
        <v>-101432</v>
      </c>
      <c r="Y62" s="379">
        <f>U62+R62+N62+J62+F62</f>
        <v>-16524</v>
      </c>
    </row>
    <row r="63" spans="2:25" ht="12" customHeight="1">
      <c r="B63" s="70"/>
      <c r="C63" s="325"/>
      <c r="D63" s="325"/>
      <c r="E63" s="335"/>
      <c r="F63" s="300"/>
      <c r="G63" s="305"/>
      <c r="H63" s="339"/>
      <c r="I63" s="337"/>
      <c r="J63" s="71"/>
      <c r="K63" s="378"/>
      <c r="L63" s="378"/>
      <c r="M63" s="337"/>
      <c r="N63" s="299"/>
      <c r="O63" s="377"/>
      <c r="P63" s="378"/>
      <c r="Q63" s="337"/>
      <c r="R63" s="379"/>
      <c r="S63" s="377"/>
      <c r="T63" s="334"/>
      <c r="U63" s="379"/>
      <c r="V63" s="325"/>
      <c r="W63" s="378"/>
      <c r="X63" s="334"/>
      <c r="Y63" s="379"/>
    </row>
    <row r="64" spans="2:25" ht="12" customHeight="1">
      <c r="B64" s="68" t="s">
        <v>38</v>
      </c>
      <c r="C64" s="325">
        <v>-1768</v>
      </c>
      <c r="D64" s="325">
        <v>1702</v>
      </c>
      <c r="E64" s="335">
        <v>-4110</v>
      </c>
      <c r="F64" s="300">
        <v>640</v>
      </c>
      <c r="G64" s="305">
        <v>-3350</v>
      </c>
      <c r="H64" s="339">
        <v>1702</v>
      </c>
      <c r="I64" s="337">
        <v>-5074</v>
      </c>
      <c r="J64" s="71">
        <v>22</v>
      </c>
      <c r="K64" s="378">
        <v>-2664</v>
      </c>
      <c r="L64" s="378">
        <v>1702</v>
      </c>
      <c r="M64" s="337">
        <v>-5645</v>
      </c>
      <c r="N64" s="299">
        <v>1279</v>
      </c>
      <c r="O64" s="377">
        <v>-5405</v>
      </c>
      <c r="P64" s="378">
        <v>1278</v>
      </c>
      <c r="Q64" s="337">
        <v>-6064</v>
      </c>
      <c r="R64" s="379">
        <v>-619</v>
      </c>
      <c r="S64" s="377">
        <v>-9090</v>
      </c>
      <c r="T64" s="334">
        <v>-8026</v>
      </c>
      <c r="U64" s="379">
        <v>-1064</v>
      </c>
      <c r="V64" s="325">
        <f>S64+O64+K64+G64+C64</f>
        <v>-22277</v>
      </c>
      <c r="W64" s="378">
        <f aca="true" t="shared" si="4" ref="W64:W73">P64+L64+H64+D64</f>
        <v>6384</v>
      </c>
      <c r="X64" s="380">
        <f aca="true" t="shared" si="5" ref="X64:X73">T64+Q64+M64+I64+E64</f>
        <v>-28919</v>
      </c>
      <c r="Y64" s="379">
        <f aca="true" t="shared" si="6" ref="Y64:Y73">U64+R64+N64+J64+F64</f>
        <v>258</v>
      </c>
    </row>
    <row r="65" spans="2:25" ht="12" customHeight="1">
      <c r="B65" s="68" t="s">
        <v>39</v>
      </c>
      <c r="C65" s="325">
        <v>371</v>
      </c>
      <c r="D65" s="325">
        <v>1264</v>
      </c>
      <c r="E65" s="335">
        <v>-1465</v>
      </c>
      <c r="F65" s="300">
        <v>572</v>
      </c>
      <c r="G65" s="305">
        <v>1359</v>
      </c>
      <c r="H65" s="339">
        <v>1264</v>
      </c>
      <c r="I65" s="337">
        <v>-1562</v>
      </c>
      <c r="J65" s="71">
        <v>1657</v>
      </c>
      <c r="K65" s="378">
        <v>263</v>
      </c>
      <c r="L65" s="378">
        <v>1264</v>
      </c>
      <c r="M65" s="337">
        <v>-2097</v>
      </c>
      <c r="N65" s="299">
        <v>1096</v>
      </c>
      <c r="O65" s="377">
        <v>186</v>
      </c>
      <c r="P65" s="378">
        <v>941</v>
      </c>
      <c r="Q65" s="337">
        <v>-2418</v>
      </c>
      <c r="R65" s="379">
        <v>1663</v>
      </c>
      <c r="S65" s="377">
        <v>-3669</v>
      </c>
      <c r="T65" s="334">
        <v>-3581</v>
      </c>
      <c r="U65" s="379">
        <v>-88</v>
      </c>
      <c r="V65" s="325">
        <f aca="true" t="shared" si="7" ref="V65:V73">S65+O65+K65+G65+C65</f>
        <v>-1490</v>
      </c>
      <c r="W65" s="378">
        <f t="shared" si="4"/>
        <v>4733</v>
      </c>
      <c r="X65" s="380">
        <f t="shared" si="5"/>
        <v>-11123</v>
      </c>
      <c r="Y65" s="379">
        <f t="shared" si="6"/>
        <v>4900</v>
      </c>
    </row>
    <row r="66" spans="2:25" ht="12" customHeight="1">
      <c r="B66" s="68" t="s">
        <v>40</v>
      </c>
      <c r="C66" s="325">
        <v>-534</v>
      </c>
      <c r="D66" s="325">
        <v>205</v>
      </c>
      <c r="E66" s="335">
        <v>-1048</v>
      </c>
      <c r="F66" s="300">
        <v>309</v>
      </c>
      <c r="G66" s="305">
        <v>-886</v>
      </c>
      <c r="H66" s="339">
        <v>205</v>
      </c>
      <c r="I66" s="337">
        <v>-1473</v>
      </c>
      <c r="J66" s="71">
        <v>382</v>
      </c>
      <c r="K66" s="378">
        <v>-1584</v>
      </c>
      <c r="L66" s="378">
        <v>205</v>
      </c>
      <c r="M66" s="337">
        <v>-1810</v>
      </c>
      <c r="N66" s="299">
        <v>21</v>
      </c>
      <c r="O66" s="377">
        <v>-3024</v>
      </c>
      <c r="P66" s="378">
        <v>155</v>
      </c>
      <c r="Q66" s="337">
        <v>-2200</v>
      </c>
      <c r="R66" s="379">
        <v>-979</v>
      </c>
      <c r="S66" s="377">
        <v>-3874</v>
      </c>
      <c r="T66" s="334">
        <v>-2733</v>
      </c>
      <c r="U66" s="379">
        <v>-1141</v>
      </c>
      <c r="V66" s="325">
        <f t="shared" si="7"/>
        <v>-9902</v>
      </c>
      <c r="W66" s="378">
        <f t="shared" si="4"/>
        <v>770</v>
      </c>
      <c r="X66" s="380">
        <f t="shared" si="5"/>
        <v>-9264</v>
      </c>
      <c r="Y66" s="379">
        <f t="shared" si="6"/>
        <v>-1408</v>
      </c>
    </row>
    <row r="67" spans="2:25" ht="12" customHeight="1">
      <c r="B67" s="68" t="s">
        <v>41</v>
      </c>
      <c r="C67" s="325">
        <v>740</v>
      </c>
      <c r="D67" s="325">
        <v>765</v>
      </c>
      <c r="E67" s="335">
        <v>-876</v>
      </c>
      <c r="F67" s="300">
        <v>851</v>
      </c>
      <c r="G67" s="305">
        <v>279</v>
      </c>
      <c r="H67" s="339">
        <v>765</v>
      </c>
      <c r="I67" s="337">
        <v>-1260</v>
      </c>
      <c r="J67" s="71">
        <v>774</v>
      </c>
      <c r="K67" s="378">
        <v>-660</v>
      </c>
      <c r="L67" s="378">
        <v>765</v>
      </c>
      <c r="M67" s="337">
        <v>-1649</v>
      </c>
      <c r="N67" s="299">
        <v>224</v>
      </c>
      <c r="O67" s="377">
        <v>-940</v>
      </c>
      <c r="P67" s="378">
        <v>572</v>
      </c>
      <c r="Q67" s="337">
        <v>-1758</v>
      </c>
      <c r="R67" s="379">
        <v>246</v>
      </c>
      <c r="S67" s="377">
        <v>-1814</v>
      </c>
      <c r="T67" s="334">
        <v>-2056</v>
      </c>
      <c r="U67" s="379">
        <v>242</v>
      </c>
      <c r="V67" s="325">
        <f t="shared" si="7"/>
        <v>-2395</v>
      </c>
      <c r="W67" s="378">
        <f t="shared" si="4"/>
        <v>2867</v>
      </c>
      <c r="X67" s="380">
        <f t="shared" si="5"/>
        <v>-7599</v>
      </c>
      <c r="Y67" s="379">
        <f t="shared" si="6"/>
        <v>2337</v>
      </c>
    </row>
    <row r="68" spans="2:25" ht="12" customHeight="1">
      <c r="B68" s="68" t="s">
        <v>42</v>
      </c>
      <c r="C68" s="325">
        <v>-1623</v>
      </c>
      <c r="D68" s="325">
        <v>185</v>
      </c>
      <c r="E68" s="335">
        <v>-1276</v>
      </c>
      <c r="F68" s="300">
        <v>-532</v>
      </c>
      <c r="G68" s="305">
        <v>-1598</v>
      </c>
      <c r="H68" s="339">
        <v>185</v>
      </c>
      <c r="I68" s="337">
        <v>-1322</v>
      </c>
      <c r="J68" s="71">
        <v>-461</v>
      </c>
      <c r="K68" s="378">
        <v>-1788</v>
      </c>
      <c r="L68" s="378">
        <v>185</v>
      </c>
      <c r="M68" s="337">
        <v>-1610</v>
      </c>
      <c r="N68" s="299">
        <v>-363</v>
      </c>
      <c r="O68" s="377">
        <v>-2474</v>
      </c>
      <c r="P68" s="378">
        <v>124</v>
      </c>
      <c r="Q68" s="337">
        <v>-1532</v>
      </c>
      <c r="R68" s="379">
        <v>-1066</v>
      </c>
      <c r="S68" s="377">
        <v>-3543</v>
      </c>
      <c r="T68" s="334">
        <v>-1853</v>
      </c>
      <c r="U68" s="379">
        <v>-1690</v>
      </c>
      <c r="V68" s="325">
        <f t="shared" si="7"/>
        <v>-11026</v>
      </c>
      <c r="W68" s="378">
        <f t="shared" si="4"/>
        <v>679</v>
      </c>
      <c r="X68" s="380">
        <f t="shared" si="5"/>
        <v>-7593</v>
      </c>
      <c r="Y68" s="379">
        <f t="shared" si="6"/>
        <v>-4112</v>
      </c>
    </row>
    <row r="69" spans="2:25" ht="12" customHeight="1">
      <c r="B69" s="68" t="s">
        <v>43</v>
      </c>
      <c r="C69" s="325">
        <v>-1654</v>
      </c>
      <c r="D69" s="325">
        <v>425</v>
      </c>
      <c r="E69" s="335">
        <v>-1398</v>
      </c>
      <c r="F69" s="300">
        <v>-681</v>
      </c>
      <c r="G69" s="305">
        <v>-1437</v>
      </c>
      <c r="H69" s="339">
        <v>425</v>
      </c>
      <c r="I69" s="337">
        <v>-1840</v>
      </c>
      <c r="J69" s="71">
        <v>-22</v>
      </c>
      <c r="K69" s="378">
        <v>-1278</v>
      </c>
      <c r="L69" s="378">
        <v>425</v>
      </c>
      <c r="M69" s="337">
        <v>-1803</v>
      </c>
      <c r="N69" s="299">
        <v>100</v>
      </c>
      <c r="O69" s="377">
        <v>-2199</v>
      </c>
      <c r="P69" s="378">
        <v>319</v>
      </c>
      <c r="Q69" s="337">
        <v>-2188</v>
      </c>
      <c r="R69" s="379">
        <v>-330</v>
      </c>
      <c r="S69" s="377">
        <v>-3872</v>
      </c>
      <c r="T69" s="334">
        <v>-2320</v>
      </c>
      <c r="U69" s="379">
        <v>-1552</v>
      </c>
      <c r="V69" s="325">
        <f t="shared" si="7"/>
        <v>-10440</v>
      </c>
      <c r="W69" s="378">
        <f t="shared" si="4"/>
        <v>1594</v>
      </c>
      <c r="X69" s="380">
        <f t="shared" si="5"/>
        <v>-9549</v>
      </c>
      <c r="Y69" s="379">
        <f t="shared" si="6"/>
        <v>-2485</v>
      </c>
    </row>
    <row r="70" spans="2:25" ht="12" customHeight="1">
      <c r="B70" s="68" t="s">
        <v>44</v>
      </c>
      <c r="C70" s="325">
        <v>-2619</v>
      </c>
      <c r="D70" s="325">
        <v>183</v>
      </c>
      <c r="E70" s="335">
        <v>-1625</v>
      </c>
      <c r="F70" s="300">
        <v>-1177</v>
      </c>
      <c r="G70" s="305">
        <v>-2893</v>
      </c>
      <c r="H70" s="339">
        <v>183</v>
      </c>
      <c r="I70" s="337">
        <v>-1708</v>
      </c>
      <c r="J70" s="71">
        <v>-1368</v>
      </c>
      <c r="K70" s="378">
        <v>-2771</v>
      </c>
      <c r="L70" s="378">
        <v>183</v>
      </c>
      <c r="M70" s="337">
        <v>-1762</v>
      </c>
      <c r="N70" s="299">
        <v>-1192</v>
      </c>
      <c r="O70" s="377">
        <v>-3033</v>
      </c>
      <c r="P70" s="378">
        <v>143</v>
      </c>
      <c r="Q70" s="337">
        <v>-1894</v>
      </c>
      <c r="R70" s="379">
        <v>-1282</v>
      </c>
      <c r="S70" s="377">
        <v>-3368</v>
      </c>
      <c r="T70" s="334">
        <v>-2080</v>
      </c>
      <c r="U70" s="379">
        <v>-1288</v>
      </c>
      <c r="V70" s="325">
        <f t="shared" si="7"/>
        <v>-14684</v>
      </c>
      <c r="W70" s="378">
        <f t="shared" si="4"/>
        <v>692</v>
      </c>
      <c r="X70" s="380">
        <f t="shared" si="5"/>
        <v>-9069</v>
      </c>
      <c r="Y70" s="379">
        <f t="shared" si="6"/>
        <v>-6307</v>
      </c>
    </row>
    <row r="71" spans="2:25" ht="12" customHeight="1">
      <c r="B71" s="68" t="s">
        <v>45</v>
      </c>
      <c r="C71" s="325">
        <v>-2338</v>
      </c>
      <c r="D71" s="325">
        <v>154</v>
      </c>
      <c r="E71" s="335">
        <v>-1430</v>
      </c>
      <c r="F71" s="300">
        <v>-1062</v>
      </c>
      <c r="G71" s="305">
        <v>-2482</v>
      </c>
      <c r="H71" s="339">
        <v>154</v>
      </c>
      <c r="I71" s="337">
        <v>-1515</v>
      </c>
      <c r="J71" s="71">
        <v>-1121</v>
      </c>
      <c r="K71" s="378">
        <v>-2700</v>
      </c>
      <c r="L71" s="378">
        <v>154</v>
      </c>
      <c r="M71" s="337">
        <v>-1554</v>
      </c>
      <c r="N71" s="299">
        <v>-1300</v>
      </c>
      <c r="O71" s="377">
        <v>-2583</v>
      </c>
      <c r="P71" s="378">
        <v>117</v>
      </c>
      <c r="Q71" s="337">
        <v>-1590</v>
      </c>
      <c r="R71" s="379">
        <v>-1110</v>
      </c>
      <c r="S71" s="377">
        <v>-2827</v>
      </c>
      <c r="T71" s="334">
        <v>-1734</v>
      </c>
      <c r="U71" s="379">
        <v>-1093</v>
      </c>
      <c r="V71" s="325">
        <f t="shared" si="7"/>
        <v>-12930</v>
      </c>
      <c r="W71" s="378">
        <f t="shared" si="4"/>
        <v>579</v>
      </c>
      <c r="X71" s="380">
        <f t="shared" si="5"/>
        <v>-7823</v>
      </c>
      <c r="Y71" s="379">
        <f t="shared" si="6"/>
        <v>-5686</v>
      </c>
    </row>
    <row r="72" spans="2:25" ht="12" customHeight="1">
      <c r="B72" s="68" t="s">
        <v>46</v>
      </c>
      <c r="C72" s="325">
        <v>-994</v>
      </c>
      <c r="D72" s="325">
        <v>131</v>
      </c>
      <c r="E72" s="335">
        <v>-723</v>
      </c>
      <c r="F72" s="300">
        <v>-402</v>
      </c>
      <c r="G72" s="305">
        <v>-960</v>
      </c>
      <c r="H72" s="339">
        <v>131</v>
      </c>
      <c r="I72" s="337">
        <v>-743</v>
      </c>
      <c r="J72" s="71">
        <v>-348</v>
      </c>
      <c r="K72" s="378">
        <v>-1065</v>
      </c>
      <c r="L72" s="378">
        <v>131</v>
      </c>
      <c r="M72" s="337">
        <v>-836</v>
      </c>
      <c r="N72" s="299">
        <v>-360</v>
      </c>
      <c r="O72" s="377">
        <v>-1128</v>
      </c>
      <c r="P72" s="378">
        <v>93</v>
      </c>
      <c r="Q72" s="337">
        <v>-826</v>
      </c>
      <c r="R72" s="379">
        <v>-395</v>
      </c>
      <c r="S72" s="377">
        <v>-1361</v>
      </c>
      <c r="T72" s="334">
        <v>-916</v>
      </c>
      <c r="U72" s="379">
        <v>-445</v>
      </c>
      <c r="V72" s="325">
        <f t="shared" si="7"/>
        <v>-5508</v>
      </c>
      <c r="W72" s="378">
        <f t="shared" si="4"/>
        <v>486</v>
      </c>
      <c r="X72" s="380">
        <f t="shared" si="5"/>
        <v>-4044</v>
      </c>
      <c r="Y72" s="379">
        <f t="shared" si="6"/>
        <v>-1950</v>
      </c>
    </row>
    <row r="73" spans="2:25" ht="12" customHeight="1">
      <c r="B73" s="68" t="s">
        <v>47</v>
      </c>
      <c r="C73" s="325">
        <v>-1439</v>
      </c>
      <c r="D73" s="325">
        <v>206</v>
      </c>
      <c r="E73" s="335">
        <v>-1102</v>
      </c>
      <c r="F73" s="300">
        <v>-543</v>
      </c>
      <c r="G73" s="305">
        <v>-1919</v>
      </c>
      <c r="H73" s="339">
        <v>206</v>
      </c>
      <c r="I73" s="337">
        <v>-1424</v>
      </c>
      <c r="J73" s="71">
        <v>-701</v>
      </c>
      <c r="K73" s="378">
        <v>-1564</v>
      </c>
      <c r="L73" s="378">
        <v>206</v>
      </c>
      <c r="M73" s="337">
        <v>-1247</v>
      </c>
      <c r="N73" s="299">
        <v>-523</v>
      </c>
      <c r="O73" s="377">
        <v>-1338</v>
      </c>
      <c r="P73" s="378">
        <v>153</v>
      </c>
      <c r="Q73" s="337">
        <v>-1250</v>
      </c>
      <c r="R73" s="379">
        <v>-241</v>
      </c>
      <c r="S73" s="377">
        <v>-1489</v>
      </c>
      <c r="T73" s="334">
        <v>-1426</v>
      </c>
      <c r="U73" s="379">
        <v>-63</v>
      </c>
      <c r="V73" s="325">
        <f t="shared" si="7"/>
        <v>-7749</v>
      </c>
      <c r="W73" s="378">
        <f t="shared" si="4"/>
        <v>771</v>
      </c>
      <c r="X73" s="380">
        <f t="shared" si="5"/>
        <v>-6449</v>
      </c>
      <c r="Y73" s="379">
        <f t="shared" si="6"/>
        <v>-2071</v>
      </c>
    </row>
    <row r="74" spans="2:25" ht="12" customHeight="1">
      <c r="B74" s="72"/>
      <c r="C74" s="73"/>
      <c r="D74" s="73"/>
      <c r="E74" s="74"/>
      <c r="F74" s="301"/>
      <c r="G74" s="306"/>
      <c r="H74" s="154"/>
      <c r="I74" s="338"/>
      <c r="J74" s="307"/>
      <c r="K74" s="75"/>
      <c r="L74" s="154"/>
      <c r="M74" s="338"/>
      <c r="N74" s="381"/>
      <c r="O74" s="154"/>
      <c r="P74" s="154"/>
      <c r="Q74" s="338"/>
      <c r="R74" s="307"/>
      <c r="S74" s="154"/>
      <c r="T74" s="154"/>
      <c r="U74" s="307"/>
      <c r="V74" s="73"/>
      <c r="W74" s="154"/>
      <c r="X74" s="74"/>
      <c r="Y74" s="307"/>
    </row>
    <row r="76" spans="2:20" ht="12" customHeight="1">
      <c r="B76" s="472" t="s">
        <v>143</v>
      </c>
      <c r="C76" s="467" t="s">
        <v>267</v>
      </c>
      <c r="D76" s="468"/>
      <c r="E76" s="469"/>
      <c r="F76" s="467" t="s">
        <v>268</v>
      </c>
      <c r="G76" s="468"/>
      <c r="H76" s="469"/>
      <c r="I76" s="467" t="s">
        <v>251</v>
      </c>
      <c r="J76" s="468"/>
      <c r="K76" s="469"/>
      <c r="L76" s="467" t="s">
        <v>259</v>
      </c>
      <c r="M76" s="468"/>
      <c r="N76" s="469"/>
      <c r="O76" s="467" t="s">
        <v>265</v>
      </c>
      <c r="P76" s="468"/>
      <c r="Q76" s="469"/>
      <c r="R76" s="467" t="s">
        <v>276</v>
      </c>
      <c r="S76" s="468"/>
      <c r="T76" s="469"/>
    </row>
    <row r="77" spans="2:20" ht="12" customHeight="1">
      <c r="B77" s="473"/>
      <c r="C77" s="322" t="s">
        <v>144</v>
      </c>
      <c r="D77" s="243"/>
      <c r="E77" s="240"/>
      <c r="F77" s="322" t="s">
        <v>144</v>
      </c>
      <c r="G77" s="243"/>
      <c r="H77" s="240"/>
      <c r="I77" s="322" t="s">
        <v>144</v>
      </c>
      <c r="J77" s="243"/>
      <c r="K77" s="240"/>
      <c r="L77" s="470" t="s">
        <v>144</v>
      </c>
      <c r="M77" s="62"/>
      <c r="N77" s="63"/>
      <c r="O77" s="470" t="s">
        <v>144</v>
      </c>
      <c r="P77" s="62"/>
      <c r="Q77" s="63"/>
      <c r="R77" s="470" t="s">
        <v>144</v>
      </c>
      <c r="S77" s="62"/>
      <c r="T77" s="63"/>
    </row>
    <row r="78" spans="2:20" ht="12" customHeight="1">
      <c r="B78" s="474"/>
      <c r="C78" s="323"/>
      <c r="D78" s="64" t="s">
        <v>145</v>
      </c>
      <c r="E78" s="64" t="s">
        <v>146</v>
      </c>
      <c r="F78" s="323"/>
      <c r="G78" s="64" t="s">
        <v>145</v>
      </c>
      <c r="H78" s="64" t="s">
        <v>146</v>
      </c>
      <c r="I78" s="323"/>
      <c r="J78" s="64" t="s">
        <v>145</v>
      </c>
      <c r="K78" s="64" t="s">
        <v>146</v>
      </c>
      <c r="L78" s="471"/>
      <c r="M78" s="64" t="s">
        <v>145</v>
      </c>
      <c r="N78" s="64" t="s">
        <v>146</v>
      </c>
      <c r="O78" s="471"/>
      <c r="P78" s="64" t="s">
        <v>145</v>
      </c>
      <c r="Q78" s="64" t="s">
        <v>146</v>
      </c>
      <c r="R78" s="471"/>
      <c r="S78" s="64" t="s">
        <v>145</v>
      </c>
      <c r="T78" s="64" t="s">
        <v>146</v>
      </c>
    </row>
    <row r="79" spans="2:20" ht="12" customHeight="1">
      <c r="B79" s="65"/>
      <c r="C79" s="178" t="s">
        <v>36</v>
      </c>
      <c r="D79" s="66" t="s">
        <v>36</v>
      </c>
      <c r="E79" s="67" t="s">
        <v>36</v>
      </c>
      <c r="F79" s="178" t="s">
        <v>36</v>
      </c>
      <c r="G79" s="66" t="s">
        <v>36</v>
      </c>
      <c r="H79" s="67" t="s">
        <v>36</v>
      </c>
      <c r="I79" s="178" t="s">
        <v>36</v>
      </c>
      <c r="J79" s="66" t="s">
        <v>36</v>
      </c>
      <c r="K79" s="67" t="s">
        <v>36</v>
      </c>
      <c r="L79" s="178" t="s">
        <v>36</v>
      </c>
      <c r="M79" s="66" t="s">
        <v>36</v>
      </c>
      <c r="N79" s="67" t="s">
        <v>36</v>
      </c>
      <c r="O79" s="178" t="s">
        <v>36</v>
      </c>
      <c r="P79" s="66" t="s">
        <v>36</v>
      </c>
      <c r="Q79" s="67" t="s">
        <v>36</v>
      </c>
      <c r="R79" s="178" t="s">
        <v>36</v>
      </c>
      <c r="S79" s="66" t="s">
        <v>36</v>
      </c>
      <c r="T79" s="277" t="s">
        <v>36</v>
      </c>
    </row>
    <row r="80" spans="2:20" ht="12" customHeight="1">
      <c r="B80" s="68" t="s">
        <v>37</v>
      </c>
      <c r="C80" s="248">
        <f>C62/C45*100</f>
        <v>-0.2146535728831968</v>
      </c>
      <c r="D80" s="83">
        <f>E62/C45*100</f>
        <v>-0.27248947820971176</v>
      </c>
      <c r="E80" s="83">
        <f>F62/C45*100</f>
        <v>-0.036656559713988325</v>
      </c>
      <c r="F80" s="248">
        <f>G62/D45*100</f>
        <v>-0.2519233029871606</v>
      </c>
      <c r="G80" s="83">
        <f>I62/D45*100</f>
        <v>-0.32510387505097604</v>
      </c>
      <c r="H80" s="83">
        <f>J62/D45*100</f>
        <v>-0.02151516075054169</v>
      </c>
      <c r="I80" s="248">
        <f>K62/E45*100</f>
        <v>-0.28755088883250995</v>
      </c>
      <c r="J80" s="83">
        <f>M62/E45*100</f>
        <v>-0.36397166138795906</v>
      </c>
      <c r="K80" s="83">
        <f>N62/E45*100</f>
        <v>-0.018514123384447228</v>
      </c>
      <c r="L80" s="248">
        <f>O62/F45*100</f>
        <v>-0.4001317600435115</v>
      </c>
      <c r="M80" s="83">
        <f>Q62/F45*100</f>
        <v>-0.3961556125510561</v>
      </c>
      <c r="N80" s="382">
        <f>R62/F45*100</f>
        <v>-0.07501786530490304</v>
      </c>
      <c r="O80" s="248">
        <f>S62/G45*100</f>
        <v>-0.6392338350221105</v>
      </c>
      <c r="P80" s="83">
        <f>T62/G45*100</f>
        <v>-0.4894011012394621</v>
      </c>
      <c r="Q80" s="382">
        <f>U62/G45*100</f>
        <v>-0.14983273378264841</v>
      </c>
      <c r="R80" s="383">
        <f>V62/C45*100</f>
        <v>-1.7812553740326742</v>
      </c>
      <c r="S80" s="83">
        <f>X62/C45*100</f>
        <v>-1.8361225505724759</v>
      </c>
      <c r="T80" s="382">
        <f>Y62/C45*100</f>
        <v>-0.2991175272661447</v>
      </c>
    </row>
    <row r="81" spans="2:20" ht="12" customHeight="1">
      <c r="B81" s="70"/>
      <c r="C81" s="248"/>
      <c r="D81" s="83"/>
      <c r="E81" s="83"/>
      <c r="F81" s="248"/>
      <c r="G81" s="83"/>
      <c r="H81" s="83"/>
      <c r="I81" s="248"/>
      <c r="J81" s="83"/>
      <c r="K81" s="83"/>
      <c r="L81" s="248"/>
      <c r="M81" s="83"/>
      <c r="N81" s="382"/>
      <c r="O81" s="248"/>
      <c r="P81" s="83"/>
      <c r="Q81" s="382"/>
      <c r="R81" s="383"/>
      <c r="S81" s="83"/>
      <c r="T81" s="382"/>
    </row>
    <row r="82" spans="2:20" ht="12" customHeight="1">
      <c r="B82" s="68" t="s">
        <v>38</v>
      </c>
      <c r="C82" s="248">
        <f>C64/C47*100</f>
        <v>-0.11500750345900677</v>
      </c>
      <c r="D82" s="83">
        <f aca="true" t="shared" si="8" ref="D82:D91">E64/C47*100</f>
        <v>-0.2673534158464468</v>
      </c>
      <c r="E82" s="83">
        <f aca="true" t="shared" si="9" ref="E82:E91">F64/C47*100</f>
        <v>0.041631675460273944</v>
      </c>
      <c r="F82" s="248">
        <f aca="true" t="shared" si="10" ref="F82:F91">G64/D47*100</f>
        <v>-0.2181667093231427</v>
      </c>
      <c r="G82" s="83">
        <f aca="true" t="shared" si="11" ref="G82:G91">I64/D47*100</f>
        <v>-0.33044115913600774</v>
      </c>
      <c r="H82" s="83">
        <f aca="true" t="shared" si="12" ref="H82:H91">J64/D47*100</f>
        <v>0.0014327365985400415</v>
      </c>
      <c r="I82" s="248">
        <f aca="true" t="shared" si="13" ref="I82:I91">K64/E47*100</f>
        <v>-0.17387070520104453</v>
      </c>
      <c r="J82" s="83">
        <f aca="true" t="shared" si="14" ref="J82:J91">M64/E47*100</f>
        <v>-0.3684309800525136</v>
      </c>
      <c r="K82" s="83">
        <f aca="true" t="shared" si="15" ref="K82:K91">N64/E47*100</f>
        <v>0.08347621319524623</v>
      </c>
      <c r="L82" s="248">
        <f aca="true" t="shared" si="16" ref="L82:L91">O64/F47*100</f>
        <v>-0.35338137925308055</v>
      </c>
      <c r="M82" s="83">
        <f aca="true" t="shared" si="17" ref="M82:M91">Q64/F47*100</f>
        <v>-0.3964671015338909</v>
      </c>
      <c r="N82" s="382">
        <f aca="true" t="shared" si="18" ref="N82:N91">R64/F47*100</f>
        <v>-0.04047050393296149</v>
      </c>
      <c r="O82" s="248">
        <f aca="true" t="shared" si="19" ref="O82:O91">S64/G47*100</f>
        <v>-0.5964159926094282</v>
      </c>
      <c r="P82" s="83">
        <f aca="true" t="shared" si="20" ref="P82:P91">T64/G47*100</f>
        <v>-0.5266044836835282</v>
      </c>
      <c r="Q82" s="382">
        <f aca="true" t="shared" si="21" ref="Q82:Q91">U64/G47*100</f>
        <v>-0.06981150892590007</v>
      </c>
      <c r="R82" s="383">
        <f aca="true" t="shared" si="22" ref="R82:R91">V64/C47*100</f>
        <v>-1.4491075534820668</v>
      </c>
      <c r="S82" s="83">
        <f aca="true" t="shared" si="23" ref="S82:S91">X64/C47*100</f>
        <v>-1.8811662853682225</v>
      </c>
      <c r="T82" s="382">
        <f aca="true" t="shared" si="24" ref="T82:T91">Y64/C47*100</f>
        <v>0.016782769169922936</v>
      </c>
    </row>
    <row r="83" spans="2:20" ht="12" customHeight="1">
      <c r="B83" s="68" t="s">
        <v>39</v>
      </c>
      <c r="C83" s="248">
        <f aca="true" t="shared" si="25" ref="C83:C90">C65/C48*100</f>
        <v>0.035782661323379775</v>
      </c>
      <c r="D83" s="83">
        <f t="shared" si="8"/>
        <v>-0.14129811007749696</v>
      </c>
      <c r="E83" s="83">
        <f t="shared" si="9"/>
        <v>0.05516895492445614</v>
      </c>
      <c r="F83" s="248">
        <f t="shared" si="10"/>
        <v>0.13102760739153826</v>
      </c>
      <c r="G83" s="83">
        <f t="shared" si="11"/>
        <v>-0.15059979598644793</v>
      </c>
      <c r="H83" s="83">
        <f t="shared" si="12"/>
        <v>0.15975919458997712</v>
      </c>
      <c r="I83" s="248">
        <f t="shared" si="13"/>
        <v>0.02532389063545634</v>
      </c>
      <c r="J83" s="83">
        <f t="shared" si="14"/>
        <v>-0.20191710518080586</v>
      </c>
      <c r="K83" s="83">
        <f t="shared" si="15"/>
        <v>0.10553225907399294</v>
      </c>
      <c r="L83" s="248">
        <f t="shared" si="16"/>
        <v>0.01790513742674296</v>
      </c>
      <c r="M83" s="83">
        <f t="shared" si="17"/>
        <v>-0.23276678654765848</v>
      </c>
      <c r="N83" s="382">
        <f t="shared" si="18"/>
        <v>0.16008733086383625</v>
      </c>
      <c r="O83" s="248">
        <f t="shared" si="19"/>
        <v>-0.35313004694926053</v>
      </c>
      <c r="P83" s="83">
        <f t="shared" si="20"/>
        <v>-0.34466031565148597</v>
      </c>
      <c r="Q83" s="382">
        <f t="shared" si="21"/>
        <v>-0.008469731297774577</v>
      </c>
      <c r="R83" s="383">
        <f t="shared" si="22"/>
        <v>-0.14370934062489452</v>
      </c>
      <c r="S83" s="83">
        <f t="shared" si="23"/>
        <v>-1.0728046951481218</v>
      </c>
      <c r="T83" s="382">
        <f t="shared" si="24"/>
        <v>0.4726011872899215</v>
      </c>
    </row>
    <row r="84" spans="2:20" ht="12" customHeight="1">
      <c r="B84" s="68" t="s">
        <v>40</v>
      </c>
      <c r="C84" s="248">
        <f t="shared" si="25"/>
        <v>-0.07401709046302264</v>
      </c>
      <c r="D84" s="83">
        <f t="shared" si="8"/>
        <v>-0.1452620052532729</v>
      </c>
      <c r="E84" s="83">
        <f t="shared" si="9"/>
        <v>0.042830114144333326</v>
      </c>
      <c r="F84" s="248">
        <f t="shared" si="10"/>
        <v>-0.12289834808529645</v>
      </c>
      <c r="G84" s="83">
        <f t="shared" si="11"/>
        <v>-0.20432197147815084</v>
      </c>
      <c r="H84" s="83">
        <f t="shared" si="12"/>
        <v>0.05298777535957477</v>
      </c>
      <c r="I84" s="248">
        <f t="shared" si="13"/>
        <v>-0.21998930607539913</v>
      </c>
      <c r="J84" s="83">
        <f t="shared" si="14"/>
        <v>-0.2513766691896922</v>
      </c>
      <c r="K84" s="83">
        <f t="shared" si="15"/>
        <v>0.0029165248911511244</v>
      </c>
      <c r="L84" s="248">
        <f t="shared" si="16"/>
        <v>-0.4209055314837059</v>
      </c>
      <c r="M84" s="83">
        <f t="shared" si="17"/>
        <v>-0.3062143416878813</v>
      </c>
      <c r="N84" s="382">
        <f t="shared" si="18"/>
        <v>-0.13626538205110716</v>
      </c>
      <c r="O84" s="248">
        <f t="shared" si="19"/>
        <v>-0.5414947996091845</v>
      </c>
      <c r="P84" s="83">
        <f t="shared" si="20"/>
        <v>-0.3820096250211412</v>
      </c>
      <c r="Q84" s="382">
        <f t="shared" si="21"/>
        <v>-0.15948517458804323</v>
      </c>
      <c r="R84" s="383">
        <f t="shared" si="22"/>
        <v>-1.3725041755896072</v>
      </c>
      <c r="S84" s="83">
        <f t="shared" si="23"/>
        <v>-1.2840717716281682</v>
      </c>
      <c r="T84" s="382">
        <f t="shared" si="24"/>
        <v>-0.1951611673631758</v>
      </c>
    </row>
    <row r="85" spans="2:20" ht="12" customHeight="1">
      <c r="B85" s="68" t="s">
        <v>41</v>
      </c>
      <c r="C85" s="248">
        <f t="shared" si="25"/>
        <v>0.10328963530383903</v>
      </c>
      <c r="D85" s="83">
        <f t="shared" si="8"/>
        <v>-0.12227259530562566</v>
      </c>
      <c r="E85" s="83">
        <f t="shared" si="9"/>
        <v>0.11878308059941488</v>
      </c>
      <c r="F85" s="248">
        <f t="shared" si="10"/>
        <v>0.038902801559458536</v>
      </c>
      <c r="G85" s="83">
        <f t="shared" si="11"/>
        <v>-0.175690071558845</v>
      </c>
      <c r="H85" s="83">
        <f t="shared" si="12"/>
        <v>0.10792390110043337</v>
      </c>
      <c r="I85" s="248">
        <f t="shared" si="13"/>
        <v>-0.09199234512182713</v>
      </c>
      <c r="J85" s="83">
        <f t="shared" si="14"/>
        <v>-0.22984148046347416</v>
      </c>
      <c r="K85" s="83">
        <f t="shared" si="15"/>
        <v>0.031221644404983758</v>
      </c>
      <c r="L85" s="248">
        <f t="shared" si="16"/>
        <v>-0.13114003942571822</v>
      </c>
      <c r="M85" s="83">
        <f t="shared" si="17"/>
        <v>-0.24525977586214112</v>
      </c>
      <c r="N85" s="382">
        <f t="shared" si="18"/>
        <v>0.03431962733907094</v>
      </c>
      <c r="O85" s="248">
        <f t="shared" si="19"/>
        <v>-0.253404688964603</v>
      </c>
      <c r="P85" s="83">
        <f t="shared" si="20"/>
        <v>-0.28721060667652903</v>
      </c>
      <c r="Q85" s="382">
        <f t="shared" si="21"/>
        <v>0.033805917711926085</v>
      </c>
      <c r="R85" s="383">
        <f t="shared" si="22"/>
        <v>-0.3342955088549925</v>
      </c>
      <c r="S85" s="83">
        <f t="shared" si="23"/>
        <v>-1.0606728900998281</v>
      </c>
      <c r="T85" s="382">
        <f t="shared" si="24"/>
        <v>0.32619983473658354</v>
      </c>
    </row>
    <row r="86" spans="2:20" ht="12" customHeight="1">
      <c r="B86" s="68" t="s">
        <v>42</v>
      </c>
      <c r="C86" s="248">
        <f t="shared" si="25"/>
        <v>-0.5986897437032447</v>
      </c>
      <c r="D86" s="83">
        <f t="shared" si="8"/>
        <v>-0.47068891741548996</v>
      </c>
      <c r="E86" s="83">
        <f t="shared" si="9"/>
        <v>-0.19624334174376226</v>
      </c>
      <c r="F86" s="248">
        <f t="shared" si="10"/>
        <v>-0.5930181208228034</v>
      </c>
      <c r="G86" s="83">
        <f t="shared" si="11"/>
        <v>-0.4905944654116058</v>
      </c>
      <c r="H86" s="83">
        <f t="shared" si="12"/>
        <v>-0.17107719255276116</v>
      </c>
      <c r="I86" s="248">
        <f t="shared" si="13"/>
        <v>-0.6674854687517499</v>
      </c>
      <c r="J86" s="83">
        <f t="shared" si="14"/>
        <v>-0.6010355730930186</v>
      </c>
      <c r="K86" s="83">
        <f t="shared" si="15"/>
        <v>-0.13551298946134518</v>
      </c>
      <c r="L86" s="248">
        <f t="shared" si="16"/>
        <v>-0.9297850670655398</v>
      </c>
      <c r="M86" s="83">
        <f t="shared" si="17"/>
        <v>-0.5757601951270844</v>
      </c>
      <c r="N86" s="382">
        <f t="shared" si="18"/>
        <v>-0.40062687206623493</v>
      </c>
      <c r="O86" s="248">
        <f t="shared" si="19"/>
        <v>-1.3440360533972664</v>
      </c>
      <c r="P86" s="83">
        <f t="shared" si="20"/>
        <v>-0.7029350287736762</v>
      </c>
      <c r="Q86" s="382">
        <f t="shared" si="21"/>
        <v>-0.6411010246235902</v>
      </c>
      <c r="R86" s="383">
        <f t="shared" si="22"/>
        <v>-4.06725392117805</v>
      </c>
      <c r="S86" s="83">
        <f t="shared" si="23"/>
        <v>-2.800894161391705</v>
      </c>
      <c r="T86" s="382">
        <f t="shared" si="24"/>
        <v>-1.5168282354329896</v>
      </c>
    </row>
    <row r="87" spans="2:20" ht="12" customHeight="1">
      <c r="B87" s="68" t="s">
        <v>43</v>
      </c>
      <c r="C87" s="248">
        <f t="shared" si="25"/>
        <v>-0.2863008339766736</v>
      </c>
      <c r="D87" s="83">
        <f t="shared" si="8"/>
        <v>-0.24198825024146897</v>
      </c>
      <c r="E87" s="83">
        <f t="shared" si="9"/>
        <v>-0.11787839657685291</v>
      </c>
      <c r="F87" s="248">
        <f t="shared" si="10"/>
        <v>-0.2494531819602125</v>
      </c>
      <c r="G87" s="83">
        <f t="shared" si="11"/>
        <v>-0.3194111724473145</v>
      </c>
      <c r="H87" s="83">
        <f t="shared" si="12"/>
        <v>-0.003819046627087456</v>
      </c>
      <c r="I87" s="248">
        <f t="shared" si="13"/>
        <v>-0.22240669099566152</v>
      </c>
      <c r="J87" s="83">
        <f t="shared" si="14"/>
        <v>-0.3137709419915318</v>
      </c>
      <c r="K87" s="83">
        <f t="shared" si="15"/>
        <v>0.017402714475403876</v>
      </c>
      <c r="L87" s="248">
        <f t="shared" si="16"/>
        <v>-0.38353870706119353</v>
      </c>
      <c r="M87" s="83">
        <f t="shared" si="17"/>
        <v>-0.38162014145061</v>
      </c>
      <c r="N87" s="382">
        <f t="shared" si="18"/>
        <v>-0.05755696831750516</v>
      </c>
      <c r="O87" s="248">
        <f t="shared" si="19"/>
        <v>-0.6779352389756734</v>
      </c>
      <c r="P87" s="83">
        <f t="shared" si="20"/>
        <v>-0.4062008663283994</v>
      </c>
      <c r="Q87" s="382">
        <f t="shared" si="21"/>
        <v>-0.27173437264727407</v>
      </c>
      <c r="R87" s="383">
        <f t="shared" si="22"/>
        <v>-1.8071225554513133</v>
      </c>
      <c r="S87" s="83">
        <f t="shared" si="23"/>
        <v>-1.6528939925291752</v>
      </c>
      <c r="T87" s="382">
        <f t="shared" si="24"/>
        <v>-0.43014363508587294</v>
      </c>
    </row>
    <row r="88" spans="2:20" ht="12" customHeight="1">
      <c r="B88" s="68" t="s">
        <v>44</v>
      </c>
      <c r="C88" s="248">
        <f t="shared" si="25"/>
        <v>-1.0180203992785621</v>
      </c>
      <c r="D88" s="83">
        <f t="shared" si="8"/>
        <v>-0.6316468685863549</v>
      </c>
      <c r="E88" s="83">
        <f t="shared" si="9"/>
        <v>-0.4575066857391629</v>
      </c>
      <c r="F88" s="248">
        <f t="shared" si="10"/>
        <v>-1.1360914213905633</v>
      </c>
      <c r="G88" s="83">
        <f t="shared" si="11"/>
        <v>-0.6707376936519468</v>
      </c>
      <c r="H88" s="83">
        <f t="shared" si="12"/>
        <v>-0.5372184806298965</v>
      </c>
      <c r="I88" s="248">
        <f t="shared" si="13"/>
        <v>-1.1006863897804189</v>
      </c>
      <c r="J88" s="83">
        <f t="shared" si="14"/>
        <v>-0.6998951348946583</v>
      </c>
      <c r="K88" s="83">
        <f t="shared" si="15"/>
        <v>-0.4734818392703931</v>
      </c>
      <c r="L88" s="248">
        <f t="shared" si="16"/>
        <v>-1.2181652415244537</v>
      </c>
      <c r="M88" s="83">
        <f t="shared" si="17"/>
        <v>-0.7607006157096325</v>
      </c>
      <c r="N88" s="382">
        <f t="shared" si="18"/>
        <v>-0.5148987272121166</v>
      </c>
      <c r="O88" s="248">
        <f t="shared" si="19"/>
        <v>-1.3693951566997904</v>
      </c>
      <c r="P88" s="83">
        <f t="shared" si="20"/>
        <v>-0.8457072226649536</v>
      </c>
      <c r="Q88" s="382">
        <f t="shared" si="21"/>
        <v>-0.5236879340348366</v>
      </c>
      <c r="R88" s="383">
        <f t="shared" si="22"/>
        <v>-5.707755457428944</v>
      </c>
      <c r="S88" s="83">
        <f t="shared" si="23"/>
        <v>-3.5251725853597864</v>
      </c>
      <c r="T88" s="382">
        <f t="shared" si="24"/>
        <v>-2.4515672616456246</v>
      </c>
    </row>
    <row r="89" spans="2:20" ht="12" customHeight="1">
      <c r="B89" s="68" t="s">
        <v>45</v>
      </c>
      <c r="C89" s="248">
        <f t="shared" si="25"/>
        <v>-1.3945803434556723</v>
      </c>
      <c r="D89" s="83">
        <f t="shared" si="8"/>
        <v>-0.8529725796157448</v>
      </c>
      <c r="E89" s="83">
        <f t="shared" si="9"/>
        <v>-0.6334663493370076</v>
      </c>
      <c r="F89" s="248">
        <f t="shared" si="10"/>
        <v>-1.5014124891870475</v>
      </c>
      <c r="G89" s="83">
        <f t="shared" si="11"/>
        <v>-0.916454440418363</v>
      </c>
      <c r="H89" s="83">
        <f t="shared" si="12"/>
        <v>-0.6781157938673167</v>
      </c>
      <c r="I89" s="248">
        <f t="shared" si="13"/>
        <v>-1.6581812822040298</v>
      </c>
      <c r="J89" s="83">
        <f t="shared" si="14"/>
        <v>-0.9543754490907639</v>
      </c>
      <c r="K89" s="83">
        <f t="shared" si="15"/>
        <v>-0.798383580320459</v>
      </c>
      <c r="L89" s="248">
        <f t="shared" si="16"/>
        <v>-1.6130744587176586</v>
      </c>
      <c r="M89" s="83">
        <f t="shared" si="17"/>
        <v>-0.9929494345184195</v>
      </c>
      <c r="N89" s="382">
        <f t="shared" si="18"/>
        <v>-0.6931911146638022</v>
      </c>
      <c r="O89" s="248">
        <f t="shared" si="19"/>
        <v>-1.7943965571959937</v>
      </c>
      <c r="P89" s="83">
        <f t="shared" si="20"/>
        <v>-1.1006309268404149</v>
      </c>
      <c r="Q89" s="382">
        <f t="shared" si="21"/>
        <v>-0.6937656303555787</v>
      </c>
      <c r="R89" s="383">
        <f t="shared" si="22"/>
        <v>-7.71254227582628</v>
      </c>
      <c r="S89" s="83">
        <f t="shared" si="23"/>
        <v>-4.666296846387392</v>
      </c>
      <c r="T89" s="382">
        <f t="shared" si="24"/>
        <v>-3.3916098515350526</v>
      </c>
    </row>
    <row r="90" spans="2:20" ht="12" customHeight="1">
      <c r="B90" s="68" t="s">
        <v>46</v>
      </c>
      <c r="C90" s="248">
        <f t="shared" si="25"/>
        <v>-0.9460719928425941</v>
      </c>
      <c r="D90" s="83">
        <f t="shared" si="8"/>
        <v>-0.6881388841299754</v>
      </c>
      <c r="E90" s="83">
        <f t="shared" si="9"/>
        <v>-0.38261664096853404</v>
      </c>
      <c r="F90" s="248">
        <f t="shared" si="10"/>
        <v>-0.9224383119378892</v>
      </c>
      <c r="G90" s="83">
        <f t="shared" si="11"/>
        <v>-0.7139288185102621</v>
      </c>
      <c r="H90" s="83">
        <f t="shared" si="12"/>
        <v>-0.3343838880774848</v>
      </c>
      <c r="I90" s="248">
        <f t="shared" si="13"/>
        <v>-1.0328574753665916</v>
      </c>
      <c r="J90" s="83">
        <f t="shared" si="14"/>
        <v>-0.810768872682132</v>
      </c>
      <c r="K90" s="83">
        <f t="shared" si="15"/>
        <v>-0.34913492125067885</v>
      </c>
      <c r="L90" s="248">
        <f t="shared" si="16"/>
        <v>-1.1053730143953275</v>
      </c>
      <c r="M90" s="83">
        <f t="shared" si="17"/>
        <v>-0.8094309484845219</v>
      </c>
      <c r="N90" s="382">
        <f t="shared" si="18"/>
        <v>-0.38707654316148443</v>
      </c>
      <c r="O90" s="248">
        <f t="shared" si="19"/>
        <v>-1.3486063080292117</v>
      </c>
      <c r="P90" s="83">
        <f t="shared" si="20"/>
        <v>-0.9076586173069492</v>
      </c>
      <c r="Q90" s="382">
        <f t="shared" si="21"/>
        <v>-0.4409476907222624</v>
      </c>
      <c r="R90" s="383">
        <f t="shared" si="22"/>
        <v>-5.242419050882303</v>
      </c>
      <c r="S90" s="83">
        <f t="shared" si="23"/>
        <v>-3.849009194220775</v>
      </c>
      <c r="T90" s="382">
        <f t="shared" si="24"/>
        <v>-1.855976243504083</v>
      </c>
    </row>
    <row r="91" spans="2:20" ht="12" customHeight="1">
      <c r="B91" s="68" t="s">
        <v>47</v>
      </c>
      <c r="C91" s="248">
        <f>C73/C56*100</f>
        <v>-1.0781287461040516</v>
      </c>
      <c r="D91" s="83">
        <f t="shared" si="8"/>
        <v>-0.8256413330136658</v>
      </c>
      <c r="E91" s="83">
        <f t="shared" si="9"/>
        <v>-0.40682690002397504</v>
      </c>
      <c r="F91" s="248">
        <f t="shared" si="10"/>
        <v>-1.4534245226572144</v>
      </c>
      <c r="G91" s="83">
        <f t="shared" si="11"/>
        <v>-1.0785182492255723</v>
      </c>
      <c r="H91" s="83">
        <f t="shared" si="12"/>
        <v>-0.5309278740920831</v>
      </c>
      <c r="I91" s="248">
        <f t="shared" si="13"/>
        <v>-1.202022841508216</v>
      </c>
      <c r="J91" s="83">
        <f t="shared" si="14"/>
        <v>-0.9583903346296324</v>
      </c>
      <c r="K91" s="83">
        <f t="shared" si="15"/>
        <v>-0.4019552085094609</v>
      </c>
      <c r="L91" s="248">
        <f t="shared" si="16"/>
        <v>-1.0408401400233371</v>
      </c>
      <c r="M91" s="83">
        <f t="shared" si="17"/>
        <v>-0.9723842862699339</v>
      </c>
      <c r="N91" s="382">
        <f t="shared" si="18"/>
        <v>-0.18747569039284326</v>
      </c>
      <c r="O91" s="248">
        <f t="shared" si="19"/>
        <v>-1.170487060969091</v>
      </c>
      <c r="P91" s="83">
        <f t="shared" si="20"/>
        <v>-1.12096343112285</v>
      </c>
      <c r="Q91" s="382">
        <f t="shared" si="21"/>
        <v>-0.049523629846240924</v>
      </c>
      <c r="R91" s="383">
        <f t="shared" si="22"/>
        <v>-5.8057120594581635</v>
      </c>
      <c r="S91" s="83">
        <f t="shared" si="23"/>
        <v>-4.831725005993767</v>
      </c>
      <c r="T91" s="382">
        <f t="shared" si="24"/>
        <v>-1.5516362982498202</v>
      </c>
    </row>
    <row r="92" spans="2:20" ht="12" customHeight="1">
      <c r="B92" s="72"/>
      <c r="C92" s="154"/>
      <c r="D92" s="74"/>
      <c r="E92" s="75"/>
      <c r="F92" s="154"/>
      <c r="G92" s="74"/>
      <c r="H92" s="75"/>
      <c r="I92" s="154"/>
      <c r="J92" s="74"/>
      <c r="K92" s="75"/>
      <c r="L92" s="154"/>
      <c r="M92" s="74"/>
      <c r="N92" s="75"/>
      <c r="O92" s="154"/>
      <c r="P92" s="74"/>
      <c r="Q92" s="75"/>
      <c r="R92" s="154"/>
      <c r="S92" s="74"/>
      <c r="T92" s="75"/>
    </row>
  </sheetData>
  <sheetProtection/>
  <mergeCells count="46">
    <mergeCell ref="V4:V5"/>
    <mergeCell ref="O24:Q24"/>
    <mergeCell ref="S4:S5"/>
    <mergeCell ref="V3:Y3"/>
    <mergeCell ref="O3:R3"/>
    <mergeCell ref="O4:O5"/>
    <mergeCell ref="S3:U3"/>
    <mergeCell ref="R25:R26"/>
    <mergeCell ref="K4:K5"/>
    <mergeCell ref="C3:F3"/>
    <mergeCell ref="G3:J3"/>
    <mergeCell ref="C24:E24"/>
    <mergeCell ref="C4:C5"/>
    <mergeCell ref="G4:G5"/>
    <mergeCell ref="R24:T24"/>
    <mergeCell ref="K3:N3"/>
    <mergeCell ref="L25:L26"/>
    <mergeCell ref="F24:H24"/>
    <mergeCell ref="I24:K24"/>
    <mergeCell ref="L24:N24"/>
    <mergeCell ref="B24:B26"/>
    <mergeCell ref="B3:B5"/>
    <mergeCell ref="O25:O26"/>
    <mergeCell ref="B58:B60"/>
    <mergeCell ref="C58:F58"/>
    <mergeCell ref="G58:J58"/>
    <mergeCell ref="K58:N58"/>
    <mergeCell ref="O58:R58"/>
    <mergeCell ref="S58:U58"/>
    <mergeCell ref="V58:Y58"/>
    <mergeCell ref="C59:C60"/>
    <mergeCell ref="G59:G60"/>
    <mergeCell ref="K59:K60"/>
    <mergeCell ref="O59:O60"/>
    <mergeCell ref="S59:S60"/>
    <mergeCell ref="V59:V60"/>
    <mergeCell ref="R76:T76"/>
    <mergeCell ref="L77:L78"/>
    <mergeCell ref="O77:O78"/>
    <mergeCell ref="R77:R78"/>
    <mergeCell ref="B76:B78"/>
    <mergeCell ref="C76:E76"/>
    <mergeCell ref="F76:H76"/>
    <mergeCell ref="I76:K76"/>
    <mergeCell ref="L76:N76"/>
    <mergeCell ref="O76:Q76"/>
  </mergeCells>
  <printOptions horizontalCentered="1" verticalCentered="1"/>
  <pageMargins left="0.1968503937007874" right="0" top="0.3937007874015748" bottom="0.3937007874015748" header="0.5118110236220472" footer="0.31496062992125984"/>
  <pageSetup firstPageNumber="13" useFirstPageNumber="1" horizontalDpi="600" verticalDpi="6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J58"/>
  <sheetViews>
    <sheetView view="pageBreakPreview" zoomScaleSheetLayoutView="100" workbookViewId="0" topLeftCell="A1">
      <pane xSplit="5" topLeftCell="F1" activePane="topRight" state="frozen"/>
      <selection pane="topLeft" activeCell="D2" sqref="D2"/>
      <selection pane="topRight" activeCell="D1" sqref="D1"/>
    </sheetView>
  </sheetViews>
  <sheetFormatPr defaultColWidth="11.875" defaultRowHeight="14.25"/>
  <cols>
    <col min="1" max="1" width="2.50390625" style="118" customWidth="1"/>
    <col min="2" max="2" width="2.75390625" style="118" customWidth="1"/>
    <col min="3" max="3" width="2.50390625" style="115" customWidth="1"/>
    <col min="4" max="4" width="3.75390625" style="115" bestFit="1" customWidth="1"/>
    <col min="5" max="5" width="7.50390625" style="115" customWidth="1"/>
    <col min="6" max="6" width="7.25390625" style="51" customWidth="1"/>
    <col min="7" max="9" width="7.50390625" style="115" customWidth="1"/>
    <col min="10" max="17" width="6.75390625" style="115" customWidth="1"/>
    <col min="18" max="21" width="6.75390625" style="117" customWidth="1"/>
    <col min="22" max="22" width="6.75390625" style="115" customWidth="1"/>
    <col min="23" max="23" width="7.25390625" style="115" customWidth="1"/>
    <col min="24" max="25" width="6.75390625" style="115" customWidth="1"/>
    <col min="26" max="26" width="7.25390625" style="115" customWidth="1"/>
    <col min="27" max="28" width="6.75390625" style="115" customWidth="1"/>
    <col min="29" max="29" width="6.75390625" style="117" customWidth="1"/>
    <col min="30" max="30" width="6.75390625" style="115" customWidth="1"/>
    <col min="31" max="32" width="6.75390625" style="117" customWidth="1"/>
    <col min="33" max="35" width="6.375" style="140" bestFit="1" customWidth="1"/>
    <col min="36" max="36" width="3.25390625" style="115" customWidth="1"/>
    <col min="37" max="16384" width="11.875" style="118" customWidth="1"/>
  </cols>
  <sheetData>
    <row r="1" spans="4:35" ht="18.75">
      <c r="D1" s="295" t="s">
        <v>281</v>
      </c>
      <c r="F1" s="116"/>
      <c r="AI1" s="168"/>
    </row>
    <row r="2" spans="4:36" ht="11.25">
      <c r="D2" s="179"/>
      <c r="E2" s="479" t="s">
        <v>211</v>
      </c>
      <c r="F2" s="484" t="s">
        <v>152</v>
      </c>
      <c r="G2" s="485"/>
      <c r="H2" s="476" t="s">
        <v>227</v>
      </c>
      <c r="I2" s="477"/>
      <c r="J2" s="477"/>
      <c r="K2" s="478"/>
      <c r="L2" s="476" t="s">
        <v>250</v>
      </c>
      <c r="M2" s="477"/>
      <c r="N2" s="477"/>
      <c r="O2" s="478"/>
      <c r="P2" s="476" t="s">
        <v>254</v>
      </c>
      <c r="Q2" s="477"/>
      <c r="R2" s="477"/>
      <c r="S2" s="478"/>
      <c r="T2" s="476" t="s">
        <v>269</v>
      </c>
      <c r="U2" s="477"/>
      <c r="V2" s="477"/>
      <c r="W2" s="478"/>
      <c r="X2" s="476" t="s">
        <v>273</v>
      </c>
      <c r="Y2" s="477"/>
      <c r="Z2" s="478"/>
      <c r="AA2" s="481" t="s">
        <v>274</v>
      </c>
      <c r="AB2" s="482"/>
      <c r="AC2" s="482"/>
      <c r="AD2" s="483"/>
      <c r="AE2" s="481" t="s">
        <v>274</v>
      </c>
      <c r="AF2" s="482"/>
      <c r="AG2" s="483"/>
      <c r="AH2" s="115"/>
      <c r="AI2" s="118"/>
      <c r="AJ2" s="118"/>
    </row>
    <row r="3" spans="3:34" s="123" customFormat="1" ht="22.5">
      <c r="C3" s="119"/>
      <c r="D3" s="180"/>
      <c r="E3" s="480"/>
      <c r="F3" s="384">
        <v>42736</v>
      </c>
      <c r="G3" s="385">
        <v>44562</v>
      </c>
      <c r="H3" s="403" t="s">
        <v>253</v>
      </c>
      <c r="I3" s="386" t="s">
        <v>275</v>
      </c>
      <c r="J3" s="121" t="s">
        <v>225</v>
      </c>
      <c r="K3" s="122" t="s">
        <v>155</v>
      </c>
      <c r="L3" s="403" t="s">
        <v>253</v>
      </c>
      <c r="M3" s="386" t="s">
        <v>275</v>
      </c>
      <c r="N3" s="121" t="s">
        <v>225</v>
      </c>
      <c r="O3" s="256" t="s">
        <v>155</v>
      </c>
      <c r="P3" s="120" t="s">
        <v>253</v>
      </c>
      <c r="Q3" s="404" t="s">
        <v>275</v>
      </c>
      <c r="R3" s="121" t="s">
        <v>225</v>
      </c>
      <c r="S3" s="122" t="s">
        <v>155</v>
      </c>
      <c r="T3" s="403" t="s">
        <v>153</v>
      </c>
      <c r="U3" s="386" t="s">
        <v>275</v>
      </c>
      <c r="V3" s="121" t="s">
        <v>154</v>
      </c>
      <c r="W3" s="122" t="s">
        <v>155</v>
      </c>
      <c r="X3" s="120" t="s">
        <v>153</v>
      </c>
      <c r="Y3" s="121" t="s">
        <v>154</v>
      </c>
      <c r="Z3" s="122" t="s">
        <v>155</v>
      </c>
      <c r="AA3" s="120" t="s">
        <v>156</v>
      </c>
      <c r="AB3" s="386" t="s">
        <v>275</v>
      </c>
      <c r="AC3" s="121" t="s">
        <v>157</v>
      </c>
      <c r="AD3" s="122" t="s">
        <v>155</v>
      </c>
      <c r="AE3" s="120" t="s">
        <v>156</v>
      </c>
      <c r="AF3" s="121" t="s">
        <v>157</v>
      </c>
      <c r="AG3" s="122" t="s">
        <v>155</v>
      </c>
      <c r="AH3" s="119"/>
    </row>
    <row r="4" spans="5:36" ht="11.25">
      <c r="E4" s="181"/>
      <c r="F4" s="124" t="s">
        <v>35</v>
      </c>
      <c r="G4" s="254" t="s">
        <v>35</v>
      </c>
      <c r="H4" s="388" t="s">
        <v>35</v>
      </c>
      <c r="I4" s="128"/>
      <c r="J4" s="126" t="s">
        <v>35</v>
      </c>
      <c r="K4" s="127" t="s">
        <v>35</v>
      </c>
      <c r="L4" s="125" t="s">
        <v>35</v>
      </c>
      <c r="M4" s="173"/>
      <c r="N4" s="128" t="s">
        <v>35</v>
      </c>
      <c r="O4" s="127" t="s">
        <v>35</v>
      </c>
      <c r="P4" s="172" t="s">
        <v>35</v>
      </c>
      <c r="Q4" s="128"/>
      <c r="R4" s="126" t="s">
        <v>35</v>
      </c>
      <c r="S4" s="257" t="s">
        <v>35</v>
      </c>
      <c r="T4" s="388" t="s">
        <v>35</v>
      </c>
      <c r="U4" s="128"/>
      <c r="V4" s="126" t="s">
        <v>35</v>
      </c>
      <c r="W4" s="127" t="s">
        <v>35</v>
      </c>
      <c r="X4" s="125" t="s">
        <v>35</v>
      </c>
      <c r="Y4" s="126" t="s">
        <v>35</v>
      </c>
      <c r="Z4" s="127" t="s">
        <v>35</v>
      </c>
      <c r="AA4" s="172" t="s">
        <v>35</v>
      </c>
      <c r="AB4" s="173"/>
      <c r="AC4" s="173" t="s">
        <v>35</v>
      </c>
      <c r="AD4" s="174" t="s">
        <v>35</v>
      </c>
      <c r="AE4" s="175" t="s">
        <v>158</v>
      </c>
      <c r="AF4" s="176" t="s">
        <v>158</v>
      </c>
      <c r="AG4" s="177" t="s">
        <v>158</v>
      </c>
      <c r="AH4" s="115"/>
      <c r="AI4" s="118"/>
      <c r="AJ4" s="118"/>
    </row>
    <row r="5" spans="5:36" ht="11.25">
      <c r="E5" s="182" t="s">
        <v>159</v>
      </c>
      <c r="F5" s="345">
        <f>SUM(F7:F55)</f>
        <v>5524250</v>
      </c>
      <c r="G5" s="387">
        <f>SUM('第２表'!D6)</f>
        <v>5425842</v>
      </c>
      <c r="H5" s="388">
        <v>-11858</v>
      </c>
      <c r="I5" s="127">
        <v>5220</v>
      </c>
      <c r="J5" s="126">
        <v>-15053</v>
      </c>
      <c r="K5" s="128">
        <v>-2025</v>
      </c>
      <c r="L5" s="388">
        <v>-13887</v>
      </c>
      <c r="M5" s="126">
        <v>5220</v>
      </c>
      <c r="N5" s="127">
        <v>-17921</v>
      </c>
      <c r="O5" s="239">
        <v>-1186</v>
      </c>
      <c r="P5" s="388">
        <v>-15811</v>
      </c>
      <c r="Q5" s="127">
        <v>5220</v>
      </c>
      <c r="R5" s="126">
        <v>-20013</v>
      </c>
      <c r="S5" s="257">
        <v>-1018</v>
      </c>
      <c r="T5" s="388">
        <v>-21938</v>
      </c>
      <c r="U5" s="127">
        <v>3895</v>
      </c>
      <c r="V5" s="239">
        <v>-21720</v>
      </c>
      <c r="W5" s="167">
        <v>-4113</v>
      </c>
      <c r="X5" s="125">
        <v>-34914</v>
      </c>
      <c r="Y5" s="239">
        <v>-26725</v>
      </c>
      <c r="Z5" s="167">
        <v>-8189</v>
      </c>
      <c r="AA5" s="420">
        <f>SUM(H5+L5+P5+T5+X5)</f>
        <v>-98408</v>
      </c>
      <c r="AB5" s="389">
        <f>I5+M5+Q5+U5</f>
        <v>19555</v>
      </c>
      <c r="AC5" s="330">
        <f>J5+N5+R5+V5+Y5</f>
        <v>-101432</v>
      </c>
      <c r="AD5" s="128">
        <f>K5+O5+S5+W5+Z5</f>
        <v>-16531</v>
      </c>
      <c r="AE5" s="390">
        <f>AA5/$F5*100</f>
        <v>-1.7813820880662534</v>
      </c>
      <c r="AF5" s="278">
        <f>AC5/$F5*100</f>
        <v>-1.8361225505724759</v>
      </c>
      <c r="AG5" s="405">
        <f>AD5/$F5*100</f>
        <v>-0.29924424129972393</v>
      </c>
      <c r="AH5" s="115"/>
      <c r="AI5" s="118"/>
      <c r="AJ5" s="118"/>
    </row>
    <row r="6" spans="3:36" ht="11.25">
      <c r="C6" s="115">
        <v>1</v>
      </c>
      <c r="D6" s="129">
        <v>100</v>
      </c>
      <c r="E6" s="183" t="s">
        <v>160</v>
      </c>
      <c r="F6" s="310">
        <f>SUM(F7:F15)</f>
        <v>1537291</v>
      </c>
      <c r="G6" s="387">
        <f>SUM('第２表'!D18)</f>
        <v>1515014</v>
      </c>
      <c r="H6" s="388">
        <v>-1768</v>
      </c>
      <c r="I6" s="127">
        <v>1702</v>
      </c>
      <c r="J6" s="126">
        <v>-4110</v>
      </c>
      <c r="K6" s="128">
        <v>640</v>
      </c>
      <c r="L6" s="388">
        <v>-3350</v>
      </c>
      <c r="M6" s="126">
        <v>1702</v>
      </c>
      <c r="N6" s="127">
        <v>-5074</v>
      </c>
      <c r="O6" s="239">
        <v>22</v>
      </c>
      <c r="P6" s="388">
        <v>-2664</v>
      </c>
      <c r="Q6" s="127">
        <v>1702</v>
      </c>
      <c r="R6" s="126">
        <v>-5645</v>
      </c>
      <c r="S6" s="257">
        <v>1279</v>
      </c>
      <c r="T6" s="388">
        <v>-5405</v>
      </c>
      <c r="U6" s="127">
        <v>1278</v>
      </c>
      <c r="V6" s="239">
        <v>-6064</v>
      </c>
      <c r="W6" s="167">
        <v>-619</v>
      </c>
      <c r="X6" s="125">
        <v>-9090</v>
      </c>
      <c r="Y6" s="239">
        <v>-8026</v>
      </c>
      <c r="Z6" s="167">
        <v>-1064</v>
      </c>
      <c r="AA6" s="388">
        <f>SUM(H6+L6+P6+T6+X6)</f>
        <v>-22277</v>
      </c>
      <c r="AB6" s="389">
        <f aca="true" t="shared" si="0" ref="AB6:AB55">I6+M6+Q6+U6</f>
        <v>6384</v>
      </c>
      <c r="AC6" s="330">
        <f aca="true" t="shared" si="1" ref="AC6:AC55">J6+N6+R6+V6+Y6</f>
        <v>-28919</v>
      </c>
      <c r="AD6" s="128">
        <f aca="true" t="shared" si="2" ref="AD6:AD55">K6+O6+S6+W6+Z6</f>
        <v>258</v>
      </c>
      <c r="AE6" s="390">
        <f aca="true" t="shared" si="3" ref="AE6:AE37">AA6/$F6*100</f>
        <v>-1.4491075534820668</v>
      </c>
      <c r="AF6" s="278">
        <f aca="true" t="shared" si="4" ref="AF6:AF55">AC6/$F6*100</f>
        <v>-1.8811662853682225</v>
      </c>
      <c r="AG6" s="405">
        <f aca="true" t="shared" si="5" ref="AG6:AG55">AD6/$F6*100</f>
        <v>0.016782769169922936</v>
      </c>
      <c r="AH6" s="115"/>
      <c r="AI6" s="162"/>
      <c r="AJ6" s="118"/>
    </row>
    <row r="7" spans="4:36" ht="11.25">
      <c r="D7" s="129">
        <v>101</v>
      </c>
      <c r="E7" s="184" t="s">
        <v>48</v>
      </c>
      <c r="F7" s="310">
        <v>213787</v>
      </c>
      <c r="G7" s="387">
        <f>SUM('第２表'!D19)</f>
        <v>212518</v>
      </c>
      <c r="H7" s="388">
        <v>264</v>
      </c>
      <c r="I7" s="127">
        <v>-22</v>
      </c>
      <c r="J7" s="126">
        <v>21</v>
      </c>
      <c r="K7" s="167">
        <v>265</v>
      </c>
      <c r="L7" s="388">
        <v>-48</v>
      </c>
      <c r="M7" s="126">
        <v>-22</v>
      </c>
      <c r="N7" s="127">
        <v>-94</v>
      </c>
      <c r="O7" s="239">
        <v>68</v>
      </c>
      <c r="P7" s="388">
        <v>265</v>
      </c>
      <c r="Q7" s="127">
        <v>-22</v>
      </c>
      <c r="R7" s="126">
        <v>-150</v>
      </c>
      <c r="S7" s="257">
        <v>437</v>
      </c>
      <c r="T7" s="388">
        <v>-916</v>
      </c>
      <c r="U7" s="127">
        <v>-16</v>
      </c>
      <c r="V7" s="239">
        <v>-277</v>
      </c>
      <c r="W7" s="167">
        <v>-623</v>
      </c>
      <c r="X7" s="125">
        <v>-834</v>
      </c>
      <c r="Y7" s="239">
        <v>-556</v>
      </c>
      <c r="Z7" s="167">
        <v>-278</v>
      </c>
      <c r="AA7" s="388">
        <f>SUM(H7+L7+P7+T7+X7)</f>
        <v>-1269</v>
      </c>
      <c r="AB7" s="389">
        <f t="shared" si="0"/>
        <v>-82</v>
      </c>
      <c r="AC7" s="330">
        <f t="shared" si="1"/>
        <v>-1056</v>
      </c>
      <c r="AD7" s="128">
        <f t="shared" si="2"/>
        <v>-131</v>
      </c>
      <c r="AE7" s="390">
        <f t="shared" si="3"/>
        <v>-0.5935814619223807</v>
      </c>
      <c r="AF7" s="278">
        <f t="shared" si="4"/>
        <v>-0.4939495853349362</v>
      </c>
      <c r="AG7" s="279">
        <f t="shared" si="5"/>
        <v>-0.06127594287772409</v>
      </c>
      <c r="AH7" s="115"/>
      <c r="AI7" s="162"/>
      <c r="AJ7" s="118"/>
    </row>
    <row r="8" spans="4:36" ht="11.25">
      <c r="D8" s="129">
        <v>102</v>
      </c>
      <c r="E8" s="184" t="s">
        <v>161</v>
      </c>
      <c r="F8" s="310">
        <v>136851</v>
      </c>
      <c r="G8" s="387">
        <f>SUM('第２表'!D20)</f>
        <v>136445</v>
      </c>
      <c r="H8" s="388">
        <v>427</v>
      </c>
      <c r="I8" s="127">
        <v>64</v>
      </c>
      <c r="J8" s="126">
        <v>-150</v>
      </c>
      <c r="K8" s="128">
        <v>513</v>
      </c>
      <c r="L8" s="388">
        <v>-231</v>
      </c>
      <c r="M8" s="126">
        <v>64</v>
      </c>
      <c r="N8" s="127">
        <v>-290</v>
      </c>
      <c r="O8" s="239">
        <v>-5</v>
      </c>
      <c r="P8" s="388">
        <v>210</v>
      </c>
      <c r="Q8" s="127">
        <v>64</v>
      </c>
      <c r="R8" s="126">
        <v>-381</v>
      </c>
      <c r="S8" s="257">
        <v>527</v>
      </c>
      <c r="T8" s="388">
        <v>-514</v>
      </c>
      <c r="U8" s="127">
        <v>52</v>
      </c>
      <c r="V8" s="239">
        <v>-405</v>
      </c>
      <c r="W8" s="167">
        <v>-161</v>
      </c>
      <c r="X8" s="125">
        <v>-298</v>
      </c>
      <c r="Y8" s="239">
        <v>-446</v>
      </c>
      <c r="Z8" s="167">
        <v>148</v>
      </c>
      <c r="AA8" s="388">
        <f aca="true" t="shared" si="6" ref="AA8:AA36">SUM(H8+L8+P8+T8+X8)</f>
        <v>-406</v>
      </c>
      <c r="AB8" s="389">
        <f t="shared" si="0"/>
        <v>244</v>
      </c>
      <c r="AC8" s="330">
        <f t="shared" si="1"/>
        <v>-1672</v>
      </c>
      <c r="AD8" s="128">
        <f t="shared" si="2"/>
        <v>1022</v>
      </c>
      <c r="AE8" s="390">
        <f t="shared" si="3"/>
        <v>-0.29667302394575124</v>
      </c>
      <c r="AF8" s="278">
        <f t="shared" si="4"/>
        <v>-1.2217667390081182</v>
      </c>
      <c r="AG8" s="279">
        <f t="shared" si="5"/>
        <v>0.7467976120013738</v>
      </c>
      <c r="AH8" s="115"/>
      <c r="AI8" s="118"/>
      <c r="AJ8" s="118"/>
    </row>
    <row r="9" spans="4:36" ht="11.25">
      <c r="D9" s="129">
        <v>105</v>
      </c>
      <c r="E9" s="184" t="s">
        <v>50</v>
      </c>
      <c r="F9" s="310">
        <v>107561</v>
      </c>
      <c r="G9" s="387">
        <f>SUM('第２表'!D21)</f>
        <v>108806</v>
      </c>
      <c r="H9" s="388">
        <v>535</v>
      </c>
      <c r="I9" s="127">
        <v>449</v>
      </c>
      <c r="J9" s="126">
        <v>-631</v>
      </c>
      <c r="K9" s="128">
        <v>717</v>
      </c>
      <c r="L9" s="388">
        <v>595</v>
      </c>
      <c r="M9" s="126">
        <v>449</v>
      </c>
      <c r="N9" s="127">
        <v>-649</v>
      </c>
      <c r="O9" s="239">
        <v>795</v>
      </c>
      <c r="P9" s="388">
        <v>480</v>
      </c>
      <c r="Q9" s="127">
        <v>449</v>
      </c>
      <c r="R9" s="126">
        <v>-626</v>
      </c>
      <c r="S9" s="257">
        <v>657</v>
      </c>
      <c r="T9" s="388">
        <v>103</v>
      </c>
      <c r="U9" s="127">
        <v>335</v>
      </c>
      <c r="V9" s="239">
        <v>-644</v>
      </c>
      <c r="W9" s="167">
        <v>412</v>
      </c>
      <c r="X9" s="125">
        <v>-468</v>
      </c>
      <c r="Y9" s="239">
        <v>-878</v>
      </c>
      <c r="Z9" s="167">
        <v>410</v>
      </c>
      <c r="AA9" s="388">
        <f>SUM(H9+L9+P9+T9+X9)</f>
        <v>1245</v>
      </c>
      <c r="AB9" s="389">
        <f t="shared" si="0"/>
        <v>1682</v>
      </c>
      <c r="AC9" s="330">
        <f t="shared" si="1"/>
        <v>-3428</v>
      </c>
      <c r="AD9" s="128">
        <f t="shared" si="2"/>
        <v>2991</v>
      </c>
      <c r="AE9" s="390">
        <f t="shared" si="3"/>
        <v>1.1574827307295394</v>
      </c>
      <c r="AF9" s="278">
        <f t="shared" si="4"/>
        <v>-3.187028755775792</v>
      </c>
      <c r="AG9" s="279">
        <f t="shared" si="5"/>
        <v>2.780747668764701</v>
      </c>
      <c r="AH9" s="115"/>
      <c r="AI9" s="118"/>
      <c r="AJ9" s="118"/>
    </row>
    <row r="10" spans="4:36" ht="11.25">
      <c r="D10" s="129">
        <v>106</v>
      </c>
      <c r="E10" s="184" t="s">
        <v>51</v>
      </c>
      <c r="F10" s="310">
        <v>97187</v>
      </c>
      <c r="G10" s="387">
        <f>SUM('第２表'!D22)</f>
        <v>93968</v>
      </c>
      <c r="H10" s="388">
        <v>-588</v>
      </c>
      <c r="I10" s="127">
        <v>115</v>
      </c>
      <c r="J10" s="126">
        <v>-849</v>
      </c>
      <c r="K10" s="128">
        <v>146</v>
      </c>
      <c r="L10" s="388">
        <v>-634</v>
      </c>
      <c r="M10" s="126">
        <v>115</v>
      </c>
      <c r="N10" s="127">
        <v>-916</v>
      </c>
      <c r="O10" s="239">
        <v>167</v>
      </c>
      <c r="P10" s="388">
        <v>-438</v>
      </c>
      <c r="Q10" s="127">
        <v>115</v>
      </c>
      <c r="R10" s="126">
        <v>-885</v>
      </c>
      <c r="S10" s="257">
        <v>332</v>
      </c>
      <c r="T10" s="388">
        <v>-830</v>
      </c>
      <c r="U10" s="127">
        <v>82</v>
      </c>
      <c r="V10" s="239">
        <v>-943</v>
      </c>
      <c r="W10" s="167">
        <v>31</v>
      </c>
      <c r="X10" s="125">
        <v>-729</v>
      </c>
      <c r="Y10" s="239">
        <v>-1068</v>
      </c>
      <c r="Z10" s="167">
        <v>339</v>
      </c>
      <c r="AA10" s="388">
        <f t="shared" si="6"/>
        <v>-3219</v>
      </c>
      <c r="AB10" s="389">
        <f t="shared" si="0"/>
        <v>427</v>
      </c>
      <c r="AC10" s="330">
        <f t="shared" si="1"/>
        <v>-4661</v>
      </c>
      <c r="AD10" s="128">
        <f t="shared" si="2"/>
        <v>1015</v>
      </c>
      <c r="AE10" s="390">
        <f t="shared" si="3"/>
        <v>-3.3121713809460114</v>
      </c>
      <c r="AF10" s="278">
        <f t="shared" si="4"/>
        <v>-4.795908917859385</v>
      </c>
      <c r="AG10" s="279">
        <f t="shared" si="5"/>
        <v>1.0443783633613548</v>
      </c>
      <c r="AH10" s="115"/>
      <c r="AI10" s="118"/>
      <c r="AJ10" s="118"/>
    </row>
    <row r="11" spans="4:36" ht="11.25">
      <c r="D11" s="129">
        <v>107</v>
      </c>
      <c r="E11" s="184" t="s">
        <v>52</v>
      </c>
      <c r="F11" s="310">
        <v>161264</v>
      </c>
      <c r="G11" s="387">
        <f>SUM('第２表'!D23)</f>
        <v>157631</v>
      </c>
      <c r="H11" s="388">
        <v>-789</v>
      </c>
      <c r="I11" s="127">
        <v>223</v>
      </c>
      <c r="J11" s="126">
        <v>-638</v>
      </c>
      <c r="K11" s="128">
        <v>-374</v>
      </c>
      <c r="L11" s="388">
        <v>-779</v>
      </c>
      <c r="M11" s="126">
        <v>223</v>
      </c>
      <c r="N11" s="127">
        <v>-699</v>
      </c>
      <c r="O11" s="239">
        <v>-303</v>
      </c>
      <c r="P11" s="388">
        <v>-706</v>
      </c>
      <c r="Q11" s="127">
        <v>223</v>
      </c>
      <c r="R11" s="126">
        <v>-797</v>
      </c>
      <c r="S11" s="257">
        <v>-132</v>
      </c>
      <c r="T11" s="388">
        <v>-379</v>
      </c>
      <c r="U11" s="127">
        <v>168</v>
      </c>
      <c r="V11" s="239">
        <v>-766</v>
      </c>
      <c r="W11" s="167">
        <v>219</v>
      </c>
      <c r="X11" s="125">
        <v>-980</v>
      </c>
      <c r="Y11" s="239">
        <v>-971</v>
      </c>
      <c r="Z11" s="167">
        <v>-9</v>
      </c>
      <c r="AA11" s="388">
        <f t="shared" si="6"/>
        <v>-3633</v>
      </c>
      <c r="AB11" s="389">
        <f t="shared" si="0"/>
        <v>837</v>
      </c>
      <c r="AC11" s="330">
        <f t="shared" si="1"/>
        <v>-3871</v>
      </c>
      <c r="AD11" s="128">
        <f t="shared" si="2"/>
        <v>-599</v>
      </c>
      <c r="AE11" s="390">
        <f t="shared" si="3"/>
        <v>-2.2528276614743525</v>
      </c>
      <c r="AF11" s="278">
        <f t="shared" si="4"/>
        <v>-2.4004117471971425</v>
      </c>
      <c r="AG11" s="279">
        <f t="shared" si="5"/>
        <v>-0.3714406191090386</v>
      </c>
      <c r="AH11" s="115"/>
      <c r="AI11" s="118"/>
      <c r="AJ11" s="118"/>
    </row>
    <row r="12" spans="4:36" ht="11.25">
      <c r="D12" s="129">
        <v>108</v>
      </c>
      <c r="E12" s="184" t="s">
        <v>53</v>
      </c>
      <c r="F12" s="310">
        <v>219145</v>
      </c>
      <c r="G12" s="387">
        <f>SUM('第２表'!D24)</f>
        <v>212732</v>
      </c>
      <c r="H12" s="388">
        <v>-678</v>
      </c>
      <c r="I12" s="127">
        <v>73</v>
      </c>
      <c r="J12" s="126">
        <v>-545</v>
      </c>
      <c r="K12" s="128">
        <v>-206</v>
      </c>
      <c r="L12" s="388">
        <v>-1022</v>
      </c>
      <c r="M12" s="126">
        <v>73</v>
      </c>
      <c r="N12" s="127">
        <v>-673</v>
      </c>
      <c r="O12" s="239">
        <v>-422</v>
      </c>
      <c r="P12" s="388">
        <v>-1018</v>
      </c>
      <c r="Q12" s="127">
        <v>73</v>
      </c>
      <c r="R12" s="126">
        <v>-822</v>
      </c>
      <c r="S12" s="257">
        <v>-269</v>
      </c>
      <c r="T12" s="388">
        <v>-1530</v>
      </c>
      <c r="U12" s="127">
        <v>55</v>
      </c>
      <c r="V12" s="239">
        <v>-1011</v>
      </c>
      <c r="W12" s="167">
        <v>-574</v>
      </c>
      <c r="X12" s="125">
        <v>-2165</v>
      </c>
      <c r="Y12" s="239">
        <v>-1376</v>
      </c>
      <c r="Z12" s="167">
        <v>-789</v>
      </c>
      <c r="AA12" s="388">
        <f t="shared" si="6"/>
        <v>-6413</v>
      </c>
      <c r="AB12" s="389">
        <f t="shared" si="0"/>
        <v>274</v>
      </c>
      <c r="AC12" s="330">
        <f t="shared" si="1"/>
        <v>-4427</v>
      </c>
      <c r="AD12" s="128">
        <f t="shared" si="2"/>
        <v>-2260</v>
      </c>
      <c r="AE12" s="390">
        <f t="shared" si="3"/>
        <v>-2.9263729494170527</v>
      </c>
      <c r="AF12" s="278">
        <f t="shared" si="4"/>
        <v>-2.020123662415296</v>
      </c>
      <c r="AG12" s="279">
        <f t="shared" si="5"/>
        <v>-1.0312806589244563</v>
      </c>
      <c r="AH12" s="115"/>
      <c r="AI12" s="118"/>
      <c r="AJ12" s="118"/>
    </row>
    <row r="13" spans="4:36" ht="11.25">
      <c r="D13" s="129">
        <v>109</v>
      </c>
      <c r="E13" s="184" t="s">
        <v>162</v>
      </c>
      <c r="F13" s="310">
        <v>217652</v>
      </c>
      <c r="G13" s="387">
        <f>SUM('第２表'!D25)</f>
        <v>209201</v>
      </c>
      <c r="H13" s="388">
        <v>-1977</v>
      </c>
      <c r="I13" s="127">
        <v>-56</v>
      </c>
      <c r="J13" s="126">
        <v>-809</v>
      </c>
      <c r="K13" s="128">
        <v>-1112</v>
      </c>
      <c r="L13" s="388">
        <v>-2239</v>
      </c>
      <c r="M13" s="126">
        <v>-56</v>
      </c>
      <c r="N13" s="127">
        <v>-983</v>
      </c>
      <c r="O13" s="239">
        <v>-1200</v>
      </c>
      <c r="P13" s="388">
        <v>-1778</v>
      </c>
      <c r="Q13" s="127">
        <v>-56</v>
      </c>
      <c r="R13" s="126">
        <v>-1100</v>
      </c>
      <c r="S13" s="257">
        <v>-622</v>
      </c>
      <c r="T13" s="388">
        <v>-1370</v>
      </c>
      <c r="U13" s="127">
        <v>-39</v>
      </c>
      <c r="V13" s="239">
        <v>-1044</v>
      </c>
      <c r="W13" s="167">
        <v>-287</v>
      </c>
      <c r="X13" s="125">
        <v>-1087</v>
      </c>
      <c r="Y13" s="239">
        <v>-1294</v>
      </c>
      <c r="Z13" s="167">
        <v>207</v>
      </c>
      <c r="AA13" s="388">
        <f t="shared" si="6"/>
        <v>-8451</v>
      </c>
      <c r="AB13" s="389">
        <f t="shared" si="0"/>
        <v>-207</v>
      </c>
      <c r="AC13" s="330">
        <f t="shared" si="1"/>
        <v>-5230</v>
      </c>
      <c r="AD13" s="128">
        <f t="shared" si="2"/>
        <v>-3014</v>
      </c>
      <c r="AE13" s="390">
        <f t="shared" si="3"/>
        <v>-3.88280374175289</v>
      </c>
      <c r="AF13" s="278">
        <f t="shared" si="4"/>
        <v>-2.4029184202304594</v>
      </c>
      <c r="AG13" s="279">
        <f t="shared" si="5"/>
        <v>-1.3847793725764064</v>
      </c>
      <c r="AH13" s="115"/>
      <c r="AI13" s="118"/>
      <c r="AJ13" s="118"/>
    </row>
    <row r="14" spans="4:36" ht="11.25">
      <c r="D14" s="129">
        <v>110</v>
      </c>
      <c r="E14" s="184" t="s">
        <v>49</v>
      </c>
      <c r="F14" s="310">
        <v>139022</v>
      </c>
      <c r="G14" s="387">
        <f>SUM('第２表'!D26)</f>
        <v>147358</v>
      </c>
      <c r="H14" s="388">
        <v>2568</v>
      </c>
      <c r="I14" s="127">
        <v>832</v>
      </c>
      <c r="J14" s="126">
        <v>-77</v>
      </c>
      <c r="K14" s="128">
        <v>1813</v>
      </c>
      <c r="L14" s="388">
        <v>2408</v>
      </c>
      <c r="M14" s="126">
        <v>832</v>
      </c>
      <c r="N14" s="127">
        <v>-164</v>
      </c>
      <c r="O14" s="239">
        <v>1740</v>
      </c>
      <c r="P14" s="388">
        <v>1992</v>
      </c>
      <c r="Q14" s="127">
        <v>832</v>
      </c>
      <c r="R14" s="126">
        <v>-171</v>
      </c>
      <c r="S14" s="257">
        <v>1331</v>
      </c>
      <c r="T14" s="388">
        <v>1755</v>
      </c>
      <c r="U14" s="127">
        <v>623</v>
      </c>
      <c r="V14" s="239">
        <v>-113</v>
      </c>
      <c r="W14" s="167">
        <v>1245</v>
      </c>
      <c r="X14" s="125">
        <v>-387</v>
      </c>
      <c r="Y14" s="239">
        <v>-337</v>
      </c>
      <c r="Z14" s="167">
        <v>-50</v>
      </c>
      <c r="AA14" s="388">
        <f t="shared" si="6"/>
        <v>8336</v>
      </c>
      <c r="AB14" s="389">
        <f t="shared" si="0"/>
        <v>3119</v>
      </c>
      <c r="AC14" s="330">
        <f t="shared" si="1"/>
        <v>-862</v>
      </c>
      <c r="AD14" s="128">
        <f t="shared" si="2"/>
        <v>6079</v>
      </c>
      <c r="AE14" s="390">
        <f t="shared" si="3"/>
        <v>5.99617326754039</v>
      </c>
      <c r="AF14" s="278">
        <f t="shared" si="4"/>
        <v>-0.6200457481549683</v>
      </c>
      <c r="AG14" s="279">
        <f t="shared" si="5"/>
        <v>4.372689214656673</v>
      </c>
      <c r="AH14" s="115"/>
      <c r="AI14" s="118"/>
      <c r="AJ14" s="118"/>
    </row>
    <row r="15" spans="4:36" ht="11.25">
      <c r="D15" s="129">
        <v>111</v>
      </c>
      <c r="E15" s="184" t="s">
        <v>163</v>
      </c>
      <c r="F15" s="310">
        <v>244822</v>
      </c>
      <c r="G15" s="387">
        <f>SUM('第２表'!D27)</f>
        <v>236355</v>
      </c>
      <c r="H15" s="388">
        <v>-1530</v>
      </c>
      <c r="I15" s="127">
        <v>24</v>
      </c>
      <c r="J15" s="126">
        <v>-432</v>
      </c>
      <c r="K15" s="128">
        <v>-1122</v>
      </c>
      <c r="L15" s="388">
        <v>-1400</v>
      </c>
      <c r="M15" s="126">
        <v>24</v>
      </c>
      <c r="N15" s="127">
        <v>-606</v>
      </c>
      <c r="O15" s="239">
        <v>-818</v>
      </c>
      <c r="P15" s="388">
        <v>-1671</v>
      </c>
      <c r="Q15" s="127">
        <v>24</v>
      </c>
      <c r="R15" s="126">
        <v>-713</v>
      </c>
      <c r="S15" s="257">
        <v>-982</v>
      </c>
      <c r="T15" s="388">
        <v>-1724</v>
      </c>
      <c r="U15" s="127">
        <v>18</v>
      </c>
      <c r="V15" s="239">
        <v>-861</v>
      </c>
      <c r="W15" s="167">
        <v>-881</v>
      </c>
      <c r="X15" s="125">
        <v>-2142</v>
      </c>
      <c r="Y15" s="239">
        <v>-1100</v>
      </c>
      <c r="Z15" s="167">
        <v>-1042</v>
      </c>
      <c r="AA15" s="388">
        <f t="shared" si="6"/>
        <v>-8467</v>
      </c>
      <c r="AB15" s="389">
        <f t="shared" si="0"/>
        <v>90</v>
      </c>
      <c r="AC15" s="330">
        <f>J15+N15+R15+V15+Y15</f>
        <v>-3712</v>
      </c>
      <c r="AD15" s="128">
        <f t="shared" si="2"/>
        <v>-4845</v>
      </c>
      <c r="AE15" s="390">
        <f t="shared" si="3"/>
        <v>-3.4584310233557445</v>
      </c>
      <c r="AF15" s="278">
        <f t="shared" si="4"/>
        <v>-1.5162036091527722</v>
      </c>
      <c r="AG15" s="279">
        <f t="shared" si="5"/>
        <v>-1.9789888163645426</v>
      </c>
      <c r="AH15" s="115"/>
      <c r="AI15" s="118"/>
      <c r="AJ15" s="118"/>
    </row>
    <row r="16" spans="3:36" ht="11.25">
      <c r="C16" s="115">
        <v>6</v>
      </c>
      <c r="D16" s="130">
        <v>201</v>
      </c>
      <c r="E16" s="182" t="s">
        <v>164</v>
      </c>
      <c r="F16" s="310">
        <v>534565</v>
      </c>
      <c r="G16" s="387">
        <f>SUM('第２表'!D28)</f>
        <v>526792</v>
      </c>
      <c r="H16" s="388">
        <v>-1152</v>
      </c>
      <c r="I16" s="127">
        <v>360</v>
      </c>
      <c r="J16" s="126">
        <v>-1076</v>
      </c>
      <c r="K16" s="128">
        <v>-436</v>
      </c>
      <c r="L16" s="388">
        <v>-1027</v>
      </c>
      <c r="M16" s="126">
        <v>360</v>
      </c>
      <c r="N16" s="127">
        <v>-1496</v>
      </c>
      <c r="O16" s="239">
        <v>109</v>
      </c>
      <c r="P16" s="388">
        <v>-759</v>
      </c>
      <c r="Q16" s="127">
        <v>360</v>
      </c>
      <c r="R16" s="126">
        <v>-1443</v>
      </c>
      <c r="S16" s="257">
        <v>324</v>
      </c>
      <c r="T16" s="388">
        <v>-1585</v>
      </c>
      <c r="U16" s="127">
        <v>270</v>
      </c>
      <c r="V16" s="239">
        <v>-1838</v>
      </c>
      <c r="W16" s="167">
        <v>-17</v>
      </c>
      <c r="X16" s="125">
        <v>-3250</v>
      </c>
      <c r="Y16" s="239">
        <v>-1994</v>
      </c>
      <c r="Z16" s="167">
        <v>-1256</v>
      </c>
      <c r="AA16" s="388">
        <f t="shared" si="6"/>
        <v>-7773</v>
      </c>
      <c r="AB16" s="389">
        <f t="shared" si="0"/>
        <v>1350</v>
      </c>
      <c r="AC16" s="330">
        <f t="shared" si="1"/>
        <v>-7847</v>
      </c>
      <c r="AD16" s="128">
        <f t="shared" si="2"/>
        <v>-1276</v>
      </c>
      <c r="AE16" s="390">
        <f t="shared" si="3"/>
        <v>-1.454079485188892</v>
      </c>
      <c r="AF16" s="278">
        <f t="shared" si="4"/>
        <v>-1.4679225164385996</v>
      </c>
      <c r="AG16" s="279">
        <f t="shared" si="5"/>
        <v>-0.23869875506252747</v>
      </c>
      <c r="AH16" s="115"/>
      <c r="AI16" s="118"/>
      <c r="AJ16" s="118"/>
    </row>
    <row r="17" spans="3:36" ht="11.25">
      <c r="C17" s="115">
        <v>2</v>
      </c>
      <c r="D17" s="130">
        <v>202</v>
      </c>
      <c r="E17" s="182" t="s">
        <v>165</v>
      </c>
      <c r="F17" s="310">
        <v>453490</v>
      </c>
      <c r="G17" s="387">
        <f>SUM('第２表'!D29)</f>
        <v>456722</v>
      </c>
      <c r="H17" s="388">
        <v>1250</v>
      </c>
      <c r="I17" s="127">
        <v>1666</v>
      </c>
      <c r="J17" s="126">
        <v>-1349</v>
      </c>
      <c r="K17" s="128">
        <v>933</v>
      </c>
      <c r="L17" s="388">
        <v>2108</v>
      </c>
      <c r="M17" s="126">
        <v>1666</v>
      </c>
      <c r="N17" s="127">
        <v>-1258</v>
      </c>
      <c r="O17" s="239">
        <v>1700</v>
      </c>
      <c r="P17" s="388">
        <v>1742</v>
      </c>
      <c r="Q17" s="127">
        <v>1666</v>
      </c>
      <c r="R17" s="126">
        <v>-1441</v>
      </c>
      <c r="S17" s="257">
        <v>1517</v>
      </c>
      <c r="T17" s="388">
        <v>804</v>
      </c>
      <c r="U17" s="127">
        <v>1246</v>
      </c>
      <c r="V17" s="239">
        <v>-1537</v>
      </c>
      <c r="W17" s="167">
        <v>1095</v>
      </c>
      <c r="X17" s="125">
        <v>-2672</v>
      </c>
      <c r="Y17" s="239">
        <v>-1993</v>
      </c>
      <c r="Z17" s="167">
        <v>-679</v>
      </c>
      <c r="AA17" s="388">
        <f t="shared" si="6"/>
        <v>3232</v>
      </c>
      <c r="AB17" s="389">
        <f t="shared" si="0"/>
        <v>6244</v>
      </c>
      <c r="AC17" s="330">
        <f t="shared" si="1"/>
        <v>-7578</v>
      </c>
      <c r="AD17" s="128">
        <f t="shared" si="2"/>
        <v>4566</v>
      </c>
      <c r="AE17" s="390">
        <f t="shared" si="3"/>
        <v>0.7126948775055679</v>
      </c>
      <c r="AF17" s="278">
        <f t="shared" si="4"/>
        <v>-1.6710401552404683</v>
      </c>
      <c r="AG17" s="279">
        <f t="shared" si="5"/>
        <v>1.0068579240997597</v>
      </c>
      <c r="AH17" s="115"/>
      <c r="AI17" s="118"/>
      <c r="AJ17" s="118"/>
    </row>
    <row r="18" spans="3:36" ht="11.25">
      <c r="C18" s="115">
        <v>4</v>
      </c>
      <c r="D18" s="130">
        <v>203</v>
      </c>
      <c r="E18" s="182" t="s">
        <v>166</v>
      </c>
      <c r="F18" s="310">
        <v>295145</v>
      </c>
      <c r="G18" s="387">
        <f>SUM('第２表'!D30)</f>
        <v>304119</v>
      </c>
      <c r="H18" s="388">
        <v>3147</v>
      </c>
      <c r="I18" s="127">
        <v>767</v>
      </c>
      <c r="J18" s="126">
        <v>-34</v>
      </c>
      <c r="K18" s="128">
        <v>2414</v>
      </c>
      <c r="L18" s="388">
        <v>2713</v>
      </c>
      <c r="M18" s="126">
        <v>767</v>
      </c>
      <c r="N18" s="127">
        <v>-53</v>
      </c>
      <c r="O18" s="239">
        <v>1999</v>
      </c>
      <c r="P18" s="388">
        <v>1589</v>
      </c>
      <c r="Q18" s="127">
        <v>767</v>
      </c>
      <c r="R18" s="126">
        <v>-295</v>
      </c>
      <c r="S18" s="257">
        <v>1117</v>
      </c>
      <c r="T18" s="388">
        <v>1004</v>
      </c>
      <c r="U18" s="127">
        <v>575</v>
      </c>
      <c r="V18" s="239">
        <v>-323</v>
      </c>
      <c r="W18" s="167">
        <v>752</v>
      </c>
      <c r="X18" s="125">
        <v>521</v>
      </c>
      <c r="Y18" s="239">
        <v>-323</v>
      </c>
      <c r="Z18" s="167">
        <v>844</v>
      </c>
      <c r="AA18" s="388">
        <f t="shared" si="6"/>
        <v>8974</v>
      </c>
      <c r="AB18" s="389">
        <f t="shared" si="0"/>
        <v>2876</v>
      </c>
      <c r="AC18" s="330">
        <f t="shared" si="1"/>
        <v>-1028</v>
      </c>
      <c r="AD18" s="128">
        <f t="shared" si="2"/>
        <v>7126</v>
      </c>
      <c r="AE18" s="390">
        <f t="shared" si="3"/>
        <v>3.0405393958901556</v>
      </c>
      <c r="AF18" s="278">
        <f t="shared" si="4"/>
        <v>-0.3483033763065612</v>
      </c>
      <c r="AG18" s="279">
        <f t="shared" si="5"/>
        <v>2.4144064781717463</v>
      </c>
      <c r="AH18" s="115"/>
      <c r="AI18" s="118"/>
      <c r="AJ18" s="118"/>
    </row>
    <row r="19" spans="3:36" ht="11.25">
      <c r="C19" s="115">
        <v>2</v>
      </c>
      <c r="D19" s="130">
        <v>204</v>
      </c>
      <c r="E19" s="182" t="s">
        <v>167</v>
      </c>
      <c r="F19" s="310">
        <v>488414</v>
      </c>
      <c r="G19" s="387">
        <f>SUM('第２表'!D31)</f>
        <v>484727</v>
      </c>
      <c r="H19" s="388">
        <v>-907</v>
      </c>
      <c r="I19" s="127">
        <v>-344</v>
      </c>
      <c r="J19" s="126">
        <v>159</v>
      </c>
      <c r="K19" s="128">
        <v>-722</v>
      </c>
      <c r="L19" s="388">
        <v>-380</v>
      </c>
      <c r="M19" s="126">
        <v>-344</v>
      </c>
      <c r="N19" s="127">
        <v>-23</v>
      </c>
      <c r="O19" s="239">
        <v>-13</v>
      </c>
      <c r="P19" s="388">
        <v>-1176</v>
      </c>
      <c r="Q19" s="127">
        <v>-344</v>
      </c>
      <c r="R19" s="126">
        <v>-351</v>
      </c>
      <c r="S19" s="257">
        <v>-481</v>
      </c>
      <c r="T19" s="388">
        <v>-414</v>
      </c>
      <c r="U19" s="127">
        <v>-261</v>
      </c>
      <c r="V19" s="239">
        <v>-525</v>
      </c>
      <c r="W19" s="167">
        <v>372</v>
      </c>
      <c r="X19" s="125">
        <v>-810</v>
      </c>
      <c r="Y19" s="239">
        <v>-1075</v>
      </c>
      <c r="Z19" s="167">
        <v>265</v>
      </c>
      <c r="AA19" s="388">
        <f t="shared" si="6"/>
        <v>-3687</v>
      </c>
      <c r="AB19" s="389">
        <f t="shared" si="0"/>
        <v>-1293</v>
      </c>
      <c r="AC19" s="330">
        <f t="shared" si="1"/>
        <v>-1815</v>
      </c>
      <c r="AD19" s="128">
        <f>K19+O19+S19+W19+Z19</f>
        <v>-579</v>
      </c>
      <c r="AE19" s="390">
        <f t="shared" si="3"/>
        <v>-0.7548923659026973</v>
      </c>
      <c r="AF19" s="278">
        <f t="shared" si="4"/>
        <v>-0.371610969382532</v>
      </c>
      <c r="AG19" s="279">
        <f t="shared" si="5"/>
        <v>-0.11854697039806394</v>
      </c>
      <c r="AH19" s="115"/>
      <c r="AI19" s="118"/>
      <c r="AJ19" s="118"/>
    </row>
    <row r="20" spans="3:36" ht="11.25">
      <c r="C20" s="115">
        <v>10</v>
      </c>
      <c r="D20" s="130">
        <v>205</v>
      </c>
      <c r="E20" s="182" t="s">
        <v>168</v>
      </c>
      <c r="F20" s="310">
        <v>43651</v>
      </c>
      <c r="G20" s="387">
        <f>SUM('第２表'!D32)</f>
        <v>40692</v>
      </c>
      <c r="H20" s="388">
        <v>-557</v>
      </c>
      <c r="I20" s="127">
        <v>30</v>
      </c>
      <c r="J20" s="126">
        <v>-337</v>
      </c>
      <c r="K20" s="128">
        <v>-250</v>
      </c>
      <c r="L20" s="388">
        <v>-724</v>
      </c>
      <c r="M20" s="126">
        <v>30</v>
      </c>
      <c r="N20" s="127">
        <v>-437</v>
      </c>
      <c r="O20" s="239">
        <v>-317</v>
      </c>
      <c r="P20" s="388">
        <v>-687</v>
      </c>
      <c r="Q20" s="127">
        <v>30</v>
      </c>
      <c r="R20" s="126">
        <v>-350</v>
      </c>
      <c r="S20" s="257">
        <v>-367</v>
      </c>
      <c r="T20" s="388">
        <v>-512</v>
      </c>
      <c r="U20" s="127">
        <v>20</v>
      </c>
      <c r="V20" s="239">
        <v>-358</v>
      </c>
      <c r="W20" s="167">
        <v>-174</v>
      </c>
      <c r="X20" s="125">
        <v>-479</v>
      </c>
      <c r="Y20" s="239">
        <v>-465</v>
      </c>
      <c r="Z20" s="167">
        <v>-14</v>
      </c>
      <c r="AA20" s="388">
        <f t="shared" si="6"/>
        <v>-2959</v>
      </c>
      <c r="AB20" s="389">
        <f t="shared" si="0"/>
        <v>110</v>
      </c>
      <c r="AC20" s="330">
        <f t="shared" si="1"/>
        <v>-1947</v>
      </c>
      <c r="AD20" s="128">
        <f t="shared" si="2"/>
        <v>-1122</v>
      </c>
      <c r="AE20" s="390">
        <f t="shared" si="3"/>
        <v>-6.778767954915123</v>
      </c>
      <c r="AF20" s="278">
        <f t="shared" si="4"/>
        <v>-4.460378914572404</v>
      </c>
      <c r="AG20" s="279">
        <f t="shared" si="5"/>
        <v>-2.5703878490756225</v>
      </c>
      <c r="AH20" s="115"/>
      <c r="AI20" s="118"/>
      <c r="AJ20" s="118"/>
    </row>
    <row r="21" spans="3:36" ht="11.25">
      <c r="C21" s="115">
        <v>2</v>
      </c>
      <c r="D21" s="130">
        <v>206</v>
      </c>
      <c r="E21" s="182" t="s">
        <v>169</v>
      </c>
      <c r="F21" s="310">
        <v>94911</v>
      </c>
      <c r="G21" s="387">
        <f>SUM('第２表'!D33)</f>
        <v>93877</v>
      </c>
      <c r="H21" s="388">
        <v>28</v>
      </c>
      <c r="I21" s="127">
        <v>-58</v>
      </c>
      <c r="J21" s="126">
        <v>-275</v>
      </c>
      <c r="K21" s="128">
        <v>361</v>
      </c>
      <c r="L21" s="388">
        <v>-369</v>
      </c>
      <c r="M21" s="126">
        <v>-58</v>
      </c>
      <c r="N21" s="127">
        <v>-281</v>
      </c>
      <c r="O21" s="239">
        <v>-30</v>
      </c>
      <c r="P21" s="388">
        <v>-303</v>
      </c>
      <c r="Q21" s="127">
        <v>-58</v>
      </c>
      <c r="R21" s="126">
        <v>-305</v>
      </c>
      <c r="S21" s="257">
        <v>60</v>
      </c>
      <c r="T21" s="388">
        <v>-204</v>
      </c>
      <c r="U21" s="127">
        <v>-44</v>
      </c>
      <c r="V21" s="239">
        <v>-356</v>
      </c>
      <c r="W21" s="167">
        <v>196</v>
      </c>
      <c r="X21" s="125">
        <v>-186</v>
      </c>
      <c r="Y21" s="239">
        <v>-513</v>
      </c>
      <c r="Z21" s="167">
        <v>327</v>
      </c>
      <c r="AA21" s="388">
        <f t="shared" si="6"/>
        <v>-1034</v>
      </c>
      <c r="AB21" s="389">
        <f t="shared" si="0"/>
        <v>-218</v>
      </c>
      <c r="AC21" s="330">
        <f t="shared" si="1"/>
        <v>-1730</v>
      </c>
      <c r="AD21" s="128">
        <f t="shared" si="2"/>
        <v>914</v>
      </c>
      <c r="AE21" s="390">
        <f t="shared" si="3"/>
        <v>-1.0894416874756352</v>
      </c>
      <c r="AF21" s="278">
        <f t="shared" si="4"/>
        <v>-1.822760270147823</v>
      </c>
      <c r="AG21" s="279">
        <f t="shared" si="5"/>
        <v>0.9630074490838785</v>
      </c>
      <c r="AH21" s="115"/>
      <c r="AI21" s="118"/>
      <c r="AJ21" s="118"/>
    </row>
    <row r="22" spans="3:36" ht="11.25">
      <c r="C22" s="115">
        <v>3</v>
      </c>
      <c r="D22" s="130">
        <v>207</v>
      </c>
      <c r="E22" s="182" t="s">
        <v>170</v>
      </c>
      <c r="F22" s="310">
        <v>196726</v>
      </c>
      <c r="G22" s="387">
        <f>SUM('第２表'!D34)</f>
        <v>197476</v>
      </c>
      <c r="H22" s="388">
        <v>231</v>
      </c>
      <c r="I22" s="127">
        <v>-97</v>
      </c>
      <c r="J22" s="126">
        <v>42</v>
      </c>
      <c r="K22" s="128">
        <v>286</v>
      </c>
      <c r="L22" s="388">
        <v>971</v>
      </c>
      <c r="M22" s="126">
        <v>-97</v>
      </c>
      <c r="N22" s="127">
        <v>-117</v>
      </c>
      <c r="O22" s="239">
        <v>1185</v>
      </c>
      <c r="P22" s="388">
        <v>181</v>
      </c>
      <c r="Q22" s="127">
        <v>-97</v>
      </c>
      <c r="R22" s="126">
        <v>-64</v>
      </c>
      <c r="S22" s="257">
        <v>342</v>
      </c>
      <c r="T22" s="388">
        <v>-102</v>
      </c>
      <c r="U22" s="127">
        <v>-72</v>
      </c>
      <c r="V22" s="239">
        <v>-178</v>
      </c>
      <c r="W22" s="167">
        <v>148</v>
      </c>
      <c r="X22" s="125">
        <v>-531</v>
      </c>
      <c r="Y22" s="239">
        <v>-405</v>
      </c>
      <c r="Z22" s="167">
        <v>-126</v>
      </c>
      <c r="AA22" s="388">
        <f t="shared" si="6"/>
        <v>750</v>
      </c>
      <c r="AB22" s="389">
        <f t="shared" si="0"/>
        <v>-363</v>
      </c>
      <c r="AC22" s="330">
        <f t="shared" si="1"/>
        <v>-722</v>
      </c>
      <c r="AD22" s="128">
        <f t="shared" si="2"/>
        <v>1835</v>
      </c>
      <c r="AE22" s="390">
        <f t="shared" si="3"/>
        <v>0.3812409137582221</v>
      </c>
      <c r="AF22" s="278">
        <f t="shared" si="4"/>
        <v>-0.3670079196445818</v>
      </c>
      <c r="AG22" s="279">
        <f t="shared" si="5"/>
        <v>0.9327694356617834</v>
      </c>
      <c r="AH22" s="115"/>
      <c r="AI22" s="118"/>
      <c r="AJ22" s="118"/>
    </row>
    <row r="23" spans="3:36" ht="11.25">
      <c r="C23" s="115">
        <v>7</v>
      </c>
      <c r="D23" s="130">
        <v>208</v>
      </c>
      <c r="E23" s="182" t="s">
        <v>171</v>
      </c>
      <c r="F23" s="310">
        <v>29857</v>
      </c>
      <c r="G23" s="387">
        <f>SUM('第２表'!D35)</f>
        <v>27874</v>
      </c>
      <c r="H23" s="388">
        <v>-191</v>
      </c>
      <c r="I23" s="127">
        <v>-34</v>
      </c>
      <c r="J23" s="126">
        <v>-194</v>
      </c>
      <c r="K23" s="128">
        <v>37</v>
      </c>
      <c r="L23" s="388">
        <v>-475</v>
      </c>
      <c r="M23" s="126">
        <v>-34</v>
      </c>
      <c r="N23" s="127">
        <v>-214</v>
      </c>
      <c r="O23" s="239">
        <v>-227</v>
      </c>
      <c r="P23" s="388">
        <v>-485</v>
      </c>
      <c r="Q23" s="127">
        <v>-34</v>
      </c>
      <c r="R23" s="126">
        <v>-234</v>
      </c>
      <c r="S23" s="257">
        <v>-217</v>
      </c>
      <c r="T23" s="388">
        <v>-438</v>
      </c>
      <c r="U23" s="127">
        <v>-26</v>
      </c>
      <c r="V23" s="239">
        <v>-226</v>
      </c>
      <c r="W23" s="167">
        <v>-186</v>
      </c>
      <c r="X23" s="125">
        <v>-394</v>
      </c>
      <c r="Y23" s="239">
        <v>-200</v>
      </c>
      <c r="Z23" s="167">
        <v>-194</v>
      </c>
      <c r="AA23" s="388">
        <f t="shared" si="6"/>
        <v>-1983</v>
      </c>
      <c r="AB23" s="389">
        <f t="shared" si="0"/>
        <v>-128</v>
      </c>
      <c r="AC23" s="330">
        <f t="shared" si="1"/>
        <v>-1068</v>
      </c>
      <c r="AD23" s="128">
        <f t="shared" si="2"/>
        <v>-787</v>
      </c>
      <c r="AE23" s="390">
        <f t="shared" si="3"/>
        <v>-6.641658572529055</v>
      </c>
      <c r="AF23" s="278">
        <f t="shared" si="4"/>
        <v>-3.577050607897646</v>
      </c>
      <c r="AG23" s="279">
        <f t="shared" si="5"/>
        <v>-2.6358977794152123</v>
      </c>
      <c r="AH23" s="115"/>
      <c r="AI23" s="118"/>
      <c r="AJ23" s="118"/>
    </row>
    <row r="24" spans="3:36" ht="11.25">
      <c r="C24" s="115">
        <v>8</v>
      </c>
      <c r="D24" s="130">
        <v>209</v>
      </c>
      <c r="E24" s="182" t="s">
        <v>172</v>
      </c>
      <c r="F24" s="310">
        <v>81242</v>
      </c>
      <c r="G24" s="387">
        <f>SUM('第２表'!D36)</f>
        <v>76352</v>
      </c>
      <c r="H24" s="388">
        <v>-716</v>
      </c>
      <c r="I24" s="127">
        <v>48</v>
      </c>
      <c r="J24" s="126">
        <v>-535</v>
      </c>
      <c r="K24" s="128">
        <v>-229</v>
      </c>
      <c r="L24" s="388">
        <v>-1088</v>
      </c>
      <c r="M24" s="126">
        <v>48</v>
      </c>
      <c r="N24" s="127">
        <v>-623</v>
      </c>
      <c r="O24" s="239">
        <v>-513</v>
      </c>
      <c r="P24" s="388">
        <v>-1043</v>
      </c>
      <c r="Q24" s="127">
        <v>48</v>
      </c>
      <c r="R24" s="126">
        <v>-606</v>
      </c>
      <c r="S24" s="257">
        <v>-485</v>
      </c>
      <c r="T24" s="388">
        <v>-1010</v>
      </c>
      <c r="U24" s="127">
        <v>36</v>
      </c>
      <c r="V24" s="239">
        <v>-642</v>
      </c>
      <c r="W24" s="167">
        <v>-404</v>
      </c>
      <c r="X24" s="125">
        <v>-1033</v>
      </c>
      <c r="Y24" s="239">
        <v>-708</v>
      </c>
      <c r="Z24" s="167">
        <v>-325</v>
      </c>
      <c r="AA24" s="388">
        <f t="shared" si="6"/>
        <v>-4890</v>
      </c>
      <c r="AB24" s="389">
        <f t="shared" si="0"/>
        <v>180</v>
      </c>
      <c r="AC24" s="330">
        <f t="shared" si="1"/>
        <v>-3114</v>
      </c>
      <c r="AD24" s="128">
        <f t="shared" si="2"/>
        <v>-1956</v>
      </c>
      <c r="AE24" s="390">
        <f t="shared" si="3"/>
        <v>-6.019054183796559</v>
      </c>
      <c r="AF24" s="278">
        <f t="shared" si="4"/>
        <v>-3.8329927869821026</v>
      </c>
      <c r="AG24" s="279">
        <f t="shared" si="5"/>
        <v>-2.4076216735186233</v>
      </c>
      <c r="AH24" s="115"/>
      <c r="AI24" s="118"/>
      <c r="AJ24" s="118"/>
    </row>
    <row r="25" spans="3:36" ht="11.25">
      <c r="C25" s="115">
        <v>4</v>
      </c>
      <c r="D25" s="130">
        <v>210</v>
      </c>
      <c r="E25" s="182" t="s">
        <v>54</v>
      </c>
      <c r="F25" s="310">
        <v>266304</v>
      </c>
      <c r="G25" s="387">
        <f>SUM('第２表'!D37)</f>
        <v>259298</v>
      </c>
      <c r="H25" s="388">
        <v>-1423</v>
      </c>
      <c r="I25" s="127">
        <v>-33</v>
      </c>
      <c r="J25" s="126">
        <v>-422</v>
      </c>
      <c r="K25" s="128">
        <v>-968</v>
      </c>
      <c r="L25" s="388">
        <v>-1468</v>
      </c>
      <c r="M25" s="126">
        <v>-33</v>
      </c>
      <c r="N25" s="127">
        <v>-623</v>
      </c>
      <c r="O25" s="239">
        <v>-812</v>
      </c>
      <c r="P25" s="388">
        <v>-1385</v>
      </c>
      <c r="Q25" s="127">
        <v>-33</v>
      </c>
      <c r="R25" s="126">
        <v>-685</v>
      </c>
      <c r="S25" s="257">
        <v>-667</v>
      </c>
      <c r="T25" s="388">
        <v>-1257</v>
      </c>
      <c r="U25" s="127">
        <v>-27</v>
      </c>
      <c r="V25" s="239">
        <v>-790</v>
      </c>
      <c r="W25" s="167">
        <v>-440</v>
      </c>
      <c r="X25" s="125">
        <v>-1473</v>
      </c>
      <c r="Y25" s="239">
        <v>-1002</v>
      </c>
      <c r="Z25" s="167">
        <v>-471</v>
      </c>
      <c r="AA25" s="388">
        <f t="shared" si="6"/>
        <v>-7006</v>
      </c>
      <c r="AB25" s="389">
        <f t="shared" si="0"/>
        <v>-126</v>
      </c>
      <c r="AC25" s="330">
        <f t="shared" si="1"/>
        <v>-3522</v>
      </c>
      <c r="AD25" s="128">
        <f t="shared" si="2"/>
        <v>-3358</v>
      </c>
      <c r="AE25" s="390">
        <f t="shared" si="3"/>
        <v>-2.630827925979332</v>
      </c>
      <c r="AF25" s="278">
        <f t="shared" si="4"/>
        <v>-1.3225486661860129</v>
      </c>
      <c r="AG25" s="279">
        <f t="shared" si="5"/>
        <v>-1.2609649122807016</v>
      </c>
      <c r="AH25" s="115"/>
      <c r="AI25" s="118"/>
      <c r="AJ25" s="118"/>
    </row>
    <row r="26" spans="3:36" ht="11.25">
      <c r="C26" s="115">
        <v>7</v>
      </c>
      <c r="D26" s="130">
        <v>212</v>
      </c>
      <c r="E26" s="182" t="s">
        <v>173</v>
      </c>
      <c r="F26" s="310">
        <v>47996</v>
      </c>
      <c r="G26" s="387">
        <f>SUM('第２表'!D38)</f>
        <v>45078</v>
      </c>
      <c r="H26" s="388">
        <v>-616</v>
      </c>
      <c r="I26" s="127">
        <v>36</v>
      </c>
      <c r="J26" s="126">
        <v>-335</v>
      </c>
      <c r="K26" s="128">
        <v>-317</v>
      </c>
      <c r="L26" s="388">
        <v>-573</v>
      </c>
      <c r="M26" s="126">
        <v>36</v>
      </c>
      <c r="N26" s="127">
        <v>-319</v>
      </c>
      <c r="O26" s="239">
        <v>-290</v>
      </c>
      <c r="P26" s="388">
        <v>-407</v>
      </c>
      <c r="Q26" s="127">
        <v>36</v>
      </c>
      <c r="R26" s="126">
        <v>-277</v>
      </c>
      <c r="S26" s="257">
        <v>-166</v>
      </c>
      <c r="T26" s="388">
        <v>-668</v>
      </c>
      <c r="U26" s="127">
        <v>30</v>
      </c>
      <c r="V26" s="239">
        <v>-332</v>
      </c>
      <c r="W26" s="167">
        <v>-366</v>
      </c>
      <c r="X26" s="125">
        <v>-654</v>
      </c>
      <c r="Y26" s="239">
        <v>-383</v>
      </c>
      <c r="Z26" s="167">
        <v>-271</v>
      </c>
      <c r="AA26" s="388">
        <f t="shared" si="6"/>
        <v>-2918</v>
      </c>
      <c r="AB26" s="389">
        <f t="shared" si="0"/>
        <v>138</v>
      </c>
      <c r="AC26" s="330">
        <f t="shared" si="1"/>
        <v>-1646</v>
      </c>
      <c r="AD26" s="128">
        <f t="shared" si="2"/>
        <v>-1410</v>
      </c>
      <c r="AE26" s="390">
        <f t="shared" si="3"/>
        <v>-6.079673306108843</v>
      </c>
      <c r="AF26" s="278">
        <f t="shared" si="4"/>
        <v>-3.429452454371198</v>
      </c>
      <c r="AG26" s="279">
        <f t="shared" si="5"/>
        <v>-2.937744812067672</v>
      </c>
      <c r="AH26" s="115"/>
      <c r="AI26" s="118"/>
      <c r="AJ26" s="118"/>
    </row>
    <row r="27" spans="3:36" ht="11.25">
      <c r="C27" s="115">
        <v>5</v>
      </c>
      <c r="D27" s="130">
        <v>213</v>
      </c>
      <c r="E27" s="182" t="s">
        <v>174</v>
      </c>
      <c r="F27" s="345">
        <v>40347</v>
      </c>
      <c r="G27" s="387">
        <f>SUM('第２表'!D39)</f>
        <v>37877</v>
      </c>
      <c r="H27" s="388">
        <v>-481</v>
      </c>
      <c r="I27" s="127">
        <v>-4</v>
      </c>
      <c r="J27" s="126">
        <v>-221</v>
      </c>
      <c r="K27" s="128">
        <v>-256</v>
      </c>
      <c r="L27" s="388">
        <v>-314</v>
      </c>
      <c r="M27" s="126">
        <v>-4</v>
      </c>
      <c r="N27" s="127">
        <v>-259</v>
      </c>
      <c r="O27" s="239">
        <v>-51</v>
      </c>
      <c r="P27" s="388">
        <v>-459</v>
      </c>
      <c r="Q27" s="127">
        <v>-4</v>
      </c>
      <c r="R27" s="126">
        <v>-290</v>
      </c>
      <c r="S27" s="257">
        <v>-165</v>
      </c>
      <c r="T27" s="388">
        <v>-548</v>
      </c>
      <c r="U27" s="127">
        <v>-7</v>
      </c>
      <c r="V27" s="239">
        <v>-324</v>
      </c>
      <c r="W27" s="167">
        <v>-217</v>
      </c>
      <c r="X27" s="125">
        <v>-668</v>
      </c>
      <c r="Y27" s="239">
        <v>-311</v>
      </c>
      <c r="Z27" s="167">
        <v>-357</v>
      </c>
      <c r="AA27" s="388">
        <f t="shared" si="6"/>
        <v>-2470</v>
      </c>
      <c r="AB27" s="389">
        <f t="shared" si="0"/>
        <v>-19</v>
      </c>
      <c r="AC27" s="330">
        <f t="shared" si="1"/>
        <v>-1405</v>
      </c>
      <c r="AD27" s="128">
        <f t="shared" si="2"/>
        <v>-1046</v>
      </c>
      <c r="AE27" s="390">
        <f t="shared" si="3"/>
        <v>-6.12189258185243</v>
      </c>
      <c r="AF27" s="278">
        <f t="shared" si="4"/>
        <v>-3.482291124495006</v>
      </c>
      <c r="AG27" s="279">
        <f t="shared" si="5"/>
        <v>-2.5925099759585595</v>
      </c>
      <c r="AH27" s="115"/>
      <c r="AI27" s="118"/>
      <c r="AJ27" s="118"/>
    </row>
    <row r="28" spans="3:36" ht="11.25">
      <c r="C28" s="115">
        <v>3</v>
      </c>
      <c r="D28" s="130">
        <v>214</v>
      </c>
      <c r="E28" s="182" t="s">
        <v>175</v>
      </c>
      <c r="F28" s="310">
        <v>225855</v>
      </c>
      <c r="G28" s="387">
        <f>SUM('第２表'!D40)</f>
        <v>225239</v>
      </c>
      <c r="H28" s="388">
        <v>699</v>
      </c>
      <c r="I28" s="127">
        <v>412</v>
      </c>
      <c r="J28" s="126">
        <v>-356</v>
      </c>
      <c r="K28" s="128">
        <v>643</v>
      </c>
      <c r="L28" s="388">
        <v>-14</v>
      </c>
      <c r="M28" s="126">
        <v>412</v>
      </c>
      <c r="N28" s="127">
        <v>-506</v>
      </c>
      <c r="O28" s="239">
        <v>80</v>
      </c>
      <c r="P28" s="388">
        <v>238</v>
      </c>
      <c r="Q28" s="127">
        <v>412</v>
      </c>
      <c r="R28" s="126">
        <v>-598</v>
      </c>
      <c r="S28" s="257">
        <v>424</v>
      </c>
      <c r="T28" s="388">
        <v>-204</v>
      </c>
      <c r="U28" s="127">
        <v>308</v>
      </c>
      <c r="V28" s="239">
        <v>-750</v>
      </c>
      <c r="W28" s="167">
        <v>238</v>
      </c>
      <c r="X28" s="125">
        <v>-1335</v>
      </c>
      <c r="Y28" s="239">
        <v>-944</v>
      </c>
      <c r="Z28" s="167">
        <v>-391</v>
      </c>
      <c r="AA28" s="388">
        <f t="shared" si="6"/>
        <v>-616</v>
      </c>
      <c r="AB28" s="389">
        <f t="shared" si="0"/>
        <v>1544</v>
      </c>
      <c r="AC28" s="330">
        <f t="shared" si="1"/>
        <v>-3154</v>
      </c>
      <c r="AD28" s="128">
        <f t="shared" si="2"/>
        <v>994</v>
      </c>
      <c r="AE28" s="390">
        <f t="shared" si="3"/>
        <v>-0.2727413606074694</v>
      </c>
      <c r="AF28" s="278">
        <f t="shared" si="4"/>
        <v>-1.3964711872661664</v>
      </c>
      <c r="AG28" s="279">
        <f t="shared" si="5"/>
        <v>0.4401053773438711</v>
      </c>
      <c r="AH28" s="115"/>
      <c r="AI28" s="118"/>
      <c r="AJ28" s="118"/>
    </row>
    <row r="29" spans="3:36" ht="11.25">
      <c r="C29" s="115">
        <v>5</v>
      </c>
      <c r="D29" s="130">
        <v>215</v>
      </c>
      <c r="E29" s="182" t="s">
        <v>176</v>
      </c>
      <c r="F29" s="345">
        <v>76850</v>
      </c>
      <c r="G29" s="387">
        <f>SUM('第２表'!D41)</f>
        <v>74195</v>
      </c>
      <c r="H29" s="388">
        <v>-235</v>
      </c>
      <c r="I29" s="127">
        <v>154</v>
      </c>
      <c r="J29" s="126">
        <v>-381</v>
      </c>
      <c r="K29" s="128">
        <v>-8</v>
      </c>
      <c r="L29" s="388">
        <v>-387</v>
      </c>
      <c r="M29" s="126">
        <v>154</v>
      </c>
      <c r="N29" s="127">
        <v>-469</v>
      </c>
      <c r="O29" s="239">
        <v>-72</v>
      </c>
      <c r="P29" s="388">
        <v>-481</v>
      </c>
      <c r="Q29" s="127">
        <v>154</v>
      </c>
      <c r="R29" s="126">
        <v>-490</v>
      </c>
      <c r="S29" s="257">
        <v>-145</v>
      </c>
      <c r="T29" s="388">
        <v>-558</v>
      </c>
      <c r="U29" s="127">
        <v>115</v>
      </c>
      <c r="V29" s="239">
        <v>-456</v>
      </c>
      <c r="W29" s="167">
        <v>-217</v>
      </c>
      <c r="X29" s="125">
        <v>-994</v>
      </c>
      <c r="Y29" s="239">
        <v>-485</v>
      </c>
      <c r="Z29" s="167">
        <v>-509</v>
      </c>
      <c r="AA29" s="388">
        <f t="shared" si="6"/>
        <v>-2655</v>
      </c>
      <c r="AB29" s="389">
        <f t="shared" si="0"/>
        <v>577</v>
      </c>
      <c r="AC29" s="330">
        <f t="shared" si="1"/>
        <v>-2281</v>
      </c>
      <c r="AD29" s="128">
        <f t="shared" si="2"/>
        <v>-951</v>
      </c>
      <c r="AE29" s="390">
        <f t="shared" si="3"/>
        <v>-3.454782042940794</v>
      </c>
      <c r="AF29" s="278">
        <f t="shared" si="4"/>
        <v>-2.9681197137280417</v>
      </c>
      <c r="AG29" s="279">
        <f t="shared" si="5"/>
        <v>-1.2374756018217308</v>
      </c>
      <c r="AH29" s="115"/>
      <c r="AI29" s="118"/>
      <c r="AJ29" s="118"/>
    </row>
    <row r="30" spans="3:36" ht="11.25">
      <c r="C30" s="115">
        <v>4</v>
      </c>
      <c r="D30" s="130">
        <v>216</v>
      </c>
      <c r="E30" s="182" t="s">
        <v>177</v>
      </c>
      <c r="F30" s="310">
        <v>90385</v>
      </c>
      <c r="G30" s="387">
        <f>SUM('第２表'!D42)</f>
        <v>86758</v>
      </c>
      <c r="H30" s="388">
        <v>-705</v>
      </c>
      <c r="I30" s="127">
        <v>45</v>
      </c>
      <c r="J30" s="126">
        <v>-240</v>
      </c>
      <c r="K30" s="128">
        <v>-510</v>
      </c>
      <c r="L30" s="388">
        <v>-816</v>
      </c>
      <c r="M30" s="126">
        <v>45</v>
      </c>
      <c r="N30" s="127">
        <v>-362</v>
      </c>
      <c r="O30" s="239">
        <v>-499</v>
      </c>
      <c r="P30" s="388">
        <v>-652</v>
      </c>
      <c r="Q30" s="127">
        <v>45</v>
      </c>
      <c r="R30" s="126">
        <v>-389</v>
      </c>
      <c r="S30" s="257">
        <v>-308</v>
      </c>
      <c r="T30" s="388">
        <v>-660</v>
      </c>
      <c r="U30" s="127">
        <v>36</v>
      </c>
      <c r="V30" s="239">
        <v>-389</v>
      </c>
      <c r="W30" s="167">
        <v>-307</v>
      </c>
      <c r="X30" s="125">
        <v>-794</v>
      </c>
      <c r="Y30" s="239">
        <v>-440</v>
      </c>
      <c r="Z30" s="167">
        <v>-354</v>
      </c>
      <c r="AA30" s="388">
        <f t="shared" si="6"/>
        <v>-3627</v>
      </c>
      <c r="AB30" s="389">
        <f t="shared" si="0"/>
        <v>171</v>
      </c>
      <c r="AC30" s="330">
        <f t="shared" si="1"/>
        <v>-1820</v>
      </c>
      <c r="AD30" s="128">
        <f t="shared" si="2"/>
        <v>-1978</v>
      </c>
      <c r="AE30" s="390">
        <f t="shared" si="3"/>
        <v>-4.012833987940477</v>
      </c>
      <c r="AF30" s="278">
        <f t="shared" si="4"/>
        <v>-2.0136084527299882</v>
      </c>
      <c r="AG30" s="279">
        <f t="shared" si="5"/>
        <v>-2.188416219505449</v>
      </c>
      <c r="AH30" s="115"/>
      <c r="AI30" s="118"/>
      <c r="AJ30" s="118"/>
    </row>
    <row r="31" spans="3:36" ht="11.25">
      <c r="C31" s="115">
        <v>3</v>
      </c>
      <c r="D31" s="130">
        <v>217</v>
      </c>
      <c r="E31" s="182" t="s">
        <v>178</v>
      </c>
      <c r="F31" s="310">
        <v>155710</v>
      </c>
      <c r="G31" s="387">
        <f>SUM('第２表'!D43)</f>
        <v>151752</v>
      </c>
      <c r="H31" s="388">
        <v>-827</v>
      </c>
      <c r="I31" s="127">
        <v>-32</v>
      </c>
      <c r="J31" s="126">
        <v>-576</v>
      </c>
      <c r="K31" s="128">
        <v>-219</v>
      </c>
      <c r="L31" s="388">
        <v>-902</v>
      </c>
      <c r="M31" s="126">
        <v>-32</v>
      </c>
      <c r="N31" s="127">
        <v>-605</v>
      </c>
      <c r="O31" s="239">
        <v>-265</v>
      </c>
      <c r="P31" s="388">
        <v>-603</v>
      </c>
      <c r="Q31" s="127">
        <v>-32</v>
      </c>
      <c r="R31" s="126">
        <v>-764</v>
      </c>
      <c r="S31" s="257">
        <v>193</v>
      </c>
      <c r="T31" s="388">
        <v>-1248</v>
      </c>
      <c r="U31" s="127">
        <v>-20</v>
      </c>
      <c r="V31" s="239">
        <v>-852</v>
      </c>
      <c r="W31" s="167">
        <v>-376</v>
      </c>
      <c r="X31" s="125">
        <v>-378</v>
      </c>
      <c r="Y31" s="239">
        <v>-805</v>
      </c>
      <c r="Z31" s="167">
        <v>427</v>
      </c>
      <c r="AA31" s="388">
        <f t="shared" si="6"/>
        <v>-3958</v>
      </c>
      <c r="AB31" s="389">
        <f t="shared" si="0"/>
        <v>-116</v>
      </c>
      <c r="AC31" s="330">
        <f t="shared" si="1"/>
        <v>-3602</v>
      </c>
      <c r="AD31" s="128">
        <f t="shared" si="2"/>
        <v>-240</v>
      </c>
      <c r="AE31" s="390">
        <f t="shared" si="3"/>
        <v>-2.541904823068525</v>
      </c>
      <c r="AF31" s="278">
        <f t="shared" si="4"/>
        <v>-2.3132746772846957</v>
      </c>
      <c r="AG31" s="279">
        <f t="shared" si="5"/>
        <v>-0.1541326825508959</v>
      </c>
      <c r="AH31" s="115"/>
      <c r="AI31" s="118"/>
      <c r="AJ31" s="118"/>
    </row>
    <row r="32" spans="3:36" ht="11.25">
      <c r="C32" s="115">
        <v>5</v>
      </c>
      <c r="D32" s="130">
        <v>218</v>
      </c>
      <c r="E32" s="182" t="s">
        <v>179</v>
      </c>
      <c r="F32" s="310">
        <v>48358</v>
      </c>
      <c r="G32" s="387">
        <f>SUM('第２表'!D44)</f>
        <v>47184</v>
      </c>
      <c r="H32" s="388">
        <v>-127</v>
      </c>
      <c r="I32" s="127">
        <v>20</v>
      </c>
      <c r="J32" s="126">
        <v>-147</v>
      </c>
      <c r="K32" s="128">
        <v>0</v>
      </c>
      <c r="L32" s="388">
        <v>-169</v>
      </c>
      <c r="M32" s="126">
        <v>20</v>
      </c>
      <c r="N32" s="127">
        <v>-71</v>
      </c>
      <c r="O32" s="239">
        <v>-118</v>
      </c>
      <c r="P32" s="388">
        <v>-236</v>
      </c>
      <c r="Q32" s="127">
        <v>20</v>
      </c>
      <c r="R32" s="126">
        <v>-200</v>
      </c>
      <c r="S32" s="257">
        <v>-56</v>
      </c>
      <c r="T32" s="388">
        <v>-329</v>
      </c>
      <c r="U32" s="127">
        <v>11</v>
      </c>
      <c r="V32" s="239">
        <v>-161</v>
      </c>
      <c r="W32" s="167">
        <v>-179</v>
      </c>
      <c r="X32" s="125">
        <v>-313</v>
      </c>
      <c r="Y32" s="239">
        <v>-259</v>
      </c>
      <c r="Z32" s="167">
        <v>-54</v>
      </c>
      <c r="AA32" s="388">
        <f t="shared" si="6"/>
        <v>-1174</v>
      </c>
      <c r="AB32" s="389">
        <f t="shared" si="0"/>
        <v>71</v>
      </c>
      <c r="AC32" s="330">
        <f t="shared" si="1"/>
        <v>-838</v>
      </c>
      <c r="AD32" s="128">
        <f t="shared" si="2"/>
        <v>-407</v>
      </c>
      <c r="AE32" s="390">
        <f t="shared" si="3"/>
        <v>-2.4277265395591217</v>
      </c>
      <c r="AF32" s="278">
        <f t="shared" si="4"/>
        <v>-1.7329087224450967</v>
      </c>
      <c r="AG32" s="279">
        <f t="shared" si="5"/>
        <v>-0.841639439182762</v>
      </c>
      <c r="AH32" s="115"/>
      <c r="AI32" s="118"/>
      <c r="AJ32" s="118"/>
    </row>
    <row r="33" spans="3:36" ht="11.25">
      <c r="C33" s="115">
        <v>3</v>
      </c>
      <c r="D33" s="130">
        <v>219</v>
      </c>
      <c r="E33" s="182" t="s">
        <v>180</v>
      </c>
      <c r="F33" s="310">
        <v>112307</v>
      </c>
      <c r="G33" s="387">
        <f>SUM('第２表'!D45)</f>
        <v>107925</v>
      </c>
      <c r="H33" s="388">
        <v>-401</v>
      </c>
      <c r="I33" s="127">
        <v>-80</v>
      </c>
      <c r="J33" s="126">
        <v>-16</v>
      </c>
      <c r="K33" s="128">
        <v>-305</v>
      </c>
      <c r="L33" s="388">
        <v>-737</v>
      </c>
      <c r="M33" s="126">
        <v>-80</v>
      </c>
      <c r="N33" s="127">
        <v>-107</v>
      </c>
      <c r="O33" s="239">
        <v>-550</v>
      </c>
      <c r="P33" s="388">
        <v>-953</v>
      </c>
      <c r="Q33" s="127">
        <v>-80</v>
      </c>
      <c r="R33" s="126">
        <v>-201</v>
      </c>
      <c r="S33" s="257">
        <v>-672</v>
      </c>
      <c r="T33" s="388">
        <v>-1141</v>
      </c>
      <c r="U33" s="127">
        <v>-61</v>
      </c>
      <c r="V33" s="239">
        <v>-286</v>
      </c>
      <c r="W33" s="167">
        <v>-794</v>
      </c>
      <c r="X33" s="125">
        <v>-1150</v>
      </c>
      <c r="Y33" s="239">
        <v>-335</v>
      </c>
      <c r="Z33" s="167">
        <v>-815</v>
      </c>
      <c r="AA33" s="388">
        <f t="shared" si="6"/>
        <v>-4382</v>
      </c>
      <c r="AB33" s="389">
        <f t="shared" si="0"/>
        <v>-301</v>
      </c>
      <c r="AC33" s="330">
        <f t="shared" si="1"/>
        <v>-945</v>
      </c>
      <c r="AD33" s="128">
        <f t="shared" si="2"/>
        <v>-3136</v>
      </c>
      <c r="AE33" s="390">
        <f t="shared" si="3"/>
        <v>-3.901804874139635</v>
      </c>
      <c r="AF33" s="278">
        <f t="shared" si="4"/>
        <v>-0.8414435431451289</v>
      </c>
      <c r="AG33" s="279">
        <f t="shared" si="5"/>
        <v>-2.7923459802149466</v>
      </c>
      <c r="AH33" s="115"/>
      <c r="AI33" s="118"/>
      <c r="AJ33" s="118"/>
    </row>
    <row r="34" spans="3:36" ht="11.25">
      <c r="C34" s="115">
        <v>5</v>
      </c>
      <c r="D34" s="130">
        <v>220</v>
      </c>
      <c r="E34" s="182" t="s">
        <v>181</v>
      </c>
      <c r="F34" s="310">
        <v>44048</v>
      </c>
      <c r="G34" s="387">
        <f>SUM('第２表'!D46)</f>
        <v>41793</v>
      </c>
      <c r="H34" s="388">
        <v>-412</v>
      </c>
      <c r="I34" s="127">
        <v>32</v>
      </c>
      <c r="J34" s="126">
        <v>-294</v>
      </c>
      <c r="K34" s="128">
        <v>-150</v>
      </c>
      <c r="L34" s="388">
        <v>-120</v>
      </c>
      <c r="M34" s="126">
        <v>32</v>
      </c>
      <c r="N34" s="127">
        <v>-261</v>
      </c>
      <c r="O34" s="239">
        <v>109</v>
      </c>
      <c r="P34" s="388">
        <v>-395</v>
      </c>
      <c r="Q34" s="127">
        <v>32</v>
      </c>
      <c r="R34" s="126">
        <v>-307</v>
      </c>
      <c r="S34" s="257">
        <v>-120</v>
      </c>
      <c r="T34" s="388">
        <v>-566</v>
      </c>
      <c r="U34" s="127">
        <v>20</v>
      </c>
      <c r="V34" s="239">
        <v>-318</v>
      </c>
      <c r="W34" s="167">
        <v>-268</v>
      </c>
      <c r="X34" s="125">
        <v>-762</v>
      </c>
      <c r="Y34" s="239">
        <v>-434</v>
      </c>
      <c r="Z34" s="167">
        <v>-328</v>
      </c>
      <c r="AA34" s="388">
        <f t="shared" si="6"/>
        <v>-2255</v>
      </c>
      <c r="AB34" s="389">
        <f t="shared" si="0"/>
        <v>116</v>
      </c>
      <c r="AC34" s="330">
        <f t="shared" si="1"/>
        <v>-1614</v>
      </c>
      <c r="AD34" s="128">
        <f t="shared" si="2"/>
        <v>-757</v>
      </c>
      <c r="AE34" s="390">
        <f t="shared" si="3"/>
        <v>-5.119415183436252</v>
      </c>
      <c r="AF34" s="278">
        <f t="shared" si="4"/>
        <v>-3.664184525971667</v>
      </c>
      <c r="AG34" s="279">
        <f t="shared" si="5"/>
        <v>-1.7185797312023248</v>
      </c>
      <c r="AH34" s="115"/>
      <c r="AI34" s="118"/>
      <c r="AJ34" s="118"/>
    </row>
    <row r="35" spans="3:36" ht="11.25">
      <c r="C35" s="115">
        <v>9</v>
      </c>
      <c r="D35" s="130">
        <v>221</v>
      </c>
      <c r="E35" s="324" t="s">
        <v>258</v>
      </c>
      <c r="F35" s="310">
        <v>41142</v>
      </c>
      <c r="G35" s="387">
        <f>SUM('第２表'!D47)</f>
        <v>38999</v>
      </c>
      <c r="H35" s="388">
        <v>-434</v>
      </c>
      <c r="I35" s="127">
        <v>44</v>
      </c>
      <c r="J35" s="126">
        <v>-312</v>
      </c>
      <c r="K35" s="128">
        <v>-166</v>
      </c>
      <c r="L35" s="388">
        <v>-294</v>
      </c>
      <c r="M35" s="126">
        <v>44</v>
      </c>
      <c r="N35" s="127">
        <v>-327</v>
      </c>
      <c r="O35" s="239">
        <v>-11</v>
      </c>
      <c r="P35" s="388">
        <v>-394</v>
      </c>
      <c r="Q35" s="127">
        <v>44</v>
      </c>
      <c r="R35" s="126">
        <v>-311</v>
      </c>
      <c r="S35" s="257">
        <v>-127</v>
      </c>
      <c r="T35" s="388">
        <v>-485</v>
      </c>
      <c r="U35" s="127">
        <v>29</v>
      </c>
      <c r="V35" s="239">
        <v>-356</v>
      </c>
      <c r="W35" s="167">
        <v>-158</v>
      </c>
      <c r="X35" s="125">
        <v>-536</v>
      </c>
      <c r="Y35" s="239">
        <v>-391</v>
      </c>
      <c r="Z35" s="167">
        <v>-145</v>
      </c>
      <c r="AA35" s="388">
        <f t="shared" si="6"/>
        <v>-2143</v>
      </c>
      <c r="AB35" s="389">
        <f t="shared" si="0"/>
        <v>161</v>
      </c>
      <c r="AC35" s="330">
        <f t="shared" si="1"/>
        <v>-1697</v>
      </c>
      <c r="AD35" s="128">
        <f t="shared" si="2"/>
        <v>-607</v>
      </c>
      <c r="AE35" s="390">
        <f t="shared" si="3"/>
        <v>-5.2087890719945555</v>
      </c>
      <c r="AF35" s="278">
        <f t="shared" si="4"/>
        <v>-4.124738709834232</v>
      </c>
      <c r="AG35" s="279">
        <f t="shared" si="5"/>
        <v>-1.47537795926304</v>
      </c>
      <c r="AH35" s="115"/>
      <c r="AI35" s="118"/>
      <c r="AJ35" s="118"/>
    </row>
    <row r="36" spans="3:36" ht="11.25">
      <c r="C36" s="115">
        <v>8</v>
      </c>
      <c r="D36" s="130">
        <v>222</v>
      </c>
      <c r="E36" s="182" t="s">
        <v>86</v>
      </c>
      <c r="F36" s="310">
        <v>23888</v>
      </c>
      <c r="G36" s="387">
        <f>SUM('第２表'!D48)</f>
        <v>21619</v>
      </c>
      <c r="H36" s="388">
        <v>-499</v>
      </c>
      <c r="I36" s="127">
        <v>34</v>
      </c>
      <c r="J36" s="126">
        <v>-256</v>
      </c>
      <c r="K36" s="128">
        <v>-277</v>
      </c>
      <c r="L36" s="388">
        <v>-491</v>
      </c>
      <c r="M36" s="126">
        <v>34</v>
      </c>
      <c r="N36" s="127">
        <v>-279</v>
      </c>
      <c r="O36" s="239">
        <v>-246</v>
      </c>
      <c r="P36" s="388">
        <v>-466</v>
      </c>
      <c r="Q36" s="127">
        <v>34</v>
      </c>
      <c r="R36" s="126">
        <v>-283</v>
      </c>
      <c r="S36" s="257">
        <v>-217</v>
      </c>
      <c r="T36" s="388">
        <v>-378</v>
      </c>
      <c r="U36" s="127">
        <v>27</v>
      </c>
      <c r="V36" s="239">
        <v>-257</v>
      </c>
      <c r="W36" s="167">
        <v>-148</v>
      </c>
      <c r="X36" s="125">
        <v>-435</v>
      </c>
      <c r="Y36" s="239">
        <v>-301</v>
      </c>
      <c r="Z36" s="167">
        <v>-134</v>
      </c>
      <c r="AA36" s="388">
        <f t="shared" si="6"/>
        <v>-2269</v>
      </c>
      <c r="AB36" s="389">
        <f t="shared" si="0"/>
        <v>129</v>
      </c>
      <c r="AC36" s="330">
        <f t="shared" si="1"/>
        <v>-1376</v>
      </c>
      <c r="AD36" s="128">
        <f t="shared" si="2"/>
        <v>-1022</v>
      </c>
      <c r="AE36" s="390">
        <f t="shared" si="3"/>
        <v>-9.498492967180173</v>
      </c>
      <c r="AF36" s="278">
        <f t="shared" si="4"/>
        <v>-5.760214333556597</v>
      </c>
      <c r="AG36" s="279">
        <f t="shared" si="5"/>
        <v>-4.278298727394508</v>
      </c>
      <c r="AH36" s="115"/>
      <c r="AI36" s="118"/>
      <c r="AJ36" s="118"/>
    </row>
    <row r="37" spans="3:36" ht="11.25">
      <c r="C37" s="115">
        <v>9</v>
      </c>
      <c r="D37" s="130">
        <v>223</v>
      </c>
      <c r="E37" s="182" t="s">
        <v>87</v>
      </c>
      <c r="F37" s="310">
        <v>63924</v>
      </c>
      <c r="G37" s="387">
        <f>SUM('第２表'!D49)</f>
        <v>60559</v>
      </c>
      <c r="H37" s="388">
        <v>-560</v>
      </c>
      <c r="I37" s="127">
        <v>87</v>
      </c>
      <c r="J37" s="126">
        <v>-411</v>
      </c>
      <c r="K37" s="128">
        <v>-236</v>
      </c>
      <c r="L37" s="388">
        <v>-666</v>
      </c>
      <c r="M37" s="126">
        <v>87</v>
      </c>
      <c r="N37" s="127">
        <v>-416</v>
      </c>
      <c r="O37" s="239">
        <v>-337</v>
      </c>
      <c r="P37" s="388">
        <v>-671</v>
      </c>
      <c r="Q37" s="127">
        <v>87</v>
      </c>
      <c r="R37" s="126">
        <v>-525</v>
      </c>
      <c r="S37" s="257">
        <v>-233</v>
      </c>
      <c r="T37" s="388">
        <v>-643</v>
      </c>
      <c r="U37" s="127">
        <v>64</v>
      </c>
      <c r="V37" s="239">
        <v>-470</v>
      </c>
      <c r="W37" s="167">
        <v>-237</v>
      </c>
      <c r="X37" s="125">
        <v>-825</v>
      </c>
      <c r="Y37" s="239">
        <v>-525</v>
      </c>
      <c r="Z37" s="167">
        <v>-300</v>
      </c>
      <c r="AA37" s="388">
        <f aca="true" t="shared" si="7" ref="AA37:AA55">SUM(H37+L37+P37+T37+X37)</f>
        <v>-3365</v>
      </c>
      <c r="AB37" s="389">
        <f t="shared" si="0"/>
        <v>325</v>
      </c>
      <c r="AC37" s="330">
        <f t="shared" si="1"/>
        <v>-2347</v>
      </c>
      <c r="AD37" s="128">
        <f t="shared" si="2"/>
        <v>-1343</v>
      </c>
      <c r="AE37" s="390">
        <f t="shared" si="3"/>
        <v>-5.264063575495902</v>
      </c>
      <c r="AF37" s="278">
        <f t="shared" si="4"/>
        <v>-3.6715474626118514</v>
      </c>
      <c r="AG37" s="279">
        <f t="shared" si="5"/>
        <v>-2.1009323571741443</v>
      </c>
      <c r="AH37" s="115"/>
      <c r="AI37" s="118"/>
      <c r="AJ37" s="118"/>
    </row>
    <row r="38" spans="3:36" ht="11.25">
      <c r="C38" s="115">
        <v>10</v>
      </c>
      <c r="D38" s="130">
        <v>224</v>
      </c>
      <c r="E38" s="324" t="s">
        <v>74</v>
      </c>
      <c r="F38" s="310">
        <v>46292</v>
      </c>
      <c r="G38" s="387">
        <f>SUM('第２表'!D50)</f>
        <v>43487</v>
      </c>
      <c r="H38" s="388">
        <v>-572</v>
      </c>
      <c r="I38" s="127">
        <v>22</v>
      </c>
      <c r="J38" s="126">
        <v>-326</v>
      </c>
      <c r="K38" s="128">
        <v>-268</v>
      </c>
      <c r="L38" s="388">
        <v>-565</v>
      </c>
      <c r="M38" s="126">
        <v>22</v>
      </c>
      <c r="N38" s="127">
        <v>-434</v>
      </c>
      <c r="O38" s="239">
        <v>-153</v>
      </c>
      <c r="P38" s="388">
        <v>-554</v>
      </c>
      <c r="Q38" s="127">
        <v>22</v>
      </c>
      <c r="R38" s="126">
        <v>-438</v>
      </c>
      <c r="S38" s="257">
        <v>-138</v>
      </c>
      <c r="T38" s="388">
        <v>-514</v>
      </c>
      <c r="U38" s="127">
        <v>16</v>
      </c>
      <c r="V38" s="239">
        <v>-394</v>
      </c>
      <c r="W38" s="167">
        <v>-136</v>
      </c>
      <c r="X38" s="125">
        <v>-600</v>
      </c>
      <c r="Y38" s="239">
        <v>-412</v>
      </c>
      <c r="Z38" s="167">
        <v>-188</v>
      </c>
      <c r="AA38" s="388">
        <f t="shared" si="7"/>
        <v>-2805</v>
      </c>
      <c r="AB38" s="389">
        <f t="shared" si="0"/>
        <v>82</v>
      </c>
      <c r="AC38" s="330">
        <f t="shared" si="1"/>
        <v>-2004</v>
      </c>
      <c r="AD38" s="128">
        <f t="shared" si="2"/>
        <v>-883</v>
      </c>
      <c r="AE38" s="390">
        <f aca="true" t="shared" si="8" ref="AE38:AE55">AA38/$F38*100</f>
        <v>-6.059362308822259</v>
      </c>
      <c r="AF38" s="278">
        <f t="shared" si="4"/>
        <v>-4.329041735073015</v>
      </c>
      <c r="AG38" s="279">
        <f t="shared" si="5"/>
        <v>-1.9074570120107146</v>
      </c>
      <c r="AH38" s="115"/>
      <c r="AI38" s="118"/>
      <c r="AJ38" s="118"/>
    </row>
    <row r="39" spans="3:36" ht="11.25">
      <c r="C39" s="115">
        <v>8</v>
      </c>
      <c r="D39" s="130">
        <v>225</v>
      </c>
      <c r="E39" s="182" t="s">
        <v>88</v>
      </c>
      <c r="F39" s="310">
        <v>30481</v>
      </c>
      <c r="G39" s="387">
        <f>SUM('第２表'!D51)</f>
        <v>28322</v>
      </c>
      <c r="H39" s="388">
        <v>-385</v>
      </c>
      <c r="I39" s="127">
        <v>43</v>
      </c>
      <c r="J39" s="126">
        <v>-231</v>
      </c>
      <c r="K39" s="128">
        <v>-197</v>
      </c>
      <c r="L39" s="388">
        <v>-321</v>
      </c>
      <c r="M39" s="126">
        <v>43</v>
      </c>
      <c r="N39" s="127">
        <v>-248</v>
      </c>
      <c r="O39" s="239">
        <v>-116</v>
      </c>
      <c r="P39" s="388">
        <v>-428</v>
      </c>
      <c r="Q39" s="127">
        <v>43</v>
      </c>
      <c r="R39" s="126">
        <v>-258</v>
      </c>
      <c r="S39" s="257">
        <v>-213</v>
      </c>
      <c r="T39" s="388">
        <v>-447</v>
      </c>
      <c r="U39" s="127">
        <v>28</v>
      </c>
      <c r="V39" s="239">
        <v>-276</v>
      </c>
      <c r="W39" s="167">
        <v>-199</v>
      </c>
      <c r="X39" s="125">
        <v>-578</v>
      </c>
      <c r="Y39" s="239">
        <v>-329</v>
      </c>
      <c r="Z39" s="167">
        <v>-249</v>
      </c>
      <c r="AA39" s="388">
        <f t="shared" si="7"/>
        <v>-2159</v>
      </c>
      <c r="AB39" s="389">
        <f t="shared" si="0"/>
        <v>157</v>
      </c>
      <c r="AC39" s="330">
        <f t="shared" si="1"/>
        <v>-1342</v>
      </c>
      <c r="AD39" s="128">
        <f t="shared" si="2"/>
        <v>-974</v>
      </c>
      <c r="AE39" s="390">
        <f t="shared" si="8"/>
        <v>-7.083100948131622</v>
      </c>
      <c r="AF39" s="278">
        <f t="shared" si="4"/>
        <v>-4.402742692168892</v>
      </c>
      <c r="AG39" s="279">
        <f t="shared" si="5"/>
        <v>-3.1954332206948592</v>
      </c>
      <c r="AH39" s="115"/>
      <c r="AI39" s="118"/>
      <c r="AJ39" s="118"/>
    </row>
    <row r="40" spans="3:36" ht="11.25">
      <c r="C40" s="115">
        <v>10</v>
      </c>
      <c r="D40" s="130">
        <v>226</v>
      </c>
      <c r="E40" s="182" t="s">
        <v>89</v>
      </c>
      <c r="F40" s="310">
        <v>43529</v>
      </c>
      <c r="G40" s="387">
        <f>SUM('第２表'!D52)</f>
        <v>41544</v>
      </c>
      <c r="H40" s="388">
        <v>-310</v>
      </c>
      <c r="I40" s="127">
        <v>154</v>
      </c>
      <c r="J40" s="126">
        <v>-439</v>
      </c>
      <c r="K40" s="128">
        <v>-25</v>
      </c>
      <c r="L40" s="388">
        <v>-630</v>
      </c>
      <c r="M40" s="126">
        <v>154</v>
      </c>
      <c r="N40" s="127">
        <v>-553</v>
      </c>
      <c r="O40" s="239">
        <v>-231</v>
      </c>
      <c r="P40" s="388">
        <v>-323</v>
      </c>
      <c r="Q40" s="127">
        <v>154</v>
      </c>
      <c r="R40" s="126">
        <v>-459</v>
      </c>
      <c r="S40" s="257">
        <v>-18</v>
      </c>
      <c r="T40" s="388">
        <v>-312</v>
      </c>
      <c r="U40" s="127">
        <v>117</v>
      </c>
      <c r="V40" s="239">
        <v>-498</v>
      </c>
      <c r="W40" s="167">
        <v>69</v>
      </c>
      <c r="X40" s="125">
        <v>-410</v>
      </c>
      <c r="Y40" s="239">
        <v>-549</v>
      </c>
      <c r="Z40" s="167">
        <v>139</v>
      </c>
      <c r="AA40" s="388">
        <f t="shared" si="7"/>
        <v>-1985</v>
      </c>
      <c r="AB40" s="389">
        <f t="shared" si="0"/>
        <v>579</v>
      </c>
      <c r="AC40" s="330">
        <f t="shared" si="1"/>
        <v>-2498</v>
      </c>
      <c r="AD40" s="128">
        <f t="shared" si="2"/>
        <v>-66</v>
      </c>
      <c r="AE40" s="390">
        <f t="shared" si="8"/>
        <v>-4.560178271956627</v>
      </c>
      <c r="AF40" s="278">
        <f t="shared" si="4"/>
        <v>-5.7387029336764</v>
      </c>
      <c r="AG40" s="279">
        <f t="shared" si="5"/>
        <v>-0.15162305589377195</v>
      </c>
      <c r="AH40" s="115"/>
      <c r="AI40" s="118"/>
      <c r="AJ40" s="118"/>
    </row>
    <row r="41" spans="3:34" s="131" customFormat="1" ht="11.25">
      <c r="C41" s="115">
        <v>7</v>
      </c>
      <c r="D41" s="130">
        <v>227</v>
      </c>
      <c r="E41" s="182" t="s">
        <v>90</v>
      </c>
      <c r="F41" s="310">
        <v>37020</v>
      </c>
      <c r="G41" s="387">
        <f>SUM('第２表'!D53)</f>
        <v>34023</v>
      </c>
      <c r="H41" s="388">
        <v>-590</v>
      </c>
      <c r="I41" s="127">
        <v>91</v>
      </c>
      <c r="J41" s="126">
        <v>-310</v>
      </c>
      <c r="K41" s="128">
        <v>-371</v>
      </c>
      <c r="L41" s="388">
        <v>-563</v>
      </c>
      <c r="M41" s="126">
        <v>91</v>
      </c>
      <c r="N41" s="127">
        <v>-352</v>
      </c>
      <c r="O41" s="239">
        <v>-302</v>
      </c>
      <c r="P41" s="388">
        <v>-592</v>
      </c>
      <c r="Q41" s="127">
        <v>91</v>
      </c>
      <c r="R41" s="126">
        <v>-370</v>
      </c>
      <c r="S41" s="257">
        <v>-313</v>
      </c>
      <c r="T41" s="388">
        <v>-582</v>
      </c>
      <c r="U41" s="127">
        <v>69</v>
      </c>
      <c r="V41" s="239">
        <v>-383</v>
      </c>
      <c r="W41" s="167">
        <v>-268</v>
      </c>
      <c r="X41" s="125">
        <v>-670</v>
      </c>
      <c r="Y41" s="239">
        <v>-401</v>
      </c>
      <c r="Z41" s="167">
        <v>-269</v>
      </c>
      <c r="AA41" s="388">
        <f t="shared" si="7"/>
        <v>-2997</v>
      </c>
      <c r="AB41" s="389">
        <f t="shared" si="0"/>
        <v>342</v>
      </c>
      <c r="AC41" s="330">
        <f t="shared" si="1"/>
        <v>-1816</v>
      </c>
      <c r="AD41" s="128">
        <f t="shared" si="2"/>
        <v>-1523</v>
      </c>
      <c r="AE41" s="390">
        <f t="shared" si="8"/>
        <v>-8.095623987034035</v>
      </c>
      <c r="AF41" s="278">
        <f t="shared" si="4"/>
        <v>-4.905456509994598</v>
      </c>
      <c r="AG41" s="279">
        <f t="shared" si="5"/>
        <v>-4.1139924365208</v>
      </c>
      <c r="AH41" s="141"/>
    </row>
    <row r="42" spans="3:36" ht="11.25">
      <c r="C42" s="115">
        <v>5</v>
      </c>
      <c r="D42" s="130">
        <v>228</v>
      </c>
      <c r="E42" s="182" t="s">
        <v>91</v>
      </c>
      <c r="F42" s="310">
        <v>40698</v>
      </c>
      <c r="G42" s="387">
        <f>SUM('第２表'!D54)</f>
        <v>40247</v>
      </c>
      <c r="H42" s="388">
        <v>-26</v>
      </c>
      <c r="I42" s="127">
        <v>10</v>
      </c>
      <c r="J42" s="126">
        <v>-26</v>
      </c>
      <c r="K42" s="128">
        <v>-10</v>
      </c>
      <c r="L42" s="388">
        <v>-99</v>
      </c>
      <c r="M42" s="126">
        <v>10</v>
      </c>
      <c r="N42" s="127">
        <v>-59</v>
      </c>
      <c r="O42" s="239">
        <v>-50</v>
      </c>
      <c r="P42" s="388">
        <v>171</v>
      </c>
      <c r="Q42" s="127">
        <v>10</v>
      </c>
      <c r="R42" s="126">
        <v>-101</v>
      </c>
      <c r="S42" s="257">
        <v>262</v>
      </c>
      <c r="T42" s="388">
        <v>-74</v>
      </c>
      <c r="U42" s="127">
        <v>9</v>
      </c>
      <c r="V42" s="239">
        <v>-55</v>
      </c>
      <c r="W42" s="167">
        <v>-28</v>
      </c>
      <c r="X42" s="125">
        <v>-423</v>
      </c>
      <c r="Y42" s="239">
        <v>-139</v>
      </c>
      <c r="Z42" s="167">
        <v>-284</v>
      </c>
      <c r="AA42" s="388">
        <f t="shared" si="7"/>
        <v>-451</v>
      </c>
      <c r="AB42" s="389">
        <f t="shared" si="0"/>
        <v>39</v>
      </c>
      <c r="AC42" s="330">
        <f t="shared" si="1"/>
        <v>-380</v>
      </c>
      <c r="AD42" s="128">
        <f t="shared" si="2"/>
        <v>-110</v>
      </c>
      <c r="AE42" s="390">
        <f t="shared" si="8"/>
        <v>-1.1081625632709224</v>
      </c>
      <c r="AF42" s="278">
        <f t="shared" si="4"/>
        <v>-0.9337068160597572</v>
      </c>
      <c r="AG42" s="279">
        <f t="shared" si="5"/>
        <v>-0.27028355201729815</v>
      </c>
      <c r="AH42" s="115"/>
      <c r="AI42" s="118"/>
      <c r="AJ42" s="118"/>
    </row>
    <row r="43" spans="3:36" ht="11.25">
      <c r="C43" s="115">
        <v>7</v>
      </c>
      <c r="D43" s="130">
        <v>229</v>
      </c>
      <c r="E43" s="182" t="s">
        <v>75</v>
      </c>
      <c r="F43" s="310">
        <v>76802</v>
      </c>
      <c r="G43" s="387">
        <f>SUM('第２表'!D55)</f>
        <v>73356</v>
      </c>
      <c r="H43" s="388">
        <v>-722</v>
      </c>
      <c r="I43" s="127">
        <v>9</v>
      </c>
      <c r="J43" s="126">
        <v>-410</v>
      </c>
      <c r="K43" s="128">
        <v>-321</v>
      </c>
      <c r="L43" s="388">
        <v>-581</v>
      </c>
      <c r="M43" s="126">
        <v>9</v>
      </c>
      <c r="N43" s="127">
        <v>-402</v>
      </c>
      <c r="O43" s="239">
        <v>-188</v>
      </c>
      <c r="P43" s="388">
        <v>-624</v>
      </c>
      <c r="Q43" s="127">
        <v>9</v>
      </c>
      <c r="R43" s="126">
        <v>-405</v>
      </c>
      <c r="S43" s="257">
        <v>-228</v>
      </c>
      <c r="T43" s="388">
        <v>-715</v>
      </c>
      <c r="U43" s="127">
        <v>7</v>
      </c>
      <c r="V43" s="239">
        <v>-514</v>
      </c>
      <c r="W43" s="167">
        <v>-208</v>
      </c>
      <c r="X43" s="125">
        <v>-804</v>
      </c>
      <c r="Y43" s="239">
        <v>-578</v>
      </c>
      <c r="Z43" s="167">
        <v>-226</v>
      </c>
      <c r="AA43" s="388">
        <f t="shared" si="7"/>
        <v>-3446</v>
      </c>
      <c r="AB43" s="389">
        <f t="shared" si="0"/>
        <v>34</v>
      </c>
      <c r="AC43" s="330">
        <f t="shared" si="1"/>
        <v>-2309</v>
      </c>
      <c r="AD43" s="128">
        <f t="shared" si="2"/>
        <v>-1171</v>
      </c>
      <c r="AE43" s="390">
        <f t="shared" si="8"/>
        <v>-4.486862321293716</v>
      </c>
      <c r="AF43" s="278">
        <f t="shared" si="4"/>
        <v>-3.006432124163433</v>
      </c>
      <c r="AG43" s="279">
        <f t="shared" si="5"/>
        <v>-1.524699877607354</v>
      </c>
      <c r="AH43" s="115"/>
      <c r="AI43" s="118"/>
      <c r="AJ43" s="118"/>
    </row>
    <row r="44" spans="3:36" ht="11.25">
      <c r="C44" s="115">
        <v>3</v>
      </c>
      <c r="D44" s="130">
        <v>301</v>
      </c>
      <c r="E44" s="182" t="s">
        <v>55</v>
      </c>
      <c r="F44" s="310">
        <v>30857</v>
      </c>
      <c r="G44" s="387">
        <f>SUM('第２表'!D56)</f>
        <v>29153</v>
      </c>
      <c r="H44" s="388">
        <v>-236</v>
      </c>
      <c r="I44" s="127">
        <v>2</v>
      </c>
      <c r="J44" s="126">
        <v>-142</v>
      </c>
      <c r="K44" s="128">
        <v>-96</v>
      </c>
      <c r="L44" s="388">
        <v>-204</v>
      </c>
      <c r="M44" s="126">
        <v>2</v>
      </c>
      <c r="N44" s="127">
        <v>-138</v>
      </c>
      <c r="O44" s="239">
        <v>-68</v>
      </c>
      <c r="P44" s="388">
        <v>-447</v>
      </c>
      <c r="Q44" s="127">
        <v>2</v>
      </c>
      <c r="R44" s="126">
        <v>-183</v>
      </c>
      <c r="S44" s="257">
        <v>-266</v>
      </c>
      <c r="T44" s="388">
        <v>-329</v>
      </c>
      <c r="U44" s="127">
        <v>0</v>
      </c>
      <c r="V44" s="239">
        <v>-134</v>
      </c>
      <c r="W44" s="167">
        <v>-195</v>
      </c>
      <c r="X44" s="125">
        <v>-488</v>
      </c>
      <c r="Y44" s="239">
        <v>-244</v>
      </c>
      <c r="Z44" s="167">
        <v>-244</v>
      </c>
      <c r="AA44" s="388">
        <f t="shared" si="7"/>
        <v>-1704</v>
      </c>
      <c r="AB44" s="389">
        <f t="shared" si="0"/>
        <v>6</v>
      </c>
      <c r="AC44" s="330">
        <f t="shared" si="1"/>
        <v>-841</v>
      </c>
      <c r="AD44" s="128">
        <f t="shared" si="2"/>
        <v>-869</v>
      </c>
      <c r="AE44" s="390">
        <f t="shared" si="8"/>
        <v>-5.522247788184204</v>
      </c>
      <c r="AF44" s="278">
        <f t="shared" si="4"/>
        <v>-2.725475580905467</v>
      </c>
      <c r="AG44" s="279">
        <f t="shared" si="5"/>
        <v>-2.816216741744175</v>
      </c>
      <c r="AH44" s="115"/>
      <c r="AI44" s="118"/>
      <c r="AJ44" s="118"/>
    </row>
    <row r="45" spans="3:36" ht="11.25">
      <c r="C45" s="115">
        <v>5</v>
      </c>
      <c r="D45" s="130">
        <v>365</v>
      </c>
      <c r="E45" s="182" t="s">
        <v>76</v>
      </c>
      <c r="F45" s="349">
        <v>20791</v>
      </c>
      <c r="G45" s="387">
        <f>SUM('第２表'!D57)</f>
        <v>18770</v>
      </c>
      <c r="H45" s="388">
        <v>-342</v>
      </c>
      <c r="I45" s="127">
        <v>-27</v>
      </c>
      <c r="J45" s="126">
        <v>-207</v>
      </c>
      <c r="K45" s="128">
        <v>-108</v>
      </c>
      <c r="L45" s="388">
        <v>-509</v>
      </c>
      <c r="M45" s="126">
        <v>-27</v>
      </c>
      <c r="N45" s="127">
        <v>-203</v>
      </c>
      <c r="O45" s="239">
        <v>-279</v>
      </c>
      <c r="P45" s="388">
        <v>-388</v>
      </c>
      <c r="Q45" s="127">
        <v>-27</v>
      </c>
      <c r="R45" s="126">
        <v>-222</v>
      </c>
      <c r="S45" s="257">
        <v>-139</v>
      </c>
      <c r="T45" s="388">
        <v>-399</v>
      </c>
      <c r="U45" s="127">
        <v>-24</v>
      </c>
      <c r="V45" s="239">
        <v>-218</v>
      </c>
      <c r="W45" s="167">
        <v>-157</v>
      </c>
      <c r="X45" s="125">
        <v>-383</v>
      </c>
      <c r="Y45" s="239">
        <v>-225</v>
      </c>
      <c r="Z45" s="167">
        <v>-158</v>
      </c>
      <c r="AA45" s="388">
        <f t="shared" si="7"/>
        <v>-2021</v>
      </c>
      <c r="AB45" s="389">
        <f t="shared" si="0"/>
        <v>-105</v>
      </c>
      <c r="AC45" s="330">
        <f t="shared" si="1"/>
        <v>-1075</v>
      </c>
      <c r="AD45" s="128">
        <f t="shared" si="2"/>
        <v>-841</v>
      </c>
      <c r="AE45" s="390">
        <f t="shared" si="8"/>
        <v>-9.72055216199317</v>
      </c>
      <c r="AF45" s="278">
        <f t="shared" si="4"/>
        <v>-5.1705064691453035</v>
      </c>
      <c r="AG45" s="279">
        <f t="shared" si="5"/>
        <v>-4.045019479582511</v>
      </c>
      <c r="AH45" s="115"/>
      <c r="AI45" s="118"/>
      <c r="AJ45" s="118"/>
    </row>
    <row r="46" spans="3:36" ht="11.25">
      <c r="C46" s="115">
        <v>4</v>
      </c>
      <c r="D46" s="130">
        <v>381</v>
      </c>
      <c r="E46" s="182" t="s">
        <v>56</v>
      </c>
      <c r="F46" s="349">
        <v>30820</v>
      </c>
      <c r="G46" s="387">
        <f>SUM('第２表'!D58)</f>
        <v>30087</v>
      </c>
      <c r="H46" s="388">
        <v>-159</v>
      </c>
      <c r="I46" s="127">
        <v>9</v>
      </c>
      <c r="J46" s="126">
        <v>-124</v>
      </c>
      <c r="K46" s="128">
        <v>-44</v>
      </c>
      <c r="L46" s="388">
        <v>-151</v>
      </c>
      <c r="M46" s="126">
        <v>9</v>
      </c>
      <c r="N46" s="127">
        <v>-176</v>
      </c>
      <c r="O46" s="239">
        <v>16</v>
      </c>
      <c r="P46" s="388">
        <v>-72</v>
      </c>
      <c r="Q46" s="127">
        <v>9</v>
      </c>
      <c r="R46" s="126">
        <v>-162</v>
      </c>
      <c r="S46" s="257">
        <v>81</v>
      </c>
      <c r="T46" s="388">
        <v>-201</v>
      </c>
      <c r="U46" s="127">
        <v>6</v>
      </c>
      <c r="V46" s="239">
        <v>-164</v>
      </c>
      <c r="W46" s="167">
        <v>-43</v>
      </c>
      <c r="X46" s="125">
        <v>-150</v>
      </c>
      <c r="Y46" s="239">
        <v>-156</v>
      </c>
      <c r="Z46" s="167">
        <v>6</v>
      </c>
      <c r="AA46" s="388">
        <f t="shared" si="7"/>
        <v>-733</v>
      </c>
      <c r="AB46" s="389">
        <f t="shared" si="0"/>
        <v>33</v>
      </c>
      <c r="AC46" s="330">
        <f t="shared" si="1"/>
        <v>-782</v>
      </c>
      <c r="AD46" s="128">
        <f t="shared" si="2"/>
        <v>16</v>
      </c>
      <c r="AE46" s="390">
        <f t="shared" si="8"/>
        <v>-2.378325762491888</v>
      </c>
      <c r="AF46" s="278">
        <f t="shared" si="4"/>
        <v>-2.5373134328358207</v>
      </c>
      <c r="AG46" s="279">
        <f t="shared" si="5"/>
        <v>0.05191434133679429</v>
      </c>
      <c r="AH46" s="115"/>
      <c r="AI46" s="118"/>
      <c r="AJ46" s="118"/>
    </row>
    <row r="47" spans="3:36" ht="11.25">
      <c r="C47" s="115">
        <v>4</v>
      </c>
      <c r="D47" s="130">
        <v>382</v>
      </c>
      <c r="E47" s="182" t="s">
        <v>57</v>
      </c>
      <c r="F47" s="349">
        <v>33778</v>
      </c>
      <c r="G47" s="387">
        <f>SUM('第２表'!D59)</f>
        <v>33775</v>
      </c>
      <c r="H47" s="388">
        <v>-120</v>
      </c>
      <c r="I47" s="127">
        <v>-23</v>
      </c>
      <c r="J47" s="126">
        <v>-56</v>
      </c>
      <c r="K47" s="128">
        <v>-41</v>
      </c>
      <c r="L47" s="388">
        <v>1</v>
      </c>
      <c r="M47" s="126">
        <v>-23</v>
      </c>
      <c r="N47" s="127">
        <v>-46</v>
      </c>
      <c r="O47" s="239">
        <v>70</v>
      </c>
      <c r="P47" s="388">
        <v>-140</v>
      </c>
      <c r="Q47" s="127">
        <v>-23</v>
      </c>
      <c r="R47" s="126">
        <v>-118</v>
      </c>
      <c r="S47" s="257">
        <v>1</v>
      </c>
      <c r="T47" s="388">
        <v>174</v>
      </c>
      <c r="U47" s="127">
        <v>-18</v>
      </c>
      <c r="V47" s="239">
        <v>-92</v>
      </c>
      <c r="W47" s="167">
        <v>284</v>
      </c>
      <c r="X47" s="125">
        <v>82</v>
      </c>
      <c r="Y47" s="239">
        <v>-135</v>
      </c>
      <c r="Z47" s="167">
        <v>217</v>
      </c>
      <c r="AA47" s="388">
        <f t="shared" si="7"/>
        <v>-3</v>
      </c>
      <c r="AB47" s="389">
        <f t="shared" si="0"/>
        <v>-87</v>
      </c>
      <c r="AC47" s="330">
        <f t="shared" si="1"/>
        <v>-447</v>
      </c>
      <c r="AD47" s="128">
        <f t="shared" si="2"/>
        <v>531</v>
      </c>
      <c r="AE47" s="390">
        <f t="shared" si="8"/>
        <v>-0.008881520516312393</v>
      </c>
      <c r="AF47" s="278">
        <f t="shared" si="4"/>
        <v>-1.3233465569305465</v>
      </c>
      <c r="AG47" s="279">
        <f t="shared" si="5"/>
        <v>1.5720291313872936</v>
      </c>
      <c r="AH47" s="115"/>
      <c r="AI47" s="118"/>
      <c r="AJ47" s="118"/>
    </row>
    <row r="48" spans="3:36" ht="11.25">
      <c r="C48" s="115">
        <v>6</v>
      </c>
      <c r="D48" s="130">
        <v>442</v>
      </c>
      <c r="E48" s="182" t="s">
        <v>58</v>
      </c>
      <c r="F48" s="347">
        <v>12098</v>
      </c>
      <c r="G48" s="387">
        <f>SUM('第２表'!D60)</f>
        <v>10921</v>
      </c>
      <c r="H48" s="388">
        <v>-190</v>
      </c>
      <c r="I48" s="127">
        <v>22</v>
      </c>
      <c r="J48" s="126">
        <v>-122</v>
      </c>
      <c r="K48" s="128">
        <v>-90</v>
      </c>
      <c r="L48" s="388">
        <v>-249</v>
      </c>
      <c r="M48" s="126">
        <v>22</v>
      </c>
      <c r="N48" s="127">
        <v>-142</v>
      </c>
      <c r="O48" s="239">
        <v>-129</v>
      </c>
      <c r="P48" s="388">
        <v>-223</v>
      </c>
      <c r="Q48" s="127">
        <v>22</v>
      </c>
      <c r="R48" s="126">
        <v>-152</v>
      </c>
      <c r="S48" s="257">
        <v>-93</v>
      </c>
      <c r="T48" s="388">
        <v>-269</v>
      </c>
      <c r="U48" s="127">
        <v>16</v>
      </c>
      <c r="V48" s="239">
        <v>-154</v>
      </c>
      <c r="W48" s="167">
        <v>-131</v>
      </c>
      <c r="X48" s="125">
        <v>-246</v>
      </c>
      <c r="Y48" s="239">
        <v>-147</v>
      </c>
      <c r="Z48" s="167">
        <v>-99</v>
      </c>
      <c r="AA48" s="388">
        <f t="shared" si="7"/>
        <v>-1177</v>
      </c>
      <c r="AB48" s="389">
        <f t="shared" si="0"/>
        <v>82</v>
      </c>
      <c r="AC48" s="330">
        <f t="shared" si="1"/>
        <v>-717</v>
      </c>
      <c r="AD48" s="128">
        <f t="shared" si="2"/>
        <v>-542</v>
      </c>
      <c r="AE48" s="390">
        <f t="shared" si="8"/>
        <v>-9.728880806744916</v>
      </c>
      <c r="AF48" s="278">
        <f t="shared" si="4"/>
        <v>-5.926599437923623</v>
      </c>
      <c r="AG48" s="279">
        <f t="shared" si="5"/>
        <v>-4.480079351959001</v>
      </c>
      <c r="AH48" s="115"/>
      <c r="AI48" s="118"/>
      <c r="AJ48" s="118"/>
    </row>
    <row r="49" spans="3:36" ht="11.25">
      <c r="C49" s="115">
        <v>6</v>
      </c>
      <c r="D49" s="130">
        <v>443</v>
      </c>
      <c r="E49" s="182" t="s">
        <v>59</v>
      </c>
      <c r="F49" s="347">
        <v>19728</v>
      </c>
      <c r="G49" s="387">
        <f>SUM('第２表'!D61)</f>
        <v>19195</v>
      </c>
      <c r="H49" s="388">
        <v>-105</v>
      </c>
      <c r="I49" s="127">
        <v>39</v>
      </c>
      <c r="J49" s="126">
        <v>-96</v>
      </c>
      <c r="K49" s="128">
        <v>-48</v>
      </c>
      <c r="L49" s="388">
        <v>4</v>
      </c>
      <c r="M49" s="126">
        <v>39</v>
      </c>
      <c r="N49" s="127">
        <v>-82</v>
      </c>
      <c r="O49" s="239">
        <v>47</v>
      </c>
      <c r="P49" s="388">
        <v>-113</v>
      </c>
      <c r="Q49" s="127">
        <v>39</v>
      </c>
      <c r="R49" s="126">
        <v>-87</v>
      </c>
      <c r="S49" s="257">
        <v>-65</v>
      </c>
      <c r="T49" s="388">
        <v>-174</v>
      </c>
      <c r="U49" s="127">
        <v>33</v>
      </c>
      <c r="V49" s="239">
        <v>-75</v>
      </c>
      <c r="W49" s="167">
        <v>-132</v>
      </c>
      <c r="X49" s="125">
        <v>-145</v>
      </c>
      <c r="Y49" s="239">
        <v>-64</v>
      </c>
      <c r="Z49" s="167">
        <v>-81</v>
      </c>
      <c r="AA49" s="388">
        <f t="shared" si="7"/>
        <v>-533</v>
      </c>
      <c r="AB49" s="389">
        <f t="shared" si="0"/>
        <v>150</v>
      </c>
      <c r="AC49" s="330">
        <f t="shared" si="1"/>
        <v>-404</v>
      </c>
      <c r="AD49" s="128">
        <f t="shared" si="2"/>
        <v>-279</v>
      </c>
      <c r="AE49" s="390">
        <f t="shared" si="8"/>
        <v>-2.7017437145174372</v>
      </c>
      <c r="AF49" s="278">
        <f t="shared" si="4"/>
        <v>-2.0478507704785076</v>
      </c>
      <c r="AG49" s="279">
        <f t="shared" si="5"/>
        <v>-1.4142335766423357</v>
      </c>
      <c r="AH49" s="115"/>
      <c r="AI49" s="118"/>
      <c r="AJ49" s="118"/>
    </row>
    <row r="50" spans="3:36" ht="11.25">
      <c r="C50" s="115">
        <v>6</v>
      </c>
      <c r="D50" s="130">
        <v>446</v>
      </c>
      <c r="E50" s="182" t="s">
        <v>92</v>
      </c>
      <c r="F50" s="53">
        <v>11323</v>
      </c>
      <c r="G50" s="387">
        <f>SUM('第２表'!D62)</f>
        <v>10366</v>
      </c>
      <c r="H50" s="388">
        <v>-207</v>
      </c>
      <c r="I50" s="127">
        <v>4</v>
      </c>
      <c r="J50" s="126">
        <v>-104</v>
      </c>
      <c r="K50" s="128">
        <v>-107</v>
      </c>
      <c r="L50" s="388">
        <v>-165</v>
      </c>
      <c r="M50" s="126">
        <v>4</v>
      </c>
      <c r="N50" s="127">
        <v>-120</v>
      </c>
      <c r="O50" s="239">
        <v>-49</v>
      </c>
      <c r="P50" s="388">
        <v>-183</v>
      </c>
      <c r="Q50" s="127">
        <v>4</v>
      </c>
      <c r="R50" s="126">
        <v>-121</v>
      </c>
      <c r="S50" s="257">
        <v>-66</v>
      </c>
      <c r="T50" s="388">
        <v>-171</v>
      </c>
      <c r="U50" s="127">
        <v>0</v>
      </c>
      <c r="V50" s="239">
        <v>-121</v>
      </c>
      <c r="W50" s="167">
        <v>-50</v>
      </c>
      <c r="X50" s="125">
        <v>-231</v>
      </c>
      <c r="Y50" s="239">
        <v>-115</v>
      </c>
      <c r="Z50" s="167">
        <v>-116</v>
      </c>
      <c r="AA50" s="388">
        <f t="shared" si="7"/>
        <v>-957</v>
      </c>
      <c r="AB50" s="389">
        <f t="shared" si="0"/>
        <v>12</v>
      </c>
      <c r="AC50" s="330">
        <f t="shared" si="1"/>
        <v>-581</v>
      </c>
      <c r="AD50" s="128">
        <f t="shared" si="2"/>
        <v>-388</v>
      </c>
      <c r="AE50" s="390">
        <f t="shared" si="8"/>
        <v>-8.451823721628543</v>
      </c>
      <c r="AF50" s="278">
        <f t="shared" si="4"/>
        <v>-5.131148988783892</v>
      </c>
      <c r="AG50" s="279">
        <f t="shared" si="5"/>
        <v>-3.4266537136801203</v>
      </c>
      <c r="AH50" s="115"/>
      <c r="AI50" s="118"/>
      <c r="AJ50" s="118"/>
    </row>
    <row r="51" spans="3:36" ht="11.25">
      <c r="C51" s="115">
        <v>7</v>
      </c>
      <c r="D51" s="130">
        <v>464</v>
      </c>
      <c r="E51" s="182" t="s">
        <v>60</v>
      </c>
      <c r="F51" s="53">
        <v>33664</v>
      </c>
      <c r="G51" s="387">
        <f>SUM('第２表'!D63)</f>
        <v>33270</v>
      </c>
      <c r="H51" s="388">
        <v>110</v>
      </c>
      <c r="I51" s="127">
        <v>36</v>
      </c>
      <c r="J51" s="126">
        <v>-45</v>
      </c>
      <c r="K51" s="128">
        <v>119</v>
      </c>
      <c r="L51" s="388">
        <v>-102</v>
      </c>
      <c r="M51" s="126">
        <v>36</v>
      </c>
      <c r="N51" s="127">
        <v>-52</v>
      </c>
      <c r="O51" s="239">
        <v>-86</v>
      </c>
      <c r="P51" s="388">
        <v>-116</v>
      </c>
      <c r="Q51" s="127">
        <v>36</v>
      </c>
      <c r="R51" s="126">
        <v>-67</v>
      </c>
      <c r="S51" s="257">
        <v>-85</v>
      </c>
      <c r="T51" s="388">
        <v>-94</v>
      </c>
      <c r="U51" s="127">
        <v>27</v>
      </c>
      <c r="V51" s="239">
        <v>-75</v>
      </c>
      <c r="W51" s="167">
        <v>-46</v>
      </c>
      <c r="X51" s="125">
        <v>-192</v>
      </c>
      <c r="Y51" s="239">
        <v>-109</v>
      </c>
      <c r="Z51" s="167">
        <v>-83</v>
      </c>
      <c r="AA51" s="388">
        <f t="shared" si="7"/>
        <v>-394</v>
      </c>
      <c r="AB51" s="389">
        <f t="shared" si="0"/>
        <v>135</v>
      </c>
      <c r="AC51" s="330">
        <f t="shared" si="1"/>
        <v>-348</v>
      </c>
      <c r="AD51" s="128">
        <f t="shared" si="2"/>
        <v>-181</v>
      </c>
      <c r="AE51" s="390">
        <f t="shared" si="8"/>
        <v>-1.1703897338403042</v>
      </c>
      <c r="AF51" s="278">
        <f t="shared" si="4"/>
        <v>-1.0337452471482889</v>
      </c>
      <c r="AG51" s="279">
        <f t="shared" si="5"/>
        <v>-0.5376663498098859</v>
      </c>
      <c r="AH51" s="115"/>
      <c r="AI51" s="118"/>
      <c r="AJ51" s="118"/>
    </row>
    <row r="52" spans="3:36" ht="11.25">
      <c r="C52" s="115">
        <v>7</v>
      </c>
      <c r="D52" s="130">
        <v>481</v>
      </c>
      <c r="E52" s="182" t="s">
        <v>61</v>
      </c>
      <c r="F52" s="53">
        <v>14882</v>
      </c>
      <c r="G52" s="387">
        <f>SUM('第２表'!D64)</f>
        <v>13590</v>
      </c>
      <c r="H52" s="388">
        <v>-299</v>
      </c>
      <c r="I52" s="127">
        <v>-6</v>
      </c>
      <c r="J52" s="126">
        <v>-109</v>
      </c>
      <c r="K52" s="128">
        <v>-184</v>
      </c>
      <c r="L52" s="388">
        <v>-273</v>
      </c>
      <c r="M52" s="126">
        <v>-6</v>
      </c>
      <c r="N52" s="127">
        <v>-152</v>
      </c>
      <c r="O52" s="239">
        <v>-115</v>
      </c>
      <c r="P52" s="388">
        <v>-263</v>
      </c>
      <c r="Q52" s="127">
        <v>-6</v>
      </c>
      <c r="R52" s="126">
        <v>-180</v>
      </c>
      <c r="S52" s="257">
        <v>-77</v>
      </c>
      <c r="T52" s="388">
        <v>-229</v>
      </c>
      <c r="U52" s="127">
        <v>-2</v>
      </c>
      <c r="V52" s="239">
        <v>-149</v>
      </c>
      <c r="W52" s="167">
        <v>-78</v>
      </c>
      <c r="X52" s="125">
        <v>-228</v>
      </c>
      <c r="Y52" s="239">
        <v>-176</v>
      </c>
      <c r="Z52" s="167">
        <v>-52</v>
      </c>
      <c r="AA52" s="388">
        <f t="shared" si="7"/>
        <v>-1292</v>
      </c>
      <c r="AB52" s="389">
        <f t="shared" si="0"/>
        <v>-20</v>
      </c>
      <c r="AC52" s="330">
        <f t="shared" si="1"/>
        <v>-766</v>
      </c>
      <c r="AD52" s="128">
        <f t="shared" si="2"/>
        <v>-506</v>
      </c>
      <c r="AE52" s="390">
        <f t="shared" si="8"/>
        <v>-8.681628813331542</v>
      </c>
      <c r="AF52" s="278">
        <f t="shared" si="4"/>
        <v>-5.147157640102137</v>
      </c>
      <c r="AG52" s="279">
        <f t="shared" si="5"/>
        <v>-3.4000806343233436</v>
      </c>
      <c r="AH52" s="115"/>
      <c r="AI52" s="118"/>
      <c r="AJ52" s="118"/>
    </row>
    <row r="53" spans="3:36" ht="11.25">
      <c r="C53" s="115">
        <v>7</v>
      </c>
      <c r="D53" s="130">
        <v>501</v>
      </c>
      <c r="E53" s="182" t="s">
        <v>62</v>
      </c>
      <c r="F53" s="53">
        <v>17043</v>
      </c>
      <c r="G53" s="387">
        <f>SUM('第２表'!D65)</f>
        <v>15389</v>
      </c>
      <c r="H53" s="388">
        <v>-311</v>
      </c>
      <c r="I53" s="127">
        <v>51</v>
      </c>
      <c r="J53" s="126">
        <v>-222</v>
      </c>
      <c r="K53" s="128">
        <v>-140</v>
      </c>
      <c r="L53" s="388">
        <v>-326</v>
      </c>
      <c r="M53" s="126">
        <v>51</v>
      </c>
      <c r="N53" s="127">
        <v>-217</v>
      </c>
      <c r="O53" s="239">
        <v>-160</v>
      </c>
      <c r="P53" s="388">
        <v>-284</v>
      </c>
      <c r="Q53" s="127">
        <v>51</v>
      </c>
      <c r="R53" s="126">
        <v>-229</v>
      </c>
      <c r="S53" s="257">
        <v>-106</v>
      </c>
      <c r="T53" s="388">
        <v>-307</v>
      </c>
      <c r="U53" s="127">
        <v>38</v>
      </c>
      <c r="V53" s="239">
        <v>-215</v>
      </c>
      <c r="W53" s="167">
        <v>-130</v>
      </c>
      <c r="X53" s="125">
        <v>-426</v>
      </c>
      <c r="Y53" s="239">
        <v>-233</v>
      </c>
      <c r="Z53" s="167">
        <v>-193</v>
      </c>
      <c r="AA53" s="388">
        <f t="shared" si="7"/>
        <v>-1654</v>
      </c>
      <c r="AB53" s="389">
        <f t="shared" si="0"/>
        <v>191</v>
      </c>
      <c r="AC53" s="330">
        <f t="shared" si="1"/>
        <v>-1116</v>
      </c>
      <c r="AD53" s="128">
        <f t="shared" si="2"/>
        <v>-729</v>
      </c>
      <c r="AE53" s="390">
        <f t="shared" si="8"/>
        <v>-9.70486416710673</v>
      </c>
      <c r="AF53" s="278">
        <f t="shared" si="4"/>
        <v>-6.548142932582292</v>
      </c>
      <c r="AG53" s="279">
        <f t="shared" si="5"/>
        <v>-4.277415947896497</v>
      </c>
      <c r="AH53" s="115"/>
      <c r="AI53" s="118"/>
      <c r="AJ53" s="118"/>
    </row>
    <row r="54" spans="3:36" ht="11.25">
      <c r="C54" s="115">
        <v>8</v>
      </c>
      <c r="D54" s="132">
        <v>585</v>
      </c>
      <c r="E54" s="182" t="s">
        <v>77</v>
      </c>
      <c r="F54" s="53">
        <v>17566</v>
      </c>
      <c r="G54" s="387">
        <f>SUM('第２表'!D66)</f>
        <v>15503</v>
      </c>
      <c r="H54" s="388">
        <v>-429</v>
      </c>
      <c r="I54" s="127">
        <v>32</v>
      </c>
      <c r="J54" s="126">
        <v>-225</v>
      </c>
      <c r="K54" s="128">
        <v>-236</v>
      </c>
      <c r="L54" s="388">
        <v>-300</v>
      </c>
      <c r="M54" s="126">
        <v>32</v>
      </c>
      <c r="N54" s="127">
        <v>-169</v>
      </c>
      <c r="O54" s="239">
        <v>-163</v>
      </c>
      <c r="P54" s="388">
        <v>-471</v>
      </c>
      <c r="Q54" s="127">
        <v>32</v>
      </c>
      <c r="R54" s="126">
        <v>-246</v>
      </c>
      <c r="S54" s="257">
        <v>-257</v>
      </c>
      <c r="T54" s="388">
        <v>-418</v>
      </c>
      <c r="U54" s="127">
        <v>27</v>
      </c>
      <c r="V54" s="239">
        <v>-224</v>
      </c>
      <c r="W54" s="167">
        <v>-221</v>
      </c>
      <c r="X54" s="125">
        <v>-445</v>
      </c>
      <c r="Y54" s="239">
        <v>-233</v>
      </c>
      <c r="Z54" s="167">
        <v>-212</v>
      </c>
      <c r="AA54" s="388">
        <f t="shared" si="7"/>
        <v>-2063</v>
      </c>
      <c r="AB54" s="389">
        <f t="shared" si="0"/>
        <v>123</v>
      </c>
      <c r="AC54" s="330">
        <f t="shared" si="1"/>
        <v>-1097</v>
      </c>
      <c r="AD54" s="128">
        <f t="shared" si="2"/>
        <v>-1089</v>
      </c>
      <c r="AE54" s="390">
        <f t="shared" si="8"/>
        <v>-11.74427872025504</v>
      </c>
      <c r="AF54" s="278">
        <f t="shared" si="4"/>
        <v>-6.2450187862917</v>
      </c>
      <c r="AG54" s="279">
        <f t="shared" si="5"/>
        <v>-6.19947626095867</v>
      </c>
      <c r="AH54" s="115"/>
      <c r="AI54" s="118"/>
      <c r="AJ54" s="118"/>
    </row>
    <row r="55" spans="3:36" ht="11.25">
      <c r="C55" s="115">
        <v>8</v>
      </c>
      <c r="D55" s="130">
        <v>586</v>
      </c>
      <c r="E55" s="182" t="s">
        <v>78</v>
      </c>
      <c r="F55" s="53">
        <v>14472</v>
      </c>
      <c r="G55" s="387">
        <f>SUM('第２表'!D67)</f>
        <v>12923</v>
      </c>
      <c r="H55" s="388">
        <v>-309</v>
      </c>
      <c r="I55" s="127">
        <v>-3</v>
      </c>
      <c r="J55" s="126">
        <v>-183</v>
      </c>
      <c r="K55" s="128">
        <v>-123</v>
      </c>
      <c r="L55" s="388">
        <v>-282</v>
      </c>
      <c r="M55" s="126">
        <v>-3</v>
      </c>
      <c r="N55" s="127">
        <v>-196</v>
      </c>
      <c r="O55" s="239">
        <v>-83</v>
      </c>
      <c r="P55" s="388">
        <v>-292</v>
      </c>
      <c r="Q55" s="127">
        <v>-3</v>
      </c>
      <c r="R55" s="126">
        <v>-161</v>
      </c>
      <c r="S55" s="257">
        <v>-128</v>
      </c>
      <c r="T55" s="388">
        <v>-330</v>
      </c>
      <c r="U55" s="127">
        <v>-1</v>
      </c>
      <c r="V55" s="239">
        <v>-191</v>
      </c>
      <c r="W55" s="167">
        <v>-138</v>
      </c>
      <c r="X55" s="125">
        <v>-336</v>
      </c>
      <c r="Y55" s="239">
        <v>-163</v>
      </c>
      <c r="Z55" s="167">
        <v>-173</v>
      </c>
      <c r="AA55" s="388">
        <f t="shared" si="7"/>
        <v>-1549</v>
      </c>
      <c r="AB55" s="389">
        <f t="shared" si="0"/>
        <v>-10</v>
      </c>
      <c r="AC55" s="330">
        <f t="shared" si="1"/>
        <v>-894</v>
      </c>
      <c r="AD55" s="128">
        <f t="shared" si="2"/>
        <v>-645</v>
      </c>
      <c r="AE55" s="390">
        <f t="shared" si="8"/>
        <v>-10.703427307904919</v>
      </c>
      <c r="AF55" s="278">
        <f t="shared" si="4"/>
        <v>-6.177446102819237</v>
      </c>
      <c r="AG55" s="279">
        <f t="shared" si="5"/>
        <v>-4.456882255389718</v>
      </c>
      <c r="AH55" s="115"/>
      <c r="AI55" s="118"/>
      <c r="AJ55" s="118"/>
    </row>
    <row r="56" spans="4:36" ht="7.5" customHeight="1">
      <c r="D56" s="133"/>
      <c r="E56" s="134"/>
      <c r="F56" s="253"/>
      <c r="G56" s="134"/>
      <c r="H56" s="155"/>
      <c r="I56" s="137"/>
      <c r="J56" s="136"/>
      <c r="K56" s="137"/>
      <c r="L56" s="135"/>
      <c r="M56" s="137"/>
      <c r="N56" s="136"/>
      <c r="O56" s="137"/>
      <c r="P56" s="155"/>
      <c r="Q56" s="169"/>
      <c r="R56" s="169"/>
      <c r="S56" s="137"/>
      <c r="T56" s="155"/>
      <c r="U56" s="137"/>
      <c r="V56" s="136"/>
      <c r="W56" s="258"/>
      <c r="X56" s="135"/>
      <c r="Y56" s="136"/>
      <c r="Z56" s="137"/>
      <c r="AA56" s="155"/>
      <c r="AB56" s="169"/>
      <c r="AC56" s="169"/>
      <c r="AD56" s="156"/>
      <c r="AE56" s="157"/>
      <c r="AF56" s="170"/>
      <c r="AG56" s="158"/>
      <c r="AH56" s="115"/>
      <c r="AI56" s="118"/>
      <c r="AJ56" s="118"/>
    </row>
    <row r="57" spans="29:30" ht="11.25">
      <c r="AC57" s="332"/>
      <c r="AD57" s="331"/>
    </row>
    <row r="58" ht="11.25">
      <c r="AB58" s="331"/>
    </row>
  </sheetData>
  <sheetProtection/>
  <mergeCells count="9">
    <mergeCell ref="L2:O2"/>
    <mergeCell ref="P2:S2"/>
    <mergeCell ref="T2:W2"/>
    <mergeCell ref="E2:E3"/>
    <mergeCell ref="AE2:AG2"/>
    <mergeCell ref="F2:G2"/>
    <mergeCell ref="X2:Z2"/>
    <mergeCell ref="AA2:AD2"/>
    <mergeCell ref="H2:K2"/>
  </mergeCells>
  <printOptions verticalCentered="1"/>
  <pageMargins left="0" right="0" top="0" bottom="0" header="0.1968503937007874" footer="0.1968503937007874"/>
  <pageSetup firstPageNumber="14" useFirstPageNumber="1"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2022-03-23T04:31:19Z</cp:lastPrinted>
  <dcterms:created xsi:type="dcterms:W3CDTF">2002-03-05T06:48:08Z</dcterms:created>
  <dcterms:modified xsi:type="dcterms:W3CDTF">2022-03-23T04:33:00Z</dcterms:modified>
  <cp:category/>
  <cp:version/>
  <cp:contentType/>
  <cp:contentStatus/>
</cp:coreProperties>
</file>