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m097113\Desktop\HPミモザ企業一覧\"/>
    </mc:Choice>
  </mc:AlternateContent>
  <xr:revisionPtr revIDLastSave="0" documentId="13_ncr:1_{F859BADF-3E44-49D1-B1FB-E10D86979997}" xr6:coauthVersionLast="47" xr6:coauthVersionMax="47" xr10:uidLastSave="{00000000-0000-0000-0000-000000000000}"/>
  <bookViews>
    <workbookView xWindow="-120" yWindow="-120" windowWidth="29040" windowHeight="15720" tabRatio="582" xr2:uid="{00000000-000D-0000-FFFF-FFFF00000000}"/>
  </bookViews>
  <sheets>
    <sheet name="ミモザ認定企業一覧 (R4～R6 198社）" sheetId="1" r:id="rId1"/>
    <sheet name="R6ミモザ認定企業一覧（59社）  " sheetId="14" state="hidden" r:id="rId2"/>
    <sheet name="TEL等支援実績（R3.5）時点" sheetId="10" state="hidden" r:id="rId3"/>
    <sheet name="内訳（R5.2月時点）" sheetId="6" state="hidden" r:id="rId4"/>
    <sheet name="従業員数でｶｳﾝﾄ" sheetId="11" state="hidden" r:id="rId5"/>
    <sheet name="29～専門員活動実績" sheetId="3" state="hidden" r:id="rId6"/>
    <sheet name="29年度講師派遣・研修実績詳細" sheetId="5" state="hidden" r:id="rId7"/>
    <sheet name="Sheet1" sheetId="8" state="hidden" r:id="rId8"/>
  </sheets>
  <definedNames>
    <definedName name="_xlnm._FilterDatabase" localSheetId="1" hidden="1">'R6ミモザ認定企業一覧（59社）  '!$A$3:$O$90</definedName>
    <definedName name="_xlnm._FilterDatabase" localSheetId="0" hidden="1">'ミモザ認定企業一覧 (R4～R6 198社）'!$B$4:$G$227</definedName>
    <definedName name="_xlnm._FilterDatabase" localSheetId="4" hidden="1">従業員数でｶｳﾝﾄ!$A$3:$P$170</definedName>
    <definedName name="_xlnm.Print_Area" localSheetId="1">'R6ミモザ認定企業一覧（59社）  '!$A$1:$AK$86</definedName>
    <definedName name="_xlnm.Print_Area" localSheetId="0">'ミモザ認定企業一覧 (R4～R6 198社）'!$A$1:$H$202</definedName>
    <definedName name="_xlnm.Print_Area" localSheetId="4">従業員数でｶｳﾝﾄ!$A$1:$AL$166</definedName>
    <definedName name="_xlnm.Print_Area" localSheetId="3">'内訳（R5.2月時点）'!$A$2:$S$48</definedName>
    <definedName name="_xlnm.Print_Titles" localSheetId="1">'R6ミモザ認定企業一覧（59社）  '!$1:$3</definedName>
    <definedName name="_xlnm.Print_Titles" localSheetId="0">'ミモザ認定企業一覧 (R4～R6 198社）'!$1:$4</definedName>
    <definedName name="_xlnm.Print_Titles" localSheetId="4">従業員数でｶｳﾝﾄ!$1:$3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9" i="14" l="1"/>
  <c r="Q24" i="14"/>
  <c r="Q23" i="14"/>
  <c r="Q22" i="14"/>
  <c r="Q21" i="14"/>
  <c r="Q20" i="14"/>
  <c r="Q18" i="14"/>
  <c r="Q17" i="14"/>
  <c r="Q16" i="14"/>
  <c r="Q15" i="14"/>
  <c r="Q14" i="14"/>
  <c r="Q13" i="14"/>
  <c r="Q12" i="14"/>
  <c r="Q11" i="14"/>
  <c r="Q10" i="14"/>
  <c r="Q9" i="14"/>
  <c r="Q8" i="14"/>
  <c r="Q7" i="14"/>
  <c r="Q6" i="14"/>
  <c r="Q5" i="14"/>
  <c r="J5" i="14"/>
  <c r="Q4" i="14"/>
  <c r="F72" i="14" l="1"/>
  <c r="AK63" i="14"/>
  <c r="AK65" i="14" s="1"/>
  <c r="AJ63" i="14"/>
  <c r="AI63" i="14"/>
  <c r="AI65" i="14" s="1"/>
  <c r="AH63" i="14"/>
  <c r="AH65" i="14" s="1"/>
  <c r="AG63" i="14"/>
  <c r="AG65" i="14" s="1"/>
  <c r="AF63" i="14"/>
  <c r="AF65" i="14" s="1"/>
  <c r="AE63" i="14"/>
  <c r="AD63" i="14"/>
  <c r="AD65" i="14" s="1"/>
  <c r="AC63" i="14"/>
  <c r="AB63" i="14"/>
  <c r="AA63" i="14"/>
  <c r="Z63" i="14"/>
  <c r="Z65" i="14" s="1"/>
  <c r="Y63" i="14"/>
  <c r="Y65" i="14" s="1"/>
  <c r="X63" i="14"/>
  <c r="W63" i="14"/>
  <c r="V63" i="14"/>
  <c r="V65" i="14" s="1"/>
  <c r="U63" i="14"/>
  <c r="U65" i="14" s="1"/>
  <c r="T63" i="14"/>
  <c r="T65" i="14" s="1"/>
  <c r="S63" i="14"/>
  <c r="S65" i="14" s="1"/>
  <c r="R63" i="14"/>
  <c r="R65" i="14" s="1"/>
  <c r="J62" i="14"/>
  <c r="J60" i="14"/>
  <c r="J59" i="14"/>
  <c r="J58" i="14"/>
  <c r="J57" i="14"/>
  <c r="J56" i="14"/>
  <c r="J54" i="14"/>
  <c r="J53" i="14"/>
  <c r="J52" i="14"/>
  <c r="J51" i="14"/>
  <c r="J46" i="14"/>
  <c r="J45" i="14"/>
  <c r="J44" i="14"/>
  <c r="J43" i="14"/>
  <c r="J42" i="14"/>
  <c r="J41" i="14"/>
  <c r="J40" i="14"/>
  <c r="J39" i="14"/>
  <c r="J38" i="14"/>
  <c r="J37" i="14"/>
  <c r="J35" i="14"/>
  <c r="J34" i="14"/>
  <c r="J33" i="14"/>
  <c r="J36" i="14"/>
  <c r="J32" i="14"/>
  <c r="J31" i="14"/>
  <c r="J30" i="14"/>
  <c r="J29" i="14"/>
  <c r="J28" i="14"/>
  <c r="J27" i="14"/>
  <c r="J26" i="14"/>
  <c r="J25" i="14"/>
  <c r="AI64" i="14" l="1"/>
  <c r="AC64" i="14"/>
  <c r="AC65" i="14"/>
  <c r="AE64" i="14"/>
  <c r="AE65" i="14"/>
  <c r="W64" i="14"/>
  <c r="W65" i="14"/>
  <c r="R64" i="14"/>
  <c r="AJ64" i="14"/>
  <c r="AJ65" i="14"/>
  <c r="X64" i="14"/>
  <c r="X65" i="14"/>
  <c r="AK64" i="14"/>
  <c r="AH64" i="14"/>
  <c r="AA64" i="14"/>
  <c r="AA65" i="14"/>
  <c r="AG64" i="14"/>
  <c r="AB64" i="14"/>
  <c r="AB65" i="14"/>
  <c r="T64" i="14"/>
  <c r="V64" i="14"/>
  <c r="Z64" i="14"/>
  <c r="S64" i="14"/>
  <c r="AF64" i="14"/>
  <c r="Y64" i="14"/>
  <c r="U64" i="14"/>
  <c r="AD64" i="14"/>
  <c r="E151" i="11" l="1"/>
  <c r="AL143" i="11"/>
  <c r="AL145" i="11" s="1"/>
  <c r="AK143" i="11"/>
  <c r="AK145" i="11" s="1"/>
  <c r="AJ143" i="11"/>
  <c r="AJ145" i="11" s="1"/>
  <c r="AI143" i="11"/>
  <c r="AI145" i="11" s="1"/>
  <c r="AH143" i="11"/>
  <c r="AH145" i="11" s="1"/>
  <c r="AG143" i="11"/>
  <c r="AG145" i="11" s="1"/>
  <c r="AF143" i="11"/>
  <c r="AF145" i="11" s="1"/>
  <c r="AE143" i="11"/>
  <c r="AE145" i="11" s="1"/>
  <c r="AD143" i="11"/>
  <c r="AD145" i="11" s="1"/>
  <c r="AC143" i="11"/>
  <c r="AC145" i="11" s="1"/>
  <c r="AB143" i="11"/>
  <c r="AB145" i="11" s="1"/>
  <c r="AA143" i="11"/>
  <c r="AA145" i="11" s="1"/>
  <c r="Z143" i="11"/>
  <c r="Z145" i="11" s="1"/>
  <c r="Y143" i="11"/>
  <c r="Y145" i="11" s="1"/>
  <c r="X143" i="11"/>
  <c r="X145" i="11" s="1"/>
  <c r="W143" i="11"/>
  <c r="W145" i="11" s="1"/>
  <c r="V143" i="11"/>
  <c r="V145" i="11" s="1"/>
  <c r="U143" i="11"/>
  <c r="U145" i="11" s="1"/>
  <c r="T143" i="11"/>
  <c r="T145" i="11" s="1"/>
  <c r="S143" i="11"/>
  <c r="S145" i="11" s="1"/>
  <c r="I142" i="11"/>
  <c r="I141" i="11"/>
  <c r="I140" i="11"/>
  <c r="I139" i="11"/>
  <c r="I138" i="11"/>
  <c r="I137" i="11"/>
  <c r="I136" i="11"/>
  <c r="I135" i="11"/>
  <c r="I134" i="11"/>
  <c r="I133" i="11"/>
  <c r="I132" i="11"/>
  <c r="I131" i="11"/>
  <c r="I130" i="11"/>
  <c r="I129" i="11"/>
  <c r="I128" i="11"/>
  <c r="I127" i="11"/>
  <c r="I126" i="11"/>
  <c r="I125" i="11"/>
  <c r="I124" i="11"/>
  <c r="I123" i="11"/>
  <c r="I122" i="11"/>
  <c r="I121" i="11"/>
  <c r="I120" i="11"/>
  <c r="I119" i="11"/>
  <c r="I118" i="11"/>
  <c r="I117" i="11"/>
  <c r="I116" i="11"/>
  <c r="I115" i="11"/>
  <c r="I114" i="11"/>
  <c r="I113" i="11"/>
  <c r="I112" i="11"/>
  <c r="J111" i="11"/>
  <c r="I111" i="11" s="1"/>
  <c r="J110" i="11"/>
  <c r="I110" i="11" s="1"/>
  <c r="I109" i="11"/>
  <c r="J108" i="11"/>
  <c r="I108" i="11"/>
  <c r="J107" i="11"/>
  <c r="I107" i="11" s="1"/>
  <c r="J106" i="11"/>
  <c r="I106" i="11"/>
  <c r="J105" i="11"/>
  <c r="I105" i="11" s="1"/>
  <c r="J104" i="11"/>
  <c r="I104" i="11"/>
  <c r="J103" i="11"/>
  <c r="I103" i="11" s="1"/>
  <c r="J102" i="11"/>
  <c r="I102" i="11"/>
  <c r="J101" i="11"/>
  <c r="I101" i="11" s="1"/>
  <c r="J100" i="11"/>
  <c r="I100" i="11"/>
  <c r="J99" i="11"/>
  <c r="I99" i="11" s="1"/>
  <c r="J98" i="11"/>
  <c r="I98" i="11"/>
  <c r="I97" i="11"/>
  <c r="J96" i="11"/>
  <c r="I96" i="11" s="1"/>
  <c r="J95" i="11"/>
  <c r="I95" i="11" s="1"/>
  <c r="J94" i="11"/>
  <c r="I94" i="11" s="1"/>
  <c r="I93" i="11"/>
  <c r="J92" i="11"/>
  <c r="I92" i="11" s="1"/>
  <c r="J91" i="11"/>
  <c r="I91" i="11"/>
  <c r="J90" i="11"/>
  <c r="I90" i="11" s="1"/>
  <c r="J89" i="11"/>
  <c r="I89" i="11"/>
  <c r="J88" i="11"/>
  <c r="I88" i="11" s="1"/>
  <c r="J87" i="11"/>
  <c r="I87" i="11" s="1"/>
  <c r="J86" i="11"/>
  <c r="I86" i="11" s="1"/>
  <c r="J85" i="11"/>
  <c r="I85" i="11"/>
  <c r="J84" i="11"/>
  <c r="I84" i="11" s="1"/>
  <c r="J83" i="11"/>
  <c r="I83" i="11"/>
  <c r="J82" i="11"/>
  <c r="I82" i="11" s="1"/>
  <c r="J81" i="11"/>
  <c r="I81" i="11"/>
  <c r="J80" i="11"/>
  <c r="I80" i="11" s="1"/>
  <c r="J79" i="11"/>
  <c r="I79" i="11"/>
  <c r="J78" i="11"/>
  <c r="I78" i="11" s="1"/>
  <c r="J77" i="11"/>
  <c r="I77" i="11"/>
  <c r="J76" i="11"/>
  <c r="I76" i="11" s="1"/>
  <c r="J75" i="11"/>
  <c r="I75" i="11"/>
  <c r="J74" i="11"/>
  <c r="I74" i="11" s="1"/>
  <c r="I73" i="11"/>
  <c r="I72" i="11"/>
  <c r="I71" i="11"/>
  <c r="I70" i="11"/>
  <c r="I69" i="11"/>
  <c r="I68" i="11"/>
  <c r="I67" i="11"/>
  <c r="I66" i="11"/>
  <c r="I65" i="11"/>
  <c r="I64" i="11"/>
  <c r="I63" i="11"/>
  <c r="I62" i="11"/>
  <c r="I61" i="11"/>
  <c r="I60" i="11"/>
  <c r="I59" i="11"/>
  <c r="I58" i="11"/>
  <c r="I57" i="11"/>
  <c r="I56" i="11"/>
  <c r="I55" i="11"/>
  <c r="I54" i="11"/>
  <c r="I53" i="11"/>
  <c r="I52" i="11"/>
  <c r="I51" i="11"/>
  <c r="I50" i="11"/>
  <c r="I49" i="11"/>
  <c r="I48" i="11"/>
  <c r="I47" i="11"/>
  <c r="I46" i="11"/>
  <c r="I45" i="11"/>
  <c r="I44" i="11"/>
  <c r="I43" i="11"/>
  <c r="I42" i="11"/>
  <c r="I41" i="11"/>
  <c r="I40" i="11"/>
  <c r="I39" i="11"/>
  <c r="I38" i="11"/>
  <c r="I37" i="11"/>
  <c r="I36" i="11"/>
  <c r="I35" i="11"/>
  <c r="I34" i="11"/>
  <c r="I33" i="11"/>
  <c r="I32" i="11"/>
  <c r="I31" i="11"/>
  <c r="I30" i="11"/>
  <c r="I29" i="11"/>
  <c r="I28" i="11"/>
  <c r="I27" i="11"/>
  <c r="I26" i="11"/>
  <c r="I25" i="11"/>
  <c r="I24" i="11"/>
  <c r="I23" i="11"/>
  <c r="I22" i="11"/>
  <c r="I21" i="11"/>
  <c r="I20" i="11"/>
  <c r="I19" i="11"/>
  <c r="I18" i="11"/>
  <c r="I17" i="11"/>
  <c r="I16" i="11"/>
  <c r="I15" i="11"/>
  <c r="I14" i="11"/>
  <c r="I13" i="11"/>
  <c r="I12" i="11"/>
  <c r="I11" i="11"/>
  <c r="I10" i="11"/>
  <c r="I9" i="11"/>
  <c r="I8" i="11"/>
  <c r="I7" i="11"/>
  <c r="I6" i="11"/>
  <c r="I5" i="11"/>
  <c r="I4" i="11"/>
  <c r="M152" i="11" l="1"/>
  <c r="M149" i="11"/>
  <c r="V144" i="11"/>
  <c r="Z144" i="11"/>
  <c r="AD144" i="11"/>
  <c r="AH144" i="11"/>
  <c r="AL144" i="11"/>
  <c r="M151" i="11"/>
  <c r="M153" i="11"/>
  <c r="N153" i="11" s="1"/>
  <c r="Y144" i="11"/>
  <c r="AG144" i="11"/>
  <c r="S144" i="11"/>
  <c r="W144" i="11"/>
  <c r="AA144" i="11"/>
  <c r="AE144" i="11"/>
  <c r="AI144" i="11"/>
  <c r="M148" i="11"/>
  <c r="M150" i="11"/>
  <c r="U144" i="11"/>
  <c r="AC144" i="11"/>
  <c r="AK144" i="11"/>
  <c r="T144" i="11"/>
  <c r="X144" i="11"/>
  <c r="AB144" i="11"/>
  <c r="AF144" i="11"/>
  <c r="AJ144" i="11"/>
  <c r="J11" i="6"/>
  <c r="N152" i="11" l="1"/>
  <c r="M154" i="11"/>
  <c r="N151" i="11"/>
  <c r="N150" i="11" s="1"/>
  <c r="N149" i="11" s="1"/>
  <c r="N148" i="11" s="1"/>
  <c r="J23" i="6" l="1"/>
  <c r="J22" i="6"/>
  <c r="J21" i="6"/>
  <c r="J20" i="6"/>
  <c r="J19" i="6"/>
  <c r="J18" i="6"/>
  <c r="J17" i="6"/>
  <c r="J16" i="6"/>
  <c r="J15" i="6"/>
  <c r="J14" i="6"/>
  <c r="J13" i="6"/>
  <c r="J12" i="6"/>
  <c r="J10" i="6"/>
  <c r="J9" i="6"/>
  <c r="J7" i="6"/>
  <c r="J8" i="6"/>
  <c r="J6" i="6"/>
  <c r="J5" i="6"/>
  <c r="J4" i="6"/>
  <c r="R9" i="6" l="1"/>
  <c r="C6" i="6" l="1"/>
  <c r="C8" i="6"/>
  <c r="C9" i="6"/>
  <c r="E9" i="6" s="1"/>
  <c r="C7" i="6"/>
  <c r="C5" i="6"/>
  <c r="C4" i="6"/>
  <c r="E8" i="6" l="1"/>
  <c r="E7" i="6"/>
  <c r="E5" i="6"/>
  <c r="E4" i="6"/>
  <c r="E6" i="6"/>
  <c r="J25" i="6"/>
  <c r="E10" i="6" l="1"/>
  <c r="K11" i="6"/>
  <c r="N7" i="6" s="1"/>
  <c r="K4" i="6"/>
  <c r="K14" i="6"/>
  <c r="N10" i="6" s="1"/>
  <c r="K10" i="6"/>
  <c r="N6" i="6" s="1"/>
  <c r="K7" i="6"/>
  <c r="N4" i="6" s="1"/>
  <c r="K8" i="6"/>
  <c r="N5" i="6" s="1"/>
  <c r="K18" i="6"/>
  <c r="N14" i="6" s="1"/>
  <c r="K15" i="6"/>
  <c r="N11" i="6" s="1"/>
  <c r="K12" i="6"/>
  <c r="N8" i="6" s="1"/>
  <c r="K13" i="6"/>
  <c r="N9" i="6" s="1"/>
  <c r="K5" i="6"/>
  <c r="K19" i="6"/>
  <c r="N15" i="6" s="1"/>
  <c r="K17" i="6"/>
  <c r="N13" i="6" s="1"/>
  <c r="K22" i="6"/>
  <c r="K16" i="6"/>
  <c r="N12" i="6" s="1"/>
  <c r="K9" i="6"/>
  <c r="K6" i="6"/>
  <c r="K23" i="6"/>
  <c r="K20" i="6"/>
  <c r="N16" i="6" s="1"/>
  <c r="K21" i="6"/>
  <c r="N17" i="6" s="1"/>
  <c r="R11" i="6"/>
  <c r="N19" i="6" l="1"/>
  <c r="K25" i="6"/>
  <c r="Q5" i="6"/>
  <c r="Q9" i="6" l="1"/>
  <c r="Q6" i="6" l="1"/>
  <c r="Q8" i="6"/>
  <c r="Q7" i="6"/>
  <c r="Q10" i="6"/>
  <c r="Q11" i="6" l="1"/>
  <c r="E39" i="3" l="1"/>
  <c r="E27" i="3"/>
  <c r="F2" i="3"/>
  <c r="E91" i="5"/>
  <c r="E62" i="5"/>
  <c r="E24" i="5"/>
  <c r="F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B10" authorId="0" shapeId="0" xr:uid="{00000000-0006-0000-0200-000003000000}">
      <text>
        <r>
          <rPr>
            <sz val="9"/>
            <color indexed="81"/>
            <rFont val="ＭＳ Ｐゴシック"/>
            <family val="3"/>
            <charset val="128"/>
          </rPr>
          <t>R2より個別企業だけでなく業界団体に訪問することで効率的な訪問活動を行うことになったため分類を追加</t>
        </r>
      </text>
    </comment>
  </commentList>
</comments>
</file>

<file path=xl/sharedStrings.xml><?xml version="1.0" encoding="utf-8"?>
<sst xmlns="http://schemas.openxmlformats.org/spreadsheetml/2006/main" count="3661" uniqueCount="1037">
  <si>
    <t>地域</t>
    <rPh sb="0" eb="2">
      <t>チイキ</t>
    </rPh>
    <phoneticPr fontId="6"/>
  </si>
  <si>
    <t>郵便番号</t>
    <rPh sb="0" eb="2">
      <t>ユウビン</t>
    </rPh>
    <rPh sb="2" eb="4">
      <t>バンゴウ</t>
    </rPh>
    <phoneticPr fontId="6"/>
  </si>
  <si>
    <t>住所</t>
    <rPh sb="0" eb="2">
      <t>ジュウショ</t>
    </rPh>
    <phoneticPr fontId="6"/>
  </si>
  <si>
    <t>企業名</t>
    <rPh sb="0" eb="3">
      <t>キギョウメイ</t>
    </rPh>
    <phoneticPr fontId="6"/>
  </si>
  <si>
    <t>従業員数</t>
    <rPh sb="0" eb="3">
      <t>ジュウギョウイン</t>
    </rPh>
    <rPh sb="3" eb="4">
      <t>スウ</t>
    </rPh>
    <phoneticPr fontId="6"/>
  </si>
  <si>
    <t>業種</t>
    <rPh sb="0" eb="2">
      <t>ギョウシュ</t>
    </rPh>
    <phoneticPr fontId="6"/>
  </si>
  <si>
    <t>結果及び今後の対応方針</t>
    <rPh sb="0" eb="2">
      <t>ケッカ</t>
    </rPh>
    <rPh sb="2" eb="3">
      <t>オヨ</t>
    </rPh>
    <rPh sb="4" eb="6">
      <t>コンゴ</t>
    </rPh>
    <rPh sb="7" eb="9">
      <t>タイオウ</t>
    </rPh>
    <rPh sb="9" eb="11">
      <t>ホウシン</t>
    </rPh>
    <phoneticPr fontId="6"/>
  </si>
  <si>
    <t>計</t>
    <rPh sb="0" eb="1">
      <t>ケイ</t>
    </rPh>
    <phoneticPr fontId="6"/>
  </si>
  <si>
    <t>男</t>
    <rPh sb="0" eb="1">
      <t>オトコ</t>
    </rPh>
    <phoneticPr fontId="6"/>
  </si>
  <si>
    <t>女</t>
    <rPh sb="0" eb="1">
      <t>オンナ</t>
    </rPh>
    <phoneticPr fontId="6"/>
  </si>
  <si>
    <t>Ａ</t>
  </si>
  <si>
    <t>Ｃ</t>
  </si>
  <si>
    <t>Ｂ</t>
  </si>
  <si>
    <t>Ｄ</t>
  </si>
  <si>
    <t>山陽特殊製鋼(株)</t>
    <rPh sb="0" eb="2">
      <t>サンヨウ</t>
    </rPh>
    <rPh sb="2" eb="4">
      <t>トクシュ</t>
    </rPh>
    <rPh sb="4" eb="6">
      <t>セイコウ</t>
    </rPh>
    <rPh sb="6" eb="9">
      <t>カブ</t>
    </rPh>
    <phoneticPr fontId="6"/>
  </si>
  <si>
    <t>(株)山陽百貨店</t>
    <rPh sb="0" eb="3">
      <t>カブ</t>
    </rPh>
    <rPh sb="3" eb="5">
      <t>サンヨウ</t>
    </rPh>
    <rPh sb="5" eb="8">
      <t>ヒャッカテン</t>
    </rPh>
    <phoneticPr fontId="6"/>
  </si>
  <si>
    <t>丹波商工会</t>
    <rPh sb="0" eb="2">
      <t>タンバ</t>
    </rPh>
    <rPh sb="2" eb="5">
      <t>ショウコウカイ</t>
    </rPh>
    <phoneticPr fontId="6"/>
  </si>
  <si>
    <t>Ａ　農業，林業</t>
  </si>
  <si>
    <t>Ｂ　漁業</t>
  </si>
  <si>
    <t>Ｃ　鉱業，採石業，砂利採取業</t>
  </si>
  <si>
    <t>Ｄ　建設業</t>
  </si>
  <si>
    <t>Ｅ　製造業</t>
  </si>
  <si>
    <t>Ｆ　電気・ガス・熱供給・水道業</t>
  </si>
  <si>
    <t>Ｇ　情報通信業</t>
  </si>
  <si>
    <t>Ｈ　運輸業，郵便業</t>
  </si>
  <si>
    <t>Ｊ　金融業・保険業</t>
  </si>
  <si>
    <t>Ｋ　不動産業，物品賃貸業</t>
  </si>
  <si>
    <t>Ｌ　学術研究，専門・技術サービス業</t>
  </si>
  <si>
    <t>Ｍ　宿泊業，飲食サービス業</t>
  </si>
  <si>
    <t>Ｎ　生活関連サービス業，娯楽業</t>
  </si>
  <si>
    <t>Ｏ　教育，学習支援業</t>
  </si>
  <si>
    <t>Ｐ　医療，福祉</t>
  </si>
  <si>
    <t>Ｑ　複合サービス事業</t>
  </si>
  <si>
    <t>Ｒ　サービス業（他に分類されないもの）</t>
  </si>
  <si>
    <t>Ｓ　公務（他に分類されるものを除く）</t>
  </si>
  <si>
    <t>Ｔ　分類不能の産業</t>
  </si>
  <si>
    <t>年度</t>
    <rPh sb="0" eb="2">
      <t>ネンド</t>
    </rPh>
    <phoneticPr fontId="6"/>
  </si>
  <si>
    <t>連番</t>
    <rPh sb="0" eb="2">
      <t>レンバン</t>
    </rPh>
    <phoneticPr fontId="6"/>
  </si>
  <si>
    <t>山陽特殊製鋼（株）</t>
    <rPh sb="0" eb="2">
      <t>サンヨウ</t>
    </rPh>
    <rPh sb="2" eb="4">
      <t>トクシュ</t>
    </rPh>
    <rPh sb="4" eb="6">
      <t>セイコウ</t>
    </rPh>
    <rPh sb="6" eb="9">
      <t>カブ</t>
    </rPh>
    <phoneticPr fontId="6"/>
  </si>
  <si>
    <t>神戸</t>
    <rPh sb="0" eb="2">
      <t>コウベ</t>
    </rPh>
    <phoneticPr fontId="6"/>
  </si>
  <si>
    <t>淡路</t>
    <rPh sb="0" eb="2">
      <t>アワジ</t>
    </rPh>
    <phoneticPr fontId="6"/>
  </si>
  <si>
    <t>(株)川嶋建設</t>
    <rPh sb="0" eb="3">
      <t>カブ</t>
    </rPh>
    <rPh sb="3" eb="5">
      <t>カワシマ</t>
    </rPh>
    <rPh sb="5" eb="7">
      <t>ケンセツ</t>
    </rPh>
    <phoneticPr fontId="6"/>
  </si>
  <si>
    <t>但馬</t>
    <rPh sb="0" eb="2">
      <t>タジマ</t>
    </rPh>
    <phoneticPr fontId="6"/>
  </si>
  <si>
    <t>但馬銀行</t>
    <rPh sb="0" eb="2">
      <t>タジマ</t>
    </rPh>
    <rPh sb="2" eb="4">
      <t>ギンコウ</t>
    </rPh>
    <phoneticPr fontId="6"/>
  </si>
  <si>
    <t>丹波</t>
    <rPh sb="0" eb="2">
      <t>タンバ</t>
    </rPh>
    <phoneticPr fontId="6"/>
  </si>
  <si>
    <t>平成29年度　その他女性活躍推進センター活動実績</t>
    <rPh sb="0" eb="2">
      <t>ヘイセイ</t>
    </rPh>
    <rPh sb="4" eb="6">
      <t>ネンド</t>
    </rPh>
    <rPh sb="9" eb="10">
      <t>タ</t>
    </rPh>
    <rPh sb="10" eb="12">
      <t>ジョセイ</t>
    </rPh>
    <rPh sb="12" eb="14">
      <t>カツヤク</t>
    </rPh>
    <rPh sb="14" eb="16">
      <t>スイシン</t>
    </rPh>
    <rPh sb="20" eb="22">
      <t>カツドウ</t>
    </rPh>
    <rPh sb="22" eb="24">
      <t>ジッセキ</t>
    </rPh>
    <phoneticPr fontId="6"/>
  </si>
  <si>
    <t>件数</t>
    <rPh sb="0" eb="2">
      <t>ケンスウ</t>
    </rPh>
    <phoneticPr fontId="6"/>
  </si>
  <si>
    <t>機　　関　　名</t>
    <rPh sb="0" eb="1">
      <t>キ</t>
    </rPh>
    <rPh sb="3" eb="4">
      <t>カン</t>
    </rPh>
    <rPh sb="6" eb="7">
      <t>メイ</t>
    </rPh>
    <phoneticPr fontId="6"/>
  </si>
  <si>
    <t>実施日</t>
    <rPh sb="0" eb="2">
      <t>ジッシ</t>
    </rPh>
    <rPh sb="2" eb="3">
      <t>ヒ</t>
    </rPh>
    <phoneticPr fontId="6"/>
  </si>
  <si>
    <t>参加者</t>
    <rPh sb="0" eb="3">
      <t>サンカシャ</t>
    </rPh>
    <phoneticPr fontId="6"/>
  </si>
  <si>
    <t>備　　　　考</t>
    <rPh sb="0" eb="1">
      <t>ソナエ</t>
    </rPh>
    <rPh sb="5" eb="6">
      <t>コウ</t>
    </rPh>
    <phoneticPr fontId="6"/>
  </si>
  <si>
    <t>大木事務局長</t>
    <rPh sb="0" eb="2">
      <t>オオキ</t>
    </rPh>
    <rPh sb="2" eb="4">
      <t>ジム</t>
    </rPh>
    <rPh sb="4" eb="6">
      <t>キョクチョウ</t>
    </rPh>
    <phoneticPr fontId="6"/>
  </si>
  <si>
    <t>篠山商工会</t>
    <rPh sb="0" eb="2">
      <t>ササヤマ</t>
    </rPh>
    <rPh sb="2" eb="5">
      <t>ショウコウカイ</t>
    </rPh>
    <phoneticPr fontId="6"/>
  </si>
  <si>
    <t>若狭事務局次長</t>
    <rPh sb="0" eb="2">
      <t>ワカサ</t>
    </rPh>
    <rPh sb="2" eb="5">
      <t>ジムキョク</t>
    </rPh>
    <rPh sb="5" eb="7">
      <t>ジチョウ</t>
    </rPh>
    <phoneticPr fontId="6"/>
  </si>
  <si>
    <t>篠山商工会研修部会</t>
    <rPh sb="0" eb="2">
      <t>ササヤマ</t>
    </rPh>
    <rPh sb="2" eb="5">
      <t>ショウコウカイ</t>
    </rPh>
    <rPh sb="5" eb="7">
      <t>ケンシュウ</t>
    </rPh>
    <rPh sb="7" eb="9">
      <t>ブカイ</t>
    </rPh>
    <phoneticPr fontId="6"/>
  </si>
  <si>
    <t>若狭事務局次長他</t>
    <rPh sb="0" eb="2">
      <t>ワカサ</t>
    </rPh>
    <rPh sb="2" eb="5">
      <t>ジムキョク</t>
    </rPh>
    <rPh sb="5" eb="7">
      <t>ジチョウ</t>
    </rPh>
    <rPh sb="7" eb="8">
      <t>ホカ</t>
    </rPh>
    <phoneticPr fontId="6"/>
  </si>
  <si>
    <t>豊岡商工会</t>
    <rPh sb="0" eb="2">
      <t>トヨオカ</t>
    </rPh>
    <rPh sb="2" eb="5">
      <t>ショウコウカイ</t>
    </rPh>
    <phoneticPr fontId="6"/>
  </si>
  <si>
    <t>宮本専務理事</t>
    <rPh sb="0" eb="2">
      <t>ミヤモト</t>
    </rPh>
    <rPh sb="2" eb="4">
      <t>センム</t>
    </rPh>
    <rPh sb="4" eb="6">
      <t>リジ</t>
    </rPh>
    <phoneticPr fontId="6"/>
  </si>
  <si>
    <t>２　関係機関開催セミナー等における事業説明（20分程度の概要説明）</t>
    <rPh sb="2" eb="4">
      <t>カンケイ</t>
    </rPh>
    <rPh sb="4" eb="6">
      <t>キカン</t>
    </rPh>
    <rPh sb="6" eb="8">
      <t>カイサイ</t>
    </rPh>
    <rPh sb="12" eb="13">
      <t>ナド</t>
    </rPh>
    <rPh sb="17" eb="19">
      <t>ジギョウ</t>
    </rPh>
    <rPh sb="19" eb="21">
      <t>セツメイ</t>
    </rPh>
    <rPh sb="24" eb="25">
      <t>フン</t>
    </rPh>
    <rPh sb="25" eb="27">
      <t>テイド</t>
    </rPh>
    <rPh sb="28" eb="30">
      <t>ガイヨウ</t>
    </rPh>
    <rPh sb="30" eb="32">
      <t>セツメイ</t>
    </rPh>
    <phoneticPr fontId="6"/>
  </si>
  <si>
    <t>機　　関　　名　　等</t>
    <rPh sb="0" eb="1">
      <t>キ</t>
    </rPh>
    <rPh sb="3" eb="4">
      <t>カン</t>
    </rPh>
    <rPh sb="6" eb="7">
      <t>メイ</t>
    </rPh>
    <rPh sb="9" eb="10">
      <t>ナド</t>
    </rPh>
    <phoneticPr fontId="6"/>
  </si>
  <si>
    <t>中小企業のための女性活躍セミナー</t>
    <rPh sb="0" eb="2">
      <t>チュウショウ</t>
    </rPh>
    <rPh sb="2" eb="4">
      <t>キギョウ</t>
    </rPh>
    <rPh sb="8" eb="10">
      <t>ジョセイ</t>
    </rPh>
    <rPh sb="10" eb="12">
      <t>カツヤク</t>
    </rPh>
    <phoneticPr fontId="6"/>
  </si>
  <si>
    <t>日本政策金融公庫</t>
    <rPh sb="0" eb="2">
      <t>ニホン</t>
    </rPh>
    <rPh sb="2" eb="4">
      <t>セイサク</t>
    </rPh>
    <rPh sb="4" eb="6">
      <t>キンユウ</t>
    </rPh>
    <rPh sb="6" eb="8">
      <t>コウコ</t>
    </rPh>
    <phoneticPr fontId="6"/>
  </si>
  <si>
    <t>県経営者協会11月理事会</t>
    <rPh sb="0" eb="1">
      <t>ケン</t>
    </rPh>
    <rPh sb="1" eb="4">
      <t>ケイエイシャ</t>
    </rPh>
    <rPh sb="4" eb="6">
      <t>キョウカイ</t>
    </rPh>
    <rPh sb="8" eb="9">
      <t>ガツ</t>
    </rPh>
    <rPh sb="9" eb="12">
      <t>リジカイ</t>
    </rPh>
    <phoneticPr fontId="6"/>
  </si>
  <si>
    <t>３　大学講義・イーブン視察団体等に対する講義（1時間半程度の講義）</t>
    <rPh sb="2" eb="4">
      <t>ダイガク</t>
    </rPh>
    <rPh sb="4" eb="6">
      <t>コウギ</t>
    </rPh>
    <rPh sb="11" eb="13">
      <t>シサツ</t>
    </rPh>
    <rPh sb="13" eb="15">
      <t>ダンタイ</t>
    </rPh>
    <rPh sb="15" eb="16">
      <t>ナド</t>
    </rPh>
    <rPh sb="17" eb="18">
      <t>タイ</t>
    </rPh>
    <rPh sb="20" eb="22">
      <t>コウギ</t>
    </rPh>
    <rPh sb="24" eb="26">
      <t>ジカン</t>
    </rPh>
    <rPh sb="26" eb="27">
      <t>ハン</t>
    </rPh>
    <rPh sb="30" eb="32">
      <t>コウギ</t>
    </rPh>
    <phoneticPr fontId="6"/>
  </si>
  <si>
    <t>大学・機関名等</t>
    <rPh sb="0" eb="2">
      <t>ダイガク</t>
    </rPh>
    <rPh sb="3" eb="4">
      <t>キ</t>
    </rPh>
    <rPh sb="4" eb="5">
      <t>カン</t>
    </rPh>
    <rPh sb="5" eb="6">
      <t>メイ</t>
    </rPh>
    <rPh sb="6" eb="7">
      <t>ナド</t>
    </rPh>
    <phoneticPr fontId="6"/>
  </si>
  <si>
    <t>神戸親和女子大学　</t>
    <rPh sb="0" eb="2">
      <t>コウベ</t>
    </rPh>
    <rPh sb="2" eb="4">
      <t>シンワ</t>
    </rPh>
    <rPh sb="4" eb="6">
      <t>ジョシ</t>
    </rPh>
    <rPh sb="6" eb="8">
      <t>ダイガク</t>
    </rPh>
    <phoneticPr fontId="6"/>
  </si>
  <si>
    <t>6月7･14･23日</t>
    <rPh sb="1" eb="2">
      <t>ガツ</t>
    </rPh>
    <rPh sb="9" eb="10">
      <t>ヒ</t>
    </rPh>
    <phoneticPr fontId="6"/>
  </si>
  <si>
    <t>３回生全学科</t>
    <rPh sb="1" eb="3">
      <t>カイセイ</t>
    </rPh>
    <rPh sb="3" eb="6">
      <t>ゼンガッカ</t>
    </rPh>
    <phoneticPr fontId="6"/>
  </si>
  <si>
    <t>香川県各種女性団体協議会</t>
    <rPh sb="0" eb="2">
      <t>カガワ</t>
    </rPh>
    <rPh sb="2" eb="3">
      <t>ケン</t>
    </rPh>
    <rPh sb="3" eb="5">
      <t>カクシュ</t>
    </rPh>
    <rPh sb="5" eb="7">
      <t>ジョセイ</t>
    </rPh>
    <rPh sb="7" eb="9">
      <t>ダンタイ</t>
    </rPh>
    <rPh sb="9" eb="12">
      <t>キョウギカイ</t>
    </rPh>
    <phoneticPr fontId="6"/>
  </si>
  <si>
    <t>女性団体役員</t>
    <rPh sb="0" eb="2">
      <t>ジョセイ</t>
    </rPh>
    <rPh sb="2" eb="4">
      <t>ダンタイ</t>
    </rPh>
    <rPh sb="4" eb="6">
      <t>ヤクイン</t>
    </rPh>
    <phoneticPr fontId="6"/>
  </si>
  <si>
    <t>神戸女子大学ジェンダー論学外研修</t>
    <rPh sb="0" eb="2">
      <t>コウベ</t>
    </rPh>
    <rPh sb="2" eb="4">
      <t>ジョシ</t>
    </rPh>
    <rPh sb="4" eb="6">
      <t>ダイガク</t>
    </rPh>
    <rPh sb="11" eb="12">
      <t>ロン</t>
    </rPh>
    <rPh sb="12" eb="14">
      <t>ガクガイ</t>
    </rPh>
    <rPh sb="14" eb="16">
      <t>ケンシュウ</t>
    </rPh>
    <phoneticPr fontId="6"/>
  </si>
  <si>
    <t>１回生</t>
    <rPh sb="1" eb="3">
      <t>カイセイ</t>
    </rPh>
    <phoneticPr fontId="6"/>
  </si>
  <si>
    <t>参加者合計</t>
    <rPh sb="0" eb="3">
      <t>サンカシャ</t>
    </rPh>
    <rPh sb="3" eb="5">
      <t>ゴウケイ</t>
    </rPh>
    <phoneticPr fontId="6"/>
  </si>
  <si>
    <t>４　その他、関係機関開催セミナー等へのハンドブック等配付物提供</t>
    <rPh sb="4" eb="5">
      <t>タ</t>
    </rPh>
    <rPh sb="6" eb="8">
      <t>カンケイ</t>
    </rPh>
    <rPh sb="8" eb="10">
      <t>キカン</t>
    </rPh>
    <rPh sb="10" eb="12">
      <t>カイサイ</t>
    </rPh>
    <rPh sb="16" eb="17">
      <t>ナド</t>
    </rPh>
    <rPh sb="25" eb="26">
      <t>ナド</t>
    </rPh>
    <rPh sb="26" eb="28">
      <t>ハイフ</t>
    </rPh>
    <rPh sb="28" eb="29">
      <t>ブツ</t>
    </rPh>
    <rPh sb="29" eb="31">
      <t>テイキョウ</t>
    </rPh>
    <phoneticPr fontId="6"/>
  </si>
  <si>
    <t>セミナー名等</t>
    <rPh sb="4" eb="5">
      <t>メイ</t>
    </rPh>
    <rPh sb="5" eb="6">
      <t>ナド</t>
    </rPh>
    <phoneticPr fontId="6"/>
  </si>
  <si>
    <t>提供数</t>
    <rPh sb="0" eb="2">
      <t>テイキョウ</t>
    </rPh>
    <rPh sb="2" eb="3">
      <t>スウ</t>
    </rPh>
    <phoneticPr fontId="6"/>
  </si>
  <si>
    <t>多様な働き方と処遇改善セミナー姫路</t>
    <rPh sb="0" eb="2">
      <t>タヨウ</t>
    </rPh>
    <rPh sb="3" eb="4">
      <t>ハタラ</t>
    </rPh>
    <rPh sb="5" eb="6">
      <t>カタ</t>
    </rPh>
    <rPh sb="7" eb="9">
      <t>ショグウ</t>
    </rPh>
    <rPh sb="9" eb="11">
      <t>カイゼン</t>
    </rPh>
    <rPh sb="15" eb="17">
      <t>ヒメジ</t>
    </rPh>
    <phoneticPr fontId="6"/>
  </si>
  <si>
    <t>労政福祉課</t>
    <rPh sb="0" eb="2">
      <t>ロウセイ</t>
    </rPh>
    <rPh sb="2" eb="5">
      <t>フクシカ</t>
    </rPh>
    <phoneticPr fontId="6"/>
  </si>
  <si>
    <t>　　　　　　　　　同　　　　　　　　　加古川</t>
    <rPh sb="9" eb="10">
      <t>ドウ</t>
    </rPh>
    <rPh sb="19" eb="22">
      <t>カコガワ</t>
    </rPh>
    <phoneticPr fontId="6"/>
  </si>
  <si>
    <t>　　　同</t>
    <rPh sb="3" eb="4">
      <t>ドウ</t>
    </rPh>
    <phoneticPr fontId="6"/>
  </si>
  <si>
    <t>　　　　　　　　　同　　　　　　　　　　 豊岡</t>
    <rPh sb="9" eb="10">
      <t>ドウ</t>
    </rPh>
    <rPh sb="21" eb="23">
      <t>トヨオカ</t>
    </rPh>
    <phoneticPr fontId="6"/>
  </si>
  <si>
    <t>小野市産業フェスティバル</t>
    <rPh sb="0" eb="3">
      <t>オノシ</t>
    </rPh>
    <rPh sb="3" eb="5">
      <t>サンギョウ</t>
    </rPh>
    <phoneticPr fontId="6"/>
  </si>
  <si>
    <t>多様な働き方と処遇改善セミナー赤穂</t>
    <rPh sb="15" eb="17">
      <t>アコウ</t>
    </rPh>
    <phoneticPr fontId="6"/>
  </si>
  <si>
    <t>　　　　　　　　　同　　　　　　　　　　 尼崎</t>
    <rPh sb="9" eb="10">
      <t>ドウ</t>
    </rPh>
    <rPh sb="21" eb="23">
      <t>アマガサキ</t>
    </rPh>
    <phoneticPr fontId="6"/>
  </si>
  <si>
    <t>阪神北地域雇用対策セミナー</t>
    <rPh sb="0" eb="2">
      <t>ハンシン</t>
    </rPh>
    <rPh sb="2" eb="3">
      <t>キタ</t>
    </rPh>
    <rPh sb="3" eb="5">
      <t>チイキ</t>
    </rPh>
    <rPh sb="5" eb="7">
      <t>コヨウ</t>
    </rPh>
    <rPh sb="7" eb="9">
      <t>タイサク</t>
    </rPh>
    <phoneticPr fontId="6"/>
  </si>
  <si>
    <t>合　計</t>
    <rPh sb="0" eb="1">
      <t>ア</t>
    </rPh>
    <rPh sb="2" eb="3">
      <t>ケイ</t>
    </rPh>
    <phoneticPr fontId="6"/>
  </si>
  <si>
    <t>私鉄総連</t>
    <rPh sb="0" eb="2">
      <t>シテツ</t>
    </rPh>
    <rPh sb="2" eb="4">
      <t>ソウレン</t>
    </rPh>
    <phoneticPr fontId="6"/>
  </si>
  <si>
    <t>（株）ささめ針</t>
    <rPh sb="1" eb="2">
      <t>カブ</t>
    </rPh>
    <rPh sb="6" eb="7">
      <t>ハリ</t>
    </rPh>
    <phoneticPr fontId="6"/>
  </si>
  <si>
    <t>三菱重工労働組合神戸造船支部　　　　　　　　</t>
    <rPh sb="0" eb="2">
      <t>ミツビシ</t>
    </rPh>
    <rPh sb="2" eb="4">
      <t>ジュウコウ</t>
    </rPh>
    <rPh sb="4" eb="6">
      <t>ロウドウ</t>
    </rPh>
    <rPh sb="6" eb="8">
      <t>クミアイ</t>
    </rPh>
    <phoneticPr fontId="6"/>
  </si>
  <si>
    <t>（株）オオツキ</t>
    <rPh sb="1" eb="2">
      <t>カブ</t>
    </rPh>
    <phoneticPr fontId="6"/>
  </si>
  <si>
    <t>オーリス(株)</t>
    <rPh sb="4" eb="7">
      <t>カブ</t>
    </rPh>
    <phoneticPr fontId="6"/>
  </si>
  <si>
    <t>(株)新井組</t>
    <rPh sb="0" eb="3">
      <t>カブ</t>
    </rPh>
    <rPh sb="3" eb="6">
      <t>アライグミ</t>
    </rPh>
    <phoneticPr fontId="6"/>
  </si>
  <si>
    <t>講　師：林浩子
テーマ：女性活躍のための管理職研修
　　　　～ﾜｰｸ･ﾗｲﾌ･ﾊﾞﾗﾝｽの理解を深め、部下の活躍推進に活かす～</t>
    <rPh sb="4" eb="5">
      <t>ハヤシ</t>
    </rPh>
    <rPh sb="5" eb="7">
      <t>ヒロコ</t>
    </rPh>
    <rPh sb="12" eb="14">
      <t>ジョセイ</t>
    </rPh>
    <rPh sb="14" eb="16">
      <t>カツヤク</t>
    </rPh>
    <rPh sb="20" eb="23">
      <t>カンリショク</t>
    </rPh>
    <rPh sb="23" eb="25">
      <t>ケンシュウ</t>
    </rPh>
    <rPh sb="45" eb="47">
      <t>リカイ</t>
    </rPh>
    <rPh sb="48" eb="49">
      <t>フカ</t>
    </rPh>
    <rPh sb="51" eb="53">
      <t>ブカ</t>
    </rPh>
    <rPh sb="54" eb="56">
      <t>カツヤク</t>
    </rPh>
    <rPh sb="56" eb="58">
      <t>スイシン</t>
    </rPh>
    <rPh sb="59" eb="60">
      <t>イ</t>
    </rPh>
    <phoneticPr fontId="6"/>
  </si>
  <si>
    <t>講　師：瀧井智美
テーマ：男女ともにいきいきと働き続ける職場づくりについて</t>
    <rPh sb="0" eb="1">
      <t>コウ</t>
    </rPh>
    <rPh sb="2" eb="3">
      <t>シ</t>
    </rPh>
    <rPh sb="4" eb="6">
      <t>タキイ</t>
    </rPh>
    <rPh sb="6" eb="8">
      <t>トモミ</t>
    </rPh>
    <rPh sb="13" eb="15">
      <t>ダンジョ</t>
    </rPh>
    <rPh sb="23" eb="24">
      <t>ハタラ</t>
    </rPh>
    <rPh sb="25" eb="26">
      <t>ツヅ</t>
    </rPh>
    <rPh sb="28" eb="30">
      <t>ショクバ</t>
    </rPh>
    <phoneticPr fontId="6"/>
  </si>
  <si>
    <t>講　師：社会保険労務士　石田信隆
テーマ：男女が共に働きやすい職場づくり～仕事と育児の両立</t>
    <rPh sb="0" eb="1">
      <t>コウ</t>
    </rPh>
    <rPh sb="2" eb="3">
      <t>シ</t>
    </rPh>
    <rPh sb="4" eb="6">
      <t>シャカイ</t>
    </rPh>
    <rPh sb="6" eb="8">
      <t>ホケン</t>
    </rPh>
    <rPh sb="8" eb="11">
      <t>ロウムシ</t>
    </rPh>
    <rPh sb="12" eb="14">
      <t>イシダ</t>
    </rPh>
    <rPh sb="14" eb="16">
      <t>ノブタカ</t>
    </rPh>
    <rPh sb="21" eb="23">
      <t>ダンジョ</t>
    </rPh>
    <rPh sb="24" eb="25">
      <t>トモ</t>
    </rPh>
    <rPh sb="26" eb="27">
      <t>ハタラ</t>
    </rPh>
    <rPh sb="31" eb="33">
      <t>ショクバ</t>
    </rPh>
    <rPh sb="37" eb="39">
      <t>シゴト</t>
    </rPh>
    <rPh sb="40" eb="42">
      <t>イクジ</t>
    </rPh>
    <rPh sb="43" eb="45">
      <t>リョウリツ</t>
    </rPh>
    <phoneticPr fontId="6"/>
  </si>
  <si>
    <t>講　師：山本真奈美
テーマ：男女が共に働き続ける職場づくり
　　　　～職場での人間関係力アップ～</t>
    <rPh sb="0" eb="1">
      <t>コウ</t>
    </rPh>
    <rPh sb="2" eb="3">
      <t>シ</t>
    </rPh>
    <rPh sb="4" eb="6">
      <t>ヤマモト</t>
    </rPh>
    <rPh sb="6" eb="9">
      <t>マナミ</t>
    </rPh>
    <rPh sb="14" eb="16">
      <t>ダンジョ</t>
    </rPh>
    <rPh sb="17" eb="18">
      <t>トモ</t>
    </rPh>
    <rPh sb="19" eb="20">
      <t>ハタラ</t>
    </rPh>
    <rPh sb="21" eb="22">
      <t>ツヅ</t>
    </rPh>
    <rPh sb="24" eb="26">
      <t>ショクバ</t>
    </rPh>
    <rPh sb="35" eb="37">
      <t>ショクバ</t>
    </rPh>
    <rPh sb="39" eb="41">
      <t>ニンゲン</t>
    </rPh>
    <rPh sb="41" eb="43">
      <t>カンケイ</t>
    </rPh>
    <rPh sb="43" eb="44">
      <t>リョク</t>
    </rPh>
    <phoneticPr fontId="6"/>
  </si>
  <si>
    <t>講　師：小川真知子
テーマ：ハラスメント研修（セクハラ研修）</t>
    <rPh sb="0" eb="1">
      <t>コウ</t>
    </rPh>
    <rPh sb="2" eb="3">
      <t>シ</t>
    </rPh>
    <rPh sb="4" eb="6">
      <t>オガワ</t>
    </rPh>
    <rPh sb="6" eb="9">
      <t>マチコ</t>
    </rPh>
    <rPh sb="20" eb="22">
      <t>ケンシュウ</t>
    </rPh>
    <rPh sb="27" eb="29">
      <t>ケンシュウ</t>
    </rPh>
    <phoneticPr fontId="6"/>
  </si>
  <si>
    <t>講　師：西村　美紀代
テーマ：これからの働き方を考える～男女がともにいきいきと働きつづ
　　　　　けるために</t>
    <rPh sb="0" eb="1">
      <t>コウ</t>
    </rPh>
    <rPh sb="2" eb="3">
      <t>シ</t>
    </rPh>
    <rPh sb="4" eb="6">
      <t>ニシムラ</t>
    </rPh>
    <rPh sb="7" eb="9">
      <t>ミキ</t>
    </rPh>
    <rPh sb="9" eb="10">
      <t>ヨ</t>
    </rPh>
    <rPh sb="20" eb="21">
      <t>ハタラ</t>
    </rPh>
    <rPh sb="22" eb="23">
      <t>カタ</t>
    </rPh>
    <rPh sb="24" eb="25">
      <t>カンガ</t>
    </rPh>
    <rPh sb="28" eb="30">
      <t>ダンジョ</t>
    </rPh>
    <rPh sb="39" eb="40">
      <t>ハタラ</t>
    </rPh>
    <phoneticPr fontId="6"/>
  </si>
  <si>
    <t>後藤回槽店</t>
    <rPh sb="0" eb="2">
      <t>ゴトウ</t>
    </rPh>
    <rPh sb="2" eb="3">
      <t>マワ</t>
    </rPh>
    <rPh sb="3" eb="4">
      <t>ソウ</t>
    </rPh>
    <rPh sb="4" eb="5">
      <t>テン</t>
    </rPh>
    <phoneticPr fontId="6"/>
  </si>
  <si>
    <t>平成29年度　企業研修実績</t>
    <rPh sb="0" eb="2">
      <t>ヘイセイ</t>
    </rPh>
    <rPh sb="4" eb="6">
      <t>ネンド</t>
    </rPh>
    <rPh sb="7" eb="9">
      <t>キギョウ</t>
    </rPh>
    <rPh sb="9" eb="11">
      <t>ケンシュウ</t>
    </rPh>
    <rPh sb="11" eb="13">
      <t>ジッセキ</t>
    </rPh>
    <phoneticPr fontId="6"/>
  </si>
  <si>
    <t>１　企業個別研修</t>
    <rPh sb="2" eb="4">
      <t>キギョウ</t>
    </rPh>
    <rPh sb="4" eb="6">
      <t>コベツ</t>
    </rPh>
    <rPh sb="6" eb="8">
      <t>ケンシュウ</t>
    </rPh>
    <phoneticPr fontId="6"/>
  </si>
  <si>
    <t>企　　業　　名</t>
    <rPh sb="0" eb="1">
      <t>キ</t>
    </rPh>
    <rPh sb="3" eb="4">
      <t>ギョウ</t>
    </rPh>
    <rPh sb="6" eb="7">
      <t>メイ</t>
    </rPh>
    <phoneticPr fontId="6"/>
  </si>
  <si>
    <t>受講者</t>
    <rPh sb="0" eb="3">
      <t>ジュコウシャ</t>
    </rPh>
    <phoneticPr fontId="6"/>
  </si>
  <si>
    <t>研　　修　　内　　容</t>
    <rPh sb="0" eb="1">
      <t>ケン</t>
    </rPh>
    <rPh sb="3" eb="4">
      <t>オサム</t>
    </rPh>
    <rPh sb="6" eb="7">
      <t>ウチ</t>
    </rPh>
    <rPh sb="9" eb="10">
      <t>カタチ</t>
    </rPh>
    <phoneticPr fontId="6"/>
  </si>
  <si>
    <t>受講者数</t>
    <rPh sb="0" eb="3">
      <t>ジュコウシャ</t>
    </rPh>
    <rPh sb="3" eb="4">
      <t>スウ</t>
    </rPh>
    <phoneticPr fontId="6"/>
  </si>
  <si>
    <t>２　集合研修</t>
    <rPh sb="2" eb="4">
      <t>シュウゴウ</t>
    </rPh>
    <rPh sb="4" eb="6">
      <t>ケンシュウ</t>
    </rPh>
    <phoneticPr fontId="6"/>
  </si>
  <si>
    <t>明石機械工業(株)</t>
    <rPh sb="0" eb="2">
      <t>アカシ</t>
    </rPh>
    <rPh sb="2" eb="4">
      <t>キカイ</t>
    </rPh>
    <rPh sb="4" eb="6">
      <t>コウギョウ</t>
    </rPh>
    <phoneticPr fontId="6"/>
  </si>
  <si>
    <t>大阪ガス(株)リビング事業部</t>
    <rPh sb="0" eb="2">
      <t>オオサカ</t>
    </rPh>
    <rPh sb="11" eb="14">
      <t>ジギョウブ</t>
    </rPh>
    <phoneticPr fontId="6"/>
  </si>
  <si>
    <t>(株)後藤回漕店</t>
    <rPh sb="3" eb="5">
      <t>ゴトウ</t>
    </rPh>
    <rPh sb="5" eb="7">
      <t>カイソウ</t>
    </rPh>
    <rPh sb="7" eb="8">
      <t>テン</t>
    </rPh>
    <phoneticPr fontId="6"/>
  </si>
  <si>
    <t>(有)サント・アン</t>
    <rPh sb="0" eb="3">
      <t>ユウ</t>
    </rPh>
    <phoneticPr fontId="6"/>
  </si>
  <si>
    <t>(株)山陽百貨店</t>
    <rPh sb="3" eb="5">
      <t>サンヨウ</t>
    </rPh>
    <rPh sb="5" eb="8">
      <t>ヒャッカテン</t>
    </rPh>
    <phoneticPr fontId="6"/>
  </si>
  <si>
    <t>神姫バス(株)</t>
    <rPh sb="0" eb="2">
      <t>シンキ</t>
    </rPh>
    <phoneticPr fontId="6"/>
  </si>
  <si>
    <t>(株)神鋼環境ソリューション</t>
    <rPh sb="3" eb="5">
      <t>シンコウ</t>
    </rPh>
    <rPh sb="5" eb="7">
      <t>カンキョウ</t>
    </rPh>
    <phoneticPr fontId="10"/>
  </si>
  <si>
    <t>新明和商事(株)</t>
    <rPh sb="0" eb="3">
      <t>シンメイワ</t>
    </rPh>
    <rPh sb="3" eb="5">
      <t>ショウジ</t>
    </rPh>
    <phoneticPr fontId="6"/>
  </si>
  <si>
    <t>(株)ダイハツビジネスサポートセンター</t>
    <phoneticPr fontId="6"/>
  </si>
  <si>
    <t>(株)ドクターミール</t>
    <phoneticPr fontId="6"/>
  </si>
  <si>
    <t>日興建設(株)</t>
    <phoneticPr fontId="6"/>
  </si>
  <si>
    <t>日本政策金融公庫</t>
    <rPh sb="0" eb="2">
      <t>ニホン</t>
    </rPh>
    <rPh sb="2" eb="4">
      <t>セイサク</t>
    </rPh>
    <rPh sb="4" eb="6">
      <t>キンユウ</t>
    </rPh>
    <rPh sb="6" eb="8">
      <t>コウコ</t>
    </rPh>
    <phoneticPr fontId="10"/>
  </si>
  <si>
    <t>白鶴酒造(株)</t>
    <phoneticPr fontId="6"/>
  </si>
  <si>
    <t>兵庫県医療信用組合</t>
    <rPh sb="0" eb="3">
      <t>ヒョウゴケン</t>
    </rPh>
    <rPh sb="3" eb="5">
      <t>イリョウ</t>
    </rPh>
    <rPh sb="5" eb="7">
      <t>シンヨウ</t>
    </rPh>
    <rPh sb="7" eb="9">
      <t>クミアイ</t>
    </rPh>
    <phoneticPr fontId="6"/>
  </si>
  <si>
    <t>兵庫信用金庫</t>
    <rPh sb="0" eb="2">
      <t>ヒョウゴ</t>
    </rPh>
    <rPh sb="2" eb="4">
      <t>シンヨウ</t>
    </rPh>
    <rPh sb="4" eb="6">
      <t>キンコ</t>
    </rPh>
    <phoneticPr fontId="6"/>
  </si>
  <si>
    <t>フジッコ(株)</t>
    <phoneticPr fontId="6"/>
  </si>
  <si>
    <t>(株)ベネスト</t>
    <phoneticPr fontId="6"/>
  </si>
  <si>
    <t>(株)ホロニック</t>
    <phoneticPr fontId="6"/>
  </si>
  <si>
    <t>(株)松田ポンプ製作所</t>
    <rPh sb="3" eb="5">
      <t>マツダ</t>
    </rPh>
    <rPh sb="8" eb="11">
      <t>セイサクショ</t>
    </rPh>
    <phoneticPr fontId="6"/>
  </si>
  <si>
    <t>(株)三菱重工業</t>
    <rPh sb="3" eb="5">
      <t>ミツビシ</t>
    </rPh>
    <rPh sb="5" eb="8">
      <t>ジュウコウギョウ</t>
    </rPh>
    <phoneticPr fontId="6"/>
  </si>
  <si>
    <t>企業集合研修：３１件</t>
    <rPh sb="0" eb="2">
      <t>キギョウ</t>
    </rPh>
    <rPh sb="2" eb="4">
      <t>シュウゴウ</t>
    </rPh>
    <rPh sb="4" eb="6">
      <t>ケンシュウ</t>
    </rPh>
    <rPh sb="9" eb="10">
      <t>ケン</t>
    </rPh>
    <phoneticPr fontId="6"/>
  </si>
  <si>
    <t>ＯＫＫ株式会社</t>
    <rPh sb="3" eb="7">
      <t>カブシキガイシャ</t>
    </rPh>
    <phoneticPr fontId="6"/>
  </si>
  <si>
    <t>キンキテレコム株式会社</t>
    <rPh sb="7" eb="11">
      <t>カブシキガイシャ</t>
    </rPh>
    <phoneticPr fontId="6"/>
  </si>
  <si>
    <t>グローリー株式会社</t>
    <rPh sb="5" eb="9">
      <t>カブシキガイシャ</t>
    </rPh>
    <phoneticPr fontId="6"/>
  </si>
  <si>
    <t>小泉製麻株式会社</t>
    <rPh sb="0" eb="2">
      <t>コイズミ</t>
    </rPh>
    <rPh sb="2" eb="4">
      <t>セイマ</t>
    </rPh>
    <rPh sb="4" eb="8">
      <t>カブシキガイシャ</t>
    </rPh>
    <phoneticPr fontId="6"/>
  </si>
  <si>
    <t>神戸信用金庫</t>
    <rPh sb="0" eb="2">
      <t>コウベ</t>
    </rPh>
    <rPh sb="2" eb="4">
      <t>シンヨウ</t>
    </rPh>
    <rPh sb="4" eb="6">
      <t>キンコ</t>
    </rPh>
    <phoneticPr fontId="6"/>
  </si>
  <si>
    <t>ＪＣＲファーマ株式会社</t>
    <rPh sb="7" eb="11">
      <t>カブシキガイシャ</t>
    </rPh>
    <phoneticPr fontId="6"/>
  </si>
  <si>
    <t>塩谷建設株式会社</t>
    <rPh sb="0" eb="2">
      <t>シオタニ</t>
    </rPh>
    <rPh sb="2" eb="4">
      <t>ケンセツ</t>
    </rPh>
    <rPh sb="4" eb="8">
      <t>カブシキガイシャ</t>
    </rPh>
    <phoneticPr fontId="6"/>
  </si>
  <si>
    <t>シスメックス株式会社</t>
    <rPh sb="6" eb="10">
      <t>カブシキガイシャ</t>
    </rPh>
    <phoneticPr fontId="6"/>
  </si>
  <si>
    <t>神姫バス株式会社</t>
    <rPh sb="0" eb="2">
      <t>シンキ</t>
    </rPh>
    <rPh sb="4" eb="8">
      <t>カブシキガイシャ</t>
    </rPh>
    <phoneticPr fontId="6"/>
  </si>
  <si>
    <t>生活協同組合コープこうべ</t>
    <rPh sb="0" eb="2">
      <t>セイカツ</t>
    </rPh>
    <rPh sb="2" eb="4">
      <t>キョウドウ</t>
    </rPh>
    <rPh sb="4" eb="6">
      <t>クミアイ</t>
    </rPh>
    <phoneticPr fontId="6"/>
  </si>
  <si>
    <t>株式会社タクマ</t>
    <rPh sb="0" eb="4">
      <t>カブシキガイシャ</t>
    </rPh>
    <phoneticPr fontId="6"/>
  </si>
  <si>
    <t>但陽信用金庫</t>
    <rPh sb="0" eb="2">
      <t>タンヨウ</t>
    </rPh>
    <rPh sb="2" eb="4">
      <t>シンヨウ</t>
    </rPh>
    <rPh sb="4" eb="6">
      <t>キンコ</t>
    </rPh>
    <phoneticPr fontId="6"/>
  </si>
  <si>
    <t>株式会社デンソーテン</t>
    <rPh sb="0" eb="4">
      <t>カブシキガイシャ</t>
    </rPh>
    <phoneticPr fontId="6"/>
  </si>
  <si>
    <t>株式会社ノーリツ</t>
    <rPh sb="0" eb="4">
      <t>カブシキガイシャ</t>
    </rPh>
    <phoneticPr fontId="6"/>
  </si>
  <si>
    <t>ハイテクシステム株式会社</t>
    <rPh sb="8" eb="12">
      <t>カブシキガイシャ</t>
    </rPh>
    <phoneticPr fontId="6"/>
  </si>
  <si>
    <t>白鶴酒造株式会社</t>
    <rPh sb="0" eb="2">
      <t>ハクツル</t>
    </rPh>
    <rPh sb="2" eb="4">
      <t>シュゾウ</t>
    </rPh>
    <rPh sb="4" eb="8">
      <t>カブシキガイシャ</t>
    </rPh>
    <phoneticPr fontId="6"/>
  </si>
  <si>
    <t>姫路信用金庫</t>
    <rPh sb="0" eb="2">
      <t>ヒメジ</t>
    </rPh>
    <rPh sb="2" eb="4">
      <t>シンヨウ</t>
    </rPh>
    <rPh sb="4" eb="6">
      <t>キンコ</t>
    </rPh>
    <phoneticPr fontId="6"/>
  </si>
  <si>
    <t>兵庫県医療信用組合</t>
    <rPh sb="0" eb="2">
      <t>ヒョウゴ</t>
    </rPh>
    <rPh sb="2" eb="3">
      <t>ケン</t>
    </rPh>
    <rPh sb="3" eb="5">
      <t>イリョウ</t>
    </rPh>
    <rPh sb="5" eb="7">
      <t>シンヨウ</t>
    </rPh>
    <rPh sb="7" eb="9">
      <t>クミアイ</t>
    </rPh>
    <phoneticPr fontId="6"/>
  </si>
  <si>
    <t>兵庫トヨタ自動車株式会社</t>
    <rPh sb="0" eb="2">
      <t>ヒョウゴ</t>
    </rPh>
    <rPh sb="5" eb="8">
      <t>ジドウシャ</t>
    </rPh>
    <rPh sb="8" eb="12">
      <t>カブシキガイシャ</t>
    </rPh>
    <phoneticPr fontId="6"/>
  </si>
  <si>
    <t>フジッコ株式会社</t>
    <rPh sb="4" eb="8">
      <t>カブシキガイシャ</t>
    </rPh>
    <phoneticPr fontId="6"/>
  </si>
  <si>
    <t>株式会社MonotaRO</t>
    <rPh sb="0" eb="4">
      <t>カブシキガイシャ</t>
    </rPh>
    <phoneticPr fontId="6"/>
  </si>
  <si>
    <t>西芝電機株式会社</t>
    <rPh sb="0" eb="2">
      <t>ニシシバ</t>
    </rPh>
    <rPh sb="2" eb="4">
      <t>デンキ</t>
    </rPh>
    <rPh sb="4" eb="8">
      <t>カブシキガイシャ</t>
    </rPh>
    <phoneticPr fontId="6"/>
  </si>
  <si>
    <r>
      <t>全体テーマ：キャリアとネットワークづくりワークショップ　　　　　
①事業説明：「兵庫県の女性活躍推進事業について」　　　　　　　　　　　　　　　　　　　　　　　　
　　　　　　冨岡朝子女性活躍推進専門員　
②ワーク１　シンポジウムで「なるほど」と思ったこと　　　　　　　　　　　　　　　　　　　　　　　　　　　　　　　　　　　　　　　　　　　　　　　　
③パネラーによる事例紹介  「女性活躍先進企業で働くこと」　　　　
　　パネラー：宮川　可奈子　カルビー(株)　　　　　　　　　　</t>
    </r>
    <r>
      <rPr>
        <sz val="11"/>
        <color rgb="FF0070C0"/>
        <rFont val="游ゴシック"/>
        <family val="3"/>
        <charset val="128"/>
        <scheme val="minor"/>
      </rPr>
      <t xml:space="preserve">
</t>
    </r>
    <r>
      <rPr>
        <sz val="11"/>
        <rFont val="游ゴシック"/>
        <family val="3"/>
        <charset val="128"/>
        <scheme val="minor"/>
      </rPr>
      <t>④ワーク２　「自社で活用できるかも」と思ったこと　            
⑤ワーク３　質疑応答</t>
    </r>
    <rPh sb="0" eb="2">
      <t>ゼンタイ</t>
    </rPh>
    <rPh sb="105" eb="107">
      <t>トミオカ</t>
    </rPh>
    <rPh sb="107" eb="109">
      <t>トモコ</t>
    </rPh>
    <rPh sb="140" eb="141">
      <t>オモ</t>
    </rPh>
    <rPh sb="202" eb="204">
      <t>ジレイ</t>
    </rPh>
    <rPh sb="204" eb="206">
      <t>ショウカイ</t>
    </rPh>
    <rPh sb="209" eb="211">
      <t>ジョセイ</t>
    </rPh>
    <rPh sb="211" eb="213">
      <t>カツヤク</t>
    </rPh>
    <rPh sb="213" eb="215">
      <t>センシン</t>
    </rPh>
    <rPh sb="215" eb="217">
      <t>キギョウ</t>
    </rPh>
    <rPh sb="218" eb="219">
      <t>ハタラ</t>
    </rPh>
    <rPh sb="235" eb="237">
      <t>ミヤガワ</t>
    </rPh>
    <rPh sb="238" eb="241">
      <t>カナコ</t>
    </rPh>
    <rPh sb="246" eb="249">
      <t>カブ</t>
    </rPh>
    <rPh sb="267" eb="269">
      <t>ジシャ</t>
    </rPh>
    <rPh sb="270" eb="272">
      <t>カツヨウ</t>
    </rPh>
    <rPh sb="279" eb="280">
      <t>オモ</t>
    </rPh>
    <rPh sb="304" eb="306">
      <t>シツギ</t>
    </rPh>
    <rPh sb="306" eb="308">
      <t>オウトウ</t>
    </rPh>
    <phoneticPr fontId="6"/>
  </si>
  <si>
    <t>(株)神戸デジタル・ラボ</t>
    <rPh sb="0" eb="3">
      <t>カブ</t>
    </rPh>
    <rPh sb="3" eb="5">
      <t>コウベ</t>
    </rPh>
    <phoneticPr fontId="6"/>
  </si>
  <si>
    <t>10人以下</t>
    <rPh sb="2" eb="3">
      <t>ニン</t>
    </rPh>
    <rPh sb="3" eb="5">
      <t>イカ</t>
    </rPh>
    <phoneticPr fontId="6"/>
  </si>
  <si>
    <t>農業，林業</t>
  </si>
  <si>
    <t>建設業</t>
  </si>
  <si>
    <t>11～50人</t>
    <rPh sb="5" eb="6">
      <t>ニン</t>
    </rPh>
    <phoneticPr fontId="6"/>
  </si>
  <si>
    <t>漁業</t>
  </si>
  <si>
    <t>製造業</t>
  </si>
  <si>
    <t>51～100人</t>
    <rPh sb="6" eb="7">
      <t>ニン</t>
    </rPh>
    <phoneticPr fontId="6"/>
  </si>
  <si>
    <t>鉱業，採石業，砂利採取業</t>
  </si>
  <si>
    <t>卸売業・小売業</t>
  </si>
  <si>
    <t>101～300人</t>
    <rPh sb="7" eb="8">
      <t>ニン</t>
    </rPh>
    <phoneticPr fontId="6"/>
  </si>
  <si>
    <t>金融業・保険業</t>
  </si>
  <si>
    <t>301～999人</t>
    <rPh sb="7" eb="8">
      <t>ニン</t>
    </rPh>
    <phoneticPr fontId="6"/>
  </si>
  <si>
    <t>Ｅ</t>
  </si>
  <si>
    <t>1000人以上</t>
    <rPh sb="4" eb="5">
      <t>ニン</t>
    </rPh>
    <rPh sb="5" eb="7">
      <t>イジョウ</t>
    </rPh>
    <phoneticPr fontId="6"/>
  </si>
  <si>
    <t>Ｆ</t>
  </si>
  <si>
    <t>電気・ガス・熱供給・水道業</t>
  </si>
  <si>
    <t>Ｇ</t>
  </si>
  <si>
    <t>情報通信業</t>
  </si>
  <si>
    <t>Ｈ</t>
  </si>
  <si>
    <t>運輸業，郵便業</t>
  </si>
  <si>
    <t>Ｉ</t>
  </si>
  <si>
    <t>Ｊ</t>
  </si>
  <si>
    <t>Ｋ</t>
  </si>
  <si>
    <t>不動産業，物品賃貸業</t>
  </si>
  <si>
    <t>Ｌ</t>
    <phoneticPr fontId="6"/>
  </si>
  <si>
    <t>学術研究，専門・技術サービス業</t>
  </si>
  <si>
    <t>Ｍ</t>
  </si>
  <si>
    <t>宿泊業，飲食サービス業</t>
  </si>
  <si>
    <t>Ｎ</t>
  </si>
  <si>
    <t>生活関連サービス業，娯楽業</t>
  </si>
  <si>
    <t>Ｏ</t>
  </si>
  <si>
    <t>教育，学習支援業</t>
  </si>
  <si>
    <t>医療，福祉</t>
  </si>
  <si>
    <t>Ｑ</t>
  </si>
  <si>
    <t>複合サービス事業</t>
  </si>
  <si>
    <t>Ｒ</t>
  </si>
  <si>
    <t>サービス業（他に分類されないもの）</t>
  </si>
  <si>
    <t>Ｓ</t>
  </si>
  <si>
    <t>公務（他に分類されるものを除く）</t>
  </si>
  <si>
    <t>Ｔ</t>
  </si>
  <si>
    <t>分類不能の産業</t>
  </si>
  <si>
    <t>講　師：西村美紀代
テーマ：ビジネスコミュニケーション力アップ研修
　　　　～人は人によって磨かれる～</t>
    <phoneticPr fontId="6"/>
  </si>
  <si>
    <t>講　師：勝木洋子　ハンドブック100部配布
テーマ：男女が共に働きやすい職場づくり（青年女性協議会集会）</t>
    <rPh sb="0" eb="1">
      <t>コウ</t>
    </rPh>
    <rPh sb="2" eb="3">
      <t>シ</t>
    </rPh>
    <rPh sb="4" eb="6">
      <t>カツキ</t>
    </rPh>
    <rPh sb="6" eb="8">
      <t>ヨウコ</t>
    </rPh>
    <rPh sb="18" eb="19">
      <t>ブ</t>
    </rPh>
    <rPh sb="19" eb="21">
      <t>ハイフ</t>
    </rPh>
    <rPh sb="26" eb="28">
      <t>ダンジョ</t>
    </rPh>
    <rPh sb="29" eb="30">
      <t>トモ</t>
    </rPh>
    <rPh sb="31" eb="32">
      <t>ハタラ</t>
    </rPh>
    <rPh sb="36" eb="38">
      <t>ショクバ</t>
    </rPh>
    <rPh sb="42" eb="44">
      <t>セイネン</t>
    </rPh>
    <rPh sb="44" eb="46">
      <t>ジョセイ</t>
    </rPh>
    <rPh sb="46" eb="49">
      <t>キョウギカイ</t>
    </rPh>
    <rPh sb="49" eb="51">
      <t>シュウカイ</t>
    </rPh>
    <phoneticPr fontId="6"/>
  </si>
  <si>
    <t>山陽百貨店</t>
    <rPh sb="0" eb="2">
      <t>サンヨウ</t>
    </rPh>
    <rPh sb="2" eb="5">
      <t>ヒャッカテン</t>
    </rPh>
    <phoneticPr fontId="6"/>
  </si>
  <si>
    <t>講　師：小川真知子
テーマ：セクシャルハラスメント対策に関するセミナー</t>
    <rPh sb="0" eb="1">
      <t>コウ</t>
    </rPh>
    <rPh sb="2" eb="3">
      <t>シ</t>
    </rPh>
    <rPh sb="4" eb="6">
      <t>オガワ</t>
    </rPh>
    <rPh sb="6" eb="9">
      <t>マチコ</t>
    </rPh>
    <rPh sb="25" eb="27">
      <t>タイサク</t>
    </rPh>
    <rPh sb="28" eb="29">
      <t>カン</t>
    </rPh>
    <phoneticPr fontId="6"/>
  </si>
  <si>
    <t>兵庫医科大学</t>
    <rPh sb="0" eb="2">
      <t>ヒョウゴ</t>
    </rPh>
    <rPh sb="2" eb="4">
      <t>イカ</t>
    </rPh>
    <rPh sb="4" eb="6">
      <t>ダイガク</t>
    </rPh>
    <phoneticPr fontId="6"/>
  </si>
  <si>
    <t>講　師：田井　久惠　　　　　　　　　　　　　　　　　　　　　　　　　　　　　　　　　　　　テーマ：ダイバーシティマネジメント研修（管理職向け）～今、なぜ「働き方改革」が必要なのか～</t>
    <rPh sb="0" eb="1">
      <t>コウ</t>
    </rPh>
    <rPh sb="2" eb="3">
      <t>シ</t>
    </rPh>
    <rPh sb="4" eb="6">
      <t>タイ</t>
    </rPh>
    <rPh sb="7" eb="9">
      <t>ヒサエ</t>
    </rPh>
    <rPh sb="62" eb="64">
      <t>ケンシュウ</t>
    </rPh>
    <rPh sb="65" eb="67">
      <t>カンリ</t>
    </rPh>
    <rPh sb="67" eb="68">
      <t>ショク</t>
    </rPh>
    <rPh sb="68" eb="69">
      <t>ム</t>
    </rPh>
    <rPh sb="72" eb="73">
      <t>イマ</t>
    </rPh>
    <rPh sb="77" eb="78">
      <t>ハタラ</t>
    </rPh>
    <rPh sb="79" eb="80">
      <t>カタ</t>
    </rPh>
    <rPh sb="80" eb="82">
      <t>カイカク</t>
    </rPh>
    <rPh sb="84" eb="86">
      <t>ヒツヨウ</t>
    </rPh>
    <phoneticPr fontId="6"/>
  </si>
  <si>
    <t>竹中工務店</t>
    <rPh sb="0" eb="2">
      <t>タケナカ</t>
    </rPh>
    <rPh sb="2" eb="5">
      <t>コウムテン</t>
    </rPh>
    <phoneticPr fontId="6"/>
  </si>
  <si>
    <t>講　師：岩崎飛鳥　　　　　　　　　　　　　　　　　　　　　　　　　　　　　　　　　　　　　　テーマ：「父親の子育て応援セミナー」～男女がともに活躍するために父親の育児参画を促す～</t>
    <rPh sb="0" eb="1">
      <t>コウ</t>
    </rPh>
    <rPh sb="2" eb="3">
      <t>シ</t>
    </rPh>
    <rPh sb="4" eb="6">
      <t>イワサキ</t>
    </rPh>
    <rPh sb="6" eb="8">
      <t>アスカ</t>
    </rPh>
    <phoneticPr fontId="6"/>
  </si>
  <si>
    <t>新明和商事</t>
    <rPh sb="0" eb="3">
      <t>シンメイワ</t>
    </rPh>
    <rPh sb="3" eb="5">
      <t>ショウジ</t>
    </rPh>
    <phoneticPr fontId="6"/>
  </si>
  <si>
    <t>講　師：舟橋　正枝
テーマ：派遣社員キャリアアップ講座</t>
    <rPh sb="0" eb="1">
      <t>コウ</t>
    </rPh>
    <rPh sb="2" eb="3">
      <t>シ</t>
    </rPh>
    <rPh sb="4" eb="6">
      <t>フナバシ</t>
    </rPh>
    <rPh sb="7" eb="9">
      <t>マサエ</t>
    </rPh>
    <rPh sb="14" eb="16">
      <t>ハケン</t>
    </rPh>
    <rPh sb="16" eb="18">
      <t>シャイン</t>
    </rPh>
    <rPh sb="25" eb="27">
      <t>コウザ</t>
    </rPh>
    <phoneticPr fontId="6"/>
  </si>
  <si>
    <t>講　師：中島三栄子
テーマ：なぜ、今、『女性活躍推進』なのか？～男女がともに働きがいのある職場づくりをめざして～</t>
    <rPh sb="0" eb="1">
      <t>コウ</t>
    </rPh>
    <rPh sb="2" eb="3">
      <t>シ</t>
    </rPh>
    <rPh sb="4" eb="6">
      <t>ナカジマ</t>
    </rPh>
    <rPh sb="6" eb="9">
      <t>ミエコ</t>
    </rPh>
    <rPh sb="17" eb="18">
      <t>イマ</t>
    </rPh>
    <rPh sb="20" eb="22">
      <t>ジョセイ</t>
    </rPh>
    <rPh sb="22" eb="24">
      <t>カツヤク</t>
    </rPh>
    <rPh sb="24" eb="26">
      <t>スイシン</t>
    </rPh>
    <rPh sb="32" eb="34">
      <t>ダンジョ</t>
    </rPh>
    <rPh sb="38" eb="39">
      <t>ハタラ</t>
    </rPh>
    <rPh sb="45" eb="47">
      <t>ショクバ</t>
    </rPh>
    <phoneticPr fontId="6"/>
  </si>
  <si>
    <t>神鋼ｴﾝｼﾞﾆｱﾘﾝｸﾞ＆ﾒﾝﾃﾅﾝｽ</t>
    <rPh sb="0" eb="2">
      <t>シンコウ</t>
    </rPh>
    <phoneticPr fontId="6"/>
  </si>
  <si>
    <t>講師：中里英樹　　　　　　　　　　　　　　　　　　　　　　　　　　　　　　　　　　　　　　テーマ：「父親の子育て応援セミナー」～男女がともに活躍するために父親の育児参画を促す～</t>
    <rPh sb="0" eb="2">
      <t>コウシ</t>
    </rPh>
    <rPh sb="3" eb="5">
      <t>ナカザト</t>
    </rPh>
    <rPh sb="5" eb="7">
      <t>ヒデキ</t>
    </rPh>
    <rPh sb="50" eb="52">
      <t>チチオヤ</t>
    </rPh>
    <rPh sb="53" eb="55">
      <t>コソダ</t>
    </rPh>
    <rPh sb="56" eb="58">
      <t>オウエン</t>
    </rPh>
    <rPh sb="64" eb="66">
      <t>ダンジョ</t>
    </rPh>
    <rPh sb="70" eb="72">
      <t>カツヤク</t>
    </rPh>
    <rPh sb="77" eb="79">
      <t>チチオヤ</t>
    </rPh>
    <rPh sb="80" eb="82">
      <t>イクジ</t>
    </rPh>
    <rPh sb="82" eb="84">
      <t>サンカク</t>
    </rPh>
    <rPh sb="85" eb="86">
      <t>ウナガ</t>
    </rPh>
    <phoneticPr fontId="6"/>
  </si>
  <si>
    <t>講　師：西村美紀代
テーマ：技術職女性活躍支援研修</t>
    <rPh sb="0" eb="1">
      <t>コウ</t>
    </rPh>
    <rPh sb="2" eb="3">
      <t>シ</t>
    </rPh>
    <rPh sb="4" eb="6">
      <t>ニシムラ</t>
    </rPh>
    <rPh sb="6" eb="8">
      <t>ミキ</t>
    </rPh>
    <rPh sb="8" eb="9">
      <t>ダイ</t>
    </rPh>
    <rPh sb="14" eb="16">
      <t>ギジュツ</t>
    </rPh>
    <rPh sb="16" eb="17">
      <t>ショク</t>
    </rPh>
    <rPh sb="17" eb="19">
      <t>ジョセイ</t>
    </rPh>
    <rPh sb="19" eb="21">
      <t>カツヤク</t>
    </rPh>
    <rPh sb="21" eb="23">
      <t>シエン</t>
    </rPh>
    <rPh sb="23" eb="25">
      <t>ケンシュウ</t>
    </rPh>
    <phoneticPr fontId="6"/>
  </si>
  <si>
    <t>大阪富士工業</t>
    <rPh sb="0" eb="2">
      <t>オオサカ</t>
    </rPh>
    <rPh sb="2" eb="4">
      <t>フジ</t>
    </rPh>
    <rPh sb="4" eb="6">
      <t>コウギョウ</t>
    </rPh>
    <phoneticPr fontId="6"/>
  </si>
  <si>
    <t>講　師：三木　啓子
テーマ：ハラスメント相談対応社員研修</t>
    <rPh sb="0" eb="1">
      <t>コウ</t>
    </rPh>
    <rPh sb="2" eb="3">
      <t>シ</t>
    </rPh>
    <rPh sb="4" eb="6">
      <t>ミキ</t>
    </rPh>
    <rPh sb="7" eb="9">
      <t>ケイコ</t>
    </rPh>
    <rPh sb="20" eb="22">
      <t>ソウダン</t>
    </rPh>
    <rPh sb="22" eb="24">
      <t>タイオウ</t>
    </rPh>
    <rPh sb="24" eb="26">
      <t>シャイン</t>
    </rPh>
    <rPh sb="26" eb="28">
      <t>ケンシュウ</t>
    </rPh>
    <phoneticPr fontId="6"/>
  </si>
  <si>
    <t>慈仁会</t>
    <rPh sb="0" eb="1">
      <t>ジ</t>
    </rPh>
    <rPh sb="1" eb="2">
      <t>ジン</t>
    </rPh>
    <rPh sb="2" eb="3">
      <t>カイ</t>
    </rPh>
    <phoneticPr fontId="6"/>
  </si>
  <si>
    <t>講　師：小川　真知子　　　　　　　　　　　　　　　　　　　　　　　　　　　　　　　　　　テーマ：「施設内研修」ハラスメントのない職場づくり</t>
    <rPh sb="0" eb="1">
      <t>コウ</t>
    </rPh>
    <rPh sb="2" eb="3">
      <t>シ</t>
    </rPh>
    <rPh sb="4" eb="6">
      <t>オガワ</t>
    </rPh>
    <rPh sb="7" eb="10">
      <t>マチコ</t>
    </rPh>
    <rPh sb="49" eb="51">
      <t>シセツ</t>
    </rPh>
    <rPh sb="51" eb="52">
      <t>ナイ</t>
    </rPh>
    <rPh sb="52" eb="54">
      <t>ケンシュウ</t>
    </rPh>
    <rPh sb="64" eb="66">
      <t>ショクバ</t>
    </rPh>
    <phoneticPr fontId="6"/>
  </si>
  <si>
    <t>講　師：岩崎飛鳥
テーマ：「KDL流働く人改革！～男女とも活き生きと働ける職場に～」</t>
    <rPh sb="0" eb="1">
      <t>コウ</t>
    </rPh>
    <rPh sb="2" eb="3">
      <t>シ</t>
    </rPh>
    <rPh sb="4" eb="6">
      <t>イワサキ</t>
    </rPh>
    <rPh sb="6" eb="8">
      <t>アスカ</t>
    </rPh>
    <rPh sb="17" eb="18">
      <t>リュウ</t>
    </rPh>
    <rPh sb="18" eb="19">
      <t>ハタラ</t>
    </rPh>
    <rPh sb="20" eb="21">
      <t>ヒト</t>
    </rPh>
    <rPh sb="21" eb="23">
      <t>カイカク</t>
    </rPh>
    <rPh sb="25" eb="27">
      <t>ダンジョ</t>
    </rPh>
    <rPh sb="29" eb="30">
      <t>イ</t>
    </rPh>
    <rPh sb="31" eb="32">
      <t>イ</t>
    </rPh>
    <rPh sb="34" eb="35">
      <t>ハタラ</t>
    </rPh>
    <rPh sb="37" eb="39">
      <t>ショクバ</t>
    </rPh>
    <phoneticPr fontId="6"/>
  </si>
  <si>
    <t>(株)カネミツ</t>
    <rPh sb="0" eb="3">
      <t>カブ</t>
    </rPh>
    <phoneticPr fontId="6"/>
  </si>
  <si>
    <t>講　師：中島三栄子
テーマ：なぜ今女性活躍なのか　　　　　　　　　　　　　　　　　　　　　　　　　　　　　　　　　</t>
    <rPh sb="0" eb="1">
      <t>コウ</t>
    </rPh>
    <rPh sb="2" eb="3">
      <t>シ</t>
    </rPh>
    <rPh sb="4" eb="6">
      <t>ナカジマ</t>
    </rPh>
    <rPh sb="6" eb="9">
      <t>ミエコ</t>
    </rPh>
    <rPh sb="16" eb="17">
      <t>イマ</t>
    </rPh>
    <rPh sb="17" eb="19">
      <t>ジョセイ</t>
    </rPh>
    <rPh sb="19" eb="21">
      <t>カツヤク</t>
    </rPh>
    <phoneticPr fontId="6"/>
  </si>
  <si>
    <r>
      <rPr>
        <u/>
        <sz val="12"/>
        <color theme="1"/>
        <rFont val="游ゴシック"/>
        <family val="3"/>
        <charset val="128"/>
        <scheme val="minor"/>
      </rPr>
      <t>企業個別研修：1７件</t>
    </r>
    <r>
      <rPr>
        <sz val="12"/>
        <color theme="1"/>
        <rFont val="游ゴシック"/>
        <family val="3"/>
        <charset val="128"/>
        <scheme val="minor"/>
      </rPr>
      <t>　　※3月末までに２件予定（カネミツ、神戸デジタル・ラボ）</t>
    </r>
    <rPh sb="0" eb="2">
      <t>キギョウ</t>
    </rPh>
    <rPh sb="2" eb="4">
      <t>コベツ</t>
    </rPh>
    <rPh sb="4" eb="6">
      <t>ケンシュウ</t>
    </rPh>
    <rPh sb="9" eb="10">
      <t>ケン</t>
    </rPh>
    <rPh sb="14" eb="15">
      <t>ガツ</t>
    </rPh>
    <rPh sb="15" eb="16">
      <t>マツ</t>
    </rPh>
    <rPh sb="20" eb="21">
      <t>ケン</t>
    </rPh>
    <rPh sb="21" eb="23">
      <t>ヨテイ</t>
    </rPh>
    <rPh sb="29" eb="31">
      <t>コウベ</t>
    </rPh>
    <phoneticPr fontId="6"/>
  </si>
  <si>
    <t>（１）第１回キャリアとネットワークづくり</t>
    <rPh sb="3" eb="4">
      <t>ダイ</t>
    </rPh>
    <rPh sb="5" eb="6">
      <t>カイ</t>
    </rPh>
    <phoneticPr fontId="6"/>
  </si>
  <si>
    <t>全体テーマ：女性社員がイキイキ働く「キャリアとネットワークづくり」　
①事業説明：兵庫県の女性活躍推進事業について」　　　　　　　　　　　　　　　　　　　　　　　　
　 講　　　師：濱口清子女性活躍推進専門員　
②基調講演：「女性が働き続けるために実践したいこと」
　 講  　　師：瀧井智美　株式会社ICB代表
③パネルディスカッション　「キャリアとネットワークのつくり方」
   コーディネーター：瀧井智美　   株式会社ICB代表
　 パネラー　　　　  ：田原貴代美　㈱山陽百貨店　　
　　　　                 信川浩子  　 ㈲サント・アン　
                         宮田絵美　 　㈱ダイハツビジネスサポートセンター　
　　　　　　             山口　栄二美　　　　　同上
④ネットワークづくり交流会</t>
    <rPh sb="0" eb="2">
      <t>ゼンタイ</t>
    </rPh>
    <rPh sb="6" eb="8">
      <t>ジョセイ</t>
    </rPh>
    <rPh sb="8" eb="10">
      <t>シャイン</t>
    </rPh>
    <rPh sb="15" eb="16">
      <t>ハタラ</t>
    </rPh>
    <rPh sb="39" eb="41">
      <t>ジギョウ</t>
    </rPh>
    <rPh sb="41" eb="43">
      <t>セツメイ</t>
    </rPh>
    <rPh sb="44" eb="47">
      <t>ヒョウゴケン</t>
    </rPh>
    <rPh sb="48" eb="50">
      <t>ジョセイ</t>
    </rPh>
    <rPh sb="50" eb="52">
      <t>カツヤク</t>
    </rPh>
    <rPh sb="52" eb="54">
      <t>スイシン</t>
    </rPh>
    <rPh sb="54" eb="56">
      <t>ジギョウ</t>
    </rPh>
    <rPh sb="371" eb="373">
      <t>ドウジョウ</t>
    </rPh>
    <phoneticPr fontId="6"/>
  </si>
  <si>
    <t>アサヒホールディングス(株)</t>
    <phoneticPr fontId="6"/>
  </si>
  <si>
    <t>アマテイ(株)</t>
    <phoneticPr fontId="6"/>
  </si>
  <si>
    <t>(株)クリエビジョン</t>
    <phoneticPr fontId="6"/>
  </si>
  <si>
    <t>小泉製麻(株)</t>
    <phoneticPr fontId="6"/>
  </si>
  <si>
    <t>株式会社(株)コープエイシス</t>
    <phoneticPr fontId="6"/>
  </si>
  <si>
    <t>三神工業(株)</t>
    <phoneticPr fontId="6"/>
  </si>
  <si>
    <t>サントクコンピュータサービス(株)</t>
    <phoneticPr fontId="6"/>
  </si>
  <si>
    <t>(株)シャルレ</t>
    <phoneticPr fontId="6"/>
  </si>
  <si>
    <t>全体テーマ：女性社員がイキイキ働く「キャリアとネットワークづくり」　
①事業説明：兵庫県の女性活躍推進事業について」　　　　　　　　　　　　　　　　　　　　　　　　
　 講　　　師：濱口清子女性活躍推進専門員　
②基調講演：「女性が働き続けるために実践したいこと」
　 講  　　師：瀧井智美　株式会社ICB代表
③パネルディスカッション　「キャリアとネットワークのつくり方」
   コーディネーター：瀧井智美　   株式会社ICB代表
　 パネラー　　　　  ：田原貴代美　㈱山陽百貨店　　
　　　　                 信川浩子  　 ㈲サント・アン　
                         宮田絵美　 　㈱ダイハツビジネスサポートセンター　
　　　　　　             山口　栄二美　　　　　同上
④ネットワークづくり交流会</t>
    <phoneticPr fontId="6"/>
  </si>
  <si>
    <t>(株)ソネック</t>
    <phoneticPr fontId="6"/>
  </si>
  <si>
    <t>社会福祉法人　みかり会</t>
    <phoneticPr fontId="6"/>
  </si>
  <si>
    <t>（２）第２回キャリアとネットワークづくり　ワークショップ</t>
    <rPh sb="3" eb="4">
      <t>ダイ</t>
    </rPh>
    <rPh sb="5" eb="6">
      <t>カイ</t>
    </rPh>
    <phoneticPr fontId="6"/>
  </si>
  <si>
    <t>キャタピラージャパン</t>
    <phoneticPr fontId="6"/>
  </si>
  <si>
    <t>サントクコンピュータサービス(株)</t>
    <rPh sb="14" eb="17">
      <t>カブ</t>
    </rPh>
    <phoneticPr fontId="6"/>
  </si>
  <si>
    <t>BAN-BANネットワークス株式会社</t>
    <rPh sb="14" eb="18">
      <t>カブシキガイシャ</t>
    </rPh>
    <phoneticPr fontId="6"/>
  </si>
  <si>
    <t>企業集合研修：２５件</t>
    <rPh sb="0" eb="2">
      <t>キギョウ</t>
    </rPh>
    <rPh sb="2" eb="4">
      <t>シュウゴウ</t>
    </rPh>
    <rPh sb="4" eb="6">
      <t>ケンシュウ</t>
    </rPh>
    <rPh sb="9" eb="10">
      <t>ケン</t>
    </rPh>
    <phoneticPr fontId="6"/>
  </si>
  <si>
    <t>企業集合研修合計：５６件</t>
    <rPh sb="6" eb="8">
      <t>ゴウケイ</t>
    </rPh>
    <phoneticPr fontId="6"/>
  </si>
  <si>
    <t>１　地域商工会・市町等への事業説明（20分程度の概要説明）</t>
    <rPh sb="2" eb="4">
      <t>チイキ</t>
    </rPh>
    <rPh sb="4" eb="7">
      <t>ショウコウカイ</t>
    </rPh>
    <rPh sb="8" eb="10">
      <t>シチョウ</t>
    </rPh>
    <rPh sb="10" eb="11">
      <t>トウ</t>
    </rPh>
    <rPh sb="13" eb="15">
      <t>ジギョウ</t>
    </rPh>
    <rPh sb="15" eb="17">
      <t>セツメイ</t>
    </rPh>
    <phoneticPr fontId="6"/>
  </si>
  <si>
    <t>淡路市役所</t>
    <rPh sb="0" eb="2">
      <t>アワジ</t>
    </rPh>
    <rPh sb="2" eb="5">
      <t>シヤクショ</t>
    </rPh>
    <phoneticPr fontId="6"/>
  </si>
  <si>
    <t>市民総務課長</t>
    <rPh sb="0" eb="2">
      <t>シミン</t>
    </rPh>
    <rPh sb="2" eb="5">
      <t>ソウムカ</t>
    </rPh>
    <rPh sb="5" eb="6">
      <t>チョウ</t>
    </rPh>
    <phoneticPr fontId="6"/>
  </si>
  <si>
    <t>女性活躍推進セミナー＠加古川</t>
    <rPh sb="0" eb="2">
      <t>ジョセイ</t>
    </rPh>
    <rPh sb="2" eb="4">
      <t>カツヤク</t>
    </rPh>
    <rPh sb="4" eb="6">
      <t>スイシン</t>
    </rPh>
    <rPh sb="11" eb="14">
      <t>カコガワ</t>
    </rPh>
    <phoneticPr fontId="6"/>
  </si>
  <si>
    <t>加古川市男女共同参画センター</t>
    <rPh sb="0" eb="4">
      <t>カコガワシ</t>
    </rPh>
    <rPh sb="4" eb="6">
      <t>ダンジョ</t>
    </rPh>
    <rPh sb="6" eb="8">
      <t>キョウドウ</t>
    </rPh>
    <rPh sb="8" eb="10">
      <t>サンカク</t>
    </rPh>
    <phoneticPr fontId="6"/>
  </si>
  <si>
    <t>県保育協会理事会</t>
    <rPh sb="0" eb="1">
      <t>ケン</t>
    </rPh>
    <rPh sb="1" eb="3">
      <t>ホイク</t>
    </rPh>
    <rPh sb="3" eb="5">
      <t>キョウカイ</t>
    </rPh>
    <rPh sb="5" eb="8">
      <t>リジカイ</t>
    </rPh>
    <phoneticPr fontId="6"/>
  </si>
  <si>
    <t>女性のための企業見学バスツアー</t>
    <rPh sb="0" eb="2">
      <t>ジョセイ</t>
    </rPh>
    <rPh sb="6" eb="8">
      <t>キギョウ</t>
    </rPh>
    <rPh sb="8" eb="10">
      <t>ケンガク</t>
    </rPh>
    <phoneticPr fontId="6"/>
  </si>
  <si>
    <t>中播磨県民センター</t>
    <rPh sb="0" eb="1">
      <t>ナカ</t>
    </rPh>
    <rPh sb="1" eb="3">
      <t>ハリマ</t>
    </rPh>
    <rPh sb="3" eb="5">
      <t>ケンミン</t>
    </rPh>
    <phoneticPr fontId="6"/>
  </si>
  <si>
    <t>小野市男女共同参画センター</t>
    <phoneticPr fontId="6"/>
  </si>
  <si>
    <t>多様な働き方と処遇改善セミナー北播磨</t>
    <rPh sb="15" eb="16">
      <t>キタ</t>
    </rPh>
    <rPh sb="16" eb="18">
      <t>ハリマ</t>
    </rPh>
    <phoneticPr fontId="6"/>
  </si>
  <si>
    <t>Ｉ　卸売業・小売業</t>
    <phoneticPr fontId="6"/>
  </si>
  <si>
    <t>合計</t>
    <rPh sb="0" eb="2">
      <t>ゴウケイ</t>
    </rPh>
    <phoneticPr fontId="6"/>
  </si>
  <si>
    <t>割合</t>
    <rPh sb="0" eb="2">
      <t>ワリアイ</t>
    </rPh>
    <phoneticPr fontId="6"/>
  </si>
  <si>
    <t>地域別</t>
    <rPh sb="0" eb="3">
      <t>チイキベツ</t>
    </rPh>
    <phoneticPr fontId="6"/>
  </si>
  <si>
    <t>播磨</t>
    <rPh sb="0" eb="2">
      <t>ハリマ</t>
    </rPh>
    <phoneticPr fontId="6"/>
  </si>
  <si>
    <t>阪神</t>
    <rPh sb="0" eb="2">
      <t>ハンシン</t>
    </rPh>
    <phoneticPr fontId="6"/>
  </si>
  <si>
    <t>規模別</t>
    <rPh sb="0" eb="3">
      <t>キボベツ</t>
    </rPh>
    <phoneticPr fontId="6"/>
  </si>
  <si>
    <t>職種別</t>
    <rPh sb="0" eb="3">
      <t>ショクシュベツ</t>
    </rPh>
    <phoneticPr fontId="6"/>
  </si>
  <si>
    <t>神戸</t>
    <rPh sb="0" eb="2">
      <t>コウベ</t>
    </rPh>
    <phoneticPr fontId="5"/>
  </si>
  <si>
    <t>支援日</t>
    <rPh sb="0" eb="2">
      <t>シエン</t>
    </rPh>
    <rPh sb="2" eb="3">
      <t>ヒ</t>
    </rPh>
    <phoneticPr fontId="6"/>
  </si>
  <si>
    <t>相談者</t>
    <rPh sb="0" eb="3">
      <t>ソウダンシャ</t>
    </rPh>
    <phoneticPr fontId="6"/>
  </si>
  <si>
    <t>支援者</t>
    <rPh sb="0" eb="2">
      <t>シエン</t>
    </rPh>
    <rPh sb="2" eb="3">
      <t>シャ</t>
    </rPh>
    <phoneticPr fontId="6"/>
  </si>
  <si>
    <t>企業支援実績一覧（R3年度）　案</t>
    <rPh sb="0" eb="2">
      <t>キギョウ</t>
    </rPh>
    <rPh sb="2" eb="4">
      <t>シエン</t>
    </rPh>
    <rPh sb="4" eb="6">
      <t>ジッセキ</t>
    </rPh>
    <rPh sb="6" eb="8">
      <t>イチラン</t>
    </rPh>
    <rPh sb="11" eb="13">
      <t>ネンド</t>
    </rPh>
    <rPh sb="15" eb="16">
      <t>アン</t>
    </rPh>
    <phoneticPr fontId="6"/>
  </si>
  <si>
    <t>担当</t>
    <rPh sb="0" eb="2">
      <t>タントウ</t>
    </rPh>
    <phoneticPr fontId="6"/>
  </si>
  <si>
    <t>冨岡</t>
    <rPh sb="0" eb="2">
      <t>トミオカ</t>
    </rPh>
    <phoneticPr fontId="6"/>
  </si>
  <si>
    <t>セイバン</t>
    <phoneticPr fontId="6"/>
  </si>
  <si>
    <t>計画作成についてのｱﾄﾞﾊﾞｲｽ</t>
    <rPh sb="0" eb="2">
      <t>ケイカク</t>
    </rPh>
    <rPh sb="2" eb="4">
      <t>サクセイ</t>
    </rPh>
    <phoneticPr fontId="6"/>
  </si>
  <si>
    <t>650-0033</t>
  </si>
  <si>
    <t>Ｐ</t>
    <phoneticPr fontId="6"/>
  </si>
  <si>
    <t>株式会社阪技</t>
    <rPh sb="0" eb="4">
      <t>カブシキガイシャ</t>
    </rPh>
    <rPh sb="4" eb="5">
      <t>ハン</t>
    </rPh>
    <rPh sb="5" eb="6">
      <t>ギ</t>
    </rPh>
    <phoneticPr fontId="6"/>
  </si>
  <si>
    <t>657-0043</t>
  </si>
  <si>
    <t>Ｒ４</t>
    <phoneticPr fontId="6"/>
  </si>
  <si>
    <t>ミモザ認定企業一覧（R4・R5年度）</t>
    <rPh sb="3" eb="5">
      <t>ニンテイ</t>
    </rPh>
    <rPh sb="5" eb="7">
      <t>キギョウ</t>
    </rPh>
    <rPh sb="7" eb="9">
      <t>イチラン</t>
    </rPh>
    <rPh sb="15" eb="17">
      <t>ネンド</t>
    </rPh>
    <phoneticPr fontId="6"/>
  </si>
  <si>
    <t>認定日</t>
    <rPh sb="0" eb="3">
      <t>ニンテイビ</t>
    </rPh>
    <phoneticPr fontId="6"/>
  </si>
  <si>
    <t>株式会社あかつき</t>
  </si>
  <si>
    <t>株式会社アシックス</t>
  </si>
  <si>
    <t>株式会社イーエスプランニング</t>
  </si>
  <si>
    <t>伊福精密株式会社</t>
  </si>
  <si>
    <t>株式会社F・O・インターナショナル</t>
  </si>
  <si>
    <t>株式会社奥谷金網製作所</t>
  </si>
  <si>
    <t>神戸新交通株式会社</t>
  </si>
  <si>
    <t>株式会社神戸製鋼所</t>
  </si>
  <si>
    <t>株式会社神防社</t>
  </si>
  <si>
    <t>株式会社小総</t>
  </si>
  <si>
    <t>株式会社さくらケーシーエス</t>
  </si>
  <si>
    <t>シスメックス株式会社</t>
  </si>
  <si>
    <t>株式会社ジャム・デザイン</t>
  </si>
  <si>
    <t>株式会社シャルレ</t>
  </si>
  <si>
    <t>生活協同組合コープこうべ</t>
  </si>
  <si>
    <t>住友ゴム工業株式会社</t>
  </si>
  <si>
    <t>大栄環境株式会社</t>
  </si>
  <si>
    <t>株式会社チャイルドハート</t>
  </si>
  <si>
    <t>株式会社デンソーテン</t>
  </si>
  <si>
    <t>トーカロ株式会社</t>
  </si>
  <si>
    <t>トーラク株式会社</t>
  </si>
  <si>
    <t>株式会社トモエシステム</t>
  </si>
  <si>
    <t>ネスレ日本株式会社</t>
  </si>
  <si>
    <t>白鶴酒造株式会社</t>
  </si>
  <si>
    <t>P＆Gジャパン合同会社</t>
  </si>
  <si>
    <t>兵庫県公立大学法人　兵庫県立大学</t>
  </si>
  <si>
    <t>兵庫トヨタ自動車株式会社</t>
  </si>
  <si>
    <t>兵庫ヤクルト販売株式会社</t>
  </si>
  <si>
    <t>株式会社フェリシモ</t>
  </si>
  <si>
    <t>株式会社プレオン</t>
  </si>
  <si>
    <t>株式会社ベネスト</t>
  </si>
  <si>
    <t>株式会社ホテルオークラ神戸</t>
  </si>
  <si>
    <t>株式会社みなと銀行</t>
  </si>
  <si>
    <t>医療法人明倫会宮地病院</t>
  </si>
  <si>
    <t>モロゾフ株式会社</t>
  </si>
  <si>
    <t>株式会社ユーシステム</t>
  </si>
  <si>
    <t>株式会社夢工房</t>
  </si>
  <si>
    <t>株式会社レック</t>
  </si>
  <si>
    <t>株式会社ロック・フィールド</t>
  </si>
  <si>
    <t>株式会社香山組</t>
    <rPh sb="0" eb="4">
      <t>カブシキガイシャ</t>
    </rPh>
    <rPh sb="4" eb="6">
      <t>カヤマ</t>
    </rPh>
    <rPh sb="6" eb="7">
      <t>クミ</t>
    </rPh>
    <phoneticPr fontId="6"/>
  </si>
  <si>
    <t>不二電気工事株式会社</t>
  </si>
  <si>
    <t>三菱電機株式会社通信機製作所</t>
  </si>
  <si>
    <t>株式会社merchu</t>
  </si>
  <si>
    <t>株式会社エコリング</t>
    <rPh sb="0" eb="4">
      <t>カブシキガイシャ</t>
    </rPh>
    <phoneticPr fontId="6"/>
  </si>
  <si>
    <t>株式会社エルザクライス</t>
  </si>
  <si>
    <t>キンキテレコム株式会社</t>
  </si>
  <si>
    <t>三相電機株式会社</t>
  </si>
  <si>
    <t>山陽特殊製鋼株式会社</t>
  </si>
  <si>
    <t>姫路信用金庫</t>
  </si>
  <si>
    <t>姫路ハウスサービス株式会社</t>
  </si>
  <si>
    <t>キャタピラージャパン合同会社明石事業所</t>
  </si>
  <si>
    <t>はみんぐふる社会保険労務士法人みやこ事務所</t>
  </si>
  <si>
    <t>株式会社基陽</t>
    <rPh sb="0" eb="4">
      <t>カブシキガイシャ</t>
    </rPh>
    <rPh sb="4" eb="5">
      <t>キ</t>
    </rPh>
    <rPh sb="5" eb="6">
      <t>ヨウ</t>
    </rPh>
    <phoneticPr fontId="6"/>
  </si>
  <si>
    <t>ハリマニックス株式会社</t>
    <rPh sb="7" eb="9">
      <t>カブシキ</t>
    </rPh>
    <rPh sb="9" eb="11">
      <t>カイシャ</t>
    </rPh>
    <phoneticPr fontId="6"/>
  </si>
  <si>
    <t>アスカカンパニー株式会社</t>
    <rPh sb="8" eb="12">
      <t>カブシキガイシャ</t>
    </rPh>
    <phoneticPr fontId="6"/>
  </si>
  <si>
    <t>有限会社オーエス電機工業所</t>
  </si>
  <si>
    <t>足立織物株式会社</t>
  </si>
  <si>
    <t>サカモトメタル株式会社</t>
  </si>
  <si>
    <t>株式会社ソーイング竹内</t>
  </si>
  <si>
    <t>タジマ食品工業株式会社</t>
    <rPh sb="3" eb="5">
      <t>ショクヒン</t>
    </rPh>
    <rPh sb="5" eb="7">
      <t>コウギョウ</t>
    </rPh>
    <rPh sb="7" eb="11">
      <t>カブシキガイシャ</t>
    </rPh>
    <phoneticPr fontId="6"/>
  </si>
  <si>
    <t>但馬信用金庫</t>
    <rPh sb="0" eb="2">
      <t>タジマ</t>
    </rPh>
    <rPh sb="2" eb="4">
      <t>シンヨウ</t>
    </rPh>
    <rPh sb="4" eb="6">
      <t>キンコ</t>
    </rPh>
    <phoneticPr fontId="6"/>
  </si>
  <si>
    <t>モリ・プランズ株式会社</t>
  </si>
  <si>
    <t>医療法人社団紀洋会　</t>
  </si>
  <si>
    <t>有限会社いせや写真館</t>
    <rPh sb="0" eb="4">
      <t>ユウゲンガイシャ</t>
    </rPh>
    <rPh sb="7" eb="10">
      <t>シャシンカン</t>
    </rPh>
    <phoneticPr fontId="6"/>
  </si>
  <si>
    <t>株式会社ホテルニューアワジ</t>
  </si>
  <si>
    <t>株式会社成田</t>
  </si>
  <si>
    <t>点数</t>
    <rPh sb="0" eb="2">
      <t>テンスウ</t>
    </rPh>
    <phoneticPr fontId="6"/>
  </si>
  <si>
    <t>川崎重工業株式会社</t>
    <rPh sb="5" eb="9">
      <t>カブシキガイシャ</t>
    </rPh>
    <phoneticPr fontId="15"/>
  </si>
  <si>
    <t>神戸化成株式会社</t>
    <rPh sb="0" eb="8">
      <t>コウベカセイカブシキガイシャ</t>
    </rPh>
    <phoneticPr fontId="15"/>
  </si>
  <si>
    <t>株式会社データーマイン</t>
    <rPh sb="0" eb="4">
      <t>カブシキガイシャ</t>
    </rPh>
    <phoneticPr fontId="15"/>
  </si>
  <si>
    <t>株式会社日本ネットワークサービス</t>
    <rPh sb="0" eb="4">
      <t>カブシキガイシャ</t>
    </rPh>
    <rPh sb="4" eb="6">
      <t>ニホン</t>
    </rPh>
    <phoneticPr fontId="15"/>
  </si>
  <si>
    <t>日本ロード・メンテナンス株式会社</t>
    <rPh sb="0" eb="2">
      <t>ニホン</t>
    </rPh>
    <rPh sb="12" eb="16">
      <t>カブシキガイシャ</t>
    </rPh>
    <phoneticPr fontId="15"/>
  </si>
  <si>
    <t>株式会社ノーリツ</t>
    <rPh sb="0" eb="2">
      <t>カブシキ</t>
    </rPh>
    <rPh sb="2" eb="4">
      <t>カイシャ</t>
    </rPh>
    <phoneticPr fontId="15"/>
  </si>
  <si>
    <t>兵庫県中小企業家同友会</t>
    <rPh sb="0" eb="3">
      <t>ヒョウゴケン</t>
    </rPh>
    <rPh sb="3" eb="8">
      <t>チュウショウキギョウカ</t>
    </rPh>
    <rPh sb="8" eb="11">
      <t>ドウユウカイ</t>
    </rPh>
    <phoneticPr fontId="15"/>
  </si>
  <si>
    <t>兵庫ダイハツ販売株式会社</t>
  </si>
  <si>
    <t>深江化成株式会社</t>
    <rPh sb="0" eb="4">
      <t>フカエカセイ</t>
    </rPh>
    <rPh sb="4" eb="8">
      <t>カブシキガイシャ</t>
    </rPh>
    <phoneticPr fontId="15"/>
  </si>
  <si>
    <t>株式会社ポトマック</t>
    <rPh sb="0" eb="4">
      <t>カブシキガイシャ</t>
    </rPh>
    <phoneticPr fontId="15"/>
  </si>
  <si>
    <t>株式会社MORESCO</t>
    <rPh sb="0" eb="4">
      <t>カブシキガイシャ</t>
    </rPh>
    <phoneticPr fontId="15"/>
  </si>
  <si>
    <t>株式会社 栄水化学</t>
    <rPh sb="5" eb="6">
      <t>サカエ</t>
    </rPh>
    <rPh sb="6" eb="7">
      <t>ミズ</t>
    </rPh>
    <rPh sb="7" eb="9">
      <t>カガク</t>
    </rPh>
    <phoneticPr fontId="5"/>
  </si>
  <si>
    <t>株式会社 鍵田組</t>
    <rPh sb="0" eb="2">
      <t>カブシキ</t>
    </rPh>
    <rPh sb="2" eb="4">
      <t>カイシャ</t>
    </rPh>
    <rPh sb="5" eb="6">
      <t>カギ</t>
    </rPh>
    <rPh sb="6" eb="7">
      <t>タ</t>
    </rPh>
    <rPh sb="7" eb="8">
      <t>クミ</t>
    </rPh>
    <phoneticPr fontId="5"/>
  </si>
  <si>
    <t>通菱テクニカ 株式会社</t>
    <rPh sb="0" eb="1">
      <t>ツウ</t>
    </rPh>
    <rPh sb="1" eb="2">
      <t>ビシ</t>
    </rPh>
    <rPh sb="7" eb="9">
      <t>カブシキ</t>
    </rPh>
    <rPh sb="9" eb="11">
      <t>カイシャ</t>
    </rPh>
    <phoneticPr fontId="5"/>
  </si>
  <si>
    <t>メック 株式会社</t>
    <rPh sb="4" eb="6">
      <t>カブシキ</t>
    </rPh>
    <rPh sb="6" eb="8">
      <t>カイシャ</t>
    </rPh>
    <phoneticPr fontId="5"/>
  </si>
  <si>
    <t>株式会社 双葉化学商会</t>
    <rPh sb="0" eb="4">
      <t>カブシキカイシャ</t>
    </rPh>
    <rPh sb="5" eb="7">
      <t>フタバ</t>
    </rPh>
    <rPh sb="7" eb="9">
      <t>カガク</t>
    </rPh>
    <rPh sb="9" eb="11">
      <t>ショウカイ</t>
    </rPh>
    <phoneticPr fontId="5"/>
  </si>
  <si>
    <t>株式会社 インシュアランスサービス</t>
    <rPh sb="0" eb="2">
      <t>カブシキ</t>
    </rPh>
    <rPh sb="2" eb="4">
      <t>カイシャ</t>
    </rPh>
    <phoneticPr fontId="5"/>
  </si>
  <si>
    <t>JCRファーマ 株式会社</t>
    <rPh sb="8" eb="12">
      <t>カブシキガイシャ</t>
    </rPh>
    <phoneticPr fontId="5"/>
  </si>
  <si>
    <t>株式会社 velfare</t>
    <rPh sb="0" eb="2">
      <t>カブシキ</t>
    </rPh>
    <rPh sb="2" eb="4">
      <t>カイシャ</t>
    </rPh>
    <phoneticPr fontId="5"/>
  </si>
  <si>
    <t>Earthink 株式会社</t>
    <rPh sb="9" eb="11">
      <t>カブシキ</t>
    </rPh>
    <rPh sb="11" eb="13">
      <t>カイシャ</t>
    </rPh>
    <phoneticPr fontId="5"/>
  </si>
  <si>
    <t>株式会社 リベラル</t>
    <rPh sb="0" eb="4">
      <t>カブシキガイシャ</t>
    </rPh>
    <phoneticPr fontId="5"/>
  </si>
  <si>
    <t>株式会社 上林電気商会</t>
    <rPh sb="0" eb="2">
      <t>カブシキ</t>
    </rPh>
    <rPh sb="2" eb="4">
      <t>カイシャ</t>
    </rPh>
    <rPh sb="5" eb="11">
      <t>ウエバヤシデンキショウカイ</t>
    </rPh>
    <phoneticPr fontId="5"/>
  </si>
  <si>
    <t>コベルコシンワ 株式会社</t>
    <rPh sb="8" eb="12">
      <t>カブシキカイシャ</t>
    </rPh>
    <phoneticPr fontId="5"/>
  </si>
  <si>
    <t>社会保険労務士法人 オフィスねこの手</t>
    <rPh sb="0" eb="2">
      <t>シャカイ</t>
    </rPh>
    <rPh sb="2" eb="4">
      <t>ホケン</t>
    </rPh>
    <rPh sb="4" eb="6">
      <t>ロウム</t>
    </rPh>
    <rPh sb="6" eb="7">
      <t>シ</t>
    </rPh>
    <rPh sb="7" eb="9">
      <t>ホウジン</t>
    </rPh>
    <rPh sb="17" eb="18">
      <t>テ</t>
    </rPh>
    <phoneticPr fontId="5"/>
  </si>
  <si>
    <t>多木化学 株式会社</t>
    <rPh sb="0" eb="2">
      <t>タキ</t>
    </rPh>
    <rPh sb="2" eb="4">
      <t>カガク</t>
    </rPh>
    <rPh sb="5" eb="7">
      <t>カブシキ</t>
    </rPh>
    <rPh sb="7" eb="9">
      <t>カイシャ</t>
    </rPh>
    <phoneticPr fontId="5"/>
  </si>
  <si>
    <t>滝川工業 株式会社</t>
    <rPh sb="0" eb="2">
      <t>タキガワ</t>
    </rPh>
    <rPh sb="2" eb="4">
      <t>コウギョウ</t>
    </rPh>
    <rPh sb="5" eb="7">
      <t>カブシキ</t>
    </rPh>
    <rPh sb="7" eb="9">
      <t>カイシャ</t>
    </rPh>
    <phoneticPr fontId="5"/>
  </si>
  <si>
    <t>株式会社 テイエルブイ</t>
    <rPh sb="0" eb="4">
      <t>カブシキガイシャ</t>
    </rPh>
    <phoneticPr fontId="5"/>
  </si>
  <si>
    <t>蘆田総合会計事務所</t>
    <rPh sb="0" eb="1">
      <t>アシ</t>
    </rPh>
    <rPh sb="1" eb="2">
      <t>タ</t>
    </rPh>
    <rPh sb="2" eb="4">
      <t>ソウゴウ</t>
    </rPh>
    <rPh sb="4" eb="6">
      <t>カイケイ</t>
    </rPh>
    <rPh sb="6" eb="9">
      <t>ジムショ</t>
    </rPh>
    <phoneticPr fontId="5"/>
  </si>
  <si>
    <t>株式会社 大西コルク工業所</t>
  </si>
  <si>
    <t>株式会社 こてら商店</t>
    <rPh sb="0" eb="2">
      <t>カブシキ</t>
    </rPh>
    <rPh sb="2" eb="4">
      <t>カイシャ</t>
    </rPh>
    <rPh sb="8" eb="10">
      <t>ショウテン</t>
    </rPh>
    <phoneticPr fontId="5"/>
  </si>
  <si>
    <t>御国色素 株式会社</t>
    <rPh sb="0" eb="2">
      <t>ミクニ</t>
    </rPh>
    <rPh sb="2" eb="4">
      <t>シキソ</t>
    </rPh>
    <rPh sb="5" eb="9">
      <t>カブシキガイシャ</t>
    </rPh>
    <phoneticPr fontId="5"/>
  </si>
  <si>
    <t>日本ジャイアントタイヤ 株式会社</t>
    <rPh sb="0" eb="2">
      <t>ニホン</t>
    </rPh>
    <rPh sb="12" eb="14">
      <t>カブシキ</t>
    </rPh>
    <rPh sb="14" eb="16">
      <t>カイシャ</t>
    </rPh>
    <phoneticPr fontId="5"/>
  </si>
  <si>
    <t>株式会社 MotherEarth</t>
    <rPh sb="0" eb="2">
      <t>カブシキ</t>
    </rPh>
    <rPh sb="2" eb="4">
      <t>カイシャ</t>
    </rPh>
    <phoneticPr fontId="5"/>
  </si>
  <si>
    <t>社会福祉法人 かるべの郷福祉会</t>
    <rPh sb="0" eb="2">
      <t>シャカイ</t>
    </rPh>
    <rPh sb="2" eb="4">
      <t>フクシ</t>
    </rPh>
    <rPh sb="4" eb="6">
      <t>ホウジン</t>
    </rPh>
    <rPh sb="11" eb="12">
      <t>サト</t>
    </rPh>
    <rPh sb="12" eb="15">
      <t>フクシカイ</t>
    </rPh>
    <phoneticPr fontId="5"/>
  </si>
  <si>
    <t>柏原加工紙 株式会社</t>
    <rPh sb="0" eb="2">
      <t>カイバラ</t>
    </rPh>
    <rPh sb="2" eb="4">
      <t>カコウ</t>
    </rPh>
    <rPh sb="4" eb="5">
      <t>カミ</t>
    </rPh>
    <rPh sb="6" eb="10">
      <t>カブシキガイシャ</t>
    </rPh>
    <phoneticPr fontId="5"/>
  </si>
  <si>
    <t>株式会社 ハリミツ　</t>
  </si>
  <si>
    <t>明昌機工 株式会社</t>
    <rPh sb="0" eb="2">
      <t>メイショウ</t>
    </rPh>
    <rPh sb="2" eb="4">
      <t>キコウ</t>
    </rPh>
    <rPh sb="5" eb="7">
      <t>カブシキ</t>
    </rPh>
    <rPh sb="7" eb="9">
      <t>カイシャ</t>
    </rPh>
    <phoneticPr fontId="5"/>
  </si>
  <si>
    <t>有限会社 豊生ケアサービス</t>
    <rPh sb="0" eb="4">
      <t>ユウゲンガイシャ</t>
    </rPh>
    <rPh sb="5" eb="6">
      <t>ユタ</t>
    </rPh>
    <rPh sb="6" eb="7">
      <t>セイ</t>
    </rPh>
    <phoneticPr fontId="5"/>
  </si>
  <si>
    <t>製造業</t>
    <rPh sb="0" eb="3">
      <t>セイゾウギョウ</t>
    </rPh>
    <phoneticPr fontId="5"/>
  </si>
  <si>
    <t>学術研究、専門・技術サービス業</t>
    <rPh sb="0" eb="4">
      <t>ガクジュツケンキュウ</t>
    </rPh>
    <rPh sb="5" eb="7">
      <t>センモン</t>
    </rPh>
    <rPh sb="8" eb="10">
      <t>ギジュツ</t>
    </rPh>
    <rPh sb="14" eb="15">
      <t>ギョウ</t>
    </rPh>
    <phoneticPr fontId="5"/>
  </si>
  <si>
    <t>不動産業、物品賃貸業</t>
    <rPh sb="0" eb="4">
      <t>フドウサンギョウ</t>
    </rPh>
    <rPh sb="5" eb="10">
      <t>ブッピンチンタイギョウ</t>
    </rPh>
    <phoneticPr fontId="5"/>
  </si>
  <si>
    <t>建設業</t>
    <rPh sb="0" eb="3">
      <t>ケンセツギョウ</t>
    </rPh>
    <phoneticPr fontId="5"/>
  </si>
  <si>
    <t>サービス業</t>
    <rPh sb="4" eb="5">
      <t>ギョウ</t>
    </rPh>
    <phoneticPr fontId="5"/>
  </si>
  <si>
    <t>卸売業、小売業</t>
    <rPh sb="0" eb="3">
      <t>オロシウリギョウ</t>
    </rPh>
    <rPh sb="4" eb="7">
      <t>コウリギョウ</t>
    </rPh>
    <phoneticPr fontId="5"/>
  </si>
  <si>
    <t>宿泊業、飲食サービス業</t>
    <rPh sb="0" eb="3">
      <t>シュクハクギョウ</t>
    </rPh>
    <rPh sb="4" eb="6">
      <t>インショク</t>
    </rPh>
    <rPh sb="10" eb="11">
      <t>ギョウ</t>
    </rPh>
    <phoneticPr fontId="5"/>
  </si>
  <si>
    <t>金融業、保険業</t>
    <rPh sb="0" eb="3">
      <t>キンユウギョウ</t>
    </rPh>
    <rPh sb="4" eb="7">
      <t>ホケンギョウ</t>
    </rPh>
    <phoneticPr fontId="5"/>
  </si>
  <si>
    <t>医療、福祉</t>
    <rPh sb="0" eb="2">
      <t>イリョウ</t>
    </rPh>
    <rPh sb="3" eb="5">
      <t>フクシ</t>
    </rPh>
    <phoneticPr fontId="5"/>
  </si>
  <si>
    <t>女性活躍に向けた取組方針を従業員に明示している</t>
    <rPh sb="0" eb="2">
      <t>ジョセイ</t>
    </rPh>
    <rPh sb="2" eb="4">
      <t>カツヤク</t>
    </rPh>
    <rPh sb="5" eb="6">
      <t>ム</t>
    </rPh>
    <rPh sb="8" eb="10">
      <t>トリクミ</t>
    </rPh>
    <rPh sb="10" eb="12">
      <t>ホウシン</t>
    </rPh>
    <rPh sb="13" eb="16">
      <t>ジュウギョウイン</t>
    </rPh>
    <rPh sb="17" eb="19">
      <t>メイジ</t>
    </rPh>
    <phoneticPr fontId="37"/>
  </si>
  <si>
    <t>認定数</t>
    <rPh sb="0" eb="2">
      <t>ニンテイ</t>
    </rPh>
    <rPh sb="2" eb="3">
      <t>スウ</t>
    </rPh>
    <phoneticPr fontId="6"/>
  </si>
  <si>
    <t>Ｒ５</t>
    <phoneticPr fontId="6"/>
  </si>
  <si>
    <t>回数</t>
    <rPh sb="0" eb="2">
      <t>カイスウ</t>
    </rPh>
    <phoneticPr fontId="6"/>
  </si>
  <si>
    <t>第２回</t>
    <rPh sb="0" eb="1">
      <t>ダイ</t>
    </rPh>
    <rPh sb="2" eb="3">
      <t>カイ</t>
    </rPh>
    <phoneticPr fontId="6"/>
  </si>
  <si>
    <t>第１回</t>
    <rPh sb="0" eb="1">
      <t>ダイ</t>
    </rPh>
    <rPh sb="2" eb="3">
      <t>カイ</t>
    </rPh>
    <phoneticPr fontId="6"/>
  </si>
  <si>
    <t>不動産業、物品賃貸業</t>
    <rPh sb="0" eb="3">
      <t>フドウサン</t>
    </rPh>
    <rPh sb="3" eb="4">
      <t>ギョウ</t>
    </rPh>
    <rPh sb="5" eb="7">
      <t>ブッピン</t>
    </rPh>
    <rPh sb="7" eb="9">
      <t>チンタイ</t>
    </rPh>
    <rPh sb="9" eb="10">
      <t>ギョウ</t>
    </rPh>
    <phoneticPr fontId="5"/>
  </si>
  <si>
    <t xml:space="preserve">卸売業、小売業 </t>
  </si>
  <si>
    <t>運輸業、郵便業</t>
    <rPh sb="0" eb="3">
      <t>ウンユギョウ</t>
    </rPh>
    <rPh sb="4" eb="7">
      <t>ユウビンギョウ</t>
    </rPh>
    <phoneticPr fontId="5"/>
  </si>
  <si>
    <t>情報通信業</t>
    <rPh sb="0" eb="5">
      <t>ジョウホウツウシンギョウ</t>
    </rPh>
    <phoneticPr fontId="5"/>
  </si>
  <si>
    <t>学術研究、専門・技術サービス業</t>
  </si>
  <si>
    <t>教育、学習支援業</t>
  </si>
  <si>
    <t>卸売業、小売業</t>
  </si>
  <si>
    <t>卸売業、小売業</t>
    <rPh sb="0" eb="2">
      <t>オロシウ</t>
    </rPh>
    <rPh sb="2" eb="3">
      <t>ギョウ</t>
    </rPh>
    <rPh sb="4" eb="7">
      <t>コウリギョウ</t>
    </rPh>
    <phoneticPr fontId="5"/>
  </si>
  <si>
    <t>宿泊業、飲食サービス業</t>
  </si>
  <si>
    <t>製造業</t>
    <rPh sb="0" eb="2">
      <t>セイゾウ</t>
    </rPh>
    <rPh sb="2" eb="3">
      <t>ギョウ</t>
    </rPh>
    <phoneticPr fontId="5"/>
  </si>
  <si>
    <t>情報通信業</t>
    <rPh sb="0" eb="2">
      <t>ジョウホウ</t>
    </rPh>
    <rPh sb="2" eb="5">
      <t>ツウシンギョウ</t>
    </rPh>
    <phoneticPr fontId="5"/>
  </si>
  <si>
    <t>生活関連サービス業、娯楽業</t>
    <rPh sb="0" eb="4">
      <t>セイカツカンレン</t>
    </rPh>
    <rPh sb="8" eb="9">
      <t>ギョウ</t>
    </rPh>
    <rPh sb="10" eb="13">
      <t>ゴラクギョウ</t>
    </rPh>
    <phoneticPr fontId="5"/>
  </si>
  <si>
    <t>サービス業
（他に分類されないもの）</t>
    <rPh sb="4" eb="5">
      <t>ギョウ</t>
    </rPh>
    <rPh sb="7" eb="8">
      <t>ホカ</t>
    </rPh>
    <rPh sb="9" eb="11">
      <t>ブンルイ</t>
    </rPh>
    <phoneticPr fontId="5"/>
  </si>
  <si>
    <t>卸売業・小売業</t>
    <rPh sb="0" eb="2">
      <t>オロシウ</t>
    </rPh>
    <rPh sb="2" eb="3">
      <t>ギョウ</t>
    </rPh>
    <rPh sb="4" eb="7">
      <t>コウリギョウ</t>
    </rPh>
    <phoneticPr fontId="5"/>
  </si>
  <si>
    <t>学術研究、専門・技術サービス業</t>
    <rPh sb="0" eb="2">
      <t>ガクジュツ</t>
    </rPh>
    <rPh sb="2" eb="4">
      <t>ケンキュウ</t>
    </rPh>
    <rPh sb="5" eb="7">
      <t>センモン</t>
    </rPh>
    <rPh sb="8" eb="10">
      <t>ギジュツ</t>
    </rPh>
    <rPh sb="14" eb="15">
      <t>ギョウ</t>
    </rPh>
    <phoneticPr fontId="5"/>
  </si>
  <si>
    <t>金融業・保険業</t>
    <rPh sb="0" eb="3">
      <t>キンユウギョウ</t>
    </rPh>
    <rPh sb="4" eb="7">
      <t>ホケンギョウ</t>
    </rPh>
    <phoneticPr fontId="5"/>
  </si>
  <si>
    <t>教育・学習支援</t>
    <rPh sb="0" eb="2">
      <t>キョウイク</t>
    </rPh>
    <rPh sb="3" eb="5">
      <t>ガクシュウ</t>
    </rPh>
    <rPh sb="5" eb="7">
      <t>シエン</t>
    </rPh>
    <phoneticPr fontId="5"/>
  </si>
  <si>
    <t>医療・福祉</t>
    <rPh sb="0" eb="2">
      <t>イリョウ</t>
    </rPh>
    <rPh sb="3" eb="5">
      <t>フクシ</t>
    </rPh>
    <phoneticPr fontId="5"/>
  </si>
  <si>
    <t>宿泊業・飲食サービス業</t>
    <rPh sb="0" eb="2">
      <t>シュクハク</t>
    </rPh>
    <rPh sb="2" eb="3">
      <t>ギョウ</t>
    </rPh>
    <rPh sb="4" eb="6">
      <t>インショク</t>
    </rPh>
    <rPh sb="10" eb="11">
      <t>ギョウ</t>
    </rPh>
    <phoneticPr fontId="5"/>
  </si>
  <si>
    <t>阪神</t>
    <rPh sb="0" eb="2">
      <t>ハンシン</t>
    </rPh>
    <phoneticPr fontId="5"/>
  </si>
  <si>
    <t>播磨</t>
    <rPh sb="0" eb="2">
      <t>ハリマ</t>
    </rPh>
    <phoneticPr fontId="5"/>
  </si>
  <si>
    <t>但馬</t>
    <rPh sb="0" eb="2">
      <t>タジマ</t>
    </rPh>
    <phoneticPr fontId="5"/>
  </si>
  <si>
    <t>丹波</t>
    <rPh sb="0" eb="2">
      <t>タンバ</t>
    </rPh>
    <phoneticPr fontId="5"/>
  </si>
  <si>
    <t>淡路</t>
    <rPh sb="0" eb="2">
      <t>アワジ</t>
    </rPh>
    <phoneticPr fontId="5"/>
  </si>
  <si>
    <t>神戸</t>
    <phoneticPr fontId="6"/>
  </si>
  <si>
    <t>女活</t>
    <rPh sb="0" eb="1">
      <t>ジョ</t>
    </rPh>
    <rPh sb="1" eb="2">
      <t>カツ</t>
    </rPh>
    <phoneticPr fontId="6"/>
  </si>
  <si>
    <t>WLB</t>
    <phoneticPr fontId="6"/>
  </si>
  <si>
    <t>えるぼし</t>
    <phoneticPr fontId="6"/>
  </si>
  <si>
    <t>※自己評価シート</t>
    <rPh sb="1" eb="3">
      <t>ジコ</t>
    </rPh>
    <rPh sb="3" eb="5">
      <t>ヒョウカ</t>
    </rPh>
    <phoneticPr fontId="6"/>
  </si>
  <si>
    <t>○</t>
  </si>
  <si>
    <t>×</t>
  </si>
  <si>
    <t>女性活躍に向け職場の状況を把握し、課題分析及び課題解決への対応を実施している</t>
    <phoneticPr fontId="37"/>
  </si>
  <si>
    <t>兵庫県「「わたし」からアクション宣言」を実施している</t>
    <phoneticPr fontId="37"/>
  </si>
  <si>
    <t>女性のキャリアアップに向けた取組を実施している</t>
    <phoneticPr fontId="37"/>
  </si>
  <si>
    <t>女性活躍に向けた職場の意識改革を実施している</t>
    <phoneticPr fontId="37"/>
  </si>
  <si>
    <t>従業員が希望する働き方を応援する仕組みがある</t>
    <phoneticPr fontId="37"/>
  </si>
  <si>
    <t>管理職（部長・課長級相当職）に占める女性割合の過去３年間の平均が、産業別の全国平均値以上である</t>
    <phoneticPr fontId="37"/>
  </si>
  <si>
    <t>係長相当職に占める女性割合の過去３年間の平均が、産業別の全国平均値以上である</t>
    <phoneticPr fontId="37"/>
  </si>
  <si>
    <t>前年度における正規雇用の女性の採用比率が50%以上、または、過去３年間で同比率が増加している</t>
    <phoneticPr fontId="37"/>
  </si>
  <si>
    <t>女性登用等に関する取組を社内外に開示している</t>
    <phoneticPr fontId="37"/>
  </si>
  <si>
    <t>前年度における男性の平均勤続年数に対する女性の平均勤続年数の割合が、産業別の全国平均値以上である</t>
    <phoneticPr fontId="37"/>
  </si>
  <si>
    <t>前年度における男性の平均賃金に対する女性の平均賃金の割合が、全国平均値以上である</t>
    <phoneticPr fontId="37"/>
  </si>
  <si>
    <t>過去３年間で、非正規従業員から正規従業員へ転換した女性従業員がいる</t>
    <phoneticPr fontId="37"/>
  </si>
  <si>
    <t>正社員として採用した新卒者に対し、職場定着に向けた取組を行っている</t>
    <phoneticPr fontId="37"/>
  </si>
  <si>
    <t>過去３年間で、本人の希望に応じ、職務や勤務地を限定した従業員がいる</t>
    <phoneticPr fontId="37"/>
  </si>
  <si>
    <t>過去３年間で、テレワークや在宅勤務、フレックスタイムなど、場所や時間に捉われない働き方を実現した従業員がいる</t>
    <phoneticPr fontId="37"/>
  </si>
  <si>
    <t>前年度における正規従業員の法定時間外労働（法定休日労働時間を含む）の合計時間数の月平均が45時間未満である</t>
    <phoneticPr fontId="37"/>
  </si>
  <si>
    <t>過去３年間で、子育てや介護、ボランティア活動のための休暇・休業制度を利用した従業員がいる</t>
    <phoneticPr fontId="37"/>
  </si>
  <si>
    <t>前年度における男性育休取得率が全国平均値以上である</t>
    <phoneticPr fontId="37"/>
  </si>
  <si>
    <t>職場環境の整備・従業員に対する経費援助を行っている</t>
    <phoneticPr fontId="37"/>
  </si>
  <si>
    <t>674-0063</t>
  </si>
  <si>
    <t>669-6201</t>
  </si>
  <si>
    <t>669-1535</t>
  </si>
  <si>
    <t>三田市南が丘1-40-34 　コタニビル２階</t>
  </si>
  <si>
    <t>659-0092</t>
    <phoneticPr fontId="6"/>
  </si>
  <si>
    <t>芦屋市大原町5-6</t>
    <rPh sb="0" eb="3">
      <t>アシヤシ</t>
    </rPh>
    <rPh sb="3" eb="6">
      <t>オオハラチョウ</t>
    </rPh>
    <phoneticPr fontId="6"/>
  </si>
  <si>
    <t>662-0978</t>
  </si>
  <si>
    <t>677-0044</t>
  </si>
  <si>
    <t>西脇市上野１０４－１</t>
  </si>
  <si>
    <t>659-0021</t>
  </si>
  <si>
    <t>669-1535</t>
    <phoneticPr fontId="6"/>
  </si>
  <si>
    <t>659-0094</t>
  </si>
  <si>
    <t>669-3634</t>
  </si>
  <si>
    <t>丹波市氷上町沼１４８</t>
  </si>
  <si>
    <t>669-3309</t>
  </si>
  <si>
    <t>669-3154</t>
  </si>
  <si>
    <t>673-1451</t>
  </si>
  <si>
    <t>679-4124</t>
    <phoneticPr fontId="6"/>
  </si>
  <si>
    <t>たつの市龍野町中井338</t>
    <rPh sb="3" eb="4">
      <t>シ</t>
    </rPh>
    <rPh sb="4" eb="7">
      <t>タツノチョウ</t>
    </rPh>
    <rPh sb="7" eb="9">
      <t>ナカイ</t>
    </rPh>
    <phoneticPr fontId="6"/>
  </si>
  <si>
    <t>675-0124</t>
  </si>
  <si>
    <t>661-0001</t>
  </si>
  <si>
    <t>660-0822</t>
  </si>
  <si>
    <t>660-0858</t>
  </si>
  <si>
    <t>671-0234</t>
  </si>
  <si>
    <t>675-0031</t>
  </si>
  <si>
    <t>667-0102</t>
  </si>
  <si>
    <t>675-0113</t>
  </si>
  <si>
    <t>660-0071</t>
  </si>
  <si>
    <t>675-8511</t>
  </si>
  <si>
    <t>674-0084</t>
  </si>
  <si>
    <t>679-1211</t>
  </si>
  <si>
    <t>656-0025</t>
  </si>
  <si>
    <t>650-8680</t>
  </si>
  <si>
    <t>657-0864</t>
  </si>
  <si>
    <t>658-0021</t>
  </si>
  <si>
    <t>650-0047</t>
  </si>
  <si>
    <t>658-0027</t>
  </si>
  <si>
    <t>神戸市東灘区青木５丁目１番８号</t>
  </si>
  <si>
    <t>651-0087</t>
  </si>
  <si>
    <t>651-2241</t>
  </si>
  <si>
    <t>650-0042</t>
  </si>
  <si>
    <t>神戸市中央区港島南町５丁目５－３</t>
  </si>
  <si>
    <t>650-0047</t>
    <phoneticPr fontId="6"/>
  </si>
  <si>
    <t>神戸市中央区東川崎町1丁目1番3号</t>
  </si>
  <si>
    <t>神戸市灘区新在家南町4丁目4番15号</t>
  </si>
  <si>
    <t>神戸市中央区港島南町1-4-10</t>
  </si>
  <si>
    <t>神戸市中央区江戸町93番（栄光ビル）</t>
  </si>
  <si>
    <t>神戸市灘区大石東町2丁目1-10</t>
  </si>
  <si>
    <t>神戸市西区室谷2-2-7</t>
  </si>
  <si>
    <t>神戸市中央区波止場町2-8</t>
  </si>
  <si>
    <t>尼崎市築地2丁目6-25</t>
  </si>
  <si>
    <t>尼崎市崇徳院2丁目55番地</t>
  </si>
  <si>
    <t>尼崎市塚口本町8-1-1</t>
  </si>
  <si>
    <t>尼崎市杭瀬南新町3-4-1</t>
  </si>
  <si>
    <t>西宮市産所町14番6号</t>
  </si>
  <si>
    <t>芦屋市松ノ内町1-10</t>
    <phoneticPr fontId="6"/>
  </si>
  <si>
    <t>芦屋市春日町3番19号</t>
  </si>
  <si>
    <t>三田市南が丘2-3-23　上谷ビル2階　6号室</t>
  </si>
  <si>
    <t>明石市魚住町西岡627番地の1</t>
  </si>
  <si>
    <t>明石市大久保町八木597番地</t>
  </si>
  <si>
    <t>加古川市加古川町北在家2566-202</t>
  </si>
  <si>
    <t>加古川市別府町緑町2番地</t>
  </si>
  <si>
    <t>加古川市平岡町中野211-1</t>
  </si>
  <si>
    <t>加古川市野口町長砂881番地</t>
  </si>
  <si>
    <t>加東市家原575</t>
  </si>
  <si>
    <t>多可郡多可町加美区寺内117-1</t>
  </si>
  <si>
    <t>姫路市御国野町国分寺138番地1</t>
  </si>
  <si>
    <t>豊岡市竹野町竹野3396-1</t>
  </si>
  <si>
    <t>養父市十二所871番地</t>
  </si>
  <si>
    <t>丹波市柏原町柏原1561</t>
  </si>
  <si>
    <t>丹波市山南町梶631-2</t>
  </si>
  <si>
    <t>洲本市本町7丁目4番40号</t>
  </si>
  <si>
    <t>651-2124</t>
    <phoneticPr fontId="6"/>
  </si>
  <si>
    <t>神戸市西区伊川谷町潤和西ノ口７５０－６</t>
  </si>
  <si>
    <t>650-0036</t>
  </si>
  <si>
    <t>651-0088</t>
    <phoneticPr fontId="6"/>
  </si>
  <si>
    <t>神戸市中央区小野柄通７丁目１番１８号</t>
  </si>
  <si>
    <t>651-0193</t>
  </si>
  <si>
    <t>神戸市中央区港島中町７－１－１</t>
  </si>
  <si>
    <t>651-0079</t>
  </si>
  <si>
    <t>650-0032</t>
  </si>
  <si>
    <t>658-0024</t>
  </si>
  <si>
    <t>651-0084</t>
  </si>
  <si>
    <t>神戸市中央区磯辺通４－２－１２</t>
  </si>
  <si>
    <t>651-2122</t>
  </si>
  <si>
    <t>651-0072</t>
  </si>
  <si>
    <t>神戸市東灘区向洋町西５丁目３番地</t>
  </si>
  <si>
    <t>663-8247</t>
    <phoneticPr fontId="6"/>
  </si>
  <si>
    <t>658-0016</t>
  </si>
  <si>
    <t>654-0192</t>
  </si>
  <si>
    <t>651-0096</t>
  </si>
  <si>
    <t>652-0803</t>
  </si>
  <si>
    <t>658-0041</t>
  </si>
  <si>
    <t>神戸市東灘区住吉南町４－５－５</t>
  </si>
  <si>
    <t>651-2113</t>
    <phoneticPr fontId="6"/>
  </si>
  <si>
    <t>神戸市西区伊川谷町有瀬27</t>
    <rPh sb="0" eb="3">
      <t>コウベシ</t>
    </rPh>
    <rPh sb="3" eb="5">
      <t>ニシク</t>
    </rPh>
    <rPh sb="5" eb="8">
      <t>イカワダニ</t>
    </rPh>
    <rPh sb="8" eb="9">
      <t>チョウ</t>
    </rPh>
    <rPh sb="9" eb="11">
      <t>アリセ</t>
    </rPh>
    <phoneticPr fontId="6"/>
  </si>
  <si>
    <t>654-0021</t>
  </si>
  <si>
    <t>651-0087</t>
    <phoneticPr fontId="6"/>
  </si>
  <si>
    <t>神戸市中央区御幸通7丁目1番15号ネスレハウス</t>
    <rPh sb="0" eb="3">
      <t>コウベシ</t>
    </rPh>
    <rPh sb="3" eb="6">
      <t>チュウオウク</t>
    </rPh>
    <rPh sb="6" eb="9">
      <t>ミユキドオ</t>
    </rPh>
    <rPh sb="10" eb="12">
      <t>チョウメ</t>
    </rPh>
    <rPh sb="13" eb="14">
      <t>バン</t>
    </rPh>
    <rPh sb="16" eb="17">
      <t>ゴウ</t>
    </rPh>
    <phoneticPr fontId="6"/>
  </si>
  <si>
    <t>650-0023</t>
    <phoneticPr fontId="6"/>
  </si>
  <si>
    <t>神戸市中央区栄町通6丁目1－19</t>
    <rPh sb="0" eb="3">
      <t>コウベシ</t>
    </rPh>
    <rPh sb="3" eb="6">
      <t>チュウオウク</t>
    </rPh>
    <rPh sb="6" eb="8">
      <t>サカエマチ</t>
    </rPh>
    <rPh sb="8" eb="9">
      <t>ドオ</t>
    </rPh>
    <rPh sb="10" eb="12">
      <t>チョウメ</t>
    </rPh>
    <phoneticPr fontId="6"/>
  </si>
  <si>
    <t>650-0044</t>
    <phoneticPr fontId="6"/>
  </si>
  <si>
    <t>650-0025</t>
  </si>
  <si>
    <t>神戸市中央区相生町４丁目５－５</t>
  </si>
  <si>
    <t>651-8585</t>
  </si>
  <si>
    <t>658-0033</t>
    <phoneticPr fontId="6"/>
  </si>
  <si>
    <t>神戸市東灘区向洋町西5丁目5番</t>
    <rPh sb="0" eb="3">
      <t>コウベシ</t>
    </rPh>
    <rPh sb="3" eb="6">
      <t>ヒガシナダク</t>
    </rPh>
    <rPh sb="6" eb="9">
      <t>コウヨウチョウ</t>
    </rPh>
    <rPh sb="9" eb="10">
      <t>ニシ</t>
    </rPh>
    <rPh sb="11" eb="13">
      <t>チョウメ</t>
    </rPh>
    <rPh sb="14" eb="15">
      <t>バン</t>
    </rPh>
    <phoneticPr fontId="6"/>
  </si>
  <si>
    <t>651-2197</t>
  </si>
  <si>
    <t>神戸市西区学園西町８－２－１</t>
  </si>
  <si>
    <t>神戸市中央区港島南町6－4－4</t>
    <rPh sb="0" eb="3">
      <t>コウベシ</t>
    </rPh>
    <rPh sb="3" eb="6">
      <t>チュウオウク</t>
    </rPh>
    <rPh sb="6" eb="8">
      <t>ミナトジマ</t>
    </rPh>
    <rPh sb="8" eb="10">
      <t>ミナミマチ</t>
    </rPh>
    <phoneticPr fontId="6"/>
  </si>
  <si>
    <t>650-0015</t>
  </si>
  <si>
    <t>658-0032</t>
  </si>
  <si>
    <t>651-0085</t>
  </si>
  <si>
    <t>神戸市中央区脇浜海岸通１丁目５番１号</t>
  </si>
  <si>
    <t>650-8560</t>
  </si>
  <si>
    <t>652-8510</t>
  </si>
  <si>
    <t>651-2114</t>
    <phoneticPr fontId="6"/>
  </si>
  <si>
    <t>神戸市西区今寺3番地の22</t>
    <rPh sb="0" eb="3">
      <t>コウベシ</t>
    </rPh>
    <rPh sb="3" eb="5">
      <t>ニシク</t>
    </rPh>
    <rPh sb="5" eb="7">
      <t>イマデラ</t>
    </rPh>
    <rPh sb="8" eb="10">
      <t>バンチ</t>
    </rPh>
    <phoneticPr fontId="6"/>
  </si>
  <si>
    <t>651-0086</t>
    <phoneticPr fontId="6"/>
  </si>
  <si>
    <t>神戸市中央区磯上通7丁目1－5</t>
    <rPh sb="0" eb="3">
      <t>コウベシ</t>
    </rPh>
    <rPh sb="3" eb="6">
      <t>チュウオウク</t>
    </rPh>
    <rPh sb="6" eb="9">
      <t>イソガミドオリ</t>
    </rPh>
    <rPh sb="10" eb="12">
      <t>チョウメ</t>
    </rPh>
    <phoneticPr fontId="6"/>
  </si>
  <si>
    <t>660-0892</t>
    <phoneticPr fontId="6"/>
  </si>
  <si>
    <t>尼崎市東難波町5丁目31番20号</t>
    <rPh sb="0" eb="3">
      <t>アマガサキシ</t>
    </rPh>
    <rPh sb="3" eb="4">
      <t>ヒガシ</t>
    </rPh>
    <rPh sb="4" eb="7">
      <t>ナンバチョウ</t>
    </rPh>
    <rPh sb="8" eb="10">
      <t>チョウメ</t>
    </rPh>
    <rPh sb="12" eb="13">
      <t>バン</t>
    </rPh>
    <rPh sb="15" eb="16">
      <t>ゴウ</t>
    </rPh>
    <phoneticPr fontId="6"/>
  </si>
  <si>
    <t>661-0035</t>
  </si>
  <si>
    <t>665-8661</t>
  </si>
  <si>
    <t>尼崎市塚口本町８－１－１</t>
  </si>
  <si>
    <t>662-0075</t>
    <phoneticPr fontId="6"/>
  </si>
  <si>
    <t>西宮市南越木岩町11番6号苦楽園エクセルビル401</t>
    <rPh sb="0" eb="3">
      <t>ニシノミヤシ</t>
    </rPh>
    <rPh sb="3" eb="4">
      <t>ミナミ</t>
    </rPh>
    <rPh sb="4" eb="6">
      <t>コシキ</t>
    </rPh>
    <rPh sb="6" eb="7">
      <t>イワ</t>
    </rPh>
    <rPh sb="7" eb="8">
      <t>マチ</t>
    </rPh>
    <rPh sb="10" eb="11">
      <t>バン</t>
    </rPh>
    <rPh sb="12" eb="13">
      <t>ゴウ</t>
    </rPh>
    <rPh sb="13" eb="16">
      <t>クラクエン</t>
    </rPh>
    <phoneticPr fontId="6"/>
  </si>
  <si>
    <t>672-8057</t>
  </si>
  <si>
    <t>姫路市飾磨区恵美酒213</t>
  </si>
  <si>
    <t>670-0063</t>
    <phoneticPr fontId="6"/>
  </si>
  <si>
    <t>姫路市下手野1－110－1</t>
    <rPh sb="0" eb="3">
      <t>ヒメジシ</t>
    </rPh>
    <rPh sb="3" eb="6">
      <t>シモテノ</t>
    </rPh>
    <phoneticPr fontId="6"/>
  </si>
  <si>
    <t>670-0057</t>
  </si>
  <si>
    <t>姫路市北今宿１丁目９－１３号</t>
  </si>
  <si>
    <t>672-8677</t>
  </si>
  <si>
    <t>670-8652</t>
  </si>
  <si>
    <t>670-0952</t>
  </si>
  <si>
    <t>姫路市南条１丁目１３３番地</t>
  </si>
  <si>
    <t>674-0074</t>
  </si>
  <si>
    <t>明石市魚住町清水１１０６−４</t>
  </si>
  <si>
    <t>677-0054</t>
  </si>
  <si>
    <t>673-0431</t>
  </si>
  <si>
    <t>676-0022</t>
  </si>
  <si>
    <t>676-0017</t>
    <phoneticPr fontId="6"/>
  </si>
  <si>
    <t>高砂市荒井町東本町19－23</t>
    <rPh sb="0" eb="3">
      <t>タカサゴシ</t>
    </rPh>
    <rPh sb="3" eb="6">
      <t>アライチョウ</t>
    </rPh>
    <rPh sb="6" eb="9">
      <t>ヒガシホンマチ</t>
    </rPh>
    <phoneticPr fontId="6"/>
  </si>
  <si>
    <t>679-0221</t>
  </si>
  <si>
    <t>673-1414</t>
  </si>
  <si>
    <t>679-1102</t>
  </si>
  <si>
    <t>679-1203</t>
  </si>
  <si>
    <t>679-1113</t>
  </si>
  <si>
    <t>669-5328</t>
  </si>
  <si>
    <t>豊岡市中央町１７番８号</t>
  </si>
  <si>
    <t>668-0033</t>
  </si>
  <si>
    <t>669-2202</t>
  </si>
  <si>
    <t>656-0022</t>
  </si>
  <si>
    <t>656-0002</t>
    <phoneticPr fontId="6"/>
  </si>
  <si>
    <t>洲本市中川原町中川原1387－1</t>
    <rPh sb="0" eb="3">
      <t>スモトシ</t>
    </rPh>
    <rPh sb="3" eb="4">
      <t>ナカ</t>
    </rPh>
    <rPh sb="4" eb="6">
      <t>カワハラ</t>
    </rPh>
    <rPh sb="6" eb="7">
      <t>チョウ</t>
    </rPh>
    <rPh sb="7" eb="10">
      <t>ナカカワハラ</t>
    </rPh>
    <phoneticPr fontId="6"/>
  </si>
  <si>
    <t>656-0023</t>
  </si>
  <si>
    <t>神戸市中央区脇浜海岸通2丁目2番4号</t>
  </si>
  <si>
    <t>神戸市中央区東雲通3-4-3</t>
  </si>
  <si>
    <t>神戸市須磨区平田町3-2-15</t>
  </si>
  <si>
    <t>神戸市中央区播磨町21番1</t>
  </si>
  <si>
    <t>神戸市中央区伊藤町121</t>
  </si>
  <si>
    <t>神戸市須磨区弥栄台3丁目1番2号</t>
  </si>
  <si>
    <t>神戸市東灘区住吉本町1丁目3－19</t>
  </si>
  <si>
    <t>神戸市中央区脇浜町3-6-9</t>
  </si>
  <si>
    <t>神戸市兵庫区御所通1丁目2番28号</t>
  </si>
  <si>
    <t>神戸市兵庫区大開通7丁目1-17</t>
  </si>
  <si>
    <t>神戸市西区玉津町高津橋137番地の1</t>
  </si>
  <si>
    <t>​650-0041</t>
  </si>
  <si>
    <t>神戸市中央区新港町7番1号</t>
  </si>
  <si>
    <t>神戸市中央区多聞通4-1-20　富士興業湊川ビル</t>
  </si>
  <si>
    <t>神戸市中央区波止場町2番1号</t>
  </si>
  <si>
    <t>神戸市中央区三宮町2-1-1</t>
  </si>
  <si>
    <t>神戸市東灘区本山中町4-1-8</t>
  </si>
  <si>
    <t>神戸市中央区御幸通４-２-15 三宮米本ビル4F</t>
  </si>
  <si>
    <t>神戸市中央区雲井通二丁目1番9号　TSKK神戸4階</t>
  </si>
  <si>
    <t>神戸市東灘区魚崎浜町15-2</t>
  </si>
  <si>
    <t>尼崎市武庫之荘6丁目24番16号</t>
  </si>
  <si>
    <t>姫路市青山北一丁目１番1号</t>
  </si>
  <si>
    <t>姫路市飾磨区中島3007</t>
    <phoneticPr fontId="6"/>
  </si>
  <si>
    <t>姫路市十二所前町105番地</t>
  </si>
  <si>
    <t>西脇市野村町1795-201</t>
  </si>
  <si>
    <t>三木市別所町小林477-10</t>
  </si>
  <si>
    <t>高砂市高砂町浜田町1-6-12</t>
  </si>
  <si>
    <t>加東市河高4004番地</t>
  </si>
  <si>
    <t>加東市上久米120の６番地</t>
  </si>
  <si>
    <t>多可郡多可町中区安楽田511</t>
  </si>
  <si>
    <t>多可郡多可町加美区多田90-1</t>
  </si>
  <si>
    <t>多可郡多可町中区糀屋90</t>
  </si>
  <si>
    <t>豊岡市日高町東芝435</t>
  </si>
  <si>
    <t>豊岡市中央町18-8</t>
  </si>
  <si>
    <t>丹波篠山市東吹1015番地1</t>
  </si>
  <si>
    <t>洲本市海岸通2-5-25</t>
  </si>
  <si>
    <t>洲本市小路谷20番地</t>
  </si>
  <si>
    <t>Ｒ</t>
    <phoneticPr fontId="6"/>
  </si>
  <si>
    <t>Ｅ</t>
    <phoneticPr fontId="6"/>
  </si>
  <si>
    <t>Ｋ</t>
    <phoneticPr fontId="6"/>
  </si>
  <si>
    <t>Ｉ</t>
    <phoneticPr fontId="6"/>
  </si>
  <si>
    <t>Ｈ</t>
    <phoneticPr fontId="6"/>
  </si>
  <si>
    <t>Ｄ</t>
    <phoneticPr fontId="6"/>
  </si>
  <si>
    <t>Ｇ</t>
    <phoneticPr fontId="6"/>
  </si>
  <si>
    <t>Ｍ</t>
    <phoneticPr fontId="6"/>
  </si>
  <si>
    <t>Ｊ</t>
    <phoneticPr fontId="6"/>
  </si>
  <si>
    <t>Ｏ</t>
    <phoneticPr fontId="6"/>
  </si>
  <si>
    <t>Ｎ</t>
    <phoneticPr fontId="6"/>
  </si>
  <si>
    <t>株式会社大地農園</t>
    <rPh sb="0" eb="4">
      <t>カブシキガイシャ</t>
    </rPh>
    <rPh sb="4" eb="6">
      <t>オオチ</t>
    </rPh>
    <rPh sb="6" eb="8">
      <t>ノウエン</t>
    </rPh>
    <phoneticPr fontId="6"/>
  </si>
  <si>
    <t>谷水加工板工業株式会社</t>
    <rPh sb="0" eb="1">
      <t>タニ</t>
    </rPh>
    <rPh sb="1" eb="2">
      <t>ミズ</t>
    </rPh>
    <rPh sb="2" eb="4">
      <t>カコウ</t>
    </rPh>
    <rPh sb="4" eb="5">
      <t>バン</t>
    </rPh>
    <rPh sb="5" eb="7">
      <t>コウギョウ</t>
    </rPh>
    <rPh sb="7" eb="11">
      <t>カブシキガイシャ</t>
    </rPh>
    <phoneticPr fontId="6"/>
  </si>
  <si>
    <t>×</t>
    <phoneticPr fontId="6"/>
  </si>
  <si>
    <t>669-3148</t>
  </si>
  <si>
    <t>669-3631</t>
  </si>
  <si>
    <t>丹波市山南町きらら通3</t>
  </si>
  <si>
    <t>丹波市氷上町賀茂1457番地１</t>
  </si>
  <si>
    <t>651-0073</t>
    <phoneticPr fontId="6"/>
  </si>
  <si>
    <t>671-2221</t>
    <phoneticPr fontId="6"/>
  </si>
  <si>
    <t>668-8655</t>
    <phoneticPr fontId="6"/>
  </si>
  <si>
    <t>神戸市東灘区向洋町中二丁目9番地1
神戸ファッションプラザ</t>
    <phoneticPr fontId="6"/>
  </si>
  <si>
    <t>神戸市中央区八幡通4-2-13
フラワーロード青山ビル2階</t>
    <phoneticPr fontId="6"/>
  </si>
  <si>
    <t>神戸市中央区東川崎町１丁目3-3 
ハーバーランドセンタービル18F</t>
    <phoneticPr fontId="6"/>
  </si>
  <si>
    <t>神戸市東灘区深江本町3-2-16
シャーメゾン東灘ビル302号</t>
    <phoneticPr fontId="6"/>
  </si>
  <si>
    <t>神戸市中央区御幸通６丁目１-２０
GEETEX　ASCENT BLDG９F</t>
    <phoneticPr fontId="6"/>
  </si>
  <si>
    <t>650-0046</t>
    <phoneticPr fontId="6"/>
  </si>
  <si>
    <t>668-8650</t>
    <phoneticPr fontId="6"/>
  </si>
  <si>
    <t>豊岡市千代田町1番5号</t>
    <rPh sb="0" eb="3">
      <t>トヨオカシ</t>
    </rPh>
    <rPh sb="3" eb="7">
      <t>チヨダチョウ</t>
    </rPh>
    <rPh sb="8" eb="9">
      <t>バン</t>
    </rPh>
    <rPh sb="10" eb="11">
      <t>ゴウ</t>
    </rPh>
    <phoneticPr fontId="6"/>
  </si>
  <si>
    <t>【規模別】</t>
    <rPh sb="1" eb="4">
      <t>キボベツ</t>
    </rPh>
    <phoneticPr fontId="6"/>
  </si>
  <si>
    <t>【職種別】</t>
    <rPh sb="1" eb="4">
      <t>ショクシュベツ</t>
    </rPh>
    <phoneticPr fontId="6"/>
  </si>
  <si>
    <t>【地域別】</t>
    <rPh sb="1" eb="4">
      <t>チイキベツ</t>
    </rPh>
    <phoneticPr fontId="6"/>
  </si>
  <si>
    <t>阪神</t>
    <phoneticPr fontId="5"/>
  </si>
  <si>
    <t>650-0045</t>
    <phoneticPr fontId="6"/>
  </si>
  <si>
    <t>神戸市中央区港島6丁目6番地の1</t>
    <rPh sb="0" eb="3">
      <t>コウベシ</t>
    </rPh>
    <rPh sb="3" eb="6">
      <t>チュウオウク</t>
    </rPh>
    <rPh sb="6" eb="8">
      <t>ミナトジマ</t>
    </rPh>
    <rPh sb="9" eb="11">
      <t>チョウメ</t>
    </rPh>
    <rPh sb="12" eb="14">
      <t>バンチ</t>
    </rPh>
    <phoneticPr fontId="6"/>
  </si>
  <si>
    <t>達成率</t>
    <rPh sb="0" eb="3">
      <t>タッセイリツ</t>
    </rPh>
    <phoneticPr fontId="6"/>
  </si>
  <si>
    <t>○</t>
    <phoneticPr fontId="6"/>
  </si>
  <si>
    <t>株式会社秋山組</t>
  </si>
  <si>
    <t>株式会社アソビゴエ</t>
  </si>
  <si>
    <t>株式会社EGIJ</t>
    <rPh sb="0" eb="4">
      <t>カブシキガイシャ</t>
    </rPh>
    <phoneticPr fontId="37"/>
  </si>
  <si>
    <t>株式会社いれ歯やさん</t>
    <rPh sb="0" eb="4">
      <t>カブシキガイシャ</t>
    </rPh>
    <rPh sb="6" eb="7">
      <t>ハ</t>
    </rPh>
    <phoneticPr fontId="37"/>
  </si>
  <si>
    <t>株式会社神戸ポートピアホテル</t>
  </si>
  <si>
    <t>情報セキュリティ株式会社</t>
  </si>
  <si>
    <t>有限会社シーズ</t>
  </si>
  <si>
    <t>株式会社TOWATECHNO</t>
  </si>
  <si>
    <t>株式会社be.love.company.</t>
  </si>
  <si>
    <t>兵庫県信用保証協会</t>
  </si>
  <si>
    <t>PORT STYLE株式会社</t>
  </si>
  <si>
    <t>メットライフ生命保険株式会社
（メットライフ生命　神戸サイト）</t>
  </si>
  <si>
    <t>株式会社モリエン</t>
    <rPh sb="0" eb="4">
      <t>カブシキガイシャ</t>
    </rPh>
    <phoneticPr fontId="37"/>
  </si>
  <si>
    <t>日本スピンドル製造株式会社</t>
    <rPh sb="0" eb="2">
      <t>ニホン</t>
    </rPh>
    <rPh sb="7" eb="9">
      <t>セイゾウ</t>
    </rPh>
    <rPh sb="9" eb="11">
      <t>カブシキ</t>
    </rPh>
    <rPh sb="11" eb="13">
      <t>カイシャ</t>
    </rPh>
    <phoneticPr fontId="37"/>
  </si>
  <si>
    <t>株式会社シュゼット・ホールディングス</t>
    <rPh sb="0" eb="2">
      <t>カブシキ</t>
    </rPh>
    <rPh sb="2" eb="4">
      <t>カイシャ</t>
    </rPh>
    <phoneticPr fontId="37"/>
  </si>
  <si>
    <t>株式会社ビィー・プランニング</t>
    <rPh sb="0" eb="2">
      <t>カブシキ</t>
    </rPh>
    <rPh sb="2" eb="4">
      <t>カイシャ</t>
    </rPh>
    <phoneticPr fontId="37"/>
  </si>
  <si>
    <t>株式会社リリーフ</t>
    <rPh sb="0" eb="2">
      <t>カブシキ</t>
    </rPh>
    <rPh sb="2" eb="4">
      <t>カイシャ</t>
    </rPh>
    <phoneticPr fontId="37"/>
  </si>
  <si>
    <t>社会福祉法人博愛福祉会</t>
  </si>
  <si>
    <t>株式会社籠谷</t>
    <rPh sb="0" eb="2">
      <t>カブシキ</t>
    </rPh>
    <rPh sb="2" eb="4">
      <t>カイシャ</t>
    </rPh>
    <rPh sb="4" eb="6">
      <t>カゴタニ</t>
    </rPh>
    <phoneticPr fontId="37"/>
  </si>
  <si>
    <t>キング醸造株式会社</t>
    <rPh sb="3" eb="9">
      <t>ジョウゾウカブシキカイシャ</t>
    </rPh>
    <phoneticPr fontId="37"/>
  </si>
  <si>
    <t>株式会社ユタックス</t>
    <rPh sb="0" eb="4">
      <t>カブシキカイシャ</t>
    </rPh>
    <phoneticPr fontId="37"/>
  </si>
  <si>
    <t>株式会社新興商運</t>
    <rPh sb="0" eb="2">
      <t>カブシキ</t>
    </rPh>
    <rPh sb="2" eb="4">
      <t>カイシャ</t>
    </rPh>
    <rPh sb="4" eb="6">
      <t>シンコウ</t>
    </rPh>
    <rPh sb="6" eb="8">
      <t>ショウウン</t>
    </rPh>
    <phoneticPr fontId="37"/>
  </si>
  <si>
    <t>有限会社地域サービスイモネ</t>
    <rPh sb="0" eb="4">
      <t>ユウゲンガイシャ</t>
    </rPh>
    <rPh sb="4" eb="6">
      <t>チイキ</t>
    </rPh>
    <phoneticPr fontId="37"/>
  </si>
  <si>
    <t>株式会社FromViVi</t>
    <rPh sb="0" eb="4">
      <t>カブシキガイシャ</t>
    </rPh>
    <phoneticPr fontId="47"/>
  </si>
  <si>
    <t>三井住友信託銀行株式会社　　　　　　　　（県内支社グループ申請）</t>
    <rPh sb="0" eb="2">
      <t>ミツイ</t>
    </rPh>
    <rPh sb="2" eb="4">
      <t>スミトモ</t>
    </rPh>
    <rPh sb="4" eb="6">
      <t>シンタク</t>
    </rPh>
    <rPh sb="6" eb="8">
      <t>ギンコウ</t>
    </rPh>
    <rPh sb="8" eb="12">
      <t>カブシキガイシャ</t>
    </rPh>
    <rPh sb="21" eb="23">
      <t>ケンナイ</t>
    </rPh>
    <rPh sb="23" eb="25">
      <t>シシャ</t>
    </rPh>
    <rPh sb="29" eb="31">
      <t>シンセイ</t>
    </rPh>
    <phoneticPr fontId="37"/>
  </si>
  <si>
    <t>有限会社菅原工業</t>
    <rPh sb="0" eb="2">
      <t>ユウゲン</t>
    </rPh>
    <rPh sb="2" eb="4">
      <t>カイシャ</t>
    </rPh>
    <rPh sb="4" eb="8">
      <t>スガハラコウギョウ</t>
    </rPh>
    <phoneticPr fontId="37"/>
  </si>
  <si>
    <t>袖長建設株式会社</t>
    <rPh sb="0" eb="1">
      <t>ソデ</t>
    </rPh>
    <rPh sb="1" eb="2">
      <t>ナガ</t>
    </rPh>
    <rPh sb="2" eb="4">
      <t>ケンセツ</t>
    </rPh>
    <rPh sb="4" eb="6">
      <t>カブシキ</t>
    </rPh>
    <rPh sb="6" eb="8">
      <t>カイシャ</t>
    </rPh>
    <phoneticPr fontId="37"/>
  </si>
  <si>
    <t>中田工芸株式会社</t>
    <rPh sb="0" eb="4">
      <t>ナカタコウゲイ</t>
    </rPh>
    <rPh sb="4" eb="6">
      <t>カブシキ</t>
    </rPh>
    <rPh sb="6" eb="8">
      <t>カイシャ</t>
    </rPh>
    <phoneticPr fontId="37"/>
  </si>
  <si>
    <t>有限会社もとやま</t>
    <rPh sb="0" eb="4">
      <t>ユウゲンカイシャ</t>
    </rPh>
    <phoneticPr fontId="37"/>
  </si>
  <si>
    <t>西部興産株式会社</t>
    <rPh sb="0" eb="2">
      <t>セイブ</t>
    </rPh>
    <rPh sb="2" eb="4">
      <t>コウサン</t>
    </rPh>
    <rPh sb="4" eb="6">
      <t>カブシキ</t>
    </rPh>
    <rPh sb="6" eb="8">
      <t>カイシャ</t>
    </rPh>
    <phoneticPr fontId="37"/>
  </si>
  <si>
    <t>建設業</t>
    <rPh sb="0" eb="3">
      <t>ケンセツギョウ</t>
    </rPh>
    <phoneticPr fontId="37"/>
  </si>
  <si>
    <t>医療、福祉</t>
    <rPh sb="0" eb="2">
      <t>イリョウ</t>
    </rPh>
    <rPh sb="3" eb="5">
      <t>フクシ</t>
    </rPh>
    <phoneticPr fontId="37"/>
  </si>
  <si>
    <t>サービス業</t>
    <rPh sb="4" eb="5">
      <t>ギョウ</t>
    </rPh>
    <phoneticPr fontId="37"/>
  </si>
  <si>
    <t>宿泊業、飲食サービス業</t>
    <rPh sb="0" eb="3">
      <t>シュクハクギョウ</t>
    </rPh>
    <rPh sb="4" eb="6">
      <t>インショク</t>
    </rPh>
    <rPh sb="10" eb="11">
      <t>ギョウ</t>
    </rPh>
    <phoneticPr fontId="37"/>
  </si>
  <si>
    <t>情報通信業</t>
    <rPh sb="0" eb="2">
      <t>ジョウホウ</t>
    </rPh>
    <rPh sb="2" eb="5">
      <t>ツウシンギョウ</t>
    </rPh>
    <phoneticPr fontId="37"/>
  </si>
  <si>
    <t>生活関連サービス業、娯楽業</t>
    <rPh sb="0" eb="2">
      <t>セイカツ</t>
    </rPh>
    <rPh sb="2" eb="4">
      <t>カンレン</t>
    </rPh>
    <rPh sb="8" eb="9">
      <t>ギョウ</t>
    </rPh>
    <rPh sb="10" eb="13">
      <t>ゴラクギョウ</t>
    </rPh>
    <phoneticPr fontId="37"/>
  </si>
  <si>
    <t>学術研究、専門・技術サービス業</t>
    <rPh sb="0" eb="4">
      <t>ガクジュツケンキュウ</t>
    </rPh>
    <rPh sb="5" eb="7">
      <t>センモン</t>
    </rPh>
    <rPh sb="8" eb="10">
      <t>ギジュツ</t>
    </rPh>
    <rPh sb="14" eb="15">
      <t>ギョウ</t>
    </rPh>
    <phoneticPr fontId="37"/>
  </si>
  <si>
    <t>金融業、保険業</t>
    <rPh sb="0" eb="3">
      <t>キンユウギョウ</t>
    </rPh>
    <rPh sb="4" eb="7">
      <t>ホケンギョウ</t>
    </rPh>
    <phoneticPr fontId="37"/>
  </si>
  <si>
    <t>卸売業、小売業</t>
    <rPh sb="0" eb="3">
      <t>オロシウリギョウ</t>
    </rPh>
    <rPh sb="4" eb="7">
      <t>コウリギョウ</t>
    </rPh>
    <phoneticPr fontId="37"/>
  </si>
  <si>
    <t>製造業</t>
    <rPh sb="0" eb="3">
      <t>セイゾウギョウ</t>
    </rPh>
    <phoneticPr fontId="37"/>
  </si>
  <si>
    <t>複合サービス業</t>
    <rPh sb="0" eb="2">
      <t>フクゴウ</t>
    </rPh>
    <rPh sb="6" eb="7">
      <t>ギョウ</t>
    </rPh>
    <phoneticPr fontId="37"/>
  </si>
  <si>
    <t>Ｑ</t>
    <phoneticPr fontId="6"/>
  </si>
  <si>
    <t>ハートスフードクリエーツ株式会社</t>
    <rPh sb="12" eb="16">
      <t>カブシキガイシャ</t>
    </rPh>
    <phoneticPr fontId="6"/>
  </si>
  <si>
    <t xml:space="preserve"> </t>
    <phoneticPr fontId="6"/>
  </si>
  <si>
    <t>第３回</t>
    <rPh sb="0" eb="1">
      <t>ダイ</t>
    </rPh>
    <rPh sb="2" eb="3">
      <t>カイ</t>
    </rPh>
    <phoneticPr fontId="6"/>
  </si>
  <si>
    <t>Ｒ5</t>
    <phoneticPr fontId="6"/>
  </si>
  <si>
    <t>※西播磨</t>
    <rPh sb="1" eb="2">
      <t>ニシ</t>
    </rPh>
    <rPh sb="2" eb="4">
      <t>ハリマ</t>
    </rPh>
    <phoneticPr fontId="6"/>
  </si>
  <si>
    <t>2社（1.4％）</t>
    <rPh sb="1" eb="2">
      <t>シャ</t>
    </rPh>
    <phoneticPr fontId="6"/>
  </si>
  <si>
    <t>①日本ジャイアントタイヤ（株）【たつの市】</t>
    <rPh sb="1" eb="3">
      <t>ニホン</t>
    </rPh>
    <rPh sb="12" eb="15">
      <t>カブ</t>
    </rPh>
    <rPh sb="19" eb="20">
      <t>シ</t>
    </rPh>
    <phoneticPr fontId="6"/>
  </si>
  <si>
    <t>②（有）菅原工業【太子町】</t>
    <rPh sb="1" eb="4">
      <t>ユウ</t>
    </rPh>
    <rPh sb="4" eb="6">
      <t>スガワラ</t>
    </rPh>
    <rPh sb="6" eb="8">
      <t>コウギョウ</t>
    </rPh>
    <rPh sb="9" eb="12">
      <t>タイシチョウ</t>
    </rPh>
    <phoneticPr fontId="6"/>
  </si>
  <si>
    <t>661-8510</t>
    <phoneticPr fontId="6"/>
  </si>
  <si>
    <t>尼崎市潮江4丁目2番30号</t>
    <rPh sb="0" eb="3">
      <t>アマガサキシ</t>
    </rPh>
    <rPh sb="3" eb="5">
      <t>シオエ</t>
    </rPh>
    <rPh sb="6" eb="8">
      <t>チョウメ</t>
    </rPh>
    <rPh sb="9" eb="10">
      <t>バン</t>
    </rPh>
    <rPh sb="12" eb="13">
      <t>ゴウ</t>
    </rPh>
    <phoneticPr fontId="6"/>
  </si>
  <si>
    <t>662-0927</t>
    <phoneticPr fontId="6"/>
  </si>
  <si>
    <t>西宮市久保町5－16</t>
    <rPh sb="0" eb="3">
      <t>ニシノミヤシ</t>
    </rPh>
    <rPh sb="3" eb="6">
      <t>クボチョウ</t>
    </rPh>
    <phoneticPr fontId="6"/>
  </si>
  <si>
    <t>662-0916</t>
    <phoneticPr fontId="6"/>
  </si>
  <si>
    <t>西宮市戸田町5－16　西宮ビル9F</t>
    <rPh sb="0" eb="3">
      <t>ニシノミヤシ</t>
    </rPh>
    <rPh sb="3" eb="6">
      <t>トダチョウ</t>
    </rPh>
    <rPh sb="11" eb="13">
      <t>ニシノミヤ</t>
    </rPh>
    <phoneticPr fontId="6"/>
  </si>
  <si>
    <t>663-8142</t>
    <phoneticPr fontId="6"/>
  </si>
  <si>
    <t>西宮市鳴尾浜2－1－26</t>
    <rPh sb="0" eb="3">
      <t>ニシノミヤシ</t>
    </rPh>
    <rPh sb="3" eb="5">
      <t>ナルオ</t>
    </rPh>
    <rPh sb="5" eb="6">
      <t>ハマ</t>
    </rPh>
    <phoneticPr fontId="6"/>
  </si>
  <si>
    <t>675-0023</t>
    <phoneticPr fontId="6"/>
  </si>
  <si>
    <t>加古川市平岡町新在家2333－2</t>
    <rPh sb="0" eb="4">
      <t>カコガワシ</t>
    </rPh>
    <rPh sb="4" eb="7">
      <t>ヒラオカチョウ</t>
    </rPh>
    <rPh sb="7" eb="10">
      <t>シンザイケ</t>
    </rPh>
    <phoneticPr fontId="6"/>
  </si>
  <si>
    <t>676-0005</t>
    <phoneticPr fontId="6"/>
  </si>
  <si>
    <t>高砂市荒井町御旅2丁目1番17号</t>
    <rPh sb="0" eb="3">
      <t>タカサゴシ</t>
    </rPh>
    <rPh sb="3" eb="6">
      <t>アライチョウ</t>
    </rPh>
    <rPh sb="6" eb="8">
      <t>オタビ</t>
    </rPh>
    <rPh sb="9" eb="11">
      <t>チョウメ</t>
    </rPh>
    <rPh sb="12" eb="13">
      <t>バン</t>
    </rPh>
    <rPh sb="15" eb="16">
      <t>ゴウ</t>
    </rPh>
    <phoneticPr fontId="6"/>
  </si>
  <si>
    <t>675-1116</t>
    <phoneticPr fontId="6"/>
  </si>
  <si>
    <t>加古郡稲美町蛸草321</t>
    <rPh sb="0" eb="3">
      <t>カコグン</t>
    </rPh>
    <rPh sb="3" eb="6">
      <t>イナミチョウ</t>
    </rPh>
    <rPh sb="6" eb="8">
      <t>タコクサ</t>
    </rPh>
    <phoneticPr fontId="6"/>
  </si>
  <si>
    <t>677-0054</t>
    <phoneticPr fontId="6"/>
  </si>
  <si>
    <t>西脇市野村町201－1</t>
    <rPh sb="0" eb="3">
      <t>ニシワキシ</t>
    </rPh>
    <rPh sb="3" eb="5">
      <t>ノムラ</t>
    </rPh>
    <rPh sb="5" eb="6">
      <t>チョウ</t>
    </rPh>
    <phoneticPr fontId="6"/>
  </si>
  <si>
    <t>679-1102</t>
    <phoneticPr fontId="6"/>
  </si>
  <si>
    <t>多可郡多可町中区安楽田663</t>
    <rPh sb="0" eb="3">
      <t>タカグン</t>
    </rPh>
    <rPh sb="3" eb="6">
      <t>タカチョウ</t>
    </rPh>
    <rPh sb="6" eb="8">
      <t>ナカク</t>
    </rPh>
    <rPh sb="8" eb="9">
      <t>ヤス</t>
    </rPh>
    <rPh sb="9" eb="10">
      <t>ラク</t>
    </rPh>
    <rPh sb="10" eb="11">
      <t>タ</t>
    </rPh>
    <phoneticPr fontId="6"/>
  </si>
  <si>
    <t>676-0974</t>
    <phoneticPr fontId="6"/>
  </si>
  <si>
    <t>姫路市飯田491ー13</t>
    <rPh sb="0" eb="3">
      <t>ヒメジシ</t>
    </rPh>
    <rPh sb="3" eb="5">
      <t>イイダ</t>
    </rPh>
    <phoneticPr fontId="6"/>
  </si>
  <si>
    <t>670-0061</t>
    <phoneticPr fontId="6"/>
  </si>
  <si>
    <t>姫路市西今宿3丁目9－17</t>
    <rPh sb="0" eb="3">
      <t>ヒメジシ</t>
    </rPh>
    <rPh sb="3" eb="4">
      <t>ニシ</t>
    </rPh>
    <rPh sb="4" eb="5">
      <t>イマ</t>
    </rPh>
    <rPh sb="5" eb="6">
      <t>ヤド</t>
    </rPh>
    <rPh sb="7" eb="9">
      <t>チョウメ</t>
    </rPh>
    <phoneticPr fontId="6"/>
  </si>
  <si>
    <t>670-0927</t>
    <phoneticPr fontId="6"/>
  </si>
  <si>
    <t>姫路市駅前町252</t>
    <rPh sb="0" eb="3">
      <t>ヒメジシ</t>
    </rPh>
    <rPh sb="3" eb="6">
      <t>エキマエチョウ</t>
    </rPh>
    <phoneticPr fontId="6"/>
  </si>
  <si>
    <t>671-1561</t>
    <phoneticPr fontId="6"/>
  </si>
  <si>
    <t>揖保町太子町鵤275－5</t>
    <rPh sb="0" eb="3">
      <t>イボチョウ</t>
    </rPh>
    <rPh sb="3" eb="6">
      <t>タイシチョウ</t>
    </rPh>
    <rPh sb="6" eb="7">
      <t>イカルガ</t>
    </rPh>
    <phoneticPr fontId="6"/>
  </si>
  <si>
    <t>668-0062</t>
    <phoneticPr fontId="6"/>
  </si>
  <si>
    <t>豊岡市江本435－1</t>
    <rPh sb="0" eb="3">
      <t>トヨオカシ</t>
    </rPh>
    <rPh sb="3" eb="5">
      <t>エモト</t>
    </rPh>
    <phoneticPr fontId="6"/>
  </si>
  <si>
    <t>669-5301</t>
    <phoneticPr fontId="6"/>
  </si>
  <si>
    <t>豊岡市日高町江原92</t>
    <rPh sb="0" eb="3">
      <t>トヨオカシ</t>
    </rPh>
    <rPh sb="3" eb="6">
      <t>ヒダカチョウ</t>
    </rPh>
    <rPh sb="6" eb="8">
      <t>エハラ</t>
    </rPh>
    <phoneticPr fontId="6"/>
  </si>
  <si>
    <t>668-0871</t>
    <phoneticPr fontId="6"/>
  </si>
  <si>
    <t>豊岡市梶原309－6</t>
    <rPh sb="0" eb="3">
      <t>トヨオカシ</t>
    </rPh>
    <rPh sb="3" eb="5">
      <t>カジハラ</t>
    </rPh>
    <phoneticPr fontId="6"/>
  </si>
  <si>
    <t>656-0313</t>
    <phoneticPr fontId="6"/>
  </si>
  <si>
    <t>南あわじ市松帆志知川584－1</t>
    <rPh sb="0" eb="1">
      <t>ミナミ</t>
    </rPh>
    <rPh sb="4" eb="5">
      <t>シ</t>
    </rPh>
    <rPh sb="5" eb="7">
      <t>マツホ</t>
    </rPh>
    <rPh sb="7" eb="9">
      <t>シチ</t>
    </rPh>
    <rPh sb="9" eb="10">
      <t>カワ</t>
    </rPh>
    <phoneticPr fontId="6"/>
  </si>
  <si>
    <t>神戸</t>
    <rPh sb="0" eb="2">
      <t>コウベ</t>
    </rPh>
    <phoneticPr fontId="6"/>
  </si>
  <si>
    <t>但馬</t>
    <rPh sb="0" eb="2">
      <t>タジマ</t>
    </rPh>
    <phoneticPr fontId="6"/>
  </si>
  <si>
    <t>淡路</t>
    <rPh sb="0" eb="2">
      <t>アワジ</t>
    </rPh>
    <phoneticPr fontId="6"/>
  </si>
  <si>
    <t>653-0044</t>
    <phoneticPr fontId="6"/>
  </si>
  <si>
    <t>神戸市長田区南駒栄町1番15号</t>
    <rPh sb="0" eb="3">
      <t>コウベシ</t>
    </rPh>
    <rPh sb="3" eb="6">
      <t>ナガタク</t>
    </rPh>
    <rPh sb="6" eb="7">
      <t>ミナミ</t>
    </rPh>
    <rPh sb="7" eb="10">
      <t>コマエチョウ</t>
    </rPh>
    <rPh sb="11" eb="12">
      <t>バン</t>
    </rPh>
    <rPh sb="14" eb="15">
      <t>ゴウ</t>
    </rPh>
    <phoneticPr fontId="6"/>
  </si>
  <si>
    <t>650-0027</t>
    <phoneticPr fontId="6"/>
  </si>
  <si>
    <t>神戸市中央区中町通4丁目2－11村上ビル3F</t>
    <rPh sb="0" eb="3">
      <t>コウベシ</t>
    </rPh>
    <rPh sb="3" eb="6">
      <t>チュウオウク</t>
    </rPh>
    <rPh sb="6" eb="8">
      <t>ナカマチ</t>
    </rPh>
    <rPh sb="8" eb="9">
      <t>トオ</t>
    </rPh>
    <rPh sb="10" eb="12">
      <t>チョウメ</t>
    </rPh>
    <rPh sb="16" eb="18">
      <t>ムラカミ</t>
    </rPh>
    <phoneticPr fontId="6"/>
  </si>
  <si>
    <t>657-0842</t>
    <phoneticPr fontId="6"/>
  </si>
  <si>
    <t>神戸市灘区船寺通4－6－10</t>
    <rPh sb="0" eb="3">
      <t>コウベシ</t>
    </rPh>
    <rPh sb="3" eb="5">
      <t>ナダク</t>
    </rPh>
    <rPh sb="5" eb="6">
      <t>フナ</t>
    </rPh>
    <rPh sb="6" eb="7">
      <t>テラ</t>
    </rPh>
    <rPh sb="7" eb="8">
      <t>トオ</t>
    </rPh>
    <phoneticPr fontId="6"/>
  </si>
  <si>
    <t>652-0801</t>
    <phoneticPr fontId="6"/>
  </si>
  <si>
    <t>神戸市兵庫区中道通1丁目3－1中道ビル3階</t>
    <rPh sb="0" eb="3">
      <t>コウベシ</t>
    </rPh>
    <rPh sb="3" eb="6">
      <t>ヒョウゴク</t>
    </rPh>
    <rPh sb="6" eb="8">
      <t>ナカミチ</t>
    </rPh>
    <rPh sb="8" eb="9">
      <t>トオ</t>
    </rPh>
    <rPh sb="10" eb="12">
      <t>チョウメ</t>
    </rPh>
    <rPh sb="15" eb="17">
      <t>ナカミチ</t>
    </rPh>
    <rPh sb="20" eb="21">
      <t>カイ</t>
    </rPh>
    <phoneticPr fontId="6"/>
  </si>
  <si>
    <t>神戸市中央区港島中町6丁目10番1</t>
    <rPh sb="0" eb="3">
      <t>コウベシ</t>
    </rPh>
    <rPh sb="3" eb="6">
      <t>チュウオウク</t>
    </rPh>
    <rPh sb="6" eb="8">
      <t>ミナトジマ</t>
    </rPh>
    <rPh sb="8" eb="10">
      <t>ナカマチ</t>
    </rPh>
    <rPh sb="11" eb="13">
      <t>チョウメ</t>
    </rPh>
    <rPh sb="15" eb="16">
      <t>バン</t>
    </rPh>
    <phoneticPr fontId="6"/>
  </si>
  <si>
    <t>神戸市中央区東川崎町1丁目3－3　
神戸ハーバーランドセンタービル</t>
    <rPh sb="0" eb="3">
      <t>コウベシ</t>
    </rPh>
    <rPh sb="3" eb="6">
      <t>チュウオウク</t>
    </rPh>
    <rPh sb="6" eb="10">
      <t>ヒガシカワサキチョウ</t>
    </rPh>
    <rPh sb="11" eb="13">
      <t>チョウメ</t>
    </rPh>
    <rPh sb="18" eb="20">
      <t>コウベ</t>
    </rPh>
    <phoneticPr fontId="6"/>
  </si>
  <si>
    <t>651-1101</t>
    <phoneticPr fontId="6"/>
  </si>
  <si>
    <t>神戸市北区山田町小部字南山2－631－2F</t>
    <rPh sb="0" eb="3">
      <t>コウベシ</t>
    </rPh>
    <rPh sb="3" eb="5">
      <t>キタク</t>
    </rPh>
    <rPh sb="5" eb="8">
      <t>ヤマダチョウ</t>
    </rPh>
    <rPh sb="8" eb="10">
      <t>コベ</t>
    </rPh>
    <rPh sb="10" eb="11">
      <t>アザ</t>
    </rPh>
    <rPh sb="11" eb="13">
      <t>ミナミヤマ</t>
    </rPh>
    <phoneticPr fontId="6"/>
  </si>
  <si>
    <t>651-2235</t>
    <phoneticPr fontId="6"/>
  </si>
  <si>
    <t>神戸市西区櫨谷町長谷274番地</t>
    <rPh sb="0" eb="3">
      <t>コウベシ</t>
    </rPh>
    <rPh sb="3" eb="5">
      <t>ニシク</t>
    </rPh>
    <rPh sb="5" eb="6">
      <t>ハゼ</t>
    </rPh>
    <rPh sb="6" eb="7">
      <t>タニ</t>
    </rPh>
    <rPh sb="7" eb="8">
      <t>チョウ</t>
    </rPh>
    <rPh sb="8" eb="10">
      <t>ハセ</t>
    </rPh>
    <rPh sb="13" eb="15">
      <t>バンチ</t>
    </rPh>
    <phoneticPr fontId="6"/>
  </si>
  <si>
    <t>658-0045</t>
    <phoneticPr fontId="6"/>
  </si>
  <si>
    <t>神戸市東灘区御影石町4丁目15番15　Ｎビル2F</t>
    <rPh sb="0" eb="3">
      <t>コウベシ</t>
    </rPh>
    <rPh sb="3" eb="6">
      <t>ヒガシナダク</t>
    </rPh>
    <rPh sb="6" eb="9">
      <t>ミカゲイシ</t>
    </rPh>
    <rPh sb="9" eb="10">
      <t>マチ</t>
    </rPh>
    <rPh sb="11" eb="13">
      <t>チョウメ</t>
    </rPh>
    <rPh sb="15" eb="16">
      <t>バン</t>
    </rPh>
    <phoneticPr fontId="6"/>
  </si>
  <si>
    <t>650-0022</t>
    <phoneticPr fontId="6"/>
  </si>
  <si>
    <t>神戸市中央区元町通3－9－8パルパローレビル3階</t>
    <rPh sb="0" eb="3">
      <t>コウベシ</t>
    </rPh>
    <rPh sb="3" eb="6">
      <t>チュウオウク</t>
    </rPh>
    <rPh sb="6" eb="8">
      <t>モトマチ</t>
    </rPh>
    <rPh sb="8" eb="9">
      <t>ドオリ</t>
    </rPh>
    <rPh sb="23" eb="24">
      <t>カイ</t>
    </rPh>
    <phoneticPr fontId="6"/>
  </si>
  <si>
    <t>651-0195</t>
    <phoneticPr fontId="6"/>
  </si>
  <si>
    <t>神戸市中央区浪花町62－1</t>
    <rPh sb="0" eb="3">
      <t>コウベシ</t>
    </rPh>
    <rPh sb="3" eb="6">
      <t>チュウオウク</t>
    </rPh>
    <rPh sb="6" eb="9">
      <t>ナニワチョウ</t>
    </rPh>
    <phoneticPr fontId="6"/>
  </si>
  <si>
    <t>650-0012</t>
    <phoneticPr fontId="6"/>
  </si>
  <si>
    <t>神戸市中央区北長狭通3－1－15　Gビル神戸三宮3階</t>
    <rPh sb="0" eb="3">
      <t>コウベシ</t>
    </rPh>
    <rPh sb="3" eb="6">
      <t>チュウオウク</t>
    </rPh>
    <rPh sb="6" eb="7">
      <t>キタ</t>
    </rPh>
    <rPh sb="7" eb="8">
      <t>ナガ</t>
    </rPh>
    <rPh sb="8" eb="9">
      <t>サ</t>
    </rPh>
    <rPh sb="9" eb="10">
      <t>トオ</t>
    </rPh>
    <rPh sb="20" eb="22">
      <t>コウベ</t>
    </rPh>
    <rPh sb="22" eb="24">
      <t>サンノミヤ</t>
    </rPh>
    <rPh sb="25" eb="26">
      <t>カイ</t>
    </rPh>
    <phoneticPr fontId="6"/>
  </si>
  <si>
    <t>神戸市中央区東川崎町1丁目1番3号
神戸クリスタルタワー22階</t>
    <rPh sb="18" eb="20">
      <t>コウベ</t>
    </rPh>
    <rPh sb="30" eb="31">
      <t>カイ</t>
    </rPh>
    <phoneticPr fontId="6"/>
  </si>
  <si>
    <t>652-0032</t>
    <phoneticPr fontId="6"/>
  </si>
  <si>
    <t>神戸市兵庫区荒田町1－4－5</t>
    <rPh sb="0" eb="3">
      <t>コウベシ</t>
    </rPh>
    <rPh sb="3" eb="6">
      <t>ヒョウゴク</t>
    </rPh>
    <rPh sb="6" eb="9">
      <t>アラタチョウ</t>
    </rPh>
    <phoneticPr fontId="6"/>
  </si>
  <si>
    <t>運輸業、郵便業</t>
    <rPh sb="0" eb="3">
      <t>ウンユギョウ</t>
    </rPh>
    <rPh sb="4" eb="6">
      <t>ユウビン</t>
    </rPh>
    <rPh sb="6" eb="7">
      <t>ギョウ</t>
    </rPh>
    <phoneticPr fontId="37"/>
  </si>
  <si>
    <t>300人超</t>
    <rPh sb="3" eb="4">
      <t>ニン</t>
    </rPh>
    <rPh sb="4" eb="5">
      <t>チョウ</t>
    </rPh>
    <phoneticPr fontId="6"/>
  </si>
  <si>
    <t>300人以下</t>
    <rPh sb="3" eb="4">
      <t>ニン</t>
    </rPh>
    <rPh sb="4" eb="6">
      <t>イカ</t>
    </rPh>
    <phoneticPr fontId="6"/>
  </si>
  <si>
    <t>100人以下</t>
    <rPh sb="3" eb="4">
      <t>ニン</t>
    </rPh>
    <rPh sb="4" eb="6">
      <t>イカ</t>
    </rPh>
    <phoneticPr fontId="6"/>
  </si>
  <si>
    <t>50人以下</t>
    <rPh sb="2" eb="3">
      <t>ニン</t>
    </rPh>
    <rPh sb="3" eb="5">
      <t>イカ</t>
    </rPh>
    <phoneticPr fontId="6"/>
  </si>
  <si>
    <t>20人以下</t>
    <rPh sb="2" eb="3">
      <t>ニン</t>
    </rPh>
    <rPh sb="3" eb="5">
      <t>イカ</t>
    </rPh>
    <phoneticPr fontId="6"/>
  </si>
  <si>
    <t>5人以下</t>
    <rPh sb="1" eb="2">
      <t>ニン</t>
    </rPh>
    <rPh sb="2" eb="4">
      <t>イカ</t>
    </rPh>
    <phoneticPr fontId="6"/>
  </si>
  <si>
    <t>姫路市石倉54-7</t>
    <rPh sb="0" eb="3">
      <t>ヒメジシ</t>
    </rPh>
    <rPh sb="3" eb="5">
      <t>イシクラ</t>
    </rPh>
    <phoneticPr fontId="51"/>
  </si>
  <si>
    <t>尼崎市扶桑町1-10</t>
    <rPh sb="0" eb="3">
      <t>アマガサキシ</t>
    </rPh>
    <rPh sb="3" eb="5">
      <t>フソウ</t>
    </rPh>
    <rPh sb="5" eb="6">
      <t>チョウ</t>
    </rPh>
    <phoneticPr fontId="51"/>
  </si>
  <si>
    <t>加古川加古川町寺家町621</t>
    <rPh sb="0" eb="3">
      <t>カコガワ</t>
    </rPh>
    <rPh sb="3" eb="7">
      <t>カコガワチョウ</t>
    </rPh>
    <rPh sb="7" eb="10">
      <t>ジケマチ</t>
    </rPh>
    <phoneticPr fontId="51"/>
  </si>
  <si>
    <t>美方郡香美町香住区香住779-1</t>
    <rPh sb="0" eb="3">
      <t>ミカタグン</t>
    </rPh>
    <rPh sb="3" eb="6">
      <t>カミチョウ</t>
    </rPh>
    <rPh sb="6" eb="8">
      <t>カスミ</t>
    </rPh>
    <rPh sb="8" eb="9">
      <t>ク</t>
    </rPh>
    <rPh sb="9" eb="11">
      <t>カスミ</t>
    </rPh>
    <phoneticPr fontId="51"/>
  </si>
  <si>
    <t>たつの市神宮町平野60</t>
    <rPh sb="3" eb="4">
      <t>シ</t>
    </rPh>
    <rPh sb="4" eb="7">
      <t>ジングウチョウ</t>
    </rPh>
    <rPh sb="7" eb="9">
      <t>ヒラノ</t>
    </rPh>
    <phoneticPr fontId="51"/>
  </si>
  <si>
    <t>加古郡稲美町国安字新開1256</t>
    <rPh sb="0" eb="3">
      <t>カコグン</t>
    </rPh>
    <rPh sb="3" eb="6">
      <t>イナミチョウ</t>
    </rPh>
    <rPh sb="6" eb="8">
      <t>クニヤス</t>
    </rPh>
    <rPh sb="8" eb="9">
      <t>ジ</t>
    </rPh>
    <rPh sb="9" eb="11">
      <t>シンカイ</t>
    </rPh>
    <phoneticPr fontId="51"/>
  </si>
  <si>
    <t>南あわじ市市市299-2</t>
    <rPh sb="0" eb="1">
      <t>ミナミ</t>
    </rPh>
    <rPh sb="4" eb="5">
      <t>シ</t>
    </rPh>
    <rPh sb="5" eb="6">
      <t>シ</t>
    </rPh>
    <rPh sb="6" eb="7">
      <t>シ</t>
    </rPh>
    <phoneticPr fontId="51"/>
  </si>
  <si>
    <t>高砂市高砂町浜田町1-11-15</t>
    <rPh sb="0" eb="3">
      <t>タカサゴシ</t>
    </rPh>
    <rPh sb="3" eb="6">
      <t>タカサゴチョウ</t>
    </rPh>
    <rPh sb="6" eb="9">
      <t>ハマダチョウ</t>
    </rPh>
    <phoneticPr fontId="51"/>
  </si>
  <si>
    <t>姫路市豊沢町137　姫路センタービル2階</t>
    <rPh sb="0" eb="3">
      <t>ヒメジシ</t>
    </rPh>
    <rPh sb="3" eb="6">
      <t>トヨサワチョウ</t>
    </rPh>
    <rPh sb="10" eb="12">
      <t>ヒメジ</t>
    </rPh>
    <rPh sb="19" eb="20">
      <t>カイ</t>
    </rPh>
    <phoneticPr fontId="51"/>
  </si>
  <si>
    <t>西宮市芦原町9-52</t>
    <rPh sb="0" eb="3">
      <t>ニシノミヤシ</t>
    </rPh>
    <rPh sb="3" eb="5">
      <t>アシハラ</t>
    </rPh>
    <rPh sb="5" eb="6">
      <t>マチ</t>
    </rPh>
    <phoneticPr fontId="51"/>
  </si>
  <si>
    <t>加西市別所町395</t>
    <rPh sb="0" eb="3">
      <t>カサイシ</t>
    </rPh>
    <rPh sb="3" eb="6">
      <t>ベッショチョウ</t>
    </rPh>
    <phoneticPr fontId="51"/>
  </si>
  <si>
    <t>佐用郡佐用町佐用3043-2</t>
    <rPh sb="0" eb="3">
      <t>サヨウグン</t>
    </rPh>
    <rPh sb="3" eb="6">
      <t>サヨウチョウ</t>
    </rPh>
    <rPh sb="6" eb="8">
      <t>サヨウ</t>
    </rPh>
    <phoneticPr fontId="51"/>
  </si>
  <si>
    <t>姫路市西新在家2-14-26</t>
    <rPh sb="0" eb="3">
      <t>ヒメジシ</t>
    </rPh>
    <rPh sb="3" eb="7">
      <t>ニシシンザイケ</t>
    </rPh>
    <phoneticPr fontId="51"/>
  </si>
  <si>
    <t>姫路市飾西735-1</t>
    <rPh sb="0" eb="3">
      <t>ヒメジシ</t>
    </rPh>
    <rPh sb="3" eb="4">
      <t>カザリ</t>
    </rPh>
    <rPh sb="4" eb="5">
      <t>ニシ</t>
    </rPh>
    <phoneticPr fontId="51"/>
  </si>
  <si>
    <t>たつの市龍野町日飼190</t>
    <rPh sb="3" eb="4">
      <t>シ</t>
    </rPh>
    <rPh sb="4" eb="7">
      <t>タツノチョウ</t>
    </rPh>
    <rPh sb="7" eb="8">
      <t>ヒ</t>
    </rPh>
    <rPh sb="8" eb="9">
      <t>カ</t>
    </rPh>
    <phoneticPr fontId="51"/>
  </si>
  <si>
    <t>加西市中野町1665</t>
    <rPh sb="0" eb="3">
      <t>カサイシ</t>
    </rPh>
    <rPh sb="3" eb="6">
      <t>ナカノチョウ</t>
    </rPh>
    <phoneticPr fontId="51"/>
  </si>
  <si>
    <t>西脇市西脇885－158 LLC Brillint BLDG.2F</t>
    <rPh sb="0" eb="3">
      <t>ニシワキシ</t>
    </rPh>
    <rPh sb="3" eb="5">
      <t>ニシワキ</t>
    </rPh>
    <phoneticPr fontId="51"/>
  </si>
  <si>
    <t>姫路市佃町68</t>
    <rPh sb="0" eb="3">
      <t>ヒメジシ</t>
    </rPh>
    <rPh sb="3" eb="5">
      <t>ツクダチョウ</t>
    </rPh>
    <phoneticPr fontId="51"/>
  </si>
  <si>
    <t>加古川市神野町神野225-1</t>
    <rPh sb="0" eb="4">
      <t>カコガワシ</t>
    </rPh>
    <rPh sb="4" eb="7">
      <t>カンノチョウ</t>
    </rPh>
    <rPh sb="7" eb="9">
      <t>カンノ</t>
    </rPh>
    <phoneticPr fontId="51"/>
  </si>
  <si>
    <t>養父市八鹿町八鹿1097-8</t>
    <rPh sb="0" eb="3">
      <t>ヤブシ</t>
    </rPh>
    <rPh sb="3" eb="6">
      <t>ヨウカチョウ</t>
    </rPh>
    <rPh sb="6" eb="8">
      <t>ヨウカ</t>
    </rPh>
    <phoneticPr fontId="51"/>
  </si>
  <si>
    <t>尼崎市七松町2-27-23</t>
    <rPh sb="0" eb="3">
      <t>アマガサキシ</t>
    </rPh>
    <rPh sb="3" eb="6">
      <t>ナナマツチョウ</t>
    </rPh>
    <phoneticPr fontId="51"/>
  </si>
  <si>
    <t>佐用郡佐用町佐用1111</t>
    <rPh sb="0" eb="3">
      <t>サヨウグン</t>
    </rPh>
    <rPh sb="3" eb="6">
      <t>サヨウチョウ</t>
    </rPh>
    <rPh sb="6" eb="8">
      <t>サヨウ</t>
    </rPh>
    <phoneticPr fontId="51"/>
  </si>
  <si>
    <t>美方郡香美町香住区香住133-1</t>
    <rPh sb="0" eb="3">
      <t>ミカタグン</t>
    </rPh>
    <rPh sb="3" eb="6">
      <t>カミチョウ</t>
    </rPh>
    <rPh sb="6" eb="8">
      <t>カスミ</t>
    </rPh>
    <rPh sb="8" eb="9">
      <t>ク</t>
    </rPh>
    <rPh sb="9" eb="11">
      <t>カスミ</t>
    </rPh>
    <phoneticPr fontId="51"/>
  </si>
  <si>
    <t>明石市魚住町中尾1058</t>
    <rPh sb="0" eb="2">
      <t>アカイシ</t>
    </rPh>
    <rPh sb="2" eb="3">
      <t>シ</t>
    </rPh>
    <rPh sb="3" eb="6">
      <t>ウオズミチョウ</t>
    </rPh>
    <rPh sb="6" eb="8">
      <t>ナカオ</t>
    </rPh>
    <phoneticPr fontId="51"/>
  </si>
  <si>
    <t>宍粟市山崎町御名226-1</t>
    <rPh sb="0" eb="3">
      <t>シソウシ</t>
    </rPh>
    <rPh sb="3" eb="6">
      <t>ヤマサキチョウ</t>
    </rPh>
    <rPh sb="6" eb="7">
      <t>オ</t>
    </rPh>
    <phoneticPr fontId="51"/>
  </si>
  <si>
    <t>西宮市生瀬東町2-16</t>
    <rPh sb="0" eb="3">
      <t>ニシノミヤシ</t>
    </rPh>
    <rPh sb="3" eb="5">
      <t>イクセ</t>
    </rPh>
    <rPh sb="5" eb="7">
      <t>ヒガシマチ</t>
    </rPh>
    <phoneticPr fontId="51"/>
  </si>
  <si>
    <t>姫路市大津区吉美380</t>
    <rPh sb="0" eb="3">
      <t>ヒメジシ</t>
    </rPh>
    <rPh sb="3" eb="5">
      <t>オオツ</t>
    </rPh>
    <rPh sb="5" eb="6">
      <t>ク</t>
    </rPh>
    <rPh sb="6" eb="8">
      <t>ヨシミ</t>
    </rPh>
    <phoneticPr fontId="51"/>
  </si>
  <si>
    <t>佐用郡佐用町佐用2891-3</t>
    <rPh sb="0" eb="3">
      <t>サヨウグン</t>
    </rPh>
    <rPh sb="3" eb="6">
      <t>サヨウチョウ</t>
    </rPh>
    <rPh sb="6" eb="8">
      <t>サヨウ</t>
    </rPh>
    <phoneticPr fontId="51"/>
  </si>
  <si>
    <t>西脇市寺内8-1</t>
    <rPh sb="0" eb="3">
      <t>ニシワキシ</t>
    </rPh>
    <rPh sb="3" eb="5">
      <t>テラウチ</t>
    </rPh>
    <phoneticPr fontId="51"/>
  </si>
  <si>
    <t>姫路市夢前町杉之内17</t>
    <rPh sb="0" eb="3">
      <t>ヒメジシ</t>
    </rPh>
    <rPh sb="3" eb="6">
      <t>ユメサキチョウ</t>
    </rPh>
    <rPh sb="6" eb="9">
      <t>スギノウチ</t>
    </rPh>
    <phoneticPr fontId="51"/>
  </si>
  <si>
    <t>豊岡市中陰639</t>
    <rPh sb="0" eb="3">
      <t>トヨオカシ</t>
    </rPh>
    <rPh sb="3" eb="5">
      <t>ナカカゲ</t>
    </rPh>
    <phoneticPr fontId="51"/>
  </si>
  <si>
    <t>加古川市加古川町北在家2055</t>
    <rPh sb="0" eb="4">
      <t>カコガワシ</t>
    </rPh>
    <rPh sb="4" eb="8">
      <t>カコガワチョウ</t>
    </rPh>
    <rPh sb="8" eb="9">
      <t>キタ</t>
    </rPh>
    <rPh sb="9" eb="11">
      <t>ザイケ</t>
    </rPh>
    <phoneticPr fontId="51"/>
  </si>
  <si>
    <t>丹波市青垣町佐治94-2</t>
    <rPh sb="0" eb="3">
      <t>タンバシ</t>
    </rPh>
    <rPh sb="3" eb="6">
      <t>アオガキチョウ</t>
    </rPh>
    <rPh sb="6" eb="8">
      <t>サジ</t>
    </rPh>
    <phoneticPr fontId="51"/>
  </si>
  <si>
    <t>姫路市北原1133-1</t>
    <rPh sb="0" eb="3">
      <t>ヒメジシ</t>
    </rPh>
    <rPh sb="3" eb="5">
      <t>キタハラ</t>
    </rPh>
    <phoneticPr fontId="51"/>
  </si>
  <si>
    <t>尼崎市東難波町2-1-13</t>
    <rPh sb="0" eb="3">
      <t>アマガサキシ</t>
    </rPh>
    <rPh sb="3" eb="4">
      <t>ヒガシ</t>
    </rPh>
    <rPh sb="4" eb="7">
      <t>ナンバチョウ</t>
    </rPh>
    <phoneticPr fontId="51"/>
  </si>
  <si>
    <t>宍粟市一宮町閏賀358</t>
    <rPh sb="0" eb="3">
      <t>シソウシ</t>
    </rPh>
    <rPh sb="3" eb="5">
      <t>イチミヤ</t>
    </rPh>
    <rPh sb="5" eb="6">
      <t>チョウ</t>
    </rPh>
    <phoneticPr fontId="51"/>
  </si>
  <si>
    <t>姫路市北条宮の町224 戸越ビル1F</t>
    <rPh sb="0" eb="3">
      <t>ヒメジシ</t>
    </rPh>
    <rPh sb="3" eb="5">
      <t>ホウジョウ</t>
    </rPh>
    <rPh sb="5" eb="6">
      <t>ミヤ</t>
    </rPh>
    <rPh sb="7" eb="8">
      <t>マチ</t>
    </rPh>
    <rPh sb="12" eb="14">
      <t>トゴシ</t>
    </rPh>
    <phoneticPr fontId="51"/>
  </si>
  <si>
    <t>医療法人社団　奉志会</t>
    <phoneticPr fontId="37"/>
  </si>
  <si>
    <t>住友精密工業株式会社</t>
    <rPh sb="0" eb="6">
      <t>スミトモセイミツコウギョウ</t>
    </rPh>
    <rPh sb="6" eb="8">
      <t>カブシキ</t>
    </rPh>
    <rPh sb="8" eb="10">
      <t>カイシャ</t>
    </rPh>
    <phoneticPr fontId="37"/>
  </si>
  <si>
    <t>株式会社中村建設</t>
    <rPh sb="0" eb="2">
      <t>カブシキ</t>
    </rPh>
    <rPh sb="2" eb="4">
      <t>カイシャ</t>
    </rPh>
    <rPh sb="4" eb="8">
      <t>ナカムラケンセツ</t>
    </rPh>
    <phoneticPr fontId="37"/>
  </si>
  <si>
    <t>株式会社帝国電機製作所</t>
    <rPh sb="0" eb="11">
      <t>カブシキカイシャテイコクデンキセイサクショ</t>
    </rPh>
    <phoneticPr fontId="37"/>
  </si>
  <si>
    <t>社会福祉法人日の出福祉会</t>
    <rPh sb="0" eb="2">
      <t>シャカイ</t>
    </rPh>
    <rPh sb="2" eb="4">
      <t>フクシ</t>
    </rPh>
    <rPh sb="4" eb="6">
      <t>ホウジン</t>
    </rPh>
    <rPh sb="6" eb="7">
      <t>ヒ</t>
    </rPh>
    <rPh sb="8" eb="9">
      <t>デ</t>
    </rPh>
    <rPh sb="9" eb="12">
      <t>フクシカイ</t>
    </rPh>
    <phoneticPr fontId="47"/>
  </si>
  <si>
    <t>南あわじ市商工会</t>
    <rPh sb="0" eb="1">
      <t>ミナミ</t>
    </rPh>
    <rPh sb="4" eb="5">
      <t>シ</t>
    </rPh>
    <rPh sb="5" eb="8">
      <t>ショウコウカイ</t>
    </rPh>
    <phoneticPr fontId="47"/>
  </si>
  <si>
    <t>株式会社兵庫エンジニアリング</t>
    <rPh sb="0" eb="4">
      <t>カブシキガイシャ</t>
    </rPh>
    <rPh sb="4" eb="6">
      <t>ヒョウゴ</t>
    </rPh>
    <phoneticPr fontId="47"/>
  </si>
  <si>
    <t>キャリアリンクファクトリー株式会社</t>
    <rPh sb="13" eb="17">
      <t>カブシキカイシャ</t>
    </rPh>
    <phoneticPr fontId="47"/>
  </si>
  <si>
    <t>古野電気株式会社</t>
    <rPh sb="0" eb="2">
      <t>フルノ</t>
    </rPh>
    <rPh sb="2" eb="4">
      <t>デンキ</t>
    </rPh>
    <rPh sb="4" eb="6">
      <t>カブシキ</t>
    </rPh>
    <rPh sb="6" eb="8">
      <t>カイシャ</t>
    </rPh>
    <phoneticPr fontId="47"/>
  </si>
  <si>
    <t>株式会社千石</t>
    <rPh sb="0" eb="4">
      <t>カブシキガイシャ</t>
    </rPh>
    <rPh sb="4" eb="6">
      <t>センゴク</t>
    </rPh>
    <phoneticPr fontId="47"/>
  </si>
  <si>
    <t>有限会社重田</t>
    <rPh sb="0" eb="4">
      <t>ユウゲンガイシャ</t>
    </rPh>
    <rPh sb="4" eb="6">
      <t>シゲタ</t>
    </rPh>
    <phoneticPr fontId="47"/>
  </si>
  <si>
    <t>大塚ファンド株式会社</t>
    <rPh sb="0" eb="2">
      <t>オオツカ</t>
    </rPh>
    <rPh sb="6" eb="10">
      <t>カブシキカイシャ</t>
    </rPh>
    <phoneticPr fontId="47"/>
  </si>
  <si>
    <t>フォレスト株式会社</t>
    <rPh sb="5" eb="7">
      <t>カブシキ</t>
    </rPh>
    <rPh sb="7" eb="9">
      <t>カイシャ</t>
    </rPh>
    <phoneticPr fontId="47"/>
  </si>
  <si>
    <t>KLASS株式会社</t>
    <rPh sb="5" eb="7">
      <t>カブシキ</t>
    </rPh>
    <rPh sb="7" eb="9">
      <t>カイシャ</t>
    </rPh>
    <phoneticPr fontId="47"/>
  </si>
  <si>
    <t>株式会社コタニ</t>
    <rPh sb="0" eb="2">
      <t>カブシキ</t>
    </rPh>
    <rPh sb="2" eb="4">
      <t>カイシャ</t>
    </rPh>
    <phoneticPr fontId="47"/>
  </si>
  <si>
    <t>株式会社エルエルシーコンピューター</t>
    <rPh sb="0" eb="4">
      <t>カブシキガイシャ</t>
    </rPh>
    <phoneticPr fontId="47"/>
  </si>
  <si>
    <t>株式会社アイデック</t>
    <rPh sb="0" eb="2">
      <t>カブシキ</t>
    </rPh>
    <rPh sb="2" eb="4">
      <t>カイシャ</t>
    </rPh>
    <phoneticPr fontId="47"/>
  </si>
  <si>
    <t>株式会社マルアイ</t>
    <rPh sb="0" eb="2">
      <t>カブシキ</t>
    </rPh>
    <rPh sb="2" eb="4">
      <t>カイシャ</t>
    </rPh>
    <phoneticPr fontId="47"/>
  </si>
  <si>
    <t>株式会社PEANUTS</t>
    <rPh sb="0" eb="2">
      <t>カブシキ</t>
    </rPh>
    <rPh sb="2" eb="4">
      <t>カイシャ</t>
    </rPh>
    <phoneticPr fontId="47"/>
  </si>
  <si>
    <t>株式会社オカモト・コンストラクション・システム</t>
    <phoneticPr fontId="47"/>
  </si>
  <si>
    <t>医療法人社団一葉会</t>
    <phoneticPr fontId="47"/>
  </si>
  <si>
    <t>合資会社中村組</t>
    <rPh sb="0" eb="7">
      <t>ゴウシカイシャナカムラグミ</t>
    </rPh>
    <phoneticPr fontId="47"/>
  </si>
  <si>
    <t>シバタ工業株式会社</t>
    <rPh sb="3" eb="5">
      <t>コウギョウ</t>
    </rPh>
    <rPh sb="5" eb="7">
      <t>カブシキ</t>
    </rPh>
    <rPh sb="7" eb="9">
      <t>カイシャ</t>
    </rPh>
    <phoneticPr fontId="47"/>
  </si>
  <si>
    <t>上林建設株式会社</t>
    <rPh sb="0" eb="2">
      <t>ウエバヤシ</t>
    </rPh>
    <rPh sb="2" eb="4">
      <t>ケンセツ</t>
    </rPh>
    <rPh sb="4" eb="8">
      <t>カブシキガイシャ</t>
    </rPh>
    <phoneticPr fontId="47"/>
  </si>
  <si>
    <t>徳山土木株式会社</t>
    <rPh sb="0" eb="8">
      <t>トクヤマドボクカブシキカイシャ</t>
    </rPh>
    <phoneticPr fontId="47"/>
  </si>
  <si>
    <t>大和工業株式会社</t>
    <rPh sb="0" eb="4">
      <t>ダイワコウギョウ</t>
    </rPh>
    <rPh sb="4" eb="6">
      <t>カブシキ</t>
    </rPh>
    <rPh sb="6" eb="8">
      <t>カイシャ</t>
    </rPh>
    <phoneticPr fontId="47"/>
  </si>
  <si>
    <t>有限会社佐用クリーンサービス</t>
    <rPh sb="0" eb="2">
      <t>ユウゲン</t>
    </rPh>
    <rPh sb="2" eb="4">
      <t>カイシャ</t>
    </rPh>
    <rPh sb="4" eb="6">
      <t>サヨウ</t>
    </rPh>
    <phoneticPr fontId="47"/>
  </si>
  <si>
    <t>社会福祉法人津万つまこども園</t>
    <rPh sb="0" eb="2">
      <t>シャカイ</t>
    </rPh>
    <rPh sb="2" eb="4">
      <t>フクシ</t>
    </rPh>
    <rPh sb="4" eb="6">
      <t>ホウジン</t>
    </rPh>
    <rPh sb="6" eb="8">
      <t>ツマ</t>
    </rPh>
    <rPh sb="13" eb="14">
      <t>エン</t>
    </rPh>
    <phoneticPr fontId="47"/>
  </si>
  <si>
    <t>ヒメジ理化株式会社</t>
    <phoneticPr fontId="47"/>
  </si>
  <si>
    <t>株式会社ユラク</t>
    <rPh sb="0" eb="2">
      <t>カブシキ</t>
    </rPh>
    <rPh sb="2" eb="4">
      <t>カイシャ</t>
    </rPh>
    <phoneticPr fontId="47"/>
  </si>
  <si>
    <t>株式会社フジヤ號</t>
    <rPh sb="0" eb="2">
      <t>カブシキ</t>
    </rPh>
    <rPh sb="2" eb="4">
      <t>カイシャ</t>
    </rPh>
    <phoneticPr fontId="47"/>
  </si>
  <si>
    <t>株式会社野生鳥獣対策連携センター</t>
  </si>
  <si>
    <t>アイベステクノ株式会社</t>
    <rPh sb="7" eb="11">
      <t>カブシキカイシャ</t>
    </rPh>
    <phoneticPr fontId="47"/>
  </si>
  <si>
    <t>有限会社エビオ</t>
    <rPh sb="0" eb="2">
      <t>ユウゲン</t>
    </rPh>
    <rPh sb="2" eb="4">
      <t>カイシャ</t>
    </rPh>
    <phoneticPr fontId="47"/>
  </si>
  <si>
    <t>株式会社一宮電機</t>
    <rPh sb="0" eb="2">
      <t>カブシキ</t>
    </rPh>
    <rPh sb="2" eb="4">
      <t>カイシャ</t>
    </rPh>
    <rPh sb="4" eb="6">
      <t>イチノミヤ</t>
    </rPh>
    <rPh sb="6" eb="8">
      <t>デンキ</t>
    </rPh>
    <phoneticPr fontId="47"/>
  </si>
  <si>
    <t>株式会社RUSH</t>
    <rPh sb="0" eb="4">
      <t>カブシキガイシャ</t>
    </rPh>
    <phoneticPr fontId="47"/>
  </si>
  <si>
    <t>但馬</t>
    <rPh sb="0" eb="2">
      <t>タジマ</t>
    </rPh>
    <phoneticPr fontId="37"/>
  </si>
  <si>
    <t>但馬</t>
    <rPh sb="0" eb="2">
      <t>タジマ</t>
    </rPh>
    <phoneticPr fontId="47"/>
  </si>
  <si>
    <t>淡路</t>
    <rPh sb="0" eb="2">
      <t>アワジ</t>
    </rPh>
    <phoneticPr fontId="47"/>
  </si>
  <si>
    <t>丹波</t>
    <rPh sb="0" eb="2">
      <t>タンバ</t>
    </rPh>
    <phoneticPr fontId="47"/>
  </si>
  <si>
    <t>建設業</t>
    <rPh sb="0" eb="3">
      <t>ケンセツギョウ</t>
    </rPh>
    <phoneticPr fontId="47"/>
  </si>
  <si>
    <t>生活関連サービス業、娯楽業</t>
    <rPh sb="0" eb="2">
      <t>セイカツ</t>
    </rPh>
    <rPh sb="2" eb="4">
      <t>カンレン</t>
    </rPh>
    <rPh sb="8" eb="9">
      <t>ギョウ</t>
    </rPh>
    <rPh sb="10" eb="13">
      <t>ゴラクギョウ</t>
    </rPh>
    <phoneticPr fontId="47"/>
  </si>
  <si>
    <t>製造業</t>
    <rPh sb="0" eb="3">
      <t>セイゾウギョウ</t>
    </rPh>
    <phoneticPr fontId="47"/>
  </si>
  <si>
    <t>宿泊業、飲食サービス業</t>
    <rPh sb="0" eb="3">
      <t>シュクハクギョウ</t>
    </rPh>
    <rPh sb="4" eb="6">
      <t>インショク</t>
    </rPh>
    <rPh sb="10" eb="11">
      <t>ギョウ</t>
    </rPh>
    <phoneticPr fontId="47"/>
  </si>
  <si>
    <t>情報通信業</t>
    <rPh sb="0" eb="2">
      <t>ジョウホウ</t>
    </rPh>
    <rPh sb="2" eb="5">
      <t>ツウシンギョウ</t>
    </rPh>
    <phoneticPr fontId="47"/>
  </si>
  <si>
    <t>教育、学習支援業</t>
    <rPh sb="0" eb="2">
      <t>キョウイク</t>
    </rPh>
    <rPh sb="3" eb="5">
      <t>ガクシュウ</t>
    </rPh>
    <rPh sb="5" eb="8">
      <t>シエンギョウ</t>
    </rPh>
    <phoneticPr fontId="47"/>
  </si>
  <si>
    <t>学術研究、専門・技術サービス業</t>
    <phoneticPr fontId="47"/>
  </si>
  <si>
    <t>運輸業、郵便業</t>
    <rPh sb="0" eb="3">
      <t>ウンユギョウ</t>
    </rPh>
    <rPh sb="4" eb="6">
      <t>ユウビン</t>
    </rPh>
    <rPh sb="6" eb="7">
      <t>ギョウ</t>
    </rPh>
    <phoneticPr fontId="47"/>
  </si>
  <si>
    <t>671-2231</t>
    <phoneticPr fontId="6"/>
  </si>
  <si>
    <t>660-0891</t>
    <phoneticPr fontId="6"/>
  </si>
  <si>
    <t>675-0066</t>
    <phoneticPr fontId="6"/>
  </si>
  <si>
    <t>679-4395</t>
    <phoneticPr fontId="6"/>
  </si>
  <si>
    <t>675-1114</t>
    <phoneticPr fontId="6"/>
  </si>
  <si>
    <t>656-0474</t>
    <phoneticPr fontId="6"/>
  </si>
  <si>
    <t>660-0052</t>
    <phoneticPr fontId="6"/>
  </si>
  <si>
    <t>676-0022</t>
    <phoneticPr fontId="6"/>
  </si>
  <si>
    <t>670-0964</t>
    <phoneticPr fontId="6"/>
  </si>
  <si>
    <t>677-0015</t>
    <phoneticPr fontId="6"/>
  </si>
  <si>
    <t>662-8580</t>
    <phoneticPr fontId="6"/>
  </si>
  <si>
    <t>675-2462</t>
    <phoneticPr fontId="6"/>
  </si>
  <si>
    <t>675-2102</t>
    <phoneticPr fontId="6"/>
  </si>
  <si>
    <t>672-0849</t>
    <phoneticPr fontId="6"/>
  </si>
  <si>
    <t>675-0003</t>
    <phoneticPr fontId="6"/>
  </si>
  <si>
    <t>667-0021</t>
    <phoneticPr fontId="6"/>
  </si>
  <si>
    <t>679-5301</t>
    <phoneticPr fontId="6"/>
  </si>
  <si>
    <t>669-6544</t>
    <phoneticPr fontId="6"/>
  </si>
  <si>
    <t>671-2535</t>
    <phoneticPr fontId="6"/>
  </si>
  <si>
    <t>669-1103</t>
    <phoneticPr fontId="6"/>
  </si>
  <si>
    <t>677-0022</t>
    <phoneticPr fontId="6"/>
  </si>
  <si>
    <t>671-2111</t>
    <phoneticPr fontId="6"/>
  </si>
  <si>
    <t>668-0013</t>
    <phoneticPr fontId="6"/>
  </si>
  <si>
    <t>675-0031</t>
    <phoneticPr fontId="6"/>
  </si>
  <si>
    <t>672-8002</t>
    <phoneticPr fontId="6"/>
  </si>
  <si>
    <t>Ｒ６</t>
    <phoneticPr fontId="6"/>
  </si>
  <si>
    <t>679-4195</t>
    <phoneticPr fontId="6"/>
  </si>
  <si>
    <t>674-0082</t>
    <phoneticPr fontId="6"/>
  </si>
  <si>
    <t>669-6455</t>
    <phoneticPr fontId="6"/>
  </si>
  <si>
    <t>670-0096</t>
    <phoneticPr fontId="6"/>
  </si>
  <si>
    <t>ミモザ</t>
    <phoneticPr fontId="6"/>
  </si>
  <si>
    <t>671-1133</t>
    <phoneticPr fontId="6"/>
  </si>
  <si>
    <t>671-4137</t>
    <phoneticPr fontId="6"/>
  </si>
  <si>
    <t>670-0948</t>
    <phoneticPr fontId="6"/>
  </si>
  <si>
    <t>671-2216</t>
    <phoneticPr fontId="6"/>
  </si>
  <si>
    <t>669-3811</t>
    <phoneticPr fontId="6"/>
  </si>
  <si>
    <t>兵庫南農業協同組合</t>
    <rPh sb="0" eb="9">
      <t>ヒョウゴミナミノウギョウキョウドウクミアイ</t>
    </rPh>
    <phoneticPr fontId="37"/>
  </si>
  <si>
    <t>株式会社ＺＡＰＰＡ</t>
    <rPh sb="0" eb="4">
      <t>カブシキガイシャ</t>
    </rPh>
    <phoneticPr fontId="37"/>
  </si>
  <si>
    <t>阪神</t>
    <rPh sb="0" eb="2">
      <t>ハンシン</t>
    </rPh>
    <phoneticPr fontId="37"/>
  </si>
  <si>
    <t>播磨</t>
    <rPh sb="0" eb="2">
      <t>ハリマ</t>
    </rPh>
    <phoneticPr fontId="37"/>
  </si>
  <si>
    <t>アステッキホールディングス株式会社</t>
    <rPh sb="13" eb="17">
      <t>カブシキカイシャ</t>
    </rPh>
    <phoneticPr fontId="37"/>
  </si>
  <si>
    <t>石光商事株式会社</t>
    <rPh sb="4" eb="8">
      <t>カブシキカイシャ</t>
    </rPh>
    <phoneticPr fontId="37"/>
  </si>
  <si>
    <t>株式会社海昇</t>
    <rPh sb="0" eb="4">
      <t>カブシキカイシャ</t>
    </rPh>
    <phoneticPr fontId="37"/>
  </si>
  <si>
    <t>近畿総合設備株式会社</t>
    <rPh sb="6" eb="10">
      <t>カブシキカイシャ</t>
    </rPh>
    <phoneticPr fontId="37"/>
  </si>
  <si>
    <t>ケンミン食品株式会社</t>
    <rPh sb="6" eb="10">
      <t>カブシキカイシャ</t>
    </rPh>
    <phoneticPr fontId="37"/>
  </si>
  <si>
    <t>株式会社神戸設計ルーム</t>
    <rPh sb="0" eb="4">
      <t>カブシキカイシャ</t>
    </rPh>
    <phoneticPr fontId="37"/>
  </si>
  <si>
    <t>コーベベビー株式会社</t>
    <rPh sb="6" eb="10">
      <t>カブシキカイシャ</t>
    </rPh>
    <phoneticPr fontId="37"/>
  </si>
  <si>
    <t>株式会社コベルコ科研</t>
    <rPh sb="0" eb="4">
      <t>カブシキカイシャ</t>
    </rPh>
    <phoneticPr fontId="37"/>
  </si>
  <si>
    <t>ジィ・アンド・ジィ株式会社</t>
    <rPh sb="9" eb="13">
      <t>カブシキカイシャ</t>
    </rPh>
    <phoneticPr fontId="37"/>
  </si>
  <si>
    <t>杉本電気工事株式会社</t>
    <rPh sb="6" eb="10">
      <t>カブシキカイシャ</t>
    </rPh>
    <phoneticPr fontId="37"/>
  </si>
  <si>
    <t>日本テクノロジーソリューション株式会社</t>
    <rPh sb="15" eb="19">
      <t>カブシキカイシャ</t>
    </rPh>
    <phoneticPr fontId="37"/>
  </si>
  <si>
    <t>株式会社デジアラホールディングス</t>
    <rPh sb="0" eb="4">
      <t>カブシキガイシャ</t>
    </rPh>
    <phoneticPr fontId="37"/>
  </si>
  <si>
    <t>株式会社Moi_Life</t>
    <rPh sb="0" eb="4">
      <t>カブシキカイシャ</t>
    </rPh>
    <phoneticPr fontId="37"/>
  </si>
  <si>
    <t>株式会社上組</t>
    <phoneticPr fontId="6"/>
  </si>
  <si>
    <t>有限会社鈴木在宅ケアサービス</t>
    <rPh sb="0" eb="4">
      <t>ユウゲンカイシャ</t>
    </rPh>
    <rPh sb="4" eb="6">
      <t>スズキ</t>
    </rPh>
    <phoneticPr fontId="5"/>
  </si>
  <si>
    <t>株式会社多田</t>
    <rPh sb="0" eb="4">
      <t>カブシキカイシャ</t>
    </rPh>
    <rPh sb="4" eb="6">
      <t>タダ</t>
    </rPh>
    <phoneticPr fontId="6"/>
  </si>
  <si>
    <t>株式会社森川貫一商店</t>
    <rPh sb="0" eb="4">
      <t>カブシキカイシャ</t>
    </rPh>
    <rPh sb="4" eb="6">
      <t>モリカワ</t>
    </rPh>
    <phoneticPr fontId="5"/>
  </si>
  <si>
    <t>株式会社山本電機製作所</t>
    <rPh sb="0" eb="4">
      <t>カブシキカイシャ</t>
    </rPh>
    <rPh sb="4" eb="6">
      <t>ヤマモト</t>
    </rPh>
    <phoneticPr fontId="5"/>
  </si>
  <si>
    <t>横山株式会社</t>
    <phoneticPr fontId="6"/>
  </si>
  <si>
    <t>Ｐ</t>
  </si>
  <si>
    <t>神戸市中央区栄町通6-1-19</t>
    <rPh sb="0" eb="6">
      <t>コウベシチュウオウク</t>
    </rPh>
    <rPh sb="6" eb="9">
      <t>サカエマチドオリ</t>
    </rPh>
    <phoneticPr fontId="6"/>
  </si>
  <si>
    <t>657-0856</t>
    <phoneticPr fontId="6"/>
  </si>
  <si>
    <t>神戸市灘区岩屋南町4-40</t>
    <rPh sb="0" eb="2">
      <t>コウベ</t>
    </rPh>
    <rPh sb="2" eb="3">
      <t>シ</t>
    </rPh>
    <rPh sb="3" eb="4">
      <t>ナダ</t>
    </rPh>
    <rPh sb="4" eb="5">
      <t>ク</t>
    </rPh>
    <rPh sb="5" eb="7">
      <t>イワヤ</t>
    </rPh>
    <rPh sb="7" eb="8">
      <t>ミナミ</t>
    </rPh>
    <rPh sb="8" eb="9">
      <t>マチ</t>
    </rPh>
    <phoneticPr fontId="6"/>
  </si>
  <si>
    <t>卸売業・小売業</t>
    <phoneticPr fontId="6"/>
  </si>
  <si>
    <t>神戸市中央区港島南町5-2-4</t>
    <rPh sb="0" eb="2">
      <t>コウベ</t>
    </rPh>
    <rPh sb="2" eb="3">
      <t>シ</t>
    </rPh>
    <rPh sb="3" eb="5">
      <t>チュウオウ</t>
    </rPh>
    <rPh sb="5" eb="6">
      <t>ク</t>
    </rPh>
    <rPh sb="6" eb="9">
      <t>ミナトジマミナミ</t>
    </rPh>
    <rPh sb="9" eb="10">
      <t>チョウ</t>
    </rPh>
    <phoneticPr fontId="6"/>
  </si>
  <si>
    <t>株式会社オフテクス</t>
    <rPh sb="0" eb="4">
      <t>カブシキガイシャ</t>
    </rPh>
    <phoneticPr fontId="1"/>
  </si>
  <si>
    <t>652-0845</t>
    <phoneticPr fontId="6"/>
  </si>
  <si>
    <t>神戸市兵庫区築地町3番80号</t>
    <rPh sb="0" eb="2">
      <t>コウベ</t>
    </rPh>
    <rPh sb="2" eb="3">
      <t>シ</t>
    </rPh>
    <rPh sb="3" eb="5">
      <t>ヒョウゴ</t>
    </rPh>
    <rPh sb="5" eb="6">
      <t>ク</t>
    </rPh>
    <rPh sb="6" eb="9">
      <t>ツキジマチ</t>
    </rPh>
    <rPh sb="10" eb="11">
      <t>バン</t>
    </rPh>
    <rPh sb="13" eb="14">
      <t>ゴウ</t>
    </rPh>
    <phoneticPr fontId="6"/>
  </si>
  <si>
    <t>651-5114</t>
    <phoneticPr fontId="6"/>
  </si>
  <si>
    <t>神戸市中央区浜辺通4-1-11</t>
    <rPh sb="0" eb="3">
      <t>コウベシ</t>
    </rPh>
    <rPh sb="3" eb="6">
      <t>チュウオウク</t>
    </rPh>
    <rPh sb="6" eb="9">
      <t>ハマベドオリ</t>
    </rPh>
    <phoneticPr fontId="6"/>
  </si>
  <si>
    <t>運輸業，郵便業</t>
    <phoneticPr fontId="37"/>
  </si>
  <si>
    <t>651-1513</t>
    <phoneticPr fontId="6"/>
  </si>
  <si>
    <t>神戸市北区八多町吉尾318番地１</t>
    <rPh sb="0" eb="2">
      <t>コウベ</t>
    </rPh>
    <rPh sb="2" eb="3">
      <t>シ</t>
    </rPh>
    <rPh sb="3" eb="4">
      <t>キタ</t>
    </rPh>
    <rPh sb="4" eb="5">
      <t>ク</t>
    </rPh>
    <rPh sb="5" eb="8">
      <t>ハタチョウ</t>
    </rPh>
    <rPh sb="8" eb="10">
      <t>ヨシオ</t>
    </rPh>
    <rPh sb="13" eb="15">
      <t>バンチ</t>
    </rPh>
    <phoneticPr fontId="6"/>
  </si>
  <si>
    <t>650-0024</t>
    <phoneticPr fontId="6"/>
  </si>
  <si>
    <t>神戸市中央区海岸通5-1-1</t>
    <rPh sb="0" eb="2">
      <t>コウベ</t>
    </rPh>
    <rPh sb="2" eb="3">
      <t>シ</t>
    </rPh>
    <rPh sb="3" eb="5">
      <t>チュウオウ</t>
    </rPh>
    <rPh sb="5" eb="6">
      <t>ク</t>
    </rPh>
    <rPh sb="6" eb="9">
      <t>カイガンドオリ</t>
    </rPh>
    <phoneticPr fontId="6"/>
  </si>
  <si>
    <t>651-0084</t>
    <phoneticPr fontId="6"/>
  </si>
  <si>
    <t>神戸市中央区磯辺通3丁目1-2大和地所三宮ビル</t>
    <rPh sb="0" eb="2">
      <t>コウベ</t>
    </rPh>
    <rPh sb="2" eb="3">
      <t>シ</t>
    </rPh>
    <rPh sb="3" eb="5">
      <t>チュウオウ</t>
    </rPh>
    <rPh sb="5" eb="6">
      <t>ク</t>
    </rPh>
    <rPh sb="6" eb="8">
      <t>イソベ</t>
    </rPh>
    <rPh sb="8" eb="9">
      <t>ドオリ</t>
    </rPh>
    <rPh sb="10" eb="12">
      <t>チョウメ</t>
    </rPh>
    <rPh sb="15" eb="17">
      <t>ダイワ</t>
    </rPh>
    <rPh sb="17" eb="19">
      <t>チショ</t>
    </rPh>
    <rPh sb="19" eb="21">
      <t>サンノミヤ</t>
    </rPh>
    <phoneticPr fontId="6"/>
  </si>
  <si>
    <t>Ｌ</t>
  </si>
  <si>
    <t>学術研究，専門・技術サービス業</t>
    <phoneticPr fontId="5"/>
  </si>
  <si>
    <t>658-0053</t>
    <phoneticPr fontId="6"/>
  </si>
  <si>
    <t>神戸市東灘区住吉宮町2丁目19番21号</t>
    <rPh sb="0" eb="2">
      <t>コウベ</t>
    </rPh>
    <rPh sb="2" eb="3">
      <t>シ</t>
    </rPh>
    <rPh sb="3" eb="6">
      <t>ヒガシナダク</t>
    </rPh>
    <rPh sb="6" eb="8">
      <t>スミヨシ</t>
    </rPh>
    <rPh sb="8" eb="9">
      <t>ミヤ</t>
    </rPh>
    <rPh sb="9" eb="10">
      <t>マチ</t>
    </rPh>
    <rPh sb="11" eb="13">
      <t>チョウメ</t>
    </rPh>
    <rPh sb="15" eb="16">
      <t>バン</t>
    </rPh>
    <rPh sb="18" eb="19">
      <t>ゴウ</t>
    </rPh>
    <phoneticPr fontId="6"/>
  </si>
  <si>
    <t>生活関連サービス業，娯楽業</t>
    <phoneticPr fontId="37"/>
  </si>
  <si>
    <t>神戸市中央区脇浜海岸通1-5-1　国際健康開発センター3F</t>
    <rPh sb="0" eb="2">
      <t>コウベ</t>
    </rPh>
    <rPh sb="2" eb="3">
      <t>シ</t>
    </rPh>
    <rPh sb="3" eb="5">
      <t>チュウオウ</t>
    </rPh>
    <rPh sb="5" eb="6">
      <t>ク</t>
    </rPh>
    <rPh sb="6" eb="8">
      <t>ワキハマ</t>
    </rPh>
    <rPh sb="8" eb="11">
      <t>カイガンドオリ</t>
    </rPh>
    <rPh sb="17" eb="19">
      <t>コクサイ</t>
    </rPh>
    <rPh sb="19" eb="21">
      <t>ケンコウ</t>
    </rPh>
    <rPh sb="21" eb="23">
      <t>カイハツ</t>
    </rPh>
    <phoneticPr fontId="6"/>
  </si>
  <si>
    <t>学術研究，専門・技術サービス業</t>
    <phoneticPr fontId="37"/>
  </si>
  <si>
    <t>神戸市中央区磯上通4-1-6KDX神戸ビル2F</t>
    <rPh sb="0" eb="2">
      <t>コウベ</t>
    </rPh>
    <rPh sb="2" eb="3">
      <t>シ</t>
    </rPh>
    <rPh sb="3" eb="5">
      <t>チュウオウ</t>
    </rPh>
    <rPh sb="5" eb="6">
      <t>ク</t>
    </rPh>
    <rPh sb="6" eb="8">
      <t>イソガミ</t>
    </rPh>
    <rPh sb="8" eb="9">
      <t>ドオリ</t>
    </rPh>
    <rPh sb="17" eb="19">
      <t>コウベ</t>
    </rPh>
    <phoneticPr fontId="6"/>
  </si>
  <si>
    <t>652-0816</t>
    <phoneticPr fontId="6"/>
  </si>
  <si>
    <t>神戸市兵庫区永沢町2-1-4</t>
    <rPh sb="0" eb="2">
      <t>コウベ</t>
    </rPh>
    <rPh sb="2" eb="3">
      <t>シ</t>
    </rPh>
    <rPh sb="3" eb="5">
      <t>ヒョウゴ</t>
    </rPh>
    <rPh sb="5" eb="6">
      <t>ク</t>
    </rPh>
    <rPh sb="6" eb="8">
      <t>ナガサワ</t>
    </rPh>
    <rPh sb="8" eb="9">
      <t>マチ</t>
    </rPh>
    <phoneticPr fontId="6"/>
  </si>
  <si>
    <t>655-0885</t>
    <phoneticPr fontId="6"/>
  </si>
  <si>
    <t>神戸市垂水区泉が丘4丁目1-36</t>
    <rPh sb="0" eb="2">
      <t>コウベ</t>
    </rPh>
    <rPh sb="2" eb="3">
      <t>シ</t>
    </rPh>
    <rPh sb="3" eb="5">
      <t>タルミ</t>
    </rPh>
    <rPh sb="5" eb="6">
      <t>ク</t>
    </rPh>
    <rPh sb="6" eb="7">
      <t>イズミ</t>
    </rPh>
    <rPh sb="8" eb="9">
      <t>オカ</t>
    </rPh>
    <rPh sb="10" eb="12">
      <t>チョウメ</t>
    </rPh>
    <phoneticPr fontId="6"/>
  </si>
  <si>
    <t>医療，福祉</t>
    <phoneticPr fontId="6"/>
  </si>
  <si>
    <t>650-0034</t>
    <phoneticPr fontId="6"/>
  </si>
  <si>
    <t>神戸市中央区京町70番地９階</t>
    <rPh sb="0" eb="2">
      <t>コウベ</t>
    </rPh>
    <rPh sb="2" eb="3">
      <t>シ</t>
    </rPh>
    <rPh sb="3" eb="5">
      <t>チュウオウ</t>
    </rPh>
    <rPh sb="5" eb="6">
      <t>ク</t>
    </rPh>
    <rPh sb="6" eb="7">
      <t>キョウ</t>
    </rPh>
    <rPh sb="7" eb="8">
      <t>マチ</t>
    </rPh>
    <rPh sb="10" eb="12">
      <t>バンチ</t>
    </rPh>
    <rPh sb="13" eb="14">
      <t>カイ</t>
    </rPh>
    <phoneticPr fontId="6"/>
  </si>
  <si>
    <t>神戸市中央区港島南町</t>
    <rPh sb="0" eb="2">
      <t>コウベ</t>
    </rPh>
    <rPh sb="2" eb="3">
      <t>シ</t>
    </rPh>
    <rPh sb="3" eb="5">
      <t>チュウオウ</t>
    </rPh>
    <rPh sb="5" eb="6">
      <t>ク</t>
    </rPh>
    <rPh sb="6" eb="9">
      <t>ミナトジマミナミ</t>
    </rPh>
    <rPh sb="9" eb="10">
      <t>チョウ</t>
    </rPh>
    <phoneticPr fontId="6"/>
  </si>
  <si>
    <t>658-0032</t>
    <phoneticPr fontId="6"/>
  </si>
  <si>
    <t>神戸市東灘区向洋町中6-9　神戸ファッションマート10s-05</t>
    <rPh sb="0" eb="2">
      <t>コウベ</t>
    </rPh>
    <rPh sb="2" eb="3">
      <t>シ</t>
    </rPh>
    <rPh sb="3" eb="5">
      <t>ヒガシナダ</t>
    </rPh>
    <rPh sb="5" eb="6">
      <t>ク</t>
    </rPh>
    <rPh sb="6" eb="10">
      <t>コウヨウチョウナカ</t>
    </rPh>
    <rPh sb="14" eb="16">
      <t>コウベ</t>
    </rPh>
    <phoneticPr fontId="6"/>
  </si>
  <si>
    <t>神戸市兵庫区荒田町1-7-12</t>
    <rPh sb="0" eb="2">
      <t>コウベ</t>
    </rPh>
    <rPh sb="2" eb="3">
      <t>シ</t>
    </rPh>
    <rPh sb="3" eb="5">
      <t>ヒョウゴ</t>
    </rPh>
    <rPh sb="5" eb="6">
      <t>ク</t>
    </rPh>
    <rPh sb="6" eb="8">
      <t>アラタ</t>
    </rPh>
    <rPh sb="8" eb="9">
      <t>マチ</t>
    </rPh>
    <phoneticPr fontId="6"/>
  </si>
  <si>
    <t>658-0041</t>
    <phoneticPr fontId="6"/>
  </si>
  <si>
    <t>神戸市東灘区住吉南町4丁目1-7</t>
    <rPh sb="0" eb="2">
      <t>コウベ</t>
    </rPh>
    <rPh sb="2" eb="3">
      <t>シ</t>
    </rPh>
    <rPh sb="3" eb="6">
      <t>ヒガシナダク</t>
    </rPh>
    <rPh sb="6" eb="8">
      <t>スミヨシ</t>
    </rPh>
    <rPh sb="8" eb="9">
      <t>ミナミ</t>
    </rPh>
    <rPh sb="9" eb="10">
      <t>マチ</t>
    </rPh>
    <rPh sb="11" eb="13">
      <t>チョウメ</t>
    </rPh>
    <phoneticPr fontId="6"/>
  </si>
  <si>
    <t>653-0031</t>
    <phoneticPr fontId="6"/>
  </si>
  <si>
    <t>神戸市長田区西尻池町1丁目2番3号</t>
    <rPh sb="0" eb="2">
      <t>コウベ</t>
    </rPh>
    <rPh sb="2" eb="3">
      <t>シ</t>
    </rPh>
    <rPh sb="3" eb="5">
      <t>ナガタ</t>
    </rPh>
    <rPh sb="5" eb="6">
      <t>ク</t>
    </rPh>
    <rPh sb="6" eb="7">
      <t>ニシ</t>
    </rPh>
    <rPh sb="7" eb="8">
      <t>シリ</t>
    </rPh>
    <rPh sb="8" eb="10">
      <t>イケマチ</t>
    </rPh>
    <rPh sb="11" eb="13">
      <t>チョウメ</t>
    </rPh>
    <rPh sb="14" eb="15">
      <t>バン</t>
    </rPh>
    <rPh sb="16" eb="17">
      <t>ゴウ</t>
    </rPh>
    <phoneticPr fontId="6"/>
  </si>
  <si>
    <t>652-0814</t>
    <phoneticPr fontId="6"/>
  </si>
  <si>
    <t>神戸市兵庫区門口町4-23</t>
    <rPh sb="0" eb="2">
      <t>コウベ</t>
    </rPh>
    <rPh sb="2" eb="3">
      <t>シ</t>
    </rPh>
    <rPh sb="3" eb="5">
      <t>ヒョウゴ</t>
    </rPh>
    <rPh sb="5" eb="6">
      <t>ク</t>
    </rPh>
    <rPh sb="6" eb="8">
      <t>カドグチ</t>
    </rPh>
    <rPh sb="8" eb="9">
      <t>マチ</t>
    </rPh>
    <phoneticPr fontId="6"/>
  </si>
  <si>
    <t>655-0045</t>
    <phoneticPr fontId="6"/>
  </si>
  <si>
    <t>神戸市垂水区北舞子4-10-25</t>
    <rPh sb="0" eb="2">
      <t>コウベ</t>
    </rPh>
    <rPh sb="2" eb="3">
      <t>シ</t>
    </rPh>
    <rPh sb="3" eb="5">
      <t>タルミ</t>
    </rPh>
    <rPh sb="5" eb="6">
      <t>ク</t>
    </rPh>
    <rPh sb="6" eb="7">
      <t>キタ</t>
    </rPh>
    <rPh sb="7" eb="9">
      <t>マイコ</t>
    </rPh>
    <phoneticPr fontId="6"/>
  </si>
  <si>
    <t>ミモザ認定企業一覧（R6年度）</t>
    <rPh sb="3" eb="5">
      <t>ニンテイ</t>
    </rPh>
    <rPh sb="5" eb="7">
      <t>キギョウ</t>
    </rPh>
    <rPh sb="7" eb="9">
      <t>イチラン</t>
    </rPh>
    <rPh sb="12" eb="14">
      <t>ネンド</t>
    </rPh>
    <phoneticPr fontId="6"/>
  </si>
  <si>
    <t>加古郡稲美町国岡3-3-11</t>
    <phoneticPr fontId="6"/>
  </si>
  <si>
    <t>675-1115　</t>
    <phoneticPr fontId="6"/>
  </si>
  <si>
    <t>株式会社ワイズケア</t>
    <rPh sb="0" eb="2">
      <t>カブシキ</t>
    </rPh>
    <rPh sb="2" eb="4">
      <t>カイシャ</t>
    </rPh>
    <phoneticPr fontId="37"/>
  </si>
  <si>
    <t>神戸市中央区港島南町7-2-8</t>
    <rPh sb="0" eb="2">
      <t>コウベ</t>
    </rPh>
    <rPh sb="2" eb="3">
      <t>シ</t>
    </rPh>
    <rPh sb="3" eb="5">
      <t>チュウオウ</t>
    </rPh>
    <rPh sb="5" eb="6">
      <t>ク</t>
    </rPh>
    <rPh sb="6" eb="9">
      <t>ミナトジマミナミ</t>
    </rPh>
    <rPh sb="9" eb="10">
      <t>チョウ</t>
    </rPh>
    <phoneticPr fontId="6"/>
  </si>
  <si>
    <t>阪神南</t>
    <rPh sb="0" eb="2">
      <t>ハンシン</t>
    </rPh>
    <rPh sb="2" eb="3">
      <t>ミナミ</t>
    </rPh>
    <phoneticPr fontId="5"/>
  </si>
  <si>
    <t>中播磨</t>
    <rPh sb="0" eb="1">
      <t>ナカ</t>
    </rPh>
    <rPh sb="1" eb="3">
      <t>ハリマ</t>
    </rPh>
    <phoneticPr fontId="5"/>
  </si>
  <si>
    <t>東播磨</t>
    <rPh sb="0" eb="1">
      <t>ヒガシ</t>
    </rPh>
    <rPh sb="1" eb="3">
      <t>ハリマ</t>
    </rPh>
    <phoneticPr fontId="5"/>
  </si>
  <si>
    <t>北播磨</t>
    <rPh sb="0" eb="1">
      <t>キタ</t>
    </rPh>
    <rPh sb="1" eb="3">
      <t>ハリマ</t>
    </rPh>
    <phoneticPr fontId="5"/>
  </si>
  <si>
    <t>阪神南</t>
    <rPh sb="2" eb="3">
      <t>ミナミ</t>
    </rPh>
    <phoneticPr fontId="5"/>
  </si>
  <si>
    <t>阪神北</t>
    <rPh sb="0" eb="2">
      <t>ハンシン</t>
    </rPh>
    <rPh sb="2" eb="3">
      <t>キタ</t>
    </rPh>
    <phoneticPr fontId="5"/>
  </si>
  <si>
    <t>西播磨</t>
    <rPh sb="0" eb="1">
      <t>ニシ</t>
    </rPh>
    <rPh sb="1" eb="3">
      <t>ハリマ</t>
    </rPh>
    <phoneticPr fontId="5"/>
  </si>
  <si>
    <t>阪神南</t>
    <rPh sb="0" eb="2">
      <t>ハンシン</t>
    </rPh>
    <rPh sb="2" eb="3">
      <t>ミナミ</t>
    </rPh>
    <phoneticPr fontId="6"/>
  </si>
  <si>
    <t>東播磨</t>
    <rPh sb="0" eb="1">
      <t>ヒガシ</t>
    </rPh>
    <rPh sb="1" eb="3">
      <t>ハリマ</t>
    </rPh>
    <phoneticPr fontId="6"/>
  </si>
  <si>
    <t>北播磨</t>
    <rPh sb="0" eb="1">
      <t>キタ</t>
    </rPh>
    <rPh sb="1" eb="3">
      <t>ハリマ</t>
    </rPh>
    <phoneticPr fontId="6"/>
  </si>
  <si>
    <t>中播磨</t>
    <rPh sb="0" eb="1">
      <t>ナカ</t>
    </rPh>
    <rPh sb="1" eb="3">
      <t>ハリマ</t>
    </rPh>
    <phoneticPr fontId="6"/>
  </si>
  <si>
    <t>西播磨</t>
    <rPh sb="0" eb="1">
      <t>ニシ</t>
    </rPh>
    <rPh sb="1" eb="3">
      <t>ハリマ</t>
    </rPh>
    <phoneticPr fontId="6"/>
  </si>
  <si>
    <t>阪神南</t>
    <rPh sb="0" eb="2">
      <t>ハンシン</t>
    </rPh>
    <rPh sb="2" eb="3">
      <t>ミナミ</t>
    </rPh>
    <phoneticPr fontId="37"/>
  </si>
  <si>
    <t>東播磨</t>
    <rPh sb="0" eb="1">
      <t>ヒガシ</t>
    </rPh>
    <rPh sb="1" eb="3">
      <t>ハリマ</t>
    </rPh>
    <phoneticPr fontId="37"/>
  </si>
  <si>
    <t>北播磨</t>
    <rPh sb="0" eb="1">
      <t>キタ</t>
    </rPh>
    <rPh sb="1" eb="3">
      <t>ハリマ</t>
    </rPh>
    <phoneticPr fontId="37"/>
  </si>
  <si>
    <t>中播磨</t>
    <rPh sb="0" eb="1">
      <t>ナカ</t>
    </rPh>
    <rPh sb="1" eb="3">
      <t>ハリマ</t>
    </rPh>
    <phoneticPr fontId="37"/>
  </si>
  <si>
    <t>西播磨</t>
    <rPh sb="0" eb="1">
      <t>ニシ</t>
    </rPh>
    <rPh sb="1" eb="3">
      <t>ハリマ</t>
    </rPh>
    <phoneticPr fontId="37"/>
  </si>
  <si>
    <t>企業名</t>
    <phoneticPr fontId="6"/>
  </si>
  <si>
    <t>神戸市東灘区向洋町中6-9　
神戸ファッションマート10s-05</t>
    <rPh sb="0" eb="2">
      <t>コウベ</t>
    </rPh>
    <rPh sb="2" eb="3">
      <t>シ</t>
    </rPh>
    <rPh sb="3" eb="5">
      <t>ヒガシナダ</t>
    </rPh>
    <rPh sb="5" eb="6">
      <t>ク</t>
    </rPh>
    <rPh sb="6" eb="10">
      <t>コウヨウチョウナカ</t>
    </rPh>
    <rPh sb="15" eb="17">
      <t>コウベ</t>
    </rPh>
    <phoneticPr fontId="6"/>
  </si>
  <si>
    <t>神戸市中央区脇浜海岸通1-5-1　
国際健康開発センター3F</t>
    <rPh sb="0" eb="2">
      <t>コウベ</t>
    </rPh>
    <rPh sb="2" eb="3">
      <t>シ</t>
    </rPh>
    <rPh sb="3" eb="5">
      <t>チュウオウ</t>
    </rPh>
    <rPh sb="5" eb="6">
      <t>ク</t>
    </rPh>
    <rPh sb="6" eb="8">
      <t>ワキハマ</t>
    </rPh>
    <rPh sb="8" eb="11">
      <t>カイガンドオリ</t>
    </rPh>
    <rPh sb="18" eb="20">
      <t>コクサイ</t>
    </rPh>
    <rPh sb="20" eb="22">
      <t>ケンコウ</t>
    </rPh>
    <rPh sb="22" eb="24">
      <t>カイハツ</t>
    </rPh>
    <phoneticPr fontId="6"/>
  </si>
  <si>
    <t>はみんぐふる社会保険労務士法人
みやこ事務所</t>
    <phoneticPr fontId="6"/>
  </si>
  <si>
    <t>日本テクノロジーソリューション
株式会社</t>
    <rPh sb="16" eb="20">
      <t>カブシキカイシャ</t>
    </rPh>
    <phoneticPr fontId="37"/>
  </si>
  <si>
    <t>株式会社
オカモト･コンストラクション･システム</t>
    <phoneticPr fontId="47"/>
  </si>
  <si>
    <t>株式会社秋山組</t>
    <phoneticPr fontId="6"/>
  </si>
  <si>
    <t>有限会社シーズ</t>
    <phoneticPr fontId="6"/>
  </si>
  <si>
    <t>メットライフ生命保険株式会社
（メットライフ生命　神戸サイト）</t>
    <phoneticPr fontId="6"/>
  </si>
  <si>
    <t>株式会社イーエスプランニング</t>
    <phoneticPr fontId="6"/>
  </si>
  <si>
    <t>大栄環境株式会社</t>
    <phoneticPr fontId="6"/>
  </si>
  <si>
    <t>兵庫トヨタ自動車株式会社</t>
    <phoneticPr fontId="6"/>
  </si>
  <si>
    <t>医療法人明倫会宮地病院</t>
    <phoneticPr fontId="6"/>
  </si>
  <si>
    <t>モロゾフ株式会社</t>
    <phoneticPr fontId="6"/>
  </si>
  <si>
    <t>三相電機株式会社</t>
    <phoneticPr fontId="6"/>
  </si>
  <si>
    <t>キャタピラージャパン合同会社</t>
    <phoneticPr fontId="6"/>
  </si>
  <si>
    <t>サカモトメタル株式会社</t>
    <phoneticPr fontId="6"/>
  </si>
  <si>
    <t>株式会社ソーイング竹内</t>
    <phoneticPr fontId="6"/>
  </si>
  <si>
    <t>株式会社ホテルニューアワジ</t>
    <phoneticPr fontId="6"/>
  </si>
  <si>
    <r>
      <t>企業名</t>
    </r>
    <r>
      <rPr>
        <b/>
        <sz val="20"/>
        <rFont val="Segoe UI Symbol"/>
        <family val="2"/>
      </rPr>
      <t>👇</t>
    </r>
    <rPh sb="0" eb="2">
      <t>キギョウ</t>
    </rPh>
    <rPh sb="2" eb="3">
      <t>メイ</t>
    </rPh>
    <phoneticPr fontId="6"/>
  </si>
  <si>
    <r>
      <rPr>
        <b/>
        <sz val="16"/>
        <rFont val="游ゴシック"/>
        <family val="3"/>
        <charset val="128"/>
      </rPr>
      <t>業種</t>
    </r>
    <r>
      <rPr>
        <b/>
        <sz val="20"/>
        <rFont val="Segoe UI Symbol"/>
        <family val="2"/>
      </rPr>
      <t>👇</t>
    </r>
    <rPh sb="0" eb="2">
      <t>ギョウシュ</t>
    </rPh>
    <phoneticPr fontId="6"/>
  </si>
  <si>
    <r>
      <t>地域</t>
    </r>
    <r>
      <rPr>
        <b/>
        <sz val="20"/>
        <rFont val="Segoe UI Symbol"/>
        <family val="2"/>
      </rPr>
      <t>👇</t>
    </r>
    <rPh sb="0" eb="2">
      <t>チイキ</t>
    </rPh>
    <phoneticPr fontId="6"/>
  </si>
  <si>
    <t>ミモザ認定企業一覧（R４・R５・R６年度）</t>
    <rPh sb="3" eb="5">
      <t>ニンテイ</t>
    </rPh>
    <rPh sb="5" eb="7">
      <t>キギョウ</t>
    </rPh>
    <rPh sb="7" eb="9">
      <t>イチラン</t>
    </rPh>
    <rPh sb="18" eb="20">
      <t>ネンド</t>
    </rPh>
    <phoneticPr fontId="6"/>
  </si>
  <si>
    <r>
      <rPr>
        <b/>
        <sz val="16"/>
        <rFont val="游ゴシック"/>
        <family val="3"/>
        <charset val="128"/>
      </rPr>
      <t>認定日</t>
    </r>
    <r>
      <rPr>
        <b/>
        <sz val="20"/>
        <rFont val="Segoe UI Symbol"/>
        <family val="2"/>
      </rPr>
      <t>👇</t>
    </r>
    <rPh sb="0" eb="3">
      <t>ニンテイビ</t>
    </rPh>
    <phoneticPr fontId="6"/>
  </si>
  <si>
    <t>神戸市中央区北長狭通3－1－15
Gビル神戸三宮3階</t>
    <rPh sb="0" eb="3">
      <t>コウベシ</t>
    </rPh>
    <rPh sb="3" eb="6">
      <t>チュウオウク</t>
    </rPh>
    <rPh sb="6" eb="7">
      <t>キタ</t>
    </rPh>
    <rPh sb="7" eb="8">
      <t>ナガ</t>
    </rPh>
    <rPh sb="8" eb="9">
      <t>サ</t>
    </rPh>
    <rPh sb="9" eb="10">
      <t>トオ</t>
    </rPh>
    <rPh sb="20" eb="22">
      <t>コウベ</t>
    </rPh>
    <rPh sb="22" eb="24">
      <t>サンノミヤ</t>
    </rPh>
    <rPh sb="25" eb="26">
      <t>カイ</t>
    </rPh>
    <phoneticPr fontId="6"/>
  </si>
  <si>
    <t>神戸市中央区元町通3－9－8
パルパローレビル3階</t>
    <rPh sb="0" eb="3">
      <t>コウベシ</t>
    </rPh>
    <rPh sb="3" eb="6">
      <t>チュウオウク</t>
    </rPh>
    <rPh sb="6" eb="8">
      <t>モトマチ</t>
    </rPh>
    <rPh sb="8" eb="9">
      <t>ドオリ</t>
    </rPh>
    <rPh sb="24" eb="25">
      <t>カイ</t>
    </rPh>
    <phoneticPr fontId="6"/>
  </si>
  <si>
    <t>所在地</t>
    <rPh sb="0" eb="3">
      <t>ショザイチ</t>
    </rPh>
    <phoneticPr fontId="6"/>
  </si>
  <si>
    <t>検索は各項目で並べ替え、絞込検索が可能です！</t>
    <rPh sb="0" eb="2">
      <t>ケンサク</t>
    </rPh>
    <rPh sb="3" eb="6">
      <t>カクコウモク</t>
    </rPh>
    <rPh sb="7" eb="8">
      <t>ナラ</t>
    </rPh>
    <rPh sb="9" eb="10">
      <t>カ</t>
    </rPh>
    <rPh sb="12" eb="14">
      <t>シボリコミ</t>
    </rPh>
    <rPh sb="14" eb="16">
      <t>ケンサク</t>
    </rPh>
    <rPh sb="17" eb="19">
      <t>カノウ</t>
    </rPh>
    <phoneticPr fontId="6"/>
  </si>
  <si>
    <t>神戸市中央区御幸通7丁目1番15号
ネスレハウス</t>
    <rPh sb="0" eb="3">
      <t>コウベシ</t>
    </rPh>
    <rPh sb="3" eb="6">
      <t>チュウオウク</t>
    </rPh>
    <rPh sb="6" eb="9">
      <t>ミユキドオ</t>
    </rPh>
    <rPh sb="10" eb="12">
      <t>チョウメ</t>
    </rPh>
    <rPh sb="13" eb="14">
      <t>バン</t>
    </rPh>
    <rPh sb="16" eb="17">
      <t>ゴウ</t>
    </rPh>
    <phoneticPr fontId="6"/>
  </si>
  <si>
    <t>神戸市中央区多聞通4-1-20
富士興業湊川ビル</t>
    <phoneticPr fontId="6"/>
  </si>
  <si>
    <t>神戸市中央区御幸通４-２-15
三宮米本ビル4F</t>
    <phoneticPr fontId="6"/>
  </si>
  <si>
    <t>神戸市中央区雲井通二丁目1番9号
TSKK神戸4階</t>
    <phoneticPr fontId="6"/>
  </si>
  <si>
    <t>西宮市南越木岩町11番6号
苦楽園エクセルビル401</t>
    <rPh sb="0" eb="3">
      <t>ニシノミヤシ</t>
    </rPh>
    <rPh sb="3" eb="4">
      <t>ミナミ</t>
    </rPh>
    <rPh sb="4" eb="6">
      <t>コシキ</t>
    </rPh>
    <rPh sb="6" eb="7">
      <t>イワ</t>
    </rPh>
    <rPh sb="7" eb="8">
      <t>マチ</t>
    </rPh>
    <rPh sb="10" eb="11">
      <t>バン</t>
    </rPh>
    <rPh sb="12" eb="13">
      <t>ゴウ</t>
    </rPh>
    <rPh sb="14" eb="17">
      <t>クラクエン</t>
    </rPh>
    <phoneticPr fontId="6"/>
  </si>
  <si>
    <t>三田市南が丘2-3-23　上谷ビル2階6号室</t>
    <phoneticPr fontId="6"/>
  </si>
  <si>
    <t>神戸市中央区中町通4丁目2－11
村上ビル3F</t>
    <rPh sb="0" eb="3">
      <t>コウベシ</t>
    </rPh>
    <rPh sb="3" eb="6">
      <t>チュウオウク</t>
    </rPh>
    <rPh sb="6" eb="8">
      <t>ナカマチ</t>
    </rPh>
    <rPh sb="8" eb="9">
      <t>トオ</t>
    </rPh>
    <rPh sb="10" eb="12">
      <t>チョウメ</t>
    </rPh>
    <rPh sb="17" eb="19">
      <t>ムラカミ</t>
    </rPh>
    <phoneticPr fontId="6"/>
  </si>
  <si>
    <t>神戸市東灘区御影石町4丁目15番15
Ｎビル2F</t>
    <rPh sb="0" eb="3">
      <t>コウベシ</t>
    </rPh>
    <rPh sb="3" eb="6">
      <t>ヒガシナダク</t>
    </rPh>
    <rPh sb="6" eb="9">
      <t>ミカゲイシ</t>
    </rPh>
    <rPh sb="9" eb="10">
      <t>マチ</t>
    </rPh>
    <rPh sb="11" eb="13">
      <t>チョウメ</t>
    </rPh>
    <rPh sb="15" eb="16">
      <t>バン</t>
    </rPh>
    <phoneticPr fontId="6"/>
  </si>
  <si>
    <t>神戸市中央区磯辺通3丁目1-2
大和地所三宮ビル</t>
    <rPh sb="0" eb="2">
      <t>コウベ</t>
    </rPh>
    <rPh sb="2" eb="3">
      <t>シ</t>
    </rPh>
    <rPh sb="3" eb="5">
      <t>チュウオウ</t>
    </rPh>
    <rPh sb="5" eb="6">
      <t>ク</t>
    </rPh>
    <rPh sb="6" eb="8">
      <t>イソベ</t>
    </rPh>
    <rPh sb="8" eb="9">
      <t>ドオリ</t>
    </rPh>
    <rPh sb="10" eb="12">
      <t>チョウメ</t>
    </rPh>
    <rPh sb="16" eb="18">
      <t>ダイワ</t>
    </rPh>
    <rPh sb="18" eb="20">
      <t>チショ</t>
    </rPh>
    <rPh sb="20" eb="22">
      <t>サンノミヤ</t>
    </rPh>
    <phoneticPr fontId="6"/>
  </si>
  <si>
    <t>西脇市西脇885－158
LLC Brillint BLDG.2F</t>
    <rPh sb="0" eb="3">
      <t>ニシワキシ</t>
    </rPh>
    <rPh sb="3" eb="5">
      <t>ニシワキ</t>
    </rPh>
    <phoneticPr fontId="51"/>
  </si>
  <si>
    <t>企業名をクリックすると各企業のホームページを見ることができます</t>
    <rPh sb="0" eb="3">
      <t>キギョウメイ</t>
    </rPh>
    <rPh sb="11" eb="12">
      <t>カク</t>
    </rPh>
    <rPh sb="12" eb="14">
      <t>キギョウ</t>
    </rPh>
    <rPh sb="22" eb="23">
      <t>ミ</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</si>
</sst>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0%"/>
    <numFmt numFmtId="178" formatCode="0_ "/>
    <numFmt numFmtId="179" formatCode="0_);[Red]\(0\)"/>
    <numFmt numFmtId="180" formatCode="yyyy&quot;年&quot;m&quot;月&quot;d&quot;日&quot;;@"/>
  </numFmts>
  <fonts count="77" x14ac:knownFonts="1">
    <font>
      <sz val="11"/>
      <color theme="1"/>
      <name val="游ゴシック"/>
      <family val="2"/>
      <charset val="128"/>
      <scheme val="minor"/>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0"/>
      <color theme="1"/>
      <name val="ＭＳ 明朝"/>
      <family val="1"/>
      <charset val="128"/>
    </font>
    <font>
      <sz val="10"/>
      <color rgb="FF000000"/>
      <name val="ＭＳ Ｐ明朝"/>
      <family val="1"/>
      <charset val="128"/>
    </font>
    <font>
      <sz val="11"/>
      <color theme="1"/>
      <name val="ＭＳ ゴシック"/>
      <family val="3"/>
      <charset val="128"/>
    </font>
    <font>
      <sz val="10"/>
      <color theme="1"/>
      <name val="ＭＳ Ｐ明朝"/>
      <family val="1"/>
      <charset val="128"/>
    </font>
    <font>
      <sz val="8"/>
      <color theme="1"/>
      <name val="ＭＳ 明朝"/>
      <family val="1"/>
      <charset val="128"/>
    </font>
    <font>
      <sz val="10"/>
      <name val="ＭＳ Ｐ明朝"/>
      <family val="1"/>
      <charset val="128"/>
    </font>
    <font>
      <sz val="9"/>
      <color theme="1"/>
      <name val="ＭＳ 明朝"/>
      <family val="1"/>
      <charset val="128"/>
    </font>
    <font>
      <sz val="11"/>
      <color theme="1"/>
      <name val="ＭＳ 明朝"/>
      <family val="1"/>
      <charset val="128"/>
    </font>
    <font>
      <sz val="8"/>
      <color theme="1"/>
      <name val="游ゴシック"/>
      <family val="2"/>
      <charset val="128"/>
      <scheme val="minor"/>
    </font>
    <font>
      <sz val="9"/>
      <color rgb="FF000000"/>
      <name val="ＭＳ Ｐ明朝"/>
      <family val="1"/>
      <charset val="128"/>
    </font>
    <font>
      <sz val="12"/>
      <color theme="1"/>
      <name val="游ゴシック"/>
      <family val="2"/>
      <charset val="128"/>
      <scheme val="minor"/>
    </font>
    <font>
      <sz val="16"/>
      <color theme="1"/>
      <name val="游ゴシック"/>
      <family val="2"/>
      <charset val="128"/>
      <scheme val="minor"/>
    </font>
    <font>
      <sz val="12"/>
      <color theme="1"/>
      <name val="游ゴシック"/>
      <family val="3"/>
      <charset val="128"/>
      <scheme val="minor"/>
    </font>
    <font>
      <sz val="9"/>
      <color theme="1"/>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11"/>
      <color rgb="FF0070C0"/>
      <name val="游ゴシック"/>
      <family val="3"/>
      <charset val="128"/>
      <scheme val="minor"/>
    </font>
    <font>
      <sz val="12"/>
      <color theme="1"/>
      <name val="ＭＳ Ｐゴシック"/>
      <family val="3"/>
      <charset val="128"/>
    </font>
    <font>
      <sz val="18"/>
      <color theme="1"/>
      <name val="游ゴシック"/>
      <family val="2"/>
      <charset val="128"/>
      <scheme val="minor"/>
    </font>
    <font>
      <sz val="18"/>
      <color theme="1"/>
      <name val="游ゴシック"/>
      <family val="3"/>
      <charset val="128"/>
      <scheme val="minor"/>
    </font>
    <font>
      <u/>
      <sz val="12"/>
      <color theme="1"/>
      <name val="游ゴシック"/>
      <family val="3"/>
      <charset val="128"/>
      <scheme val="minor"/>
    </font>
    <font>
      <sz val="14"/>
      <color theme="1"/>
      <name val="游ゴシック"/>
      <family val="3"/>
      <charset val="128"/>
      <scheme val="minor"/>
    </font>
    <font>
      <sz val="9"/>
      <color indexed="81"/>
      <name val="ＭＳ Ｐゴシック"/>
      <family val="3"/>
      <charset val="128"/>
    </font>
    <font>
      <sz val="9"/>
      <color theme="1"/>
      <name val="ＭＳ ゴシック"/>
      <family val="3"/>
      <charset val="128"/>
    </font>
    <font>
      <sz val="9"/>
      <color theme="1"/>
      <name val="ＭＳ Ｐ明朝"/>
      <family val="1"/>
      <charset val="128"/>
    </font>
    <font>
      <sz val="10"/>
      <color theme="1"/>
      <name val="ＭＳ Ｐゴシック"/>
      <family val="3"/>
      <charset val="128"/>
    </font>
    <font>
      <sz val="6"/>
      <name val="ＭＳ 明朝"/>
      <family val="2"/>
      <charset val="128"/>
    </font>
    <font>
      <sz val="12"/>
      <color theme="1"/>
      <name val="ＭＳ ゴシック"/>
      <family val="3"/>
      <charset val="128"/>
    </font>
    <font>
      <sz val="10.5"/>
      <color theme="1"/>
      <name val="BIZ UDゴシック"/>
      <family val="3"/>
      <charset val="128"/>
    </font>
    <font>
      <sz val="11"/>
      <color theme="1"/>
      <name val="游ゴシック"/>
      <family val="2"/>
      <scheme val="minor"/>
    </font>
    <font>
      <b/>
      <sz val="12"/>
      <color theme="1"/>
      <name val="游ゴシック"/>
      <family val="3"/>
      <charset val="128"/>
      <scheme val="minor"/>
    </font>
    <font>
      <sz val="10"/>
      <color rgb="FF333333"/>
      <name val="ＭＳ 明朝"/>
      <family val="1"/>
      <charset val="128"/>
    </font>
    <font>
      <sz val="10"/>
      <color rgb="FF000000"/>
      <name val="ＭＳ 明朝"/>
      <family val="1"/>
      <charset val="128"/>
    </font>
    <font>
      <sz val="10"/>
      <color rgb="FF222222"/>
      <name val="ＭＳ 明朝"/>
      <family val="1"/>
      <charset val="128"/>
    </font>
    <font>
      <sz val="10"/>
      <color rgb="FF202124"/>
      <name val="ＭＳ 明朝"/>
      <family val="1"/>
      <charset val="128"/>
    </font>
    <font>
      <sz val="14"/>
      <color theme="1"/>
      <name val="ＭＳ Ｐゴシック"/>
      <family val="3"/>
      <charset val="128"/>
    </font>
    <font>
      <sz val="6"/>
      <name val="游ゴシック"/>
      <family val="3"/>
      <charset val="128"/>
      <scheme val="minor"/>
    </font>
    <font>
      <sz val="10.5"/>
      <color theme="1"/>
      <name val="ＭＳ 明朝"/>
      <family val="1"/>
      <charset val="128"/>
    </font>
    <font>
      <sz val="11"/>
      <color rgb="FF000000"/>
      <name val="ＭＳ 明朝"/>
      <family val="1"/>
      <charset val="128"/>
    </font>
    <font>
      <sz val="9"/>
      <color rgb="FF000000"/>
      <name val="ＭＳ 明朝"/>
      <family val="1"/>
      <charset val="128"/>
    </font>
    <font>
      <sz val="11"/>
      <color theme="1"/>
      <name val="ＭＳ 明朝"/>
      <family val="2"/>
      <charset val="128"/>
    </font>
    <font>
      <sz val="9"/>
      <color theme="1"/>
      <name val="游ゴシック"/>
      <family val="3"/>
      <charset val="128"/>
      <scheme val="minor"/>
    </font>
    <font>
      <sz val="10"/>
      <color rgb="FF000000"/>
      <name val="游ゴシック"/>
      <family val="3"/>
      <charset val="128"/>
      <scheme val="minor"/>
    </font>
    <font>
      <sz val="8"/>
      <color theme="1"/>
      <name val="游ゴシック"/>
      <family val="3"/>
      <charset val="128"/>
      <scheme val="minor"/>
    </font>
    <font>
      <sz val="10.5"/>
      <color theme="1"/>
      <name val="游ゴシック"/>
      <family val="3"/>
      <charset val="128"/>
      <scheme val="minor"/>
    </font>
    <font>
      <sz val="10"/>
      <name val="游ゴシック"/>
      <family val="3"/>
      <charset val="128"/>
      <scheme val="minor"/>
    </font>
    <font>
      <sz val="10.5"/>
      <name val="游ゴシック"/>
      <family val="3"/>
      <charset val="128"/>
      <scheme val="minor"/>
    </font>
    <font>
      <sz val="9"/>
      <color rgb="FF000000"/>
      <name val="游ゴシック"/>
      <family val="3"/>
      <charset val="128"/>
      <scheme val="minor"/>
    </font>
    <font>
      <b/>
      <sz val="14"/>
      <color theme="0"/>
      <name val="游ゴシック"/>
      <family val="3"/>
      <charset val="128"/>
      <scheme val="minor"/>
    </font>
    <font>
      <sz val="11"/>
      <color rgb="FF000000"/>
      <name val="游ゴシック"/>
      <family val="3"/>
      <charset val="128"/>
      <scheme val="minor"/>
    </font>
    <font>
      <sz val="11"/>
      <color rgb="FF222222"/>
      <name val="游ゴシック"/>
      <family val="3"/>
      <charset val="128"/>
      <scheme val="minor"/>
    </font>
    <font>
      <sz val="11"/>
      <color rgb="FF333333"/>
      <name val="游ゴシック"/>
      <family val="3"/>
      <charset val="128"/>
      <scheme val="minor"/>
    </font>
    <font>
      <b/>
      <sz val="16"/>
      <name val="游ゴシック"/>
      <family val="3"/>
      <charset val="128"/>
      <scheme val="minor"/>
    </font>
    <font>
      <b/>
      <sz val="12"/>
      <color theme="0"/>
      <name val="游ゴシック"/>
      <family val="3"/>
      <charset val="128"/>
      <scheme val="minor"/>
    </font>
    <font>
      <u/>
      <sz val="11"/>
      <color theme="10"/>
      <name val="游ゴシック"/>
      <family val="2"/>
      <charset val="128"/>
      <scheme val="minor"/>
    </font>
    <font>
      <b/>
      <sz val="20"/>
      <name val="Segoe UI Symbol"/>
      <family val="2"/>
    </font>
    <font>
      <b/>
      <sz val="16"/>
      <name val="游ゴシック"/>
      <family val="3"/>
      <charset val="128"/>
    </font>
    <font>
      <b/>
      <sz val="20"/>
      <name val="游ゴシック"/>
      <family val="3"/>
      <charset val="128"/>
    </font>
    <font>
      <b/>
      <u/>
      <sz val="16"/>
      <name val="游ゴシック"/>
      <family val="3"/>
      <charset val="128"/>
      <scheme val="minor"/>
    </font>
    <font>
      <b/>
      <sz val="20"/>
      <name val="メイリオ"/>
      <family val="3"/>
      <charset val="128"/>
    </font>
    <font>
      <b/>
      <u/>
      <sz val="13"/>
      <name val="游ゴシック"/>
      <family val="3"/>
      <charset val="128"/>
      <scheme val="minor"/>
    </font>
    <font>
      <b/>
      <sz val="13"/>
      <color theme="1"/>
      <name val="游ゴシック"/>
      <family val="3"/>
      <charset val="128"/>
      <scheme val="minor"/>
    </font>
    <font>
      <b/>
      <sz val="13"/>
      <name val="游ゴシック"/>
      <family val="3"/>
      <charset val="128"/>
      <scheme val="minor"/>
    </font>
    <font>
      <b/>
      <sz val="12"/>
      <color rgb="FFFF0000"/>
      <name val="游ゴシック"/>
      <family val="3"/>
      <charset val="128"/>
      <scheme val="minor"/>
    </font>
    <font>
      <b/>
      <sz val="13"/>
      <color rgb="FFFF0000"/>
      <name val="游ゴシック"/>
      <family val="3"/>
      <charset val="128"/>
      <scheme val="minor"/>
    </font>
    <font>
      <b/>
      <sz val="12"/>
      <color rgb="FF000000"/>
      <name val="游ゴシック"/>
      <family val="3"/>
      <charset val="128"/>
      <scheme val="minor"/>
    </font>
  </fonts>
  <fills count="11">
    <fill>
      <patternFill patternType="none"/>
    </fill>
    <fill>
      <patternFill patternType="gray125"/>
    </fill>
    <fill>
      <patternFill patternType="solid">
        <fgColor theme="8" tint="0.599963377788628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1"/>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auto="1"/>
      </top>
      <bottom/>
      <diagonal/>
    </border>
    <border>
      <left/>
      <right style="thin">
        <color indexed="64"/>
      </right>
      <top/>
      <bottom/>
      <diagonal/>
    </border>
    <border>
      <left style="thin">
        <color indexed="64"/>
      </left>
      <right style="double">
        <color indexed="64"/>
      </right>
      <top/>
      <bottom/>
      <diagonal/>
    </border>
    <border>
      <left/>
      <right/>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rgb="FFFFFF00"/>
      </right>
      <top/>
      <bottom/>
      <diagonal/>
    </border>
    <border>
      <left style="double">
        <color theme="2" tint="-0.24994659260841701"/>
      </left>
      <right/>
      <top style="double">
        <color theme="2" tint="-0.24994659260841701"/>
      </top>
      <bottom style="double">
        <color theme="2" tint="-0.24994659260841701"/>
      </bottom>
      <diagonal/>
    </border>
    <border>
      <left/>
      <right/>
      <top style="double">
        <color theme="2" tint="-0.24994659260841701"/>
      </top>
      <bottom style="double">
        <color theme="2" tint="-0.24994659260841701"/>
      </bottom>
      <diagonal/>
    </border>
    <border>
      <left/>
      <right style="double">
        <color theme="2" tint="-0.24994659260841701"/>
      </right>
      <top style="double">
        <color theme="2" tint="-0.24994659260841701"/>
      </top>
      <bottom style="double">
        <color theme="2" tint="-0.24994659260841701"/>
      </bottom>
      <diagonal/>
    </border>
  </borders>
  <cellStyleXfs count="16">
    <xf numFmtId="0" fontId="0" fillId="0" borderId="0">
      <alignment vertical="center"/>
    </xf>
    <xf numFmtId="0" fontId="4" fillId="0" borderId="0">
      <alignment vertical="center"/>
    </xf>
    <xf numFmtId="9" fontId="4" fillId="0" borderId="0" applyFont="0" applyFill="0" applyBorder="0" applyAlignment="0" applyProtection="0">
      <alignment vertical="center"/>
    </xf>
    <xf numFmtId="0" fontId="40" fillId="0" borderId="0"/>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0" fontId="5"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65" fillId="0" borderId="0" applyNumberFormat="0" applyFill="0" applyBorder="0" applyAlignment="0" applyProtection="0">
      <alignment vertical="center"/>
    </xf>
  </cellStyleXfs>
  <cellXfs count="416">
    <xf numFmtId="0" fontId="0" fillId="0" borderId="0" xfId="0">
      <alignment vertical="center"/>
    </xf>
    <xf numFmtId="0" fontId="5" fillId="0" borderId="0" xfId="0" applyFont="1">
      <alignment vertical="center"/>
    </xf>
    <xf numFmtId="0" fontId="7" fillId="0" borderId="0" xfId="0" applyFont="1">
      <alignment vertical="center"/>
    </xf>
    <xf numFmtId="0" fontId="5" fillId="0" borderId="0" xfId="0" applyFont="1" applyAlignment="1">
      <alignment horizontal="center" vertical="center"/>
    </xf>
    <xf numFmtId="0" fontId="8" fillId="0" borderId="2" xfId="0" applyFont="1" applyBorder="1" applyAlignment="1">
      <alignment horizontal="center" vertical="center"/>
    </xf>
    <xf numFmtId="0" fontId="8" fillId="2" borderId="2" xfId="0" applyFont="1" applyFill="1" applyBorder="1" applyAlignment="1">
      <alignment horizontal="center" vertical="center"/>
    </xf>
    <xf numFmtId="0" fontId="10" fillId="0" borderId="2" xfId="0" applyFont="1" applyBorder="1" applyAlignment="1">
      <alignment horizontal="center" vertical="center" wrapText="1"/>
    </xf>
    <xf numFmtId="176" fontId="10" fillId="0" borderId="2" xfId="0" applyNumberFormat="1" applyFont="1" applyBorder="1" applyAlignment="1">
      <alignment horizontal="center" vertical="center" shrinkToFit="1"/>
    </xf>
    <xf numFmtId="176" fontId="10" fillId="0" borderId="2" xfId="0" applyNumberFormat="1" applyFont="1" applyBorder="1" applyAlignment="1">
      <alignment horizontal="left" vertical="center" wrapText="1"/>
    </xf>
    <xf numFmtId="176" fontId="10" fillId="0" borderId="2" xfId="0" applyNumberFormat="1" applyFont="1" applyBorder="1" applyAlignment="1">
      <alignment horizontal="center" vertical="center" wrapText="1"/>
    </xf>
    <xf numFmtId="0" fontId="10" fillId="0" borderId="2" xfId="0" applyFont="1" applyBorder="1" applyAlignment="1">
      <alignment horizontal="justify" vertical="center" wrapText="1"/>
    </xf>
    <xf numFmtId="0" fontId="12" fillId="3" borderId="0" xfId="0" applyFont="1" applyFill="1" applyAlignment="1">
      <alignment horizontal="center" vertical="center"/>
    </xf>
    <xf numFmtId="0" fontId="10" fillId="3" borderId="2" xfId="0" applyFont="1" applyFill="1" applyBorder="1" applyAlignment="1">
      <alignment horizontal="center" vertical="center" wrapText="1"/>
    </xf>
    <xf numFmtId="0" fontId="10" fillId="3" borderId="2" xfId="0" applyFont="1" applyFill="1" applyBorder="1" applyAlignment="1">
      <alignment horizontal="left" vertical="center" wrapText="1"/>
    </xf>
    <xf numFmtId="176" fontId="10" fillId="3" borderId="2" xfId="0" applyNumberFormat="1" applyFont="1" applyFill="1" applyBorder="1" applyAlignment="1">
      <alignment horizontal="center" vertical="center" wrapText="1"/>
    </xf>
    <xf numFmtId="0" fontId="10" fillId="3" borderId="2" xfId="0" applyFont="1" applyFill="1" applyBorder="1" applyAlignment="1">
      <alignment horizontal="justify" vertical="center" wrapText="1"/>
    </xf>
    <xf numFmtId="0" fontId="12" fillId="3" borderId="2" xfId="0" applyFont="1" applyFill="1" applyBorder="1" applyAlignment="1">
      <alignment horizontal="center" vertical="center" wrapText="1"/>
    </xf>
    <xf numFmtId="176" fontId="10" fillId="3" borderId="2" xfId="0" applyNumberFormat="1" applyFont="1" applyFill="1" applyBorder="1" applyAlignment="1">
      <alignment horizontal="left" vertical="center" wrapText="1"/>
    </xf>
    <xf numFmtId="0" fontId="13" fillId="0" borderId="2" xfId="0" applyFont="1" applyBorder="1" applyAlignment="1">
      <alignment horizontal="justify" vertical="center" wrapText="1"/>
    </xf>
    <xf numFmtId="0" fontId="10" fillId="0" borderId="2" xfId="0" applyFont="1" applyBorder="1" applyAlignment="1">
      <alignment vertical="center" shrinkToFit="1"/>
    </xf>
    <xf numFmtId="0" fontId="13" fillId="0" borderId="2" xfId="0" applyFont="1" applyBorder="1">
      <alignment vertical="center"/>
    </xf>
    <xf numFmtId="0" fontId="13" fillId="3" borderId="2" xfId="0" applyFont="1" applyFill="1" applyBorder="1">
      <alignment vertical="center"/>
    </xf>
    <xf numFmtId="0" fontId="14" fillId="3" borderId="2" xfId="0" applyFont="1" applyFill="1" applyBorder="1" applyAlignment="1">
      <alignment horizontal="center" vertical="center" wrapText="1"/>
    </xf>
    <xf numFmtId="0" fontId="5" fillId="0" borderId="2" xfId="0" applyFont="1" applyBorder="1">
      <alignment vertical="center"/>
    </xf>
    <xf numFmtId="0" fontId="5" fillId="0" borderId="2" xfId="0" applyFont="1" applyBorder="1" applyAlignment="1">
      <alignment horizontal="center" vertical="center"/>
    </xf>
    <xf numFmtId="176" fontId="10" fillId="0" borderId="0" xfId="0" applyNumberFormat="1" applyFont="1" applyAlignment="1">
      <alignment horizontal="center" vertical="center" wrapText="1"/>
    </xf>
    <xf numFmtId="0" fontId="18" fillId="0" borderId="0" xfId="0" applyFont="1">
      <alignment vertical="center"/>
    </xf>
    <xf numFmtId="0" fontId="18" fillId="0" borderId="0" xfId="0" applyFont="1" applyAlignment="1">
      <alignment horizontal="left" vertical="center"/>
    </xf>
    <xf numFmtId="0" fontId="0" fillId="0" borderId="2" xfId="0" applyBorder="1">
      <alignment vertical="center"/>
    </xf>
    <xf numFmtId="0" fontId="0" fillId="3" borderId="0" xfId="0" applyFill="1">
      <alignment vertical="center"/>
    </xf>
    <xf numFmtId="0" fontId="21" fillId="0" borderId="0" xfId="0" applyFont="1">
      <alignment vertical="center"/>
    </xf>
    <xf numFmtId="14" fontId="0" fillId="0" borderId="0" xfId="0" applyNumberFormat="1">
      <alignment vertical="center"/>
    </xf>
    <xf numFmtId="0" fontId="0" fillId="0" borderId="2" xfId="0" applyBorder="1" applyAlignment="1">
      <alignment horizontal="center" vertical="center"/>
    </xf>
    <xf numFmtId="0" fontId="20" fillId="0" borderId="0" xfId="0" applyFont="1">
      <alignment vertical="center"/>
    </xf>
    <xf numFmtId="0" fontId="23" fillId="0" borderId="2" xfId="0" applyFont="1" applyBorder="1">
      <alignment vertical="center"/>
    </xf>
    <xf numFmtId="0" fontId="24" fillId="0" borderId="2" xfId="0" applyFont="1" applyBorder="1" applyAlignment="1">
      <alignment horizontal="center" vertical="center" wrapText="1"/>
    </xf>
    <xf numFmtId="0" fontId="24" fillId="0" borderId="2" xfId="0" applyFont="1" applyBorder="1" applyAlignment="1">
      <alignment horizontal="left" vertical="center" wrapText="1"/>
    </xf>
    <xf numFmtId="56" fontId="24" fillId="3" borderId="2" xfId="0" applyNumberFormat="1" applyFont="1" applyFill="1" applyBorder="1" applyAlignment="1">
      <alignment horizontal="right" vertical="center" wrapText="1"/>
    </xf>
    <xf numFmtId="0" fontId="24" fillId="3" borderId="2" xfId="0" applyFont="1" applyFill="1" applyBorder="1" applyAlignment="1">
      <alignment horizontal="center" vertical="center" wrapText="1"/>
    </xf>
    <xf numFmtId="0" fontId="24" fillId="3" borderId="2" xfId="0" applyFont="1" applyFill="1" applyBorder="1" applyAlignment="1">
      <alignment horizontal="left" vertical="center" wrapText="1"/>
    </xf>
    <xf numFmtId="0" fontId="18" fillId="0" borderId="2" xfId="0" applyFont="1" applyBorder="1">
      <alignment vertical="center"/>
    </xf>
    <xf numFmtId="0" fontId="0" fillId="0" borderId="0" xfId="0" applyAlignment="1">
      <alignment horizontal="center" vertical="center"/>
    </xf>
    <xf numFmtId="0" fontId="0" fillId="0" borderId="0" xfId="0" applyAlignment="1">
      <alignment horizontal="left" vertical="center"/>
    </xf>
    <xf numFmtId="0" fontId="22" fillId="0" borderId="0" xfId="0" applyFont="1" applyAlignment="1">
      <alignment horizontal="left" vertical="center"/>
    </xf>
    <xf numFmtId="0" fontId="25" fillId="0" borderId="0" xfId="0" applyFont="1" applyAlignment="1">
      <alignment horizontal="left" vertical="center"/>
    </xf>
    <xf numFmtId="0" fontId="24" fillId="0" borderId="0" xfId="0" applyFont="1">
      <alignment vertical="center"/>
    </xf>
    <xf numFmtId="0" fontId="24" fillId="0" borderId="2" xfId="0" applyFont="1" applyBorder="1" applyAlignment="1">
      <alignment horizontal="center" vertical="center"/>
    </xf>
    <xf numFmtId="0" fontId="24" fillId="0" borderId="2" xfId="0" applyFont="1" applyBorder="1">
      <alignment vertical="center"/>
    </xf>
    <xf numFmtId="0" fontId="24" fillId="3" borderId="0" xfId="0" applyFont="1" applyFill="1" applyAlignment="1">
      <alignment horizontal="left" vertical="center" wrapText="1"/>
    </xf>
    <xf numFmtId="0" fontId="24" fillId="3" borderId="2" xfId="0" applyFont="1" applyFill="1" applyBorder="1" applyAlignment="1">
      <alignment horizontal="justify" vertical="center"/>
    </xf>
    <xf numFmtId="0" fontId="24" fillId="3" borderId="2" xfId="0" applyFont="1" applyFill="1" applyBorder="1" applyAlignment="1">
      <alignment horizontal="center" vertical="center"/>
    </xf>
    <xf numFmtId="0" fontId="24" fillId="0" borderId="2" xfId="0" applyFont="1" applyBorder="1" applyAlignment="1">
      <alignment horizontal="justify" vertical="center"/>
    </xf>
    <xf numFmtId="0" fontId="24" fillId="3" borderId="2" xfId="0" applyFont="1" applyFill="1" applyBorder="1">
      <alignment vertical="center"/>
    </xf>
    <xf numFmtId="0" fontId="26" fillId="3" borderId="2" xfId="0" applyFont="1" applyFill="1" applyBorder="1">
      <alignment vertical="center"/>
    </xf>
    <xf numFmtId="0" fontId="26" fillId="3" borderId="2" xfId="0" applyFont="1" applyFill="1" applyBorder="1" applyAlignment="1">
      <alignment horizontal="center" vertical="center"/>
    </xf>
    <xf numFmtId="0" fontId="24" fillId="0" borderId="2" xfId="0" applyFont="1" applyBorder="1" applyAlignment="1">
      <alignment horizontal="justify" vertical="center" shrinkToFit="1"/>
    </xf>
    <xf numFmtId="0" fontId="24" fillId="0" borderId="2" xfId="0" applyFont="1" applyBorder="1" applyAlignment="1">
      <alignment horizontal="center" vertical="center" shrinkToFit="1"/>
    </xf>
    <xf numFmtId="0" fontId="24" fillId="0" borderId="1" xfId="0" applyFont="1" applyBorder="1" applyAlignment="1">
      <alignment horizontal="center" vertical="center"/>
    </xf>
    <xf numFmtId="0" fontId="28" fillId="0" borderId="2" xfId="0" applyFont="1" applyBorder="1" applyAlignment="1">
      <alignment horizontal="justify" vertical="center"/>
    </xf>
    <xf numFmtId="0" fontId="28" fillId="0" borderId="2" xfId="0" applyFont="1" applyBorder="1">
      <alignment vertical="center"/>
    </xf>
    <xf numFmtId="0" fontId="0" fillId="0" borderId="2" xfId="0" applyBorder="1" applyAlignment="1">
      <alignment horizontal="right" vertical="center"/>
    </xf>
    <xf numFmtId="0" fontId="12" fillId="0" borderId="0" xfId="0" applyFont="1" applyAlignment="1">
      <alignment horizontal="center" vertical="center"/>
    </xf>
    <xf numFmtId="0" fontId="21" fillId="0" borderId="0" xfId="0" applyFont="1" applyAlignment="1">
      <alignment horizontal="center" vertical="center"/>
    </xf>
    <xf numFmtId="0" fontId="26" fillId="3" borderId="2" xfId="0" applyFont="1" applyFill="1" applyBorder="1" applyAlignment="1">
      <alignment horizontal="left" vertical="center" wrapText="1"/>
    </xf>
    <xf numFmtId="0" fontId="26" fillId="0" borderId="2" xfId="0" applyFont="1" applyBorder="1" applyAlignment="1">
      <alignment horizontal="left" vertical="center" wrapText="1"/>
    </xf>
    <xf numFmtId="56" fontId="26" fillId="3" borderId="2" xfId="0" applyNumberFormat="1" applyFont="1" applyFill="1" applyBorder="1" applyAlignment="1">
      <alignment horizontal="right" vertical="center" wrapText="1"/>
    </xf>
    <xf numFmtId="0" fontId="26" fillId="3" borderId="2" xfId="0" applyFont="1" applyFill="1" applyBorder="1" applyAlignment="1">
      <alignment horizontal="center" vertical="center" wrapText="1"/>
    </xf>
    <xf numFmtId="0" fontId="26" fillId="5" borderId="0" xfId="0" applyFont="1" applyFill="1" applyAlignment="1">
      <alignment horizontal="center" vertical="center"/>
    </xf>
    <xf numFmtId="0" fontId="26" fillId="5" borderId="2" xfId="0" applyFont="1" applyFill="1" applyBorder="1" applyAlignment="1">
      <alignment horizontal="center" vertical="center" wrapText="1"/>
    </xf>
    <xf numFmtId="0" fontId="24" fillId="5" borderId="2" xfId="0" applyFont="1" applyFill="1" applyBorder="1" applyAlignment="1">
      <alignment horizontal="center" vertical="center" wrapText="1"/>
    </xf>
    <xf numFmtId="56" fontId="24" fillId="0" borderId="1" xfId="0" applyNumberFormat="1" applyFont="1" applyBorder="1" applyAlignment="1">
      <alignment vertical="top"/>
    </xf>
    <xf numFmtId="56" fontId="24" fillId="0" borderId="9" xfId="0" applyNumberFormat="1" applyFont="1" applyBorder="1" applyAlignment="1">
      <alignment vertical="top"/>
    </xf>
    <xf numFmtId="56" fontId="24" fillId="0" borderId="6" xfId="0" applyNumberFormat="1" applyFont="1" applyBorder="1" applyAlignment="1">
      <alignment vertical="top"/>
    </xf>
    <xf numFmtId="0" fontId="31" fillId="0" borderId="0" xfId="0" applyFont="1">
      <alignment vertical="center"/>
    </xf>
    <xf numFmtId="14" fontId="5" fillId="0" borderId="0" xfId="0" applyNumberFormat="1" applyFont="1">
      <alignment vertical="center"/>
    </xf>
    <xf numFmtId="56" fontId="5" fillId="0" borderId="2" xfId="0" applyNumberFormat="1" applyFont="1" applyBorder="1">
      <alignment vertical="center"/>
    </xf>
    <xf numFmtId="56" fontId="5" fillId="0" borderId="0" xfId="0" applyNumberFormat="1" applyFont="1">
      <alignment vertical="center"/>
    </xf>
    <xf numFmtId="56" fontId="5" fillId="0" borderId="0" xfId="0" applyNumberFormat="1" applyFont="1" applyAlignment="1">
      <alignment horizontal="center" vertical="center"/>
    </xf>
    <xf numFmtId="0" fontId="20" fillId="0" borderId="0" xfId="0" applyFont="1" applyAlignment="1">
      <alignment horizontal="center" vertical="center"/>
    </xf>
    <xf numFmtId="56" fontId="5" fillId="0" borderId="2" xfId="0" applyNumberFormat="1" applyFont="1" applyBorder="1" applyAlignment="1">
      <alignment horizontal="right" vertical="center"/>
    </xf>
    <xf numFmtId="56" fontId="5" fillId="0" borderId="2" xfId="0" applyNumberFormat="1" applyFont="1" applyBorder="1" applyAlignment="1">
      <alignment horizontal="center" vertical="center"/>
    </xf>
    <xf numFmtId="0" fontId="8" fillId="0" borderId="2" xfId="0" applyFont="1" applyBorder="1">
      <alignment vertical="center"/>
    </xf>
    <xf numFmtId="0" fontId="0" fillId="4" borderId="0" xfId="0" applyFill="1">
      <alignment vertical="center"/>
    </xf>
    <xf numFmtId="0" fontId="0" fillId="4" borderId="2" xfId="0" applyFill="1" applyBorder="1" applyAlignment="1">
      <alignment horizontal="right" vertical="center"/>
    </xf>
    <xf numFmtId="0" fontId="17" fillId="3" borderId="2" xfId="0" applyFont="1" applyFill="1" applyBorder="1" applyAlignment="1">
      <alignment horizontal="center" vertical="center" wrapText="1"/>
    </xf>
    <xf numFmtId="0" fontId="8" fillId="0" borderId="6"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lignment vertical="center"/>
    </xf>
    <xf numFmtId="177" fontId="12" fillId="0" borderId="2" xfId="0" applyNumberFormat="1" applyFont="1" applyBorder="1">
      <alignment vertical="center"/>
    </xf>
    <xf numFmtId="177" fontId="0" fillId="0" borderId="2" xfId="0" applyNumberFormat="1" applyBorder="1">
      <alignment vertical="center"/>
    </xf>
    <xf numFmtId="176" fontId="10" fillId="0" borderId="0" xfId="0" applyNumberFormat="1" applyFont="1" applyAlignment="1">
      <alignment horizontal="left" vertical="center" wrapText="1"/>
    </xf>
    <xf numFmtId="0" fontId="13" fillId="2"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3" borderId="2" xfId="0" applyFont="1" applyFill="1" applyBorder="1" applyAlignment="1">
      <alignment horizontal="center" vertical="center" wrapText="1"/>
    </xf>
    <xf numFmtId="0" fontId="0" fillId="6" borderId="0" xfId="0" applyFill="1">
      <alignment vertical="center"/>
    </xf>
    <xf numFmtId="0" fontId="0" fillId="6" borderId="0" xfId="0" applyFill="1" applyAlignment="1">
      <alignment vertical="center" shrinkToFit="1"/>
    </xf>
    <xf numFmtId="0" fontId="8" fillId="0" borderId="1" xfId="0" applyFont="1" applyBorder="1" applyAlignment="1">
      <alignment horizontal="center" vertical="center"/>
    </xf>
    <xf numFmtId="58" fontId="0" fillId="0" borderId="2" xfId="0" applyNumberFormat="1" applyBorder="1" applyAlignment="1">
      <alignment horizontal="center" vertical="center"/>
    </xf>
    <xf numFmtId="0" fontId="0" fillId="0" borderId="2" xfId="0" applyBorder="1" applyAlignment="1">
      <alignment horizontal="center" vertical="center" wrapText="1"/>
    </xf>
    <xf numFmtId="0" fontId="34" fillId="0" borderId="0" xfId="0" applyFont="1">
      <alignment vertical="center"/>
    </xf>
    <xf numFmtId="0" fontId="19" fillId="0" borderId="0" xfId="0" applyFont="1">
      <alignment vertical="center"/>
    </xf>
    <xf numFmtId="0" fontId="19" fillId="0" borderId="0" xfId="0" applyFont="1" applyAlignment="1">
      <alignment vertical="center" wrapText="1"/>
    </xf>
    <xf numFmtId="0" fontId="10" fillId="0" borderId="0" xfId="0" applyFont="1" applyAlignment="1">
      <alignment horizontal="center" vertical="center" wrapText="1"/>
    </xf>
    <xf numFmtId="0" fontId="10" fillId="3" borderId="0" xfId="0" applyFont="1" applyFill="1" applyAlignment="1">
      <alignment horizontal="center" vertical="center" wrapText="1"/>
    </xf>
    <xf numFmtId="58" fontId="10" fillId="0" borderId="0" xfId="0" applyNumberFormat="1" applyFont="1" applyAlignment="1">
      <alignment horizontal="center" vertical="center" wrapText="1"/>
    </xf>
    <xf numFmtId="0" fontId="10" fillId="0" borderId="0" xfId="0" applyFont="1">
      <alignment vertical="center"/>
    </xf>
    <xf numFmtId="178" fontId="10" fillId="0" borderId="0" xfId="0" applyNumberFormat="1" applyFont="1" applyAlignment="1">
      <alignment horizontal="center" vertical="center" wrapText="1"/>
    </xf>
    <xf numFmtId="0" fontId="13" fillId="0" borderId="0" xfId="0" applyFont="1" applyAlignment="1">
      <alignment horizontal="center" vertical="center" wrapText="1"/>
    </xf>
    <xf numFmtId="0" fontId="11" fillId="0" borderId="0" xfId="0" applyFont="1" applyAlignment="1">
      <alignment vertical="center" wrapText="1"/>
    </xf>
    <xf numFmtId="0" fontId="13" fillId="0" borderId="0" xfId="0" applyFont="1" applyAlignment="1">
      <alignment vertical="center" wrapText="1"/>
    </xf>
    <xf numFmtId="0" fontId="35" fillId="0" borderId="0" xfId="0" applyFont="1" applyAlignment="1">
      <alignment vertical="center" wrapText="1"/>
    </xf>
    <xf numFmtId="0" fontId="19" fillId="0" borderId="0" xfId="0" applyFont="1" applyAlignment="1">
      <alignment horizontal="center" vertical="center" wrapText="1"/>
    </xf>
    <xf numFmtId="0" fontId="8" fillId="0" borderId="0" xfId="0" applyFont="1">
      <alignment vertical="center"/>
    </xf>
    <xf numFmtId="0" fontId="38" fillId="0" borderId="0" xfId="0" applyFont="1" applyAlignment="1">
      <alignment horizontal="center" vertical="center"/>
    </xf>
    <xf numFmtId="0" fontId="39" fillId="0" borderId="0" xfId="0" applyFont="1" applyAlignment="1">
      <alignment horizontal="center" vertical="center" shrinkToFit="1"/>
    </xf>
    <xf numFmtId="0" fontId="8" fillId="0" borderId="0" xfId="0" applyFont="1" applyAlignment="1">
      <alignment horizontal="center" vertical="center"/>
    </xf>
    <xf numFmtId="0" fontId="39" fillId="0" borderId="0" xfId="0" applyFont="1" applyAlignment="1">
      <alignment vertical="center" shrinkToFit="1"/>
    </xf>
    <xf numFmtId="0" fontId="38" fillId="0" borderId="0" xfId="0" applyFont="1">
      <alignment vertical="center"/>
    </xf>
    <xf numFmtId="0" fontId="0" fillId="3" borderId="2" xfId="0" applyFill="1" applyBorder="1" applyAlignment="1">
      <alignment horizontal="center" vertical="center"/>
    </xf>
    <xf numFmtId="0" fontId="13" fillId="0" borderId="5" xfId="0" applyFont="1" applyBorder="1" applyAlignment="1">
      <alignment horizontal="center" vertical="center" wrapText="1"/>
    </xf>
    <xf numFmtId="0" fontId="13" fillId="3" borderId="5" xfId="0" applyFont="1" applyFill="1" applyBorder="1" applyAlignment="1">
      <alignment horizontal="center" vertical="center" wrapText="1"/>
    </xf>
    <xf numFmtId="0" fontId="10" fillId="3" borderId="11" xfId="0" applyFont="1" applyFill="1" applyBorder="1" applyAlignment="1">
      <alignment horizontal="center" vertical="center" wrapText="1"/>
    </xf>
    <xf numFmtId="176" fontId="10" fillId="0" borderId="3" xfId="0" applyNumberFormat="1" applyFont="1" applyBorder="1" applyAlignment="1">
      <alignment horizontal="left" vertical="center" wrapText="1"/>
    </xf>
    <xf numFmtId="0" fontId="10" fillId="3" borderId="5" xfId="0" applyFont="1" applyFill="1" applyBorder="1" applyAlignment="1">
      <alignment horizontal="justify" vertical="center" wrapText="1"/>
    </xf>
    <xf numFmtId="0" fontId="9" fillId="3" borderId="5" xfId="0" applyFont="1" applyFill="1" applyBorder="1" applyAlignment="1">
      <alignment horizontal="justify" vertical="center" wrapText="1"/>
    </xf>
    <xf numFmtId="56" fontId="10" fillId="3" borderId="5" xfId="0" applyNumberFormat="1" applyFont="1" applyFill="1" applyBorder="1" applyAlignment="1">
      <alignment horizontal="justify" vertical="center" wrapText="1"/>
    </xf>
    <xf numFmtId="0" fontId="10" fillId="0" borderId="2" xfId="0" applyFont="1" applyBorder="1">
      <alignment vertical="center"/>
    </xf>
    <xf numFmtId="176" fontId="10" fillId="3" borderId="2" xfId="0" applyNumberFormat="1" applyFont="1" applyFill="1" applyBorder="1" applyAlignment="1">
      <alignment vertical="center" wrapText="1"/>
    </xf>
    <xf numFmtId="0" fontId="42" fillId="0" borderId="2" xfId="0" applyFont="1" applyBorder="1">
      <alignment vertical="center"/>
    </xf>
    <xf numFmtId="0" fontId="13" fillId="7"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0" borderId="2" xfId="0" applyFont="1" applyBorder="1" applyAlignment="1">
      <alignment horizontal="center" vertical="center"/>
    </xf>
    <xf numFmtId="0" fontId="43" fillId="0" borderId="2" xfId="0" applyFont="1" applyBorder="1" applyAlignment="1">
      <alignment horizontal="center" vertical="center"/>
    </xf>
    <xf numFmtId="0" fontId="45" fillId="0" borderId="2" xfId="0" applyFont="1" applyBorder="1" applyAlignment="1">
      <alignment horizontal="center" vertical="center"/>
    </xf>
    <xf numFmtId="0" fontId="10" fillId="0" borderId="2" xfId="0" applyFont="1" applyBorder="1" applyAlignment="1">
      <alignment horizontal="left" vertical="center"/>
    </xf>
    <xf numFmtId="0" fontId="43" fillId="0" borderId="2" xfId="0" applyFont="1" applyBorder="1" applyAlignment="1">
      <alignment horizontal="left" vertical="center"/>
    </xf>
    <xf numFmtId="0" fontId="44" fillId="0" borderId="2" xfId="0" applyFont="1" applyBorder="1" applyAlignment="1">
      <alignment horizontal="left" vertical="center"/>
    </xf>
    <xf numFmtId="0" fontId="42" fillId="0" borderId="2" xfId="0" applyFont="1" applyBorder="1" applyAlignment="1">
      <alignment horizontal="center" vertical="center"/>
    </xf>
    <xf numFmtId="0" fontId="10" fillId="0" borderId="0" xfId="0" applyFont="1" applyAlignment="1">
      <alignment horizontal="center" vertical="center"/>
    </xf>
    <xf numFmtId="0" fontId="18" fillId="0" borderId="0" xfId="0" applyFont="1" applyAlignment="1">
      <alignment horizontal="center" vertical="center"/>
    </xf>
    <xf numFmtId="177" fontId="0" fillId="0" borderId="0" xfId="0" applyNumberFormat="1">
      <alignment vertical="center"/>
    </xf>
    <xf numFmtId="0" fontId="0" fillId="4" borderId="2" xfId="0" applyFill="1" applyBorder="1">
      <alignment vertical="center"/>
    </xf>
    <xf numFmtId="0" fontId="10" fillId="0" borderId="2" xfId="0" applyFont="1" applyBorder="1" applyAlignment="1">
      <alignment horizontal="justify" vertical="center"/>
    </xf>
    <xf numFmtId="0" fontId="10" fillId="0" borderId="2" xfId="0" applyFont="1" applyBorder="1" applyAlignment="1">
      <alignment horizontal="left" vertical="center" wrapText="1"/>
    </xf>
    <xf numFmtId="0" fontId="10" fillId="0" borderId="2" xfId="0" applyFont="1" applyBorder="1" applyAlignment="1">
      <alignment vertical="center" wrapText="1"/>
    </xf>
    <xf numFmtId="0" fontId="25" fillId="0" borderId="0" xfId="0" applyFont="1">
      <alignment vertical="center"/>
    </xf>
    <xf numFmtId="176" fontId="10" fillId="0" borderId="0" xfId="0" applyNumberFormat="1" applyFont="1" applyAlignment="1">
      <alignment horizontal="center" vertical="center" shrinkToFit="1"/>
    </xf>
    <xf numFmtId="176" fontId="10" fillId="3" borderId="0" xfId="0" applyNumberFormat="1" applyFont="1" applyFill="1" applyAlignment="1">
      <alignment horizontal="center" vertical="center" wrapText="1"/>
    </xf>
    <xf numFmtId="0" fontId="10" fillId="3" borderId="0" xfId="0" applyFont="1" applyFill="1" applyAlignment="1">
      <alignment horizontal="justify"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wrapText="1"/>
    </xf>
    <xf numFmtId="0" fontId="10" fillId="3" borderId="0" xfId="0" applyFont="1" applyFill="1" applyAlignment="1">
      <alignment horizontal="left" vertical="center" wrapText="1"/>
    </xf>
    <xf numFmtId="179" fontId="0" fillId="0" borderId="0" xfId="0" applyNumberFormat="1">
      <alignment vertical="center"/>
    </xf>
    <xf numFmtId="179" fontId="10" fillId="3" borderId="0" xfId="0" applyNumberFormat="1" applyFont="1" applyFill="1" applyAlignment="1">
      <alignment horizontal="center" vertical="center" wrapText="1"/>
    </xf>
    <xf numFmtId="179" fontId="10" fillId="0" borderId="0" xfId="0" applyNumberFormat="1" applyFont="1" applyAlignment="1">
      <alignment horizontal="center" vertical="center" wrapText="1"/>
    </xf>
    <xf numFmtId="179" fontId="11" fillId="0" borderId="0" xfId="0" applyNumberFormat="1" applyFont="1" applyAlignment="1">
      <alignment vertical="center" wrapText="1"/>
    </xf>
    <xf numFmtId="179" fontId="10" fillId="0" borderId="0" xfId="0" applyNumberFormat="1" applyFont="1" applyAlignment="1">
      <alignment horizontal="center" vertical="center"/>
    </xf>
    <xf numFmtId="179" fontId="10" fillId="0" borderId="0" xfId="0" applyNumberFormat="1" applyFont="1">
      <alignment vertical="center"/>
    </xf>
    <xf numFmtId="179" fontId="13" fillId="0" borderId="0" xfId="0" applyNumberFormat="1" applyFont="1" applyAlignment="1">
      <alignment vertical="center" wrapText="1"/>
    </xf>
    <xf numFmtId="179" fontId="13" fillId="0" borderId="0" xfId="0" applyNumberFormat="1" applyFont="1" applyAlignment="1">
      <alignment horizontal="center" vertical="center" wrapText="1"/>
    </xf>
    <xf numFmtId="179" fontId="12" fillId="0" borderId="0" xfId="0" applyNumberFormat="1" applyFont="1" applyAlignment="1">
      <alignment horizontal="center" vertical="center"/>
    </xf>
    <xf numFmtId="179" fontId="35" fillId="0" borderId="0" xfId="0" applyNumberFormat="1" applyFont="1" applyAlignment="1">
      <alignment vertical="center" wrapText="1"/>
    </xf>
    <xf numFmtId="179" fontId="19" fillId="0" borderId="0" xfId="0" applyNumberFormat="1" applyFont="1" applyAlignment="1">
      <alignment horizontal="center" vertical="center" wrapText="1"/>
    </xf>
    <xf numFmtId="0" fontId="12" fillId="0" borderId="2" xfId="0" applyFont="1" applyBorder="1" applyAlignment="1">
      <alignment horizontal="center" vertical="center" wrapText="1"/>
    </xf>
    <xf numFmtId="0" fontId="10" fillId="3" borderId="6" xfId="0" applyFont="1" applyFill="1" applyBorder="1" applyAlignment="1">
      <alignment horizontal="center" vertical="center" wrapText="1"/>
    </xf>
    <xf numFmtId="0" fontId="34" fillId="0" borderId="2" xfId="0" applyFont="1" applyBorder="1">
      <alignment vertical="center"/>
    </xf>
    <xf numFmtId="0" fontId="13" fillId="0" borderId="2" xfId="0" applyFont="1" applyBorder="1" applyAlignment="1">
      <alignment horizontal="center" vertical="center"/>
    </xf>
    <xf numFmtId="0" fontId="12" fillId="0" borderId="0" xfId="0" applyFont="1">
      <alignment vertical="center"/>
    </xf>
    <xf numFmtId="0" fontId="10" fillId="0" borderId="6" xfId="0" applyFont="1" applyBorder="1" applyAlignment="1">
      <alignment horizontal="center" vertical="center" wrapText="1"/>
    </xf>
    <xf numFmtId="176" fontId="10" fillId="0" borderId="6" xfId="0" applyNumberFormat="1" applyFont="1" applyBorder="1" applyAlignment="1">
      <alignment horizontal="center" vertical="center" shrinkToFit="1"/>
    </xf>
    <xf numFmtId="176" fontId="10" fillId="0" borderId="15" xfId="0" applyNumberFormat="1" applyFont="1" applyBorder="1" applyAlignment="1">
      <alignment horizontal="left" vertical="center" wrapText="1"/>
    </xf>
    <xf numFmtId="0" fontId="10" fillId="0" borderId="6" xfId="0" applyFont="1" applyBorder="1" applyAlignment="1">
      <alignment horizontal="center" vertical="center"/>
    </xf>
    <xf numFmtId="0" fontId="10" fillId="0" borderId="6" xfId="0" applyFont="1" applyBorder="1">
      <alignment vertical="center"/>
    </xf>
    <xf numFmtId="0" fontId="10" fillId="3" borderId="8" xfId="0" applyFont="1" applyFill="1" applyBorder="1" applyAlignment="1">
      <alignment horizontal="justify" vertical="center" wrapText="1"/>
    </xf>
    <xf numFmtId="0" fontId="13" fillId="2" borderId="6"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0" fillId="3" borderId="6" xfId="0" applyFont="1" applyFill="1" applyBorder="1" applyAlignment="1">
      <alignment horizontal="left" vertical="center" wrapText="1"/>
    </xf>
    <xf numFmtId="0" fontId="16" fillId="3" borderId="6"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3" fillId="0" borderId="8" xfId="0" applyFont="1" applyBorder="1" applyAlignment="1">
      <alignment horizontal="center" vertical="center" wrapText="1"/>
    </xf>
    <xf numFmtId="0" fontId="10" fillId="0" borderId="14" xfId="0" applyFont="1" applyBorder="1" applyAlignment="1">
      <alignment horizontal="center" vertical="center" wrapText="1"/>
    </xf>
    <xf numFmtId="176" fontId="10" fillId="0" borderId="14" xfId="0" applyNumberFormat="1" applyFont="1" applyBorder="1" applyAlignment="1">
      <alignment horizontal="center" vertical="center" shrinkToFit="1"/>
    </xf>
    <xf numFmtId="176" fontId="10" fillId="0" borderId="14" xfId="0" applyNumberFormat="1" applyFont="1" applyBorder="1" applyAlignment="1">
      <alignment horizontal="left" vertical="center" wrapText="1"/>
    </xf>
    <xf numFmtId="176" fontId="10" fillId="3" borderId="14" xfId="0" applyNumberFormat="1" applyFont="1" applyFill="1" applyBorder="1" applyAlignment="1">
      <alignment horizontal="center" vertical="center" wrapText="1"/>
    </xf>
    <xf numFmtId="176" fontId="10" fillId="3" borderId="14" xfId="0" applyNumberFormat="1" applyFont="1" applyFill="1" applyBorder="1" applyAlignment="1">
      <alignment horizontal="left" vertical="center" wrapText="1"/>
    </xf>
    <xf numFmtId="0" fontId="10" fillId="3" borderId="14" xfId="0" applyFont="1" applyFill="1" applyBorder="1" applyAlignment="1">
      <alignment horizontal="justify" vertical="center" wrapText="1"/>
    </xf>
    <xf numFmtId="0" fontId="13" fillId="2"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0" fillId="3" borderId="14" xfId="0" applyFont="1" applyFill="1" applyBorder="1" applyAlignment="1">
      <alignment horizontal="left" vertical="center" wrapText="1"/>
    </xf>
    <xf numFmtId="0" fontId="10" fillId="3" borderId="14"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3" fillId="0" borderId="17" xfId="0" applyFont="1" applyBorder="1" applyAlignment="1">
      <alignment horizontal="center" vertical="center" wrapText="1"/>
    </xf>
    <xf numFmtId="0" fontId="22" fillId="3" borderId="14" xfId="0" applyFont="1" applyFill="1" applyBorder="1" applyAlignment="1">
      <alignment horizontal="center" vertical="center" wrapText="1"/>
    </xf>
    <xf numFmtId="0" fontId="22" fillId="0" borderId="14" xfId="0" applyFont="1" applyBorder="1" applyAlignment="1">
      <alignment horizontal="center" vertical="center"/>
    </xf>
    <xf numFmtId="176" fontId="10" fillId="0" borderId="18" xfId="0" applyNumberFormat="1" applyFont="1" applyBorder="1" applyAlignment="1">
      <alignment horizontal="left" vertical="center" wrapText="1"/>
    </xf>
    <xf numFmtId="0" fontId="10" fillId="0" borderId="14" xfId="0" applyFont="1" applyBorder="1" applyAlignment="1">
      <alignment horizontal="center" vertical="center"/>
    </xf>
    <xf numFmtId="0" fontId="10" fillId="0" borderId="14" xfId="0" applyFont="1" applyBorder="1">
      <alignment vertical="center"/>
    </xf>
    <xf numFmtId="0" fontId="10" fillId="3" borderId="17" xfId="0" applyFont="1" applyFill="1" applyBorder="1" applyAlignment="1">
      <alignment horizontal="justify" vertical="center" wrapText="1"/>
    </xf>
    <xf numFmtId="0" fontId="8" fillId="0" borderId="19" xfId="0" applyFont="1" applyBorder="1" applyAlignment="1">
      <alignment horizontal="center" vertical="center"/>
    </xf>
    <xf numFmtId="0" fontId="41" fillId="0" borderId="6" xfId="10" applyFont="1" applyBorder="1" applyAlignment="1">
      <alignment horizontal="center" vertical="center" textRotation="255" wrapText="1"/>
    </xf>
    <xf numFmtId="0" fontId="41" fillId="0" borderId="14" xfId="10" applyFont="1" applyBorder="1" applyAlignment="1">
      <alignment horizontal="center" vertical="center" textRotation="255" wrapText="1"/>
    </xf>
    <xf numFmtId="0" fontId="48" fillId="0" borderId="6" xfId="11" applyFont="1" applyBorder="1">
      <alignment vertical="center"/>
    </xf>
    <xf numFmtId="0" fontId="17" fillId="0" borderId="6" xfId="12" applyFont="1" applyBorder="1" applyAlignment="1">
      <alignment horizontal="left" vertical="center" wrapText="1"/>
    </xf>
    <xf numFmtId="0" fontId="48" fillId="0" borderId="2" xfId="11" applyFont="1" applyBorder="1">
      <alignment vertical="center"/>
    </xf>
    <xf numFmtId="0" fontId="17" fillId="0" borderId="2" xfId="12" applyFont="1" applyBorder="1" applyAlignment="1">
      <alignment horizontal="left" vertical="center" shrinkToFit="1"/>
    </xf>
    <xf numFmtId="0" fontId="48" fillId="0" borderId="0" xfId="11" applyFont="1">
      <alignment vertical="center"/>
    </xf>
    <xf numFmtId="0" fontId="17" fillId="0" borderId="2" xfId="12" applyFont="1" applyBorder="1" applyAlignment="1">
      <alignment horizontal="left" vertical="center"/>
    </xf>
    <xf numFmtId="0" fontId="49" fillId="0" borderId="5" xfId="12" applyFont="1" applyBorder="1" applyAlignment="1">
      <alignment horizontal="left" vertical="center" shrinkToFit="1" readingOrder="1"/>
    </xf>
    <xf numFmtId="0" fontId="17" fillId="0" borderId="2" xfId="12" applyFont="1" applyBorder="1" applyAlignment="1">
      <alignment horizontal="left" vertical="center" wrapText="1"/>
    </xf>
    <xf numFmtId="0" fontId="16" fillId="0" borderId="2" xfId="12" applyFont="1" applyBorder="1" applyAlignment="1">
      <alignment horizontal="left" vertical="center"/>
    </xf>
    <xf numFmtId="0" fontId="50" fillId="0" borderId="5" xfId="12" applyFont="1" applyBorder="1" applyAlignment="1">
      <alignment horizontal="left" vertical="center" shrinkToFit="1" readingOrder="1"/>
    </xf>
    <xf numFmtId="0" fontId="48" fillId="0" borderId="4" xfId="11" applyFont="1" applyBorder="1" applyAlignment="1">
      <alignment horizontal="left" vertical="center"/>
    </xf>
    <xf numFmtId="0" fontId="48" fillId="0" borderId="2" xfId="11" applyFont="1" applyBorder="1" applyAlignment="1">
      <alignment vertical="center" wrapText="1"/>
    </xf>
    <xf numFmtId="0" fontId="16" fillId="0" borderId="2" xfId="12" applyFont="1" applyBorder="1" applyAlignment="1">
      <alignment horizontal="left" vertical="center" shrinkToFit="1"/>
    </xf>
    <xf numFmtId="0" fontId="48" fillId="0" borderId="9" xfId="11" applyFont="1" applyBorder="1">
      <alignment vertical="center"/>
    </xf>
    <xf numFmtId="0" fontId="48" fillId="0" borderId="2" xfId="11" applyFont="1" applyBorder="1" applyProtection="1">
      <alignment vertical="center"/>
      <protection locked="0"/>
    </xf>
    <xf numFmtId="0" fontId="48" fillId="0" borderId="0" xfId="11" applyFont="1" applyAlignment="1">
      <alignment vertical="center" wrapText="1"/>
    </xf>
    <xf numFmtId="0" fontId="46" fillId="3" borderId="2" xfId="13" applyFont="1" applyFill="1" applyBorder="1" applyAlignment="1">
      <alignment horizontal="center" vertical="center"/>
    </xf>
    <xf numFmtId="9" fontId="1" fillId="0" borderId="2" xfId="14" applyFont="1" applyBorder="1" applyAlignment="1">
      <alignment horizontal="center" vertical="center" shrinkToFit="1"/>
    </xf>
    <xf numFmtId="179" fontId="1" fillId="0" borderId="0" xfId="14" applyNumberFormat="1" applyFont="1" applyBorder="1" applyAlignment="1">
      <alignment horizontal="center" vertical="center" shrinkToFit="1"/>
    </xf>
    <xf numFmtId="0" fontId="10" fillId="8" borderId="2" xfId="0" applyFont="1" applyFill="1" applyBorder="1" applyAlignment="1">
      <alignment horizontal="justify" vertical="center" wrapText="1"/>
    </xf>
    <xf numFmtId="0" fontId="0" fillId="8" borderId="0" xfId="0" applyFill="1" applyAlignment="1">
      <alignment horizontal="center" vertical="center"/>
    </xf>
    <xf numFmtId="0" fontId="0" fillId="8" borderId="0" xfId="0" applyFill="1" applyAlignment="1">
      <alignment horizontal="left" vertical="center"/>
    </xf>
    <xf numFmtId="0" fontId="18" fillId="8" borderId="0" xfId="0" applyFont="1" applyFill="1" applyAlignment="1">
      <alignment horizontal="center" vertical="center"/>
    </xf>
    <xf numFmtId="0" fontId="0" fillId="8" borderId="0" xfId="0" applyFill="1">
      <alignment vertical="center"/>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24" fillId="0" borderId="0" xfId="0" applyFont="1" applyAlignment="1">
      <alignment horizontal="left" vertical="center"/>
    </xf>
    <xf numFmtId="0" fontId="24" fillId="0" borderId="0" xfId="0" applyFont="1" applyAlignment="1">
      <alignment horizontal="center" vertical="center"/>
    </xf>
    <xf numFmtId="0" fontId="52" fillId="0" borderId="0" xfId="0" applyFont="1">
      <alignment vertical="center"/>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176" fontId="9" fillId="0" borderId="2" xfId="0" applyNumberFormat="1" applyFont="1" applyBorder="1" applyAlignment="1">
      <alignment horizontal="center" vertical="center" shrinkToFit="1"/>
    </xf>
    <xf numFmtId="176" fontId="9" fillId="0" borderId="2" xfId="0" applyNumberFormat="1" applyFont="1" applyBorder="1" applyAlignment="1">
      <alignment horizontal="left" vertical="center" wrapText="1"/>
    </xf>
    <xf numFmtId="0" fontId="9" fillId="2" borderId="2" xfId="0" applyFont="1" applyFill="1" applyBorder="1" applyAlignment="1">
      <alignment horizontal="center" vertical="center" wrapText="1"/>
    </xf>
    <xf numFmtId="0" fontId="9" fillId="3" borderId="2" xfId="0" applyFont="1" applyFill="1" applyBorder="1" applyAlignment="1">
      <alignment horizontal="left" vertical="center" wrapText="1"/>
    </xf>
    <xf numFmtId="0" fontId="9" fillId="3" borderId="2"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0" borderId="2" xfId="0" applyFont="1" applyBorder="1" applyAlignment="1">
      <alignment horizontal="left" vertical="center"/>
    </xf>
    <xf numFmtId="0" fontId="24" fillId="3" borderId="0" xfId="0" applyFont="1" applyFill="1">
      <alignment vertical="center"/>
    </xf>
    <xf numFmtId="0" fontId="9" fillId="7" borderId="2" xfId="0" applyFont="1" applyFill="1" applyBorder="1" applyAlignment="1">
      <alignment horizontal="center" vertical="center" wrapText="1"/>
    </xf>
    <xf numFmtId="0" fontId="9" fillId="0" borderId="2" xfId="0" applyFont="1" applyBorder="1" applyAlignment="1">
      <alignment vertical="center" shrinkToFit="1"/>
    </xf>
    <xf numFmtId="0" fontId="9" fillId="0" borderId="2" xfId="0" applyFont="1" applyBorder="1">
      <alignment vertical="center"/>
    </xf>
    <xf numFmtId="0" fontId="9" fillId="0" borderId="14" xfId="0" applyFont="1" applyBorder="1" applyAlignment="1">
      <alignment horizontal="center" vertical="center" wrapText="1"/>
    </xf>
    <xf numFmtId="0" fontId="55" fillId="0" borderId="0" xfId="0" applyFont="1" applyAlignment="1">
      <alignment vertical="center" shrinkToFit="1"/>
    </xf>
    <xf numFmtId="0" fontId="9" fillId="0" borderId="6" xfId="0" applyFont="1" applyBorder="1" applyAlignment="1">
      <alignment horizontal="center" vertical="center" wrapText="1"/>
    </xf>
    <xf numFmtId="0" fontId="9" fillId="0" borderId="2" xfId="0" applyFont="1" applyBorder="1" applyAlignment="1">
      <alignment vertical="center" wrapText="1"/>
    </xf>
    <xf numFmtId="0" fontId="55" fillId="0" borderId="2" xfId="0" applyFont="1" applyBorder="1" applyAlignment="1">
      <alignment vertical="center" wrapText="1"/>
    </xf>
    <xf numFmtId="0" fontId="9" fillId="0" borderId="20" xfId="0" applyFont="1" applyBorder="1" applyAlignment="1">
      <alignment horizontal="center" vertical="center" wrapText="1"/>
    </xf>
    <xf numFmtId="0" fontId="9" fillId="0" borderId="20" xfId="0" applyFont="1" applyBorder="1" applyAlignment="1">
      <alignment horizontal="center" vertical="center"/>
    </xf>
    <xf numFmtId="180" fontId="9" fillId="0" borderId="2" xfId="0" applyNumberFormat="1" applyFont="1" applyBorder="1" applyAlignment="1">
      <alignment horizontal="left" vertical="center"/>
    </xf>
    <xf numFmtId="0" fontId="9" fillId="0" borderId="0" xfId="0" applyFont="1" applyAlignment="1">
      <alignment horizontal="center" vertical="center" wrapText="1"/>
    </xf>
    <xf numFmtId="176" fontId="9" fillId="0" borderId="0" xfId="0" applyNumberFormat="1" applyFont="1" applyAlignment="1">
      <alignment horizontal="center" vertical="center" shrinkToFit="1"/>
    </xf>
    <xf numFmtId="176" fontId="9" fillId="0" borderId="0" xfId="0" applyNumberFormat="1" applyFont="1" applyAlignment="1">
      <alignment horizontal="left" vertical="center" wrapText="1"/>
    </xf>
    <xf numFmtId="176" fontId="9" fillId="3" borderId="0" xfId="0" applyNumberFormat="1" applyFont="1" applyFill="1" applyAlignment="1">
      <alignment horizontal="center" vertical="center" wrapText="1"/>
    </xf>
    <xf numFmtId="0" fontId="9" fillId="3" borderId="0" xfId="0" applyFont="1" applyFill="1" applyAlignment="1">
      <alignment horizontal="justify" vertical="center" wrapText="1"/>
    </xf>
    <xf numFmtId="0" fontId="9" fillId="3" borderId="0" xfId="0" applyFont="1" applyFill="1" applyAlignment="1">
      <alignment horizontal="center" vertical="center" wrapText="1"/>
    </xf>
    <xf numFmtId="0" fontId="9" fillId="3" borderId="0" xfId="0" applyFont="1" applyFill="1" applyAlignment="1">
      <alignment horizontal="left" vertical="center" wrapText="1"/>
    </xf>
    <xf numFmtId="58" fontId="9" fillId="0" borderId="0" xfId="0" applyNumberFormat="1" applyFont="1" applyAlignment="1">
      <alignment horizontal="center" vertical="center" wrapText="1"/>
    </xf>
    <xf numFmtId="0" fontId="53" fillId="0" borderId="0" xfId="0" applyFont="1" applyAlignment="1">
      <alignment vertical="center" wrapText="1"/>
    </xf>
    <xf numFmtId="0" fontId="9" fillId="0" borderId="0" xfId="0" applyFont="1" applyAlignment="1">
      <alignment horizontal="center" vertical="center"/>
    </xf>
    <xf numFmtId="0" fontId="9" fillId="0" borderId="0" xfId="0" applyFont="1">
      <alignment vertical="center"/>
    </xf>
    <xf numFmtId="0" fontId="9" fillId="0" borderId="0" xfId="0" applyFont="1" applyAlignment="1">
      <alignment vertical="center" wrapText="1"/>
    </xf>
    <xf numFmtId="178" fontId="9" fillId="0" borderId="0" xfId="0" applyNumberFormat="1" applyFont="1" applyAlignment="1">
      <alignment horizontal="center" vertical="center" wrapText="1"/>
    </xf>
    <xf numFmtId="0" fontId="52" fillId="0" borderId="0" xfId="0" applyFont="1" applyAlignment="1">
      <alignment vertical="center" wrapText="1"/>
    </xf>
    <xf numFmtId="0" fontId="58" fillId="0" borderId="0" xfId="0" applyFont="1" applyAlignment="1">
      <alignment horizontal="center" vertical="center" wrapText="1"/>
    </xf>
    <xf numFmtId="9" fontId="22" fillId="0" borderId="2" xfId="5" applyFont="1" applyBorder="1" applyAlignment="1">
      <alignment horizontal="center" vertical="center" shrinkToFit="1"/>
    </xf>
    <xf numFmtId="179" fontId="24" fillId="0" borderId="0" xfId="0" applyNumberFormat="1" applyFont="1">
      <alignment vertical="center"/>
    </xf>
    <xf numFmtId="179" fontId="9" fillId="3" borderId="0" xfId="0" applyNumberFormat="1" applyFont="1" applyFill="1" applyAlignment="1">
      <alignment horizontal="center" vertical="center" wrapText="1"/>
    </xf>
    <xf numFmtId="179" fontId="9" fillId="0" borderId="0" xfId="0" applyNumberFormat="1" applyFont="1" applyAlignment="1">
      <alignment horizontal="center" vertical="center" wrapText="1"/>
    </xf>
    <xf numFmtId="179" fontId="53" fillId="0" borderId="0" xfId="0" applyNumberFormat="1" applyFont="1" applyAlignment="1">
      <alignment vertical="center" wrapText="1"/>
    </xf>
    <xf numFmtId="179" fontId="9" fillId="0" borderId="0" xfId="0" applyNumberFormat="1" applyFont="1" applyAlignment="1">
      <alignment horizontal="center" vertical="center"/>
    </xf>
    <xf numFmtId="179" fontId="9" fillId="0" borderId="0" xfId="0" applyNumberFormat="1" applyFont="1">
      <alignment vertical="center"/>
    </xf>
    <xf numFmtId="179" fontId="9" fillId="0" borderId="0" xfId="0" applyNumberFormat="1" applyFont="1" applyAlignment="1">
      <alignment vertical="center" wrapText="1"/>
    </xf>
    <xf numFmtId="179" fontId="52" fillId="0" borderId="0" xfId="0" applyNumberFormat="1" applyFont="1" applyAlignment="1">
      <alignment vertical="center" wrapText="1"/>
    </xf>
    <xf numFmtId="179" fontId="58" fillId="0" borderId="0" xfId="0" applyNumberFormat="1" applyFont="1" applyAlignment="1">
      <alignment horizontal="center" vertical="center" wrapText="1"/>
    </xf>
    <xf numFmtId="179" fontId="22" fillId="0" borderId="0" xfId="5" applyNumberFormat="1" applyFont="1" applyBorder="1" applyAlignment="1">
      <alignment horizontal="center" vertical="center" shrinkToFit="1"/>
    </xf>
    <xf numFmtId="176" fontId="9" fillId="0" borderId="0" xfId="0" applyNumberFormat="1" applyFont="1" applyAlignment="1">
      <alignment horizontal="center" vertical="center" wrapText="1"/>
    </xf>
    <xf numFmtId="0" fontId="58" fillId="0" borderId="0" xfId="0" applyFont="1">
      <alignment vertical="center"/>
    </xf>
    <xf numFmtId="0" fontId="58" fillId="0" borderId="0" xfId="0" applyFont="1" applyAlignment="1">
      <alignment vertical="center" wrapText="1"/>
    </xf>
    <xf numFmtId="0" fontId="54" fillId="0" borderId="0" xfId="0" applyFont="1" applyAlignment="1">
      <alignment horizontal="center" vertical="center"/>
    </xf>
    <xf numFmtId="0" fontId="54" fillId="0" borderId="0" xfId="0" applyFont="1" applyAlignment="1">
      <alignment horizontal="left" vertical="center"/>
    </xf>
    <xf numFmtId="0" fontId="54" fillId="0" borderId="0" xfId="0" applyFont="1">
      <alignment vertical="center"/>
    </xf>
    <xf numFmtId="0" fontId="9" fillId="0" borderId="11" xfId="0" applyFont="1" applyBorder="1" applyAlignment="1">
      <alignment horizontal="center" vertical="center" wrapText="1"/>
    </xf>
    <xf numFmtId="0" fontId="22" fillId="0" borderId="6" xfId="0" applyFont="1" applyBorder="1" applyAlignment="1">
      <alignment horizontal="center" vertical="center" wrapText="1"/>
    </xf>
    <xf numFmtId="0" fontId="22" fillId="3" borderId="2" xfId="4" applyFont="1" applyFill="1" applyBorder="1" applyAlignment="1">
      <alignment horizontal="center" vertical="center"/>
    </xf>
    <xf numFmtId="0" fontId="22" fillId="0" borderId="2" xfId="0" applyFont="1" applyBorder="1" applyAlignment="1">
      <alignment horizontal="center" vertical="center" wrapText="1"/>
    </xf>
    <xf numFmtId="179" fontId="22" fillId="0" borderId="0" xfId="0" applyNumberFormat="1" applyFont="1" applyAlignment="1">
      <alignment horizontal="center" vertical="center" wrapText="1"/>
    </xf>
    <xf numFmtId="0" fontId="24" fillId="9" borderId="0" xfId="0" applyFont="1" applyFill="1">
      <alignment vertical="center"/>
    </xf>
    <xf numFmtId="0" fontId="24" fillId="0" borderId="6" xfId="0" applyFont="1" applyBorder="1" applyAlignment="1">
      <alignment horizontal="center" vertical="center"/>
    </xf>
    <xf numFmtId="0" fontId="9" fillId="0" borderId="21" xfId="0" applyFont="1" applyBorder="1" applyAlignment="1">
      <alignment horizontal="center" vertical="center"/>
    </xf>
    <xf numFmtId="0" fontId="57" fillId="0" borderId="2" xfId="0" applyFont="1" applyBorder="1" applyAlignment="1">
      <alignment vertical="center" wrapText="1"/>
    </xf>
    <xf numFmtId="0" fontId="41" fillId="0" borderId="8" xfId="10" applyFont="1" applyBorder="1" applyAlignment="1">
      <alignment horizontal="center" vertical="center" textRotation="255" wrapText="1"/>
    </xf>
    <xf numFmtId="0" fontId="41" fillId="0" borderId="2" xfId="10" applyFont="1" applyBorder="1" applyAlignment="1">
      <alignment horizontal="center" vertical="center" textRotation="255" wrapText="1"/>
    </xf>
    <xf numFmtId="0" fontId="9" fillId="0" borderId="2" xfId="12" applyFont="1" applyBorder="1" applyAlignment="1">
      <alignment horizontal="left" vertical="center" wrapText="1"/>
    </xf>
    <xf numFmtId="0" fontId="41" fillId="0" borderId="5" xfId="10" applyFont="1" applyBorder="1" applyAlignment="1">
      <alignment horizontal="center" vertical="center" textRotation="255" wrapText="1"/>
    </xf>
    <xf numFmtId="0" fontId="24" fillId="0" borderId="7" xfId="0" applyFont="1" applyBorder="1">
      <alignment vertical="center"/>
    </xf>
    <xf numFmtId="0" fontId="9" fillId="0" borderId="9" xfId="0" applyFont="1" applyBorder="1" applyAlignment="1">
      <alignment horizontal="center" vertical="center"/>
    </xf>
    <xf numFmtId="0" fontId="9" fillId="2" borderId="1" xfId="0" applyFont="1" applyFill="1" applyBorder="1" applyAlignment="1">
      <alignment horizontal="center" vertical="center"/>
    </xf>
    <xf numFmtId="0" fontId="55" fillId="0" borderId="2" xfId="0" applyFont="1" applyBorder="1" applyAlignment="1">
      <alignment horizontal="left" vertical="center" wrapText="1"/>
    </xf>
    <xf numFmtId="180" fontId="55" fillId="0" borderId="2" xfId="0" applyNumberFormat="1" applyFont="1" applyBorder="1" applyAlignment="1">
      <alignment horizontal="left" vertical="center" wrapText="1"/>
    </xf>
    <xf numFmtId="0" fontId="24" fillId="0" borderId="3" xfId="0" applyFont="1" applyBorder="1">
      <alignment vertical="center"/>
    </xf>
    <xf numFmtId="0" fontId="24" fillId="0" borderId="5" xfId="0" applyFont="1" applyBorder="1">
      <alignment vertical="center"/>
    </xf>
    <xf numFmtId="0" fontId="24" fillId="0" borderId="2" xfId="0" applyFont="1" applyBorder="1" applyAlignment="1">
      <alignment horizontal="left" vertical="center"/>
    </xf>
    <xf numFmtId="0" fontId="24" fillId="0" borderId="2" xfId="0" applyFont="1" applyBorder="1" applyAlignment="1">
      <alignment vertical="center" wrapText="1"/>
    </xf>
    <xf numFmtId="0" fontId="24" fillId="0" borderId="2" xfId="0" applyFont="1" applyBorder="1" applyAlignment="1">
      <alignment vertical="center" shrinkToFit="1"/>
    </xf>
    <xf numFmtId="176" fontId="24" fillId="0" borderId="2" xfId="0" applyNumberFormat="1" applyFont="1" applyBorder="1" applyAlignment="1">
      <alignment horizontal="left" vertical="center" wrapText="1"/>
    </xf>
    <xf numFmtId="0" fontId="60" fillId="0" borderId="2" xfId="0" applyFont="1" applyBorder="1" applyAlignment="1">
      <alignment horizontal="left" vertical="center"/>
    </xf>
    <xf numFmtId="0" fontId="61" fillId="0" borderId="2" xfId="0" applyFont="1" applyBorder="1" applyAlignment="1">
      <alignment horizontal="left" vertical="center"/>
    </xf>
    <xf numFmtId="176" fontId="24" fillId="0" borderId="14" xfId="0" applyNumberFormat="1" applyFont="1" applyBorder="1" applyAlignment="1">
      <alignment horizontal="left" vertical="center" wrapText="1"/>
    </xf>
    <xf numFmtId="0" fontId="24" fillId="0" borderId="6" xfId="0" applyFont="1" applyBorder="1">
      <alignment vertical="center"/>
    </xf>
    <xf numFmtId="176" fontId="24" fillId="0" borderId="2" xfId="0" applyNumberFormat="1" applyFont="1" applyBorder="1" applyAlignment="1">
      <alignment vertical="center" wrapText="1"/>
    </xf>
    <xf numFmtId="0" fontId="62" fillId="0" borderId="2" xfId="0" applyFont="1" applyBorder="1">
      <alignment vertical="center"/>
    </xf>
    <xf numFmtId="0" fontId="24" fillId="0" borderId="14" xfId="0" applyFont="1" applyBorder="1">
      <alignment vertical="center"/>
    </xf>
    <xf numFmtId="180" fontId="24" fillId="0" borderId="2" xfId="0" applyNumberFormat="1" applyFont="1" applyBorder="1" applyAlignment="1">
      <alignment horizontal="left" vertical="center"/>
    </xf>
    <xf numFmtId="0" fontId="55" fillId="0" borderId="22" xfId="0" applyFont="1" applyBorder="1" applyAlignment="1">
      <alignment vertical="center" shrinkToFit="1"/>
    </xf>
    <xf numFmtId="0" fontId="24" fillId="0" borderId="1" xfId="0" applyFont="1" applyBorder="1" applyAlignment="1">
      <alignment vertical="center" wrapText="1"/>
    </xf>
    <xf numFmtId="0" fontId="64" fillId="10" borderId="26" xfId="0" applyFont="1" applyFill="1" applyBorder="1" applyAlignment="1">
      <alignment horizontal="center" vertical="center"/>
    </xf>
    <xf numFmtId="0" fontId="64" fillId="10" borderId="25" xfId="0" applyFont="1" applyFill="1" applyBorder="1" applyAlignment="1">
      <alignment horizontal="center" vertical="center"/>
    </xf>
    <xf numFmtId="0" fontId="64" fillId="10" borderId="27" xfId="0" applyFont="1" applyFill="1" applyBorder="1" applyAlignment="1">
      <alignment horizontal="center" vertical="center"/>
    </xf>
    <xf numFmtId="0" fontId="64" fillId="10" borderId="26" xfId="0" applyFont="1" applyFill="1" applyBorder="1" applyAlignment="1">
      <alignment horizontal="center" vertical="center" shrinkToFit="1"/>
    </xf>
    <xf numFmtId="0" fontId="63" fillId="0" borderId="0" xfId="0" applyFont="1" applyAlignment="1">
      <alignment horizontal="left" vertical="center"/>
    </xf>
    <xf numFmtId="0" fontId="67" fillId="0" borderId="0" xfId="0" applyFont="1" applyAlignment="1">
      <alignment horizontal="left" vertical="center"/>
    </xf>
    <xf numFmtId="0" fontId="67" fillId="0" borderId="0" xfId="0" applyFont="1" applyAlignment="1">
      <alignment horizontal="right" vertical="center"/>
    </xf>
    <xf numFmtId="0" fontId="69" fillId="0" borderId="0" xfId="0" applyFont="1" applyAlignment="1">
      <alignment horizontal="left" vertical="center"/>
    </xf>
    <xf numFmtId="0" fontId="68" fillId="0" borderId="0" xfId="0" applyFont="1" applyAlignment="1">
      <alignment horizontal="right" vertical="center"/>
    </xf>
    <xf numFmtId="0" fontId="24" fillId="0" borderId="28" xfId="0" applyFont="1" applyBorder="1">
      <alignment vertical="center"/>
    </xf>
    <xf numFmtId="0" fontId="56" fillId="0" borderId="2" xfId="0" applyFont="1" applyBorder="1" applyAlignment="1">
      <alignment horizontal="center" vertical="center" wrapText="1"/>
    </xf>
    <xf numFmtId="176" fontId="22" fillId="0" borderId="2" xfId="0" applyNumberFormat="1" applyFont="1" applyBorder="1" applyAlignment="1">
      <alignment horizontal="center" vertical="center" shrinkToFit="1"/>
    </xf>
    <xf numFmtId="176" fontId="22" fillId="0" borderId="14" xfId="0" applyNumberFormat="1" applyFont="1" applyBorder="1" applyAlignment="1">
      <alignment horizontal="center" vertical="center" shrinkToFit="1"/>
    </xf>
    <xf numFmtId="176" fontId="22" fillId="0" borderId="6" xfId="0" applyNumberFormat="1" applyFont="1" applyBorder="1" applyAlignment="1">
      <alignment horizontal="center" vertical="center" shrinkToFit="1"/>
    </xf>
    <xf numFmtId="0" fontId="70" fillId="6" borderId="29" xfId="0" applyFont="1" applyFill="1" applyBorder="1">
      <alignment vertical="center"/>
    </xf>
    <xf numFmtId="0" fontId="70" fillId="6" borderId="30" xfId="0" applyFont="1" applyFill="1" applyBorder="1">
      <alignment vertical="center"/>
    </xf>
    <xf numFmtId="0" fontId="70" fillId="6" borderId="31" xfId="0" applyFont="1" applyFill="1" applyBorder="1">
      <alignment vertical="center"/>
    </xf>
    <xf numFmtId="0" fontId="71" fillId="6" borderId="2" xfId="15" applyFont="1" applyFill="1" applyBorder="1" applyAlignment="1">
      <alignment horizontal="justify" vertical="center" wrapText="1"/>
    </xf>
    <xf numFmtId="176" fontId="72" fillId="6" borderId="2" xfId="0" applyNumberFormat="1" applyFont="1" applyFill="1" applyBorder="1" applyAlignment="1">
      <alignment horizontal="left" vertical="center" wrapText="1"/>
    </xf>
    <xf numFmtId="0" fontId="71" fillId="6" borderId="2" xfId="15" applyFont="1" applyFill="1" applyBorder="1" applyAlignment="1">
      <alignment vertical="center" shrinkToFit="1"/>
    </xf>
    <xf numFmtId="0" fontId="71" fillId="6" borderId="2" xfId="15" applyFont="1" applyFill="1" applyBorder="1">
      <alignment vertical="center"/>
    </xf>
    <xf numFmtId="0" fontId="71" fillId="6" borderId="14" xfId="15" applyFont="1" applyFill="1" applyBorder="1" applyAlignment="1">
      <alignment horizontal="justify" vertical="center" wrapText="1"/>
    </xf>
    <xf numFmtId="176" fontId="72" fillId="6" borderId="14" xfId="0" applyNumberFormat="1" applyFont="1" applyFill="1" applyBorder="1" applyAlignment="1">
      <alignment horizontal="left" vertical="center" wrapText="1"/>
    </xf>
    <xf numFmtId="0" fontId="71" fillId="6" borderId="6" xfId="15" applyFont="1" applyFill="1" applyBorder="1" applyAlignment="1">
      <alignment horizontal="justify" vertical="center" wrapText="1"/>
    </xf>
    <xf numFmtId="176" fontId="72" fillId="6" borderId="6" xfId="0" applyNumberFormat="1" applyFont="1" applyFill="1" applyBorder="1" applyAlignment="1">
      <alignment horizontal="left" vertical="center" wrapText="1"/>
    </xf>
    <xf numFmtId="0" fontId="73" fillId="6" borderId="2" xfId="0" applyFont="1" applyFill="1" applyBorder="1" applyAlignment="1">
      <alignment horizontal="justify" vertical="center" wrapText="1"/>
    </xf>
    <xf numFmtId="56" fontId="71" fillId="6" borderId="2" xfId="15" applyNumberFormat="1" applyFont="1" applyFill="1" applyBorder="1" applyAlignment="1">
      <alignment horizontal="justify" vertical="center" wrapText="1"/>
    </xf>
    <xf numFmtId="0" fontId="73" fillId="6" borderId="6" xfId="15" applyFont="1" applyFill="1" applyBorder="1" applyAlignment="1">
      <alignment vertical="center" wrapText="1"/>
    </xf>
    <xf numFmtId="0" fontId="71" fillId="6" borderId="2" xfId="15" applyFont="1" applyFill="1" applyBorder="1" applyAlignment="1">
      <alignment vertical="center" wrapText="1"/>
    </xf>
    <xf numFmtId="0" fontId="71" fillId="6" borderId="2" xfId="15" applyFont="1" applyFill="1" applyBorder="1" applyAlignment="1">
      <alignment horizontal="left" vertical="center" wrapText="1"/>
    </xf>
    <xf numFmtId="0" fontId="71" fillId="6" borderId="2" xfId="15" applyFont="1" applyFill="1" applyBorder="1" applyAlignment="1" applyProtection="1">
      <alignment vertical="center" wrapText="1"/>
      <protection locked="0"/>
    </xf>
    <xf numFmtId="0" fontId="71" fillId="6" borderId="14" xfId="15" applyFont="1" applyFill="1" applyBorder="1" applyAlignment="1">
      <alignment vertical="center" wrapText="1"/>
    </xf>
    <xf numFmtId="0" fontId="71" fillId="6" borderId="6" xfId="15" applyFont="1" applyFill="1" applyBorder="1" applyAlignment="1">
      <alignment vertical="center" wrapText="1"/>
    </xf>
    <xf numFmtId="176" fontId="72" fillId="6" borderId="3" xfId="0" applyNumberFormat="1" applyFont="1" applyFill="1" applyBorder="1" applyAlignment="1">
      <alignment horizontal="left" vertical="center" wrapText="1"/>
    </xf>
    <xf numFmtId="0" fontId="72" fillId="6" borderId="2" xfId="0" applyFont="1" applyFill="1" applyBorder="1" applyAlignment="1">
      <alignment horizontal="left" vertical="center"/>
    </xf>
    <xf numFmtId="0" fontId="73" fillId="6" borderId="2" xfId="0" applyFont="1" applyFill="1" applyBorder="1" applyAlignment="1">
      <alignment vertical="center" wrapText="1"/>
    </xf>
    <xf numFmtId="180" fontId="71" fillId="6" borderId="2" xfId="15" applyNumberFormat="1" applyFont="1" applyFill="1" applyBorder="1" applyAlignment="1">
      <alignment horizontal="left" vertical="center" wrapText="1"/>
    </xf>
    <xf numFmtId="0" fontId="74" fillId="0" borderId="0" xfId="0" applyFont="1">
      <alignment vertical="center"/>
    </xf>
    <xf numFmtId="0" fontId="75" fillId="0" borderId="0" xfId="0" applyFont="1" applyAlignment="1">
      <alignment horizontal="left" vertical="center"/>
    </xf>
    <xf numFmtId="0" fontId="41" fillId="6" borderId="2" xfId="0" applyFont="1" applyFill="1" applyBorder="1" applyAlignment="1">
      <alignment horizontal="left" vertical="center" wrapText="1"/>
    </xf>
    <xf numFmtId="0" fontId="41" fillId="6" borderId="2" xfId="0" applyFont="1" applyFill="1" applyBorder="1" applyAlignment="1">
      <alignment vertical="center" wrapText="1"/>
    </xf>
    <xf numFmtId="0" fontId="41" fillId="6" borderId="14" xfId="0" applyFont="1" applyFill="1" applyBorder="1" applyAlignment="1">
      <alignment horizontal="left" vertical="center" wrapText="1"/>
    </xf>
    <xf numFmtId="0" fontId="41" fillId="6" borderId="6" xfId="0" applyFont="1" applyFill="1" applyBorder="1" applyAlignment="1">
      <alignment horizontal="left" vertical="center" wrapText="1"/>
    </xf>
    <xf numFmtId="0" fontId="41" fillId="6" borderId="6" xfId="8" applyFont="1" applyFill="1" applyBorder="1" applyAlignment="1">
      <alignment horizontal="left" vertical="center" wrapText="1"/>
    </xf>
    <xf numFmtId="0" fontId="41" fillId="6" borderId="2" xfId="8" applyFont="1" applyFill="1" applyBorder="1" applyAlignment="1">
      <alignment horizontal="left" vertical="center" wrapText="1"/>
    </xf>
    <xf numFmtId="0" fontId="76" fillId="6" borderId="2" xfId="8" applyFont="1" applyFill="1" applyBorder="1" applyAlignment="1">
      <alignment horizontal="left" vertical="center" wrapText="1" readingOrder="1"/>
    </xf>
    <xf numFmtId="0" fontId="41" fillId="6" borderId="14" xfId="8" applyFont="1" applyFill="1" applyBorder="1" applyAlignment="1">
      <alignment horizontal="left" vertical="center" wrapText="1"/>
    </xf>
    <xf numFmtId="0" fontId="41" fillId="6" borderId="6" xfId="12" applyFont="1" applyFill="1" applyBorder="1" applyAlignment="1">
      <alignment horizontal="left" vertical="center" wrapText="1"/>
    </xf>
    <xf numFmtId="0" fontId="41" fillId="6" borderId="2" xfId="12" applyFont="1" applyFill="1" applyBorder="1" applyAlignment="1">
      <alignment horizontal="left" vertical="center" wrapText="1"/>
    </xf>
    <xf numFmtId="0" fontId="59" fillId="10" borderId="24" xfId="0" applyFont="1" applyFill="1" applyBorder="1" applyAlignment="1">
      <alignment horizontal="center" vertical="center"/>
    </xf>
    <xf numFmtId="0" fontId="9" fillId="0" borderId="1" xfId="0" applyFont="1" applyBorder="1" applyAlignment="1">
      <alignment horizontal="center" vertical="center"/>
    </xf>
    <xf numFmtId="0" fontId="9" fillId="0" borderId="9" xfId="0" applyFont="1" applyBorder="1" applyAlignment="1">
      <alignment horizontal="center" vertical="center"/>
    </xf>
    <xf numFmtId="0" fontId="24" fillId="0" borderId="9" xfId="0" applyFont="1" applyBorder="1" applyAlignment="1">
      <alignment horizontal="center" vertical="center"/>
    </xf>
    <xf numFmtId="0" fontId="52" fillId="0" borderId="1" xfId="0" applyFont="1" applyBorder="1" applyAlignment="1">
      <alignment horizontal="center" vertical="center" shrinkToFit="1"/>
    </xf>
    <xf numFmtId="0" fontId="52" fillId="0" borderId="9" xfId="0" applyFont="1" applyBorder="1" applyAlignment="1">
      <alignment horizontal="center" vertical="center" shrinkToFit="1"/>
    </xf>
    <xf numFmtId="0" fontId="9" fillId="0" borderId="1" xfId="0" applyFont="1" applyBorder="1" applyAlignment="1">
      <alignment horizontal="center" vertical="top" wrapText="1"/>
    </xf>
    <xf numFmtId="0" fontId="9" fillId="0" borderId="9" xfId="0" applyFont="1" applyBorder="1" applyAlignment="1">
      <alignment horizontal="center" vertical="top"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23" xfId="0" applyFont="1" applyBorder="1" applyAlignment="1">
      <alignment horizontal="center" vertical="center"/>
    </xf>
    <xf numFmtId="0" fontId="9" fillId="0" borderId="10" xfId="0" applyFont="1" applyBorder="1" applyAlignment="1">
      <alignment horizontal="center" vertical="center"/>
    </xf>
    <xf numFmtId="0" fontId="24" fillId="0" borderId="22"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0" fillId="0" borderId="6" xfId="0"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shrinkToFit="1"/>
    </xf>
    <xf numFmtId="0" fontId="0" fillId="0" borderId="6" xfId="0" applyBorder="1" applyAlignment="1">
      <alignment horizontal="center" vertical="center" shrinkToFit="1"/>
    </xf>
    <xf numFmtId="0" fontId="0" fillId="0" borderId="2" xfId="0" applyBorder="1" applyAlignment="1">
      <alignment horizontal="center" vertical="center"/>
    </xf>
    <xf numFmtId="0" fontId="0" fillId="8" borderId="0" xfId="0" applyFill="1" applyAlignment="1">
      <alignment horizontal="center" vertical="center"/>
    </xf>
    <xf numFmtId="0" fontId="36" fillId="0" borderId="1" xfId="0" applyFont="1" applyBorder="1" applyAlignment="1">
      <alignment horizontal="center" vertical="top" wrapText="1"/>
    </xf>
    <xf numFmtId="0" fontId="36" fillId="0" borderId="9" xfId="0" applyFont="1" applyBorder="1" applyAlignment="1">
      <alignment horizontal="center" vertical="top" wrapText="1"/>
    </xf>
    <xf numFmtId="0" fontId="8" fillId="0" borderId="10" xfId="0" applyFont="1" applyBorder="1" applyAlignment="1">
      <alignment horizontal="center" vertical="center"/>
    </xf>
    <xf numFmtId="0" fontId="0" fillId="0" borderId="8" xfId="0" applyBorder="1" applyAlignment="1">
      <alignment horizontal="center" vertical="center"/>
    </xf>
    <xf numFmtId="0" fontId="34" fillId="0" borderId="1" xfId="0" applyFont="1" applyBorder="1" applyAlignment="1">
      <alignment horizontal="center" vertical="center" shrinkToFit="1"/>
    </xf>
    <xf numFmtId="0" fontId="34" fillId="0" borderId="6" xfId="0" applyFont="1" applyBorder="1" applyAlignment="1">
      <alignment horizontal="center" vertical="center" shrinkToFit="1"/>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7" fillId="0" borderId="0" xfId="0" applyFont="1" applyAlignment="1">
      <alignment horizontal="center" vertical="center"/>
    </xf>
    <xf numFmtId="0" fontId="32" fillId="0" borderId="0" xfId="0" applyFont="1" applyAlignment="1">
      <alignment horizontal="center" vertical="center"/>
    </xf>
    <xf numFmtId="0" fontId="22" fillId="0" borderId="0" xfId="0" applyFont="1" applyAlignment="1">
      <alignment horizontal="left" vertical="center"/>
    </xf>
    <xf numFmtId="0" fontId="22" fillId="0" borderId="7" xfId="0" applyFont="1" applyBorder="1" applyAlignment="1">
      <alignment horizontal="left" vertical="center" wrapText="1"/>
    </xf>
    <xf numFmtId="0" fontId="22" fillId="0" borderId="10" xfId="0" applyFont="1" applyBorder="1" applyAlignment="1">
      <alignment horizontal="left" vertical="center" wrapText="1"/>
    </xf>
    <xf numFmtId="0" fontId="29" fillId="0" borderId="0" xfId="0" applyFont="1" applyAlignment="1">
      <alignment horizontal="center" vertical="center"/>
    </xf>
    <xf numFmtId="0" fontId="30" fillId="0" borderId="0" xfId="0" applyFont="1" applyAlignment="1">
      <alignment horizontal="center" vertical="center"/>
    </xf>
    <xf numFmtId="0" fontId="22" fillId="0" borderId="0" xfId="0" applyFont="1" applyAlignment="1">
      <alignment horizontal="left" vertical="center" wrapText="1"/>
    </xf>
    <xf numFmtId="0" fontId="24" fillId="0" borderId="1" xfId="0" applyFont="1" applyBorder="1" applyAlignment="1">
      <alignment horizontal="left" vertical="top" wrapText="1"/>
    </xf>
    <xf numFmtId="0" fontId="24" fillId="0" borderId="9" xfId="0" applyFont="1" applyBorder="1" applyAlignment="1">
      <alignment horizontal="left" vertical="top" wrapText="1"/>
    </xf>
    <xf numFmtId="0" fontId="24" fillId="0" borderId="6" xfId="0" applyFont="1" applyBorder="1" applyAlignment="1">
      <alignment horizontal="left" vertical="top" wrapText="1"/>
    </xf>
    <xf numFmtId="56" fontId="24" fillId="0" borderId="1" xfId="0" applyNumberFormat="1" applyFont="1" applyBorder="1" applyAlignment="1">
      <alignment horizontal="center" vertical="top"/>
    </xf>
    <xf numFmtId="56" fontId="24" fillId="0" borderId="9" xfId="0" applyNumberFormat="1" applyFont="1" applyBorder="1" applyAlignment="1">
      <alignment horizontal="center" vertical="top"/>
    </xf>
    <xf numFmtId="56" fontId="24" fillId="0" borderId="6" xfId="0" applyNumberFormat="1" applyFont="1" applyBorder="1" applyAlignment="1">
      <alignment horizontal="center" vertical="top"/>
    </xf>
  </cellXfs>
  <cellStyles count="16">
    <cellStyle name="パーセント 2" xfId="2" xr:uid="{00000000-0005-0000-0000-00002F000000}"/>
    <cellStyle name="パーセント 3" xfId="5" xr:uid="{00000000-0005-0000-0000-000032000000}"/>
    <cellStyle name="パーセント 3 2" xfId="14" xr:uid="{9F5D408F-65CD-4660-9989-1555EED875EF}"/>
    <cellStyle name="ハイパーリンク" xfId="15" builtinId="8"/>
    <cellStyle name="桁区切り 2" xfId="9" xr:uid="{00000000-0005-0000-0000-000000000000}"/>
    <cellStyle name="標準" xfId="0" builtinId="0"/>
    <cellStyle name="標準 2" xfId="3" xr:uid="{BBE1693C-2FB1-49C8-B29E-01029E1C0E7E}"/>
    <cellStyle name="標準 2 2" xfId="8" xr:uid="{00000000-0005-0000-0000-000002000000}"/>
    <cellStyle name="標準 2 2 2" xfId="12" xr:uid="{E8238A84-A5F9-43C9-9568-1807DEEDD199}"/>
    <cellStyle name="標準 3" xfId="1" xr:uid="{00000000-0005-0000-0000-000030000000}"/>
    <cellStyle name="標準 3 2" xfId="7" xr:uid="{00000000-0005-0000-0000-000003000000}"/>
    <cellStyle name="標準 3 3" xfId="10" xr:uid="{A75E13B3-677D-4F48-B8C5-C1779B09CFEE}"/>
    <cellStyle name="標準 4" xfId="4" xr:uid="{00000000-0005-0000-0000-000033000000}"/>
    <cellStyle name="標準 4 2" xfId="13" xr:uid="{7555653D-4B34-457F-8DCE-1F7B8124E760}"/>
    <cellStyle name="標準 5" xfId="6" xr:uid="{00000000-0005-0000-0000-000035000000}"/>
    <cellStyle name="標準 5 2" xfId="11" xr:uid="{1028A7CC-B03E-474C-9C86-B2C9DF9D0C12}"/>
  </cellStyles>
  <dxfs count="0"/>
  <tableStyles count="0" defaultTableStyle="TableStyleMedium2" defaultPivotStyle="PivotStyleLight16"/>
  <colors>
    <mruColors>
      <color rgb="FF00CC00"/>
      <color rgb="FFCCFFCC"/>
      <color rgb="FFF8F200"/>
      <color rgb="FFFFFF00"/>
      <color rgb="FFFFFF99"/>
      <color rgb="FFFFCCFF"/>
      <color rgb="FF00CCFF"/>
      <color rgb="FFFFFFFF"/>
      <color rgb="FFB2B2B2"/>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08481356558566"/>
          <c:y val="9.5642021721639908E-2"/>
          <c:w val="0.67183020818357264"/>
          <c:h val="0.81891353258486876"/>
        </c:manualLayout>
      </c:layout>
      <c:pieChart>
        <c:varyColors val="1"/>
        <c:ser>
          <c:idx val="0"/>
          <c:order val="0"/>
          <c:spPr>
            <a:ln>
              <a:solidFill>
                <a:schemeClr val="tx1"/>
              </a:solidFill>
            </a:ln>
          </c:spPr>
          <c:dPt>
            <c:idx val="1"/>
            <c:bubble3D val="0"/>
            <c:spPr>
              <a:solidFill>
                <a:srgbClr val="FFFF99"/>
              </a:solidFill>
              <a:ln>
                <a:solidFill>
                  <a:schemeClr val="tx1"/>
                </a:solidFill>
              </a:ln>
            </c:spPr>
            <c:extLst>
              <c:ext xmlns:c16="http://schemas.microsoft.com/office/drawing/2014/chart" uri="{C3380CC4-5D6E-409C-BE32-E72D297353CC}">
                <c16:uniqueId val="{00000001-A59A-4A68-A186-2BA25ECF2663}"/>
              </c:ext>
            </c:extLst>
          </c:dPt>
          <c:dPt>
            <c:idx val="3"/>
            <c:bubble3D val="0"/>
            <c:spPr>
              <a:solidFill>
                <a:srgbClr val="CCCCFF"/>
              </a:solidFill>
              <a:ln>
                <a:solidFill>
                  <a:schemeClr val="tx1"/>
                </a:solidFill>
              </a:ln>
            </c:spPr>
            <c:extLst>
              <c:ext xmlns:c16="http://schemas.microsoft.com/office/drawing/2014/chart" uri="{C3380CC4-5D6E-409C-BE32-E72D297353CC}">
                <c16:uniqueId val="{00000003-A59A-4A68-A186-2BA25ECF2663}"/>
              </c:ext>
            </c:extLst>
          </c:dPt>
          <c:dPt>
            <c:idx val="5"/>
            <c:bubble3D val="0"/>
            <c:spPr>
              <a:solidFill>
                <a:srgbClr val="FFCCFF"/>
              </a:solidFill>
              <a:ln>
                <a:solidFill>
                  <a:schemeClr val="tx1"/>
                </a:solidFill>
              </a:ln>
            </c:spPr>
            <c:extLst>
              <c:ext xmlns:c16="http://schemas.microsoft.com/office/drawing/2014/chart" uri="{C3380CC4-5D6E-409C-BE32-E72D297353CC}">
                <c16:uniqueId val="{00000005-A59A-4A68-A186-2BA25ECF2663}"/>
              </c:ext>
            </c:extLst>
          </c:dPt>
          <c:dLbls>
            <c:dLbl>
              <c:idx val="0"/>
              <c:layout>
                <c:manualLayout>
                  <c:x val="6.3205836714202842E-3"/>
                  <c:y val="3.6540644968580216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9A-4A68-A186-2BA25ECF2663}"/>
                </c:ext>
              </c:extLst>
            </c:dLbl>
            <c:dLbl>
              <c:idx val="1"/>
              <c:layout>
                <c:manualLayout>
                  <c:x val="-0.23285270236120925"/>
                  <c:y val="9.4348733934396703E-2"/>
                </c:manualLayout>
              </c:layout>
              <c:spPr/>
              <c:txPr>
                <a:bodyPr/>
                <a:lstStyle/>
                <a:p>
                  <a:pPr>
                    <a:defRPr sz="1400" b="1">
                      <a:latin typeface="+mn-ea"/>
                      <a:ea typeface="+mn-ea"/>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9A-4A68-A186-2BA25ECF2663}"/>
                </c:ext>
              </c:extLst>
            </c:dLbl>
            <c:dLbl>
              <c:idx val="2"/>
              <c:layout>
                <c:manualLayout>
                  <c:x val="-6.7984564601778166E-2"/>
                  <c:y val="4.5273940847699139E-2"/>
                </c:manualLayout>
              </c:layout>
              <c:spPr/>
              <c:txPr>
                <a:bodyPr/>
                <a:lstStyle/>
                <a:p>
                  <a:pPr>
                    <a:defRPr sz="1400" b="1">
                      <a:latin typeface="+mn-ea"/>
                      <a:ea typeface="+mn-ea"/>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9A-4A68-A186-2BA25ECF2663}"/>
                </c:ext>
              </c:extLst>
            </c:dLbl>
            <c:dLbl>
              <c:idx val="3"/>
              <c:layout>
                <c:manualLayout>
                  <c:x val="0.11210916486518376"/>
                  <c:y val="-0.19153122494610286"/>
                </c:manualLayout>
              </c:layout>
              <c:spPr/>
              <c:txPr>
                <a:bodyPr/>
                <a:lstStyle/>
                <a:p>
                  <a:pPr>
                    <a:defRPr sz="1400" b="1">
                      <a:latin typeface="+mn-ea"/>
                      <a:ea typeface="+mn-ea"/>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9A-4A68-A186-2BA25ECF2663}"/>
                </c:ext>
              </c:extLst>
            </c:dLbl>
            <c:dLbl>
              <c:idx val="4"/>
              <c:layout>
                <c:manualLayout>
                  <c:x val="0.19269574503400652"/>
                  <c:y val="2.5981035594422703E-3"/>
                </c:manualLayout>
              </c:layout>
              <c:spPr/>
              <c:txPr>
                <a:bodyPr/>
                <a:lstStyle/>
                <a:p>
                  <a:pPr>
                    <a:defRPr sz="1400" b="1">
                      <a:latin typeface="+mn-ea"/>
                      <a:ea typeface="+mn-ea"/>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9A-4A68-A186-2BA25ECF2663}"/>
                </c:ext>
              </c:extLst>
            </c:dLbl>
            <c:dLbl>
              <c:idx val="5"/>
              <c:layout>
                <c:manualLayout>
                  <c:x val="-6.3942077908053396E-2"/>
                  <c:y val="3.543111553607066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9A-4A68-A186-2BA25ECF2663}"/>
                </c:ext>
              </c:extLst>
            </c:dLbl>
            <c:spPr>
              <a:noFill/>
              <a:ln>
                <a:noFill/>
              </a:ln>
              <a:effectLst/>
            </c:spPr>
            <c:txPr>
              <a:bodyPr/>
              <a:lstStyle/>
              <a:p>
                <a:pPr>
                  <a:defRPr sz="1400" b="1">
                    <a:latin typeface="+mn-ea"/>
                    <a:ea typeface="+mn-ea"/>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'内訳（R5.2月時点）'!$D$4:$D$9</c:f>
              <c:strCache>
                <c:ptCount val="6"/>
                <c:pt idx="0">
                  <c:v>10人以下</c:v>
                </c:pt>
                <c:pt idx="1">
                  <c:v>11～50人</c:v>
                </c:pt>
                <c:pt idx="2">
                  <c:v>51～100人</c:v>
                </c:pt>
                <c:pt idx="3">
                  <c:v>101～300人</c:v>
                </c:pt>
                <c:pt idx="4">
                  <c:v>301～999人</c:v>
                </c:pt>
                <c:pt idx="5">
                  <c:v>1000人以上</c:v>
                </c:pt>
              </c:strCache>
            </c:strRef>
          </c:cat>
          <c:val>
            <c:numRef>
              <c:f>'内訳（R5.2月時点）'!$E$4:$E$9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9-A59A-4A68-A186-2BA25ECF2663}"/>
            </c:ext>
          </c:extLst>
        </c:ser>
        <c:dLbls>
          <c:showLegendKey val="0"/>
          <c:showVal val="0"/>
          <c:showCatName val="1"/>
          <c:showSerName val="0"/>
          <c:showPercent val="1"/>
          <c:showBubbleSize val="0"/>
          <c:showLeaderLines val="1"/>
        </c:dLbls>
        <c:firstSliceAng val="0"/>
      </c:pieChart>
      <c:spPr>
        <a:ln>
          <a:noFill/>
        </a:ln>
      </c:spPr>
    </c:plotArea>
    <c:plotVisOnly val="1"/>
    <c:dispBlanksAs val="gap"/>
    <c:showDLblsOverMax val="0"/>
  </c:chart>
  <c:spPr>
    <a:noFill/>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240379827289189"/>
          <c:y val="0.15851308903045944"/>
          <c:w val="0.47926506087042953"/>
          <c:h val="0.67949339727026148"/>
        </c:manualLayout>
      </c:layout>
      <c:pieChart>
        <c:varyColors val="1"/>
        <c:ser>
          <c:idx val="0"/>
          <c:order val="0"/>
          <c:dLbls>
            <c:dLbl>
              <c:idx val="0"/>
              <c:layout>
                <c:manualLayout>
                  <c:x val="-5.3593559144978063E-2"/>
                  <c:y val="0.1461981107986709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C67-45BA-90AE-8000B83C472C}"/>
                </c:ext>
              </c:extLst>
            </c:dLbl>
            <c:dLbl>
              <c:idx val="1"/>
              <c:layout>
                <c:manualLayout>
                  <c:x val="-0.15189141286820262"/>
                  <c:y val="-5.343064244714348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C67-45BA-90AE-8000B83C472C}"/>
                </c:ext>
              </c:extLst>
            </c:dLbl>
            <c:dLbl>
              <c:idx val="2"/>
              <c:layout>
                <c:manualLayout>
                  <c:x val="5.8644538297831138E-2"/>
                  <c:y val="-2.9886124391156534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C67-45BA-90AE-8000B83C472C}"/>
                </c:ext>
              </c:extLst>
            </c:dLbl>
            <c:dLbl>
              <c:idx val="3"/>
              <c:layout>
                <c:manualLayout>
                  <c:x val="-5.5969107954378997E-2"/>
                  <c:y val="3.612109902568986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C67-45BA-90AE-8000B83C472C}"/>
                </c:ext>
              </c:extLst>
            </c:dLbl>
            <c:dLbl>
              <c:idx val="4"/>
              <c:layout>
                <c:manualLayout>
                  <c:x val="9.9009149107216671E-2"/>
                  <c:y val="-0.1617712572348307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C67-45BA-90AE-8000B83C472C}"/>
                </c:ext>
              </c:extLst>
            </c:dLbl>
            <c:dLbl>
              <c:idx val="5"/>
              <c:layout>
                <c:manualLayout>
                  <c:x val="-1.820169933902124E-2"/>
                  <c:y val="0.1465305670067196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B90-4B22-801D-BAC0BFB44413}"/>
                </c:ext>
              </c:extLst>
            </c:dLbl>
            <c:dLbl>
              <c:idx val="6"/>
              <c:layout>
                <c:manualLayout>
                  <c:x val="-3.1448907789826369E-2"/>
                  <c:y val="0.1118248522154434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B90-4B22-801D-BAC0BFB44413}"/>
                </c:ext>
              </c:extLst>
            </c:dLbl>
            <c:dLbl>
              <c:idx val="7"/>
              <c:layout>
                <c:manualLayout>
                  <c:x val="-5.4681089864074946E-2"/>
                  <c:y val="4.714331368225642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B90-4B22-801D-BAC0BFB44413}"/>
                </c:ext>
              </c:extLst>
            </c:dLbl>
            <c:dLbl>
              <c:idx val="10"/>
              <c:layout>
                <c:manualLayout>
                  <c:x val="-7.1111567965572803E-2"/>
                  <c:y val="-0.104335856765007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B90-4B22-801D-BAC0BFB44413}"/>
                </c:ext>
              </c:extLst>
            </c:dLbl>
            <c:dLbl>
              <c:idx val="13"/>
              <c:layout>
                <c:manualLayout>
                  <c:x val="0.11726471733609362"/>
                  <c:y val="-1.882777351117702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1E1-491B-A944-57CC564C4CFF}"/>
                </c:ext>
              </c:extLst>
            </c:dLbl>
            <c:spPr>
              <a:noFill/>
              <a:ln>
                <a:noFill/>
              </a:ln>
              <a:effectLst/>
            </c:spPr>
            <c:txPr>
              <a:bodyPr/>
              <a:lstStyle/>
              <a:p>
                <a:pPr>
                  <a:defRPr sz="1100" b="1" baseline="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'内訳（R5.2月時点）'!$M$4:$M$17</c:f>
              <c:strCache>
                <c:ptCount val="14"/>
                <c:pt idx="0">
                  <c:v>建設業</c:v>
                </c:pt>
                <c:pt idx="1">
                  <c:v>製造業</c:v>
                </c:pt>
                <c:pt idx="2">
                  <c:v>情報通信業</c:v>
                </c:pt>
                <c:pt idx="3">
                  <c:v>運輸業，郵便業</c:v>
                </c:pt>
                <c:pt idx="4">
                  <c:v>卸売業・小売業</c:v>
                </c:pt>
                <c:pt idx="5">
                  <c:v>金融業・保険業</c:v>
                </c:pt>
                <c:pt idx="6">
                  <c:v>不動産業，物品賃貸業</c:v>
                </c:pt>
                <c:pt idx="7">
                  <c:v>学術研究，専門・技術サービス業</c:v>
                </c:pt>
                <c:pt idx="8">
                  <c:v>宿泊業，飲食サービス業</c:v>
                </c:pt>
                <c:pt idx="9">
                  <c:v>生活関連サービス業，娯楽業</c:v>
                </c:pt>
                <c:pt idx="10">
                  <c:v>教育，学習支援業</c:v>
                </c:pt>
                <c:pt idx="11">
                  <c:v>医療，福祉</c:v>
                </c:pt>
                <c:pt idx="12">
                  <c:v>複合サービス事業</c:v>
                </c:pt>
                <c:pt idx="13">
                  <c:v>サービス業（他に分類されないもの）</c:v>
                </c:pt>
              </c:strCache>
            </c:strRef>
          </c:cat>
          <c:val>
            <c:numRef>
              <c:f>'内訳（R5.2月時点）'!$N$4:$N$17</c:f>
              <c:numCache>
                <c:formatCode>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8-7E28-4383-A1C3-DE3BD5F03767}"/>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330318045851072"/>
          <c:y val="0.11150342206643937"/>
          <c:w val="0.61676991435623119"/>
          <c:h val="0.79590252217023039"/>
        </c:manualLayout>
      </c:layout>
      <c:pieChart>
        <c:varyColors val="1"/>
        <c:ser>
          <c:idx val="0"/>
          <c:order val="0"/>
          <c:tx>
            <c:strRef>
              <c:f>'内訳（R5.2月時点）'!$Q$4</c:f>
              <c:strCache>
                <c:ptCount val="1"/>
                <c:pt idx="0">
                  <c:v>割合</c:v>
                </c:pt>
              </c:strCache>
            </c:strRef>
          </c:tx>
          <c:spPr>
            <a:ln>
              <a:solidFill>
                <a:schemeClr val="tx1"/>
              </a:solidFill>
            </a:ln>
          </c:spPr>
          <c:dPt>
            <c:idx val="0"/>
            <c:bubble3D val="0"/>
            <c:spPr>
              <a:solidFill>
                <a:schemeClr val="bg1"/>
              </a:solidFill>
              <a:ln>
                <a:solidFill>
                  <a:schemeClr val="tx1"/>
                </a:solidFill>
              </a:ln>
            </c:spPr>
            <c:extLst>
              <c:ext xmlns:c16="http://schemas.microsoft.com/office/drawing/2014/chart" uri="{C3380CC4-5D6E-409C-BE32-E72D297353CC}">
                <c16:uniqueId val="{00000001-E997-43B4-AF7B-4A18F9D8E79A}"/>
              </c:ext>
            </c:extLst>
          </c:dPt>
          <c:dPt>
            <c:idx val="2"/>
            <c:bubble3D val="0"/>
            <c:spPr>
              <a:solidFill>
                <a:srgbClr val="FFFF99"/>
              </a:solidFill>
              <a:ln>
                <a:solidFill>
                  <a:schemeClr val="tx1"/>
                </a:solidFill>
              </a:ln>
            </c:spPr>
            <c:extLst>
              <c:ext xmlns:c16="http://schemas.microsoft.com/office/drawing/2014/chart" uri="{C3380CC4-5D6E-409C-BE32-E72D297353CC}">
                <c16:uniqueId val="{00000003-E997-43B4-AF7B-4A18F9D8E79A}"/>
              </c:ext>
            </c:extLst>
          </c:dPt>
          <c:dPt>
            <c:idx val="5"/>
            <c:bubble3D val="0"/>
            <c:spPr>
              <a:solidFill>
                <a:schemeClr val="bg2"/>
              </a:solidFill>
              <a:ln>
                <a:solidFill>
                  <a:schemeClr val="tx1"/>
                </a:solidFill>
              </a:ln>
            </c:spPr>
            <c:extLst>
              <c:ext xmlns:c16="http://schemas.microsoft.com/office/drawing/2014/chart" uri="{C3380CC4-5D6E-409C-BE32-E72D297353CC}">
                <c16:uniqueId val="{00000005-E997-43B4-AF7B-4A18F9D8E79A}"/>
              </c:ext>
            </c:extLst>
          </c:dPt>
          <c:dLbls>
            <c:dLbl>
              <c:idx val="0"/>
              <c:layout>
                <c:manualLayout>
                  <c:x val="-0.16407071398683859"/>
                  <c:y val="1.229002624671916E-2"/>
                </c:manualLayout>
              </c:layout>
              <c:spPr/>
              <c:txPr>
                <a:bodyPr/>
                <a:lstStyle/>
                <a:p>
                  <a:pPr>
                    <a:defRPr sz="1400" b="1" i="0" baseline="0"/>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997-43B4-AF7B-4A18F9D8E79A}"/>
                </c:ext>
              </c:extLst>
            </c:dLbl>
            <c:dLbl>
              <c:idx val="1"/>
              <c:layout>
                <c:manualLayout>
                  <c:x val="5.1395050519084808E-2"/>
                  <c:y val="-0.19535193872251833"/>
                </c:manualLayout>
              </c:layout>
              <c:spPr/>
              <c:txPr>
                <a:bodyPr/>
                <a:lstStyle/>
                <a:p>
                  <a:pPr>
                    <a:defRPr sz="1200" b="1" i="0" baseline="0"/>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E997-43B4-AF7B-4A18F9D8E79A}"/>
                </c:ext>
              </c:extLst>
            </c:dLbl>
            <c:dLbl>
              <c:idx val="2"/>
              <c:layout>
                <c:manualLayout>
                  <c:x val="0.13150051536898152"/>
                  <c:y val="-2.5344010692688729E-2"/>
                </c:manualLayout>
              </c:layout>
              <c:spPr/>
              <c:txPr>
                <a:bodyPr/>
                <a:lstStyle/>
                <a:p>
                  <a:pPr>
                    <a:defRPr sz="1200" b="1" i="0" baseline="0"/>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997-43B4-AF7B-4A18F9D8E79A}"/>
                </c:ext>
              </c:extLst>
            </c:dLbl>
            <c:spPr>
              <a:noFill/>
              <a:ln>
                <a:noFill/>
              </a:ln>
              <a:effectLst/>
            </c:spPr>
            <c:txPr>
              <a:bodyPr wrap="square" lIns="38100" tIns="19050" rIns="38100" bIns="19050" anchor="ctr">
                <a:spAutoFit/>
              </a:bodyPr>
              <a:lstStyle/>
              <a:p>
                <a:pPr>
                  <a:defRPr b="1" i="0" baseline="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'内訳（R5.2月時点）'!$P$5:$P$10</c:f>
              <c:strCache>
                <c:ptCount val="6"/>
                <c:pt idx="0">
                  <c:v>神戸</c:v>
                </c:pt>
                <c:pt idx="1">
                  <c:v>阪神</c:v>
                </c:pt>
                <c:pt idx="2">
                  <c:v>播磨</c:v>
                </c:pt>
                <c:pt idx="3">
                  <c:v>但馬</c:v>
                </c:pt>
                <c:pt idx="4">
                  <c:v>丹波</c:v>
                </c:pt>
                <c:pt idx="5">
                  <c:v>淡路</c:v>
                </c:pt>
              </c:strCache>
            </c:strRef>
          </c:cat>
          <c:val>
            <c:numRef>
              <c:f>'内訳（R5.2月時点）'!$Q$5:$Q$10</c:f>
              <c:numCache>
                <c:formatCode>0.0%</c:formatCode>
                <c:ptCount val="6"/>
                <c:pt idx="0">
                  <c:v>0.46043165467625902</c:v>
                </c:pt>
                <c:pt idx="1">
                  <c:v>0.12949640287769784</c:v>
                </c:pt>
                <c:pt idx="2">
                  <c:v>0.26618705035971224</c:v>
                </c:pt>
                <c:pt idx="3">
                  <c:v>6.4748201438848921E-2</c:v>
                </c:pt>
                <c:pt idx="4">
                  <c:v>4.3165467625899283E-2</c:v>
                </c:pt>
                <c:pt idx="5">
                  <c:v>3.5971223021582732E-2</c:v>
                </c:pt>
              </c:numCache>
            </c:numRef>
          </c:val>
          <c:extLst>
            <c:ext xmlns:c16="http://schemas.microsoft.com/office/drawing/2014/chart" uri="{C3380CC4-5D6E-409C-BE32-E72D297353CC}">
              <c16:uniqueId val="{00000007-E997-43B4-AF7B-4A18F9D8E79A}"/>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5</xdr:col>
      <xdr:colOff>964406</xdr:colOff>
      <xdr:row>184</xdr:row>
      <xdr:rowOff>47625</xdr:rowOff>
    </xdr:from>
    <xdr:ext cx="184731" cy="264560"/>
    <xdr:sp macro="" textlink="">
      <xdr:nvSpPr>
        <xdr:cNvPr id="2" name="テキスト ボックス 1">
          <a:extLst>
            <a:ext uri="{FF2B5EF4-FFF2-40B4-BE49-F238E27FC236}">
              <a16:creationId xmlns:a16="http://schemas.microsoft.com/office/drawing/2014/main" id="{FA840737-F6E2-F5EF-36DD-93C2200DD002}"/>
            </a:ext>
          </a:extLst>
        </xdr:cNvPr>
        <xdr:cNvSpPr txBox="1"/>
      </xdr:nvSpPr>
      <xdr:spPr>
        <a:xfrm>
          <a:off x="5155406" y="7762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964406</xdr:colOff>
      <xdr:row>185</xdr:row>
      <xdr:rowOff>47625</xdr:rowOff>
    </xdr:from>
    <xdr:ext cx="184731" cy="264560"/>
    <xdr:sp macro="" textlink="">
      <xdr:nvSpPr>
        <xdr:cNvPr id="3" name="テキスト ボックス 2">
          <a:extLst>
            <a:ext uri="{FF2B5EF4-FFF2-40B4-BE49-F238E27FC236}">
              <a16:creationId xmlns:a16="http://schemas.microsoft.com/office/drawing/2014/main" id="{712FDA69-1CE3-4165-BBB8-3430E04BD624}"/>
            </a:ext>
          </a:extLst>
        </xdr:cNvPr>
        <xdr:cNvSpPr txBox="1"/>
      </xdr:nvSpPr>
      <xdr:spPr>
        <a:xfrm>
          <a:off x="5155406" y="7764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964406</xdr:colOff>
      <xdr:row>202</xdr:row>
      <xdr:rowOff>0</xdr:rowOff>
    </xdr:from>
    <xdr:ext cx="184731" cy="264560"/>
    <xdr:sp macro="" textlink="">
      <xdr:nvSpPr>
        <xdr:cNvPr id="4" name="テキスト ボックス 3">
          <a:extLst>
            <a:ext uri="{FF2B5EF4-FFF2-40B4-BE49-F238E27FC236}">
              <a16:creationId xmlns:a16="http://schemas.microsoft.com/office/drawing/2014/main" id="{15302CEB-8FCF-480D-8C09-58B776DBA102}"/>
            </a:ext>
          </a:extLst>
        </xdr:cNvPr>
        <xdr:cNvSpPr txBox="1"/>
      </xdr:nvSpPr>
      <xdr:spPr>
        <a:xfrm>
          <a:off x="5155406" y="4953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964406</xdr:colOff>
      <xdr:row>202</xdr:row>
      <xdr:rowOff>0</xdr:rowOff>
    </xdr:from>
    <xdr:ext cx="184731" cy="264560"/>
    <xdr:sp macro="" textlink="">
      <xdr:nvSpPr>
        <xdr:cNvPr id="5" name="テキスト ボックス 4">
          <a:extLst>
            <a:ext uri="{FF2B5EF4-FFF2-40B4-BE49-F238E27FC236}">
              <a16:creationId xmlns:a16="http://schemas.microsoft.com/office/drawing/2014/main" id="{4A153EB4-D99C-45A1-8A57-0189C7FE6668}"/>
            </a:ext>
          </a:extLst>
        </xdr:cNvPr>
        <xdr:cNvSpPr txBox="1"/>
      </xdr:nvSpPr>
      <xdr:spPr>
        <a:xfrm>
          <a:off x="5155406" y="5001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964406</xdr:colOff>
      <xdr:row>202</xdr:row>
      <xdr:rowOff>0</xdr:rowOff>
    </xdr:from>
    <xdr:ext cx="184731" cy="264560"/>
    <xdr:sp macro="" textlink="">
      <xdr:nvSpPr>
        <xdr:cNvPr id="8" name="テキスト ボックス 7">
          <a:extLst>
            <a:ext uri="{FF2B5EF4-FFF2-40B4-BE49-F238E27FC236}">
              <a16:creationId xmlns:a16="http://schemas.microsoft.com/office/drawing/2014/main" id="{3202A7B4-008D-4468-B0BA-2A78FDC6EDBB}"/>
            </a:ext>
          </a:extLst>
        </xdr:cNvPr>
        <xdr:cNvSpPr txBox="1"/>
      </xdr:nvSpPr>
      <xdr:spPr>
        <a:xfrm>
          <a:off x="5155406" y="51444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964406</xdr:colOff>
      <xdr:row>202</xdr:row>
      <xdr:rowOff>0</xdr:rowOff>
    </xdr:from>
    <xdr:ext cx="184731" cy="264560"/>
    <xdr:sp macro="" textlink="">
      <xdr:nvSpPr>
        <xdr:cNvPr id="9" name="テキスト ボックス 8">
          <a:extLst>
            <a:ext uri="{FF2B5EF4-FFF2-40B4-BE49-F238E27FC236}">
              <a16:creationId xmlns:a16="http://schemas.microsoft.com/office/drawing/2014/main" id="{4FA739CD-8442-49B5-A82B-71AE54C5CF41}"/>
            </a:ext>
          </a:extLst>
        </xdr:cNvPr>
        <xdr:cNvSpPr txBox="1"/>
      </xdr:nvSpPr>
      <xdr:spPr>
        <a:xfrm>
          <a:off x="5155406" y="51920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964406</xdr:colOff>
      <xdr:row>184</xdr:row>
      <xdr:rowOff>47625</xdr:rowOff>
    </xdr:from>
    <xdr:ext cx="184731" cy="264560"/>
    <xdr:sp macro="" textlink="">
      <xdr:nvSpPr>
        <xdr:cNvPr id="6" name="テキスト ボックス 5">
          <a:extLst>
            <a:ext uri="{FF2B5EF4-FFF2-40B4-BE49-F238E27FC236}">
              <a16:creationId xmlns:a16="http://schemas.microsoft.com/office/drawing/2014/main" id="{C957575F-F863-47CF-9940-E4BA9DA7C653}"/>
            </a:ext>
          </a:extLst>
        </xdr:cNvPr>
        <xdr:cNvSpPr txBox="1"/>
      </xdr:nvSpPr>
      <xdr:spPr>
        <a:xfrm>
          <a:off x="5155406" y="1143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964406</xdr:colOff>
      <xdr:row>185</xdr:row>
      <xdr:rowOff>47625</xdr:rowOff>
    </xdr:from>
    <xdr:ext cx="184731" cy="264560"/>
    <xdr:sp macro="" textlink="">
      <xdr:nvSpPr>
        <xdr:cNvPr id="7" name="テキスト ボックス 6">
          <a:extLst>
            <a:ext uri="{FF2B5EF4-FFF2-40B4-BE49-F238E27FC236}">
              <a16:creationId xmlns:a16="http://schemas.microsoft.com/office/drawing/2014/main" id="{0A90F319-D6ED-47D9-BE6E-2A0820D56F06}"/>
            </a:ext>
          </a:extLst>
        </xdr:cNvPr>
        <xdr:cNvSpPr txBox="1"/>
      </xdr:nvSpPr>
      <xdr:spPr>
        <a:xfrm>
          <a:off x="5155406" y="1191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0</xdr:col>
      <xdr:colOff>38100</xdr:colOff>
      <xdr:row>0</xdr:row>
      <xdr:rowOff>38100</xdr:rowOff>
    </xdr:from>
    <xdr:to>
      <xdr:col>0</xdr:col>
      <xdr:colOff>1133475</xdr:colOff>
      <xdr:row>3</xdr:row>
      <xdr:rowOff>406126</xdr:rowOff>
    </xdr:to>
    <xdr:pic>
      <xdr:nvPicPr>
        <xdr:cNvPr id="12" name="図 11">
          <a:extLst>
            <a:ext uri="{FF2B5EF4-FFF2-40B4-BE49-F238E27FC236}">
              <a16:creationId xmlns:a16="http://schemas.microsoft.com/office/drawing/2014/main" id="{A167CDD5-D9BF-10A2-5EB0-A9E027B8F5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1095375" cy="1491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194</xdr:row>
      <xdr:rowOff>95250</xdr:rowOff>
    </xdr:from>
    <xdr:to>
      <xdr:col>7</xdr:col>
      <xdr:colOff>1123950</xdr:colOff>
      <xdr:row>197</xdr:row>
      <xdr:rowOff>272776</xdr:rowOff>
    </xdr:to>
    <xdr:pic>
      <xdr:nvPicPr>
        <xdr:cNvPr id="41" name="図 40">
          <a:extLst>
            <a:ext uri="{FF2B5EF4-FFF2-40B4-BE49-F238E27FC236}">
              <a16:creationId xmlns:a16="http://schemas.microsoft.com/office/drawing/2014/main" id="{98C76F38-48FC-4897-BFE8-FB52CEF84B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5175" y="85067775"/>
          <a:ext cx="1095375" cy="1491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964406</xdr:colOff>
      <xdr:row>44</xdr:row>
      <xdr:rowOff>47625</xdr:rowOff>
    </xdr:from>
    <xdr:ext cx="184731" cy="264560"/>
    <xdr:sp macro="" textlink="">
      <xdr:nvSpPr>
        <xdr:cNvPr id="2" name="テキスト ボックス 1">
          <a:extLst>
            <a:ext uri="{FF2B5EF4-FFF2-40B4-BE49-F238E27FC236}">
              <a16:creationId xmlns:a16="http://schemas.microsoft.com/office/drawing/2014/main" id="{0AA18DF7-F49E-41A4-816E-DE92242FC9E4}"/>
            </a:ext>
          </a:extLst>
        </xdr:cNvPr>
        <xdr:cNvSpPr txBox="1"/>
      </xdr:nvSpPr>
      <xdr:spPr>
        <a:xfrm>
          <a:off x="5155406" y="8763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964406</xdr:colOff>
      <xdr:row>45</xdr:row>
      <xdr:rowOff>47625</xdr:rowOff>
    </xdr:from>
    <xdr:ext cx="184731" cy="264560"/>
    <xdr:sp macro="" textlink="">
      <xdr:nvSpPr>
        <xdr:cNvPr id="3" name="テキスト ボックス 2">
          <a:extLst>
            <a:ext uri="{FF2B5EF4-FFF2-40B4-BE49-F238E27FC236}">
              <a16:creationId xmlns:a16="http://schemas.microsoft.com/office/drawing/2014/main" id="{D5E0DCDB-9F33-4CC1-B934-5D8D82A8B32C}"/>
            </a:ext>
          </a:extLst>
        </xdr:cNvPr>
        <xdr:cNvSpPr txBox="1"/>
      </xdr:nvSpPr>
      <xdr:spPr>
        <a:xfrm>
          <a:off x="5155406" y="8811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964406</xdr:colOff>
      <xdr:row>62</xdr:row>
      <xdr:rowOff>0</xdr:rowOff>
    </xdr:from>
    <xdr:ext cx="184731" cy="264560"/>
    <xdr:sp macro="" textlink="">
      <xdr:nvSpPr>
        <xdr:cNvPr id="4" name="テキスト ボックス 3">
          <a:extLst>
            <a:ext uri="{FF2B5EF4-FFF2-40B4-BE49-F238E27FC236}">
              <a16:creationId xmlns:a16="http://schemas.microsoft.com/office/drawing/2014/main" id="{6F31CF7A-F8AA-4E4E-9C1D-404FB5A2B5B1}"/>
            </a:ext>
          </a:extLst>
        </xdr:cNvPr>
        <xdr:cNvSpPr txBox="1"/>
      </xdr:nvSpPr>
      <xdr:spPr>
        <a:xfrm>
          <a:off x="5155406" y="9616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964406</xdr:colOff>
      <xdr:row>62</xdr:row>
      <xdr:rowOff>0</xdr:rowOff>
    </xdr:from>
    <xdr:ext cx="184731" cy="264560"/>
    <xdr:sp macro="" textlink="">
      <xdr:nvSpPr>
        <xdr:cNvPr id="5" name="テキスト ボックス 4">
          <a:extLst>
            <a:ext uri="{FF2B5EF4-FFF2-40B4-BE49-F238E27FC236}">
              <a16:creationId xmlns:a16="http://schemas.microsoft.com/office/drawing/2014/main" id="{BA928B94-2411-4D72-BCE2-6DD51AAE75EE}"/>
            </a:ext>
          </a:extLst>
        </xdr:cNvPr>
        <xdr:cNvSpPr txBox="1"/>
      </xdr:nvSpPr>
      <xdr:spPr>
        <a:xfrm>
          <a:off x="5155406" y="9616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964406</xdr:colOff>
      <xdr:row>62</xdr:row>
      <xdr:rowOff>0</xdr:rowOff>
    </xdr:from>
    <xdr:ext cx="184731" cy="264560"/>
    <xdr:sp macro="" textlink="">
      <xdr:nvSpPr>
        <xdr:cNvPr id="6" name="テキスト ボックス 5">
          <a:extLst>
            <a:ext uri="{FF2B5EF4-FFF2-40B4-BE49-F238E27FC236}">
              <a16:creationId xmlns:a16="http://schemas.microsoft.com/office/drawing/2014/main" id="{B60BE29A-8F23-43CB-814F-2B3A02FCEBC1}"/>
            </a:ext>
          </a:extLst>
        </xdr:cNvPr>
        <xdr:cNvSpPr txBox="1"/>
      </xdr:nvSpPr>
      <xdr:spPr>
        <a:xfrm>
          <a:off x="5155406" y="9616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964406</xdr:colOff>
      <xdr:row>62</xdr:row>
      <xdr:rowOff>0</xdr:rowOff>
    </xdr:from>
    <xdr:ext cx="184731" cy="264560"/>
    <xdr:sp macro="" textlink="">
      <xdr:nvSpPr>
        <xdr:cNvPr id="7" name="テキスト ボックス 6">
          <a:extLst>
            <a:ext uri="{FF2B5EF4-FFF2-40B4-BE49-F238E27FC236}">
              <a16:creationId xmlns:a16="http://schemas.microsoft.com/office/drawing/2014/main" id="{8241F849-6811-4688-8BD3-5BC15331C9AC}"/>
            </a:ext>
          </a:extLst>
        </xdr:cNvPr>
        <xdr:cNvSpPr txBox="1"/>
      </xdr:nvSpPr>
      <xdr:spPr>
        <a:xfrm>
          <a:off x="5155406" y="9616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964406</xdr:colOff>
      <xdr:row>44</xdr:row>
      <xdr:rowOff>47625</xdr:rowOff>
    </xdr:from>
    <xdr:ext cx="184731" cy="264560"/>
    <xdr:sp macro="" textlink="">
      <xdr:nvSpPr>
        <xdr:cNvPr id="8" name="テキスト ボックス 7">
          <a:extLst>
            <a:ext uri="{FF2B5EF4-FFF2-40B4-BE49-F238E27FC236}">
              <a16:creationId xmlns:a16="http://schemas.microsoft.com/office/drawing/2014/main" id="{97BA9FC9-E3F8-4B30-856B-A8F987F4E971}"/>
            </a:ext>
          </a:extLst>
        </xdr:cNvPr>
        <xdr:cNvSpPr txBox="1"/>
      </xdr:nvSpPr>
      <xdr:spPr>
        <a:xfrm>
          <a:off x="5155406" y="8763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964406</xdr:colOff>
      <xdr:row>45</xdr:row>
      <xdr:rowOff>47625</xdr:rowOff>
    </xdr:from>
    <xdr:ext cx="184731" cy="264560"/>
    <xdr:sp macro="" textlink="">
      <xdr:nvSpPr>
        <xdr:cNvPr id="9" name="テキスト ボックス 8">
          <a:extLst>
            <a:ext uri="{FF2B5EF4-FFF2-40B4-BE49-F238E27FC236}">
              <a16:creationId xmlns:a16="http://schemas.microsoft.com/office/drawing/2014/main" id="{73C798A7-50D1-4F12-AEBE-2D48C37FFD3B}"/>
            </a:ext>
          </a:extLst>
        </xdr:cNvPr>
        <xdr:cNvSpPr txBox="1"/>
      </xdr:nvSpPr>
      <xdr:spPr>
        <a:xfrm>
          <a:off x="5155406" y="8811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357185</xdr:colOff>
      <xdr:row>27</xdr:row>
      <xdr:rowOff>142875</xdr:rowOff>
    </xdr:from>
    <xdr:to>
      <xdr:col>7</xdr:col>
      <xdr:colOff>304799</xdr:colOff>
      <xdr:row>48</xdr:row>
      <xdr:rowOff>219075</xdr:rowOff>
    </xdr:to>
    <xdr:graphicFrame macro="">
      <xdr:nvGraphicFramePr>
        <xdr:cNvPr id="3" name="グラフ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325359</xdr:colOff>
      <xdr:row>28</xdr:row>
      <xdr:rowOff>9525</xdr:rowOff>
    </xdr:from>
    <xdr:to>
      <xdr:col>14</xdr:col>
      <xdr:colOff>16263</xdr:colOff>
      <xdr:row>48</xdr:row>
      <xdr:rowOff>228601</xdr:rowOff>
    </xdr:to>
    <xdr:graphicFrame macro="">
      <xdr:nvGraphicFramePr>
        <xdr:cNvPr id="4" name="グラフ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1323975</xdr:colOff>
      <xdr:row>29</xdr:row>
      <xdr:rowOff>55347</xdr:rowOff>
    </xdr:from>
    <xdr:to>
      <xdr:col>20</xdr:col>
      <xdr:colOff>209550</xdr:colOff>
      <xdr:row>47</xdr:row>
      <xdr:rowOff>76200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shinkin.co.jp/himeshin/" TargetMode="External"/><Relationship Id="rId21" Type="http://schemas.openxmlformats.org/officeDocument/2006/relationships/hyperlink" Target="https://www.metlife.co.jp/" TargetMode="External"/><Relationship Id="rId42" Type="http://schemas.openxmlformats.org/officeDocument/2006/relationships/hyperlink" Target="https://tkk-gr.co.jp/" TargetMode="External"/><Relationship Id="rId63" Type="http://schemas.openxmlformats.org/officeDocument/2006/relationships/hyperlink" Target="https://www.kaibara-kakosi.co.jp/" TargetMode="External"/><Relationship Id="rId84" Type="http://schemas.openxmlformats.org/officeDocument/2006/relationships/hyperlink" Target="https://www.srigroup.co.jp/" TargetMode="External"/><Relationship Id="rId138" Type="http://schemas.openxmlformats.org/officeDocument/2006/relationships/hyperlink" Target="https://www.awajiisland.com/" TargetMode="External"/><Relationship Id="rId159" Type="http://schemas.openxmlformats.org/officeDocument/2006/relationships/hyperlink" Target="https://www.wizecare.net/" TargetMode="External"/><Relationship Id="rId170" Type="http://schemas.openxmlformats.org/officeDocument/2006/relationships/hyperlink" Target="https://hinode.or.jp/" TargetMode="External"/><Relationship Id="rId191" Type="http://schemas.openxmlformats.org/officeDocument/2006/relationships/hyperlink" Target="https://www.yuraku-group.co.jp/" TargetMode="External"/><Relationship Id="rId107" Type="http://schemas.openxmlformats.org/officeDocument/2006/relationships/hyperlink" Target="https://www.rockfield.co.jp/" TargetMode="External"/><Relationship Id="rId11" Type="http://schemas.openxmlformats.org/officeDocument/2006/relationships/hyperlink" Target="https://www.nihonet.co.jp/" TargetMode="External"/><Relationship Id="rId32" Type="http://schemas.openxmlformats.org/officeDocument/2006/relationships/hyperlink" Target="https://relief-company.jp/" TargetMode="External"/><Relationship Id="rId53" Type="http://schemas.openxmlformats.org/officeDocument/2006/relationships/hyperlink" Target="https://www.fromvivi.co.jp/" TargetMode="External"/><Relationship Id="rId74" Type="http://schemas.openxmlformats.org/officeDocument/2006/relationships/hyperlink" Target="https://www.okutanikanaami.co.jp/" TargetMode="External"/><Relationship Id="rId128" Type="http://schemas.openxmlformats.org/officeDocument/2006/relationships/hyperlink" Target="https://www.sewing-takeuchi.co.jp/" TargetMode="External"/><Relationship Id="rId149" Type="http://schemas.openxmlformats.org/officeDocument/2006/relationships/hyperlink" Target="https://www.gandg.co.jp/" TargetMode="External"/><Relationship Id="rId5" Type="http://schemas.openxmlformats.org/officeDocument/2006/relationships/hyperlink" Target="http://www.khi.co.jp/" TargetMode="External"/><Relationship Id="rId95" Type="http://schemas.openxmlformats.org/officeDocument/2006/relationships/hyperlink" Target="https://www.hyogotoyota.co.jp/" TargetMode="External"/><Relationship Id="rId160" Type="http://schemas.openxmlformats.org/officeDocument/2006/relationships/hyperlink" Target="https://www.a-b-o.co.jp/" TargetMode="External"/><Relationship Id="rId181" Type="http://schemas.openxmlformats.org/officeDocument/2006/relationships/hyperlink" Target="https://www.himejirika.co.jp/" TargetMode="External"/><Relationship Id="rId22" Type="http://schemas.openxmlformats.org/officeDocument/2006/relationships/hyperlink" Target="https://www.morien.com/" TargetMode="External"/><Relationship Id="rId43" Type="http://schemas.openxmlformats.org/officeDocument/2006/relationships/hyperlink" Target="https://www.tlv.com/ja-jp" TargetMode="External"/><Relationship Id="rId64" Type="http://schemas.openxmlformats.org/officeDocument/2006/relationships/hyperlink" Target="https://harimitsu.co.jp/" TargetMode="External"/><Relationship Id="rId118" Type="http://schemas.openxmlformats.org/officeDocument/2006/relationships/hyperlink" Target="https://www.himejihouse.co.jp/" TargetMode="External"/><Relationship Id="rId139" Type="http://schemas.openxmlformats.org/officeDocument/2006/relationships/hyperlink" Target="https://www.astick0115.com/" TargetMode="External"/><Relationship Id="rId85" Type="http://schemas.openxmlformats.org/officeDocument/2006/relationships/hyperlink" Target="https://www.dinsgr.co.jp/" TargetMode="External"/><Relationship Id="rId150" Type="http://schemas.openxmlformats.org/officeDocument/2006/relationships/hyperlink" Target="https://sugidenko.co.jp/" TargetMode="External"/><Relationship Id="rId171" Type="http://schemas.openxmlformats.org/officeDocument/2006/relationships/hyperlink" Target="https://hinode.or.jp/" TargetMode="External"/><Relationship Id="rId192" Type="http://schemas.openxmlformats.org/officeDocument/2006/relationships/hyperlink" Target="https://www.peanuts-co.jp/" TargetMode="External"/><Relationship Id="rId12" Type="http://schemas.openxmlformats.org/officeDocument/2006/relationships/hyperlink" Target="http://www.nrm-kobe.jp/" TargetMode="External"/><Relationship Id="rId33" Type="http://schemas.openxmlformats.org/officeDocument/2006/relationships/hyperlink" Target="https://www.inss.jp/" TargetMode="External"/><Relationship Id="rId108" Type="http://schemas.openxmlformats.org/officeDocument/2006/relationships/hyperlink" Target="https://kayama-corp.co.jp/" TargetMode="External"/><Relationship Id="rId129" Type="http://schemas.openxmlformats.org/officeDocument/2006/relationships/hyperlink" Target="https://www.tajimabank.co.jp/index.html" TargetMode="External"/><Relationship Id="rId54" Type="http://schemas.openxmlformats.org/officeDocument/2006/relationships/hyperlink" Target="https://www.mikuni-color.co.jp/category/recruit/index.html" TargetMode="External"/><Relationship Id="rId75" Type="http://schemas.openxmlformats.org/officeDocument/2006/relationships/hyperlink" Target="https://www.knt-liner.co.jp/" TargetMode="External"/><Relationship Id="rId96" Type="http://schemas.openxmlformats.org/officeDocument/2006/relationships/hyperlink" Target="https://www.hyogo-yakult.jp/" TargetMode="External"/><Relationship Id="rId140" Type="http://schemas.openxmlformats.org/officeDocument/2006/relationships/hyperlink" Target="https://www.ishimitsu.co.jp/" TargetMode="External"/><Relationship Id="rId161" Type="http://schemas.openxmlformats.org/officeDocument/2006/relationships/hyperlink" Target="https://www.spp.co.jp/" TargetMode="External"/><Relationship Id="rId182" Type="http://schemas.openxmlformats.org/officeDocument/2006/relationships/hyperlink" Target="https://forest-ie.jp/" TargetMode="External"/><Relationship Id="rId6" Type="http://schemas.openxmlformats.org/officeDocument/2006/relationships/hyperlink" Target="https://kobeche.co.jp/" TargetMode="External"/><Relationship Id="rId23" Type="http://schemas.openxmlformats.org/officeDocument/2006/relationships/hyperlink" Target="https://www.moresco.co.jp/" TargetMode="External"/><Relationship Id="rId119" Type="http://schemas.openxmlformats.org/officeDocument/2006/relationships/hyperlink" Target="https://www.caterpillar.com/ja.html" TargetMode="External"/><Relationship Id="rId44" Type="http://schemas.openxmlformats.org/officeDocument/2006/relationships/hyperlink" Target="https://hinode.or.jp/" TargetMode="External"/><Relationship Id="rId65" Type="http://schemas.openxmlformats.org/officeDocument/2006/relationships/hyperlink" Target="https://www.meisyo.co.jp/" TargetMode="External"/><Relationship Id="rId86" Type="http://schemas.openxmlformats.org/officeDocument/2006/relationships/hyperlink" Target="https://www.child-heart.com/" TargetMode="External"/><Relationship Id="rId130" Type="http://schemas.openxmlformats.org/officeDocument/2006/relationships/hyperlink" Target="https://tajima-shokuhin.co.jp/" TargetMode="External"/><Relationship Id="rId151" Type="http://schemas.openxmlformats.org/officeDocument/2006/relationships/hyperlink" Target="https://www.su-zu.co.jp/" TargetMode="External"/><Relationship Id="rId172" Type="http://schemas.openxmlformats.org/officeDocument/2006/relationships/hyperlink" Target="https://www.llc-com.co.jp/" TargetMode="External"/><Relationship Id="rId193" Type="http://schemas.openxmlformats.org/officeDocument/2006/relationships/hyperlink" Target="https://nakamuragumi-kami.com/" TargetMode="External"/><Relationship Id="rId13" Type="http://schemas.openxmlformats.org/officeDocument/2006/relationships/hyperlink" Target="https://www.noritz.co.jp/" TargetMode="External"/><Relationship Id="rId109" Type="http://schemas.openxmlformats.org/officeDocument/2006/relationships/hyperlink" Target="http://www.fews.co.jp/index.html" TargetMode="External"/><Relationship Id="rId34" Type="http://schemas.openxmlformats.org/officeDocument/2006/relationships/hyperlink" Target="https://www.jcrpharm.co.jp/index.html" TargetMode="External"/><Relationship Id="rId55" Type="http://schemas.openxmlformats.org/officeDocument/2006/relationships/hyperlink" Target="https://www.smtb.jp/" TargetMode="External"/><Relationship Id="rId76" Type="http://schemas.openxmlformats.org/officeDocument/2006/relationships/hyperlink" Target="https://www.kobelco.co.jp/" TargetMode="External"/><Relationship Id="rId97" Type="http://schemas.openxmlformats.org/officeDocument/2006/relationships/hyperlink" Target="https://www.felissimo.co.jp/company/company_cy.html" TargetMode="External"/><Relationship Id="rId120" Type="http://schemas.openxmlformats.org/officeDocument/2006/relationships/hyperlink" Target="http://miyakojimusyo.com/" TargetMode="External"/><Relationship Id="rId141" Type="http://schemas.openxmlformats.org/officeDocument/2006/relationships/hyperlink" Target="https://ophtecs.co.jp/" TargetMode="External"/><Relationship Id="rId7" Type="http://schemas.openxmlformats.org/officeDocument/2006/relationships/hyperlink" Target="https://www.portopia.co.jp/" TargetMode="External"/><Relationship Id="rId71" Type="http://schemas.openxmlformats.org/officeDocument/2006/relationships/hyperlink" Target="https://www.esplanning.co.jp/" TargetMode="External"/><Relationship Id="rId92" Type="http://schemas.openxmlformats.org/officeDocument/2006/relationships/hyperlink" Target="https://www.hakutsuru.co.jp/" TargetMode="External"/><Relationship Id="rId162" Type="http://schemas.openxmlformats.org/officeDocument/2006/relationships/hyperlink" Target="https://www.okamoto-cs.co.jp/" TargetMode="External"/><Relationship Id="rId183" Type="http://schemas.openxmlformats.org/officeDocument/2006/relationships/hyperlink" Target="https://www.yamatokogyo.co.jp/" TargetMode="External"/><Relationship Id="rId2" Type="http://schemas.openxmlformats.org/officeDocument/2006/relationships/hyperlink" Target="https://asobigoe.jp/" TargetMode="External"/><Relationship Id="rId29" Type="http://schemas.openxmlformats.org/officeDocument/2006/relationships/hyperlink" Target="https://www.suzette.co.jp/" TargetMode="External"/><Relationship Id="rId24" Type="http://schemas.openxmlformats.org/officeDocument/2006/relationships/hyperlink" Target="https://www.eisui.co.jp/" TargetMode="External"/><Relationship Id="rId40" Type="http://schemas.openxmlformats.org/officeDocument/2006/relationships/hyperlink" Target="https://office-nekonote.com/" TargetMode="External"/><Relationship Id="rId45" Type="http://schemas.openxmlformats.org/officeDocument/2006/relationships/hyperlink" Target="https://www.kagonet.co.jp/" TargetMode="External"/><Relationship Id="rId66" Type="http://schemas.openxmlformats.org/officeDocument/2006/relationships/hyperlink" Target="https://housei-care.com/" TargetMode="External"/><Relationship Id="rId87" Type="http://schemas.openxmlformats.org/officeDocument/2006/relationships/hyperlink" Target="https://www.denso-ten.com/jp/" TargetMode="External"/><Relationship Id="rId110" Type="http://schemas.openxmlformats.org/officeDocument/2006/relationships/hyperlink" Target="https://www.mitsubishielectric.co.jp/saiyo/graduates/index.html" TargetMode="External"/><Relationship Id="rId115" Type="http://schemas.openxmlformats.org/officeDocument/2006/relationships/hyperlink" Target="https://www.sanso-elec.co.jp/" TargetMode="External"/><Relationship Id="rId131" Type="http://schemas.openxmlformats.org/officeDocument/2006/relationships/hyperlink" Target="https://www.tanshin.co.jp/" TargetMode="External"/><Relationship Id="rId136" Type="http://schemas.openxmlformats.org/officeDocument/2006/relationships/hyperlink" Target="https://iseya-photo.com/" TargetMode="External"/><Relationship Id="rId157" Type="http://schemas.openxmlformats.org/officeDocument/2006/relationships/hyperlink" Target="https://www.manostar.co.jp/index.html" TargetMode="External"/><Relationship Id="rId178" Type="http://schemas.openxmlformats.org/officeDocument/2006/relationships/hyperlink" Target="https://otsukafund.co.jp/" TargetMode="External"/><Relationship Id="rId61" Type="http://schemas.openxmlformats.org/officeDocument/2006/relationships/hyperlink" Target="http://www.h-hearty.com/" TargetMode="External"/><Relationship Id="rId82" Type="http://schemas.openxmlformats.org/officeDocument/2006/relationships/hyperlink" Target="https://www.charle.co.jp/" TargetMode="External"/><Relationship Id="rId152" Type="http://schemas.openxmlformats.org/officeDocument/2006/relationships/hyperlink" Target="https://www.tada-beauty.co.jp/" TargetMode="External"/><Relationship Id="rId173" Type="http://schemas.openxmlformats.org/officeDocument/2006/relationships/hyperlink" Target="https://tsuma-kodomoen.com/" TargetMode="External"/><Relationship Id="rId194" Type="http://schemas.openxmlformats.org/officeDocument/2006/relationships/hyperlink" Target="https://naka-ken.com/" TargetMode="External"/><Relationship Id="rId19" Type="http://schemas.openxmlformats.org/officeDocument/2006/relationships/hyperlink" Target="https://watson.co.jp/" TargetMode="External"/><Relationship Id="rId14" Type="http://schemas.openxmlformats.org/officeDocument/2006/relationships/hyperlink" Target="https://heartoss.co.jp/" TargetMode="External"/><Relationship Id="rId30" Type="http://schemas.openxmlformats.org/officeDocument/2006/relationships/hyperlink" Target="https://www.beplanning.co.jp/" TargetMode="External"/><Relationship Id="rId35" Type="http://schemas.openxmlformats.org/officeDocument/2006/relationships/hyperlink" Target="https://velfare.co.jp/" TargetMode="External"/><Relationship Id="rId56" Type="http://schemas.openxmlformats.org/officeDocument/2006/relationships/hyperlink" Target="https://www.nippon-giant.co.jp/" TargetMode="External"/><Relationship Id="rId77" Type="http://schemas.openxmlformats.org/officeDocument/2006/relationships/hyperlink" Target="https://kobosha.com/" TargetMode="External"/><Relationship Id="rId100" Type="http://schemas.openxmlformats.org/officeDocument/2006/relationships/hyperlink" Target="https://www.kobe.hotelokura.co.jp/" TargetMode="External"/><Relationship Id="rId105" Type="http://schemas.openxmlformats.org/officeDocument/2006/relationships/hyperlink" Target="https://www.yumekobo.jp/" TargetMode="External"/><Relationship Id="rId126" Type="http://schemas.openxmlformats.org/officeDocument/2006/relationships/hyperlink" Target="https://www.atec1945.co.jp/" TargetMode="External"/><Relationship Id="rId147" Type="http://schemas.openxmlformats.org/officeDocument/2006/relationships/hyperlink" Target="https://www.kobe-baby.co.jp/" TargetMode="External"/><Relationship Id="rId168" Type="http://schemas.openxmlformats.org/officeDocument/2006/relationships/hyperlink" Target="https://www.maruai-super.co.jp/" TargetMode="External"/><Relationship Id="rId8" Type="http://schemas.openxmlformats.org/officeDocument/2006/relationships/hyperlink" Target="https://www.isec.ne.jp/" TargetMode="External"/><Relationship Id="rId51" Type="http://schemas.openxmlformats.org/officeDocument/2006/relationships/hyperlink" Target="https://shinko-shoun.net/" TargetMode="External"/><Relationship Id="rId72" Type="http://schemas.openxmlformats.org/officeDocument/2006/relationships/hyperlink" Target="https://www.ifukuseimitsu.com/" TargetMode="External"/><Relationship Id="rId93" Type="http://schemas.openxmlformats.org/officeDocument/2006/relationships/hyperlink" Target="https://jp.pg.com/" TargetMode="External"/><Relationship Id="rId98" Type="http://schemas.openxmlformats.org/officeDocument/2006/relationships/hyperlink" Target="https://www.pleon.co.jp/" TargetMode="External"/><Relationship Id="rId121" Type="http://schemas.openxmlformats.org/officeDocument/2006/relationships/hyperlink" Target="https://www.kh-kiyo.com/" TargetMode="External"/><Relationship Id="rId142" Type="http://schemas.openxmlformats.org/officeDocument/2006/relationships/hyperlink" Target="https://kobe-kaisho.jp/" TargetMode="External"/><Relationship Id="rId163" Type="http://schemas.openxmlformats.org/officeDocument/2006/relationships/hyperlink" Target="https://www.tokuyama.jp/" TargetMode="External"/><Relationship Id="rId184" Type="http://schemas.openxmlformats.org/officeDocument/2006/relationships/hyperlink" Target="https://ru-sh.co.jp/" TargetMode="External"/><Relationship Id="rId189" Type="http://schemas.openxmlformats.org/officeDocument/2006/relationships/hyperlink" Target="https://sayohp.jp/" TargetMode="External"/><Relationship Id="rId3" Type="http://schemas.openxmlformats.org/officeDocument/2006/relationships/hyperlink" Target="https://emergenetics.jp/" TargetMode="External"/><Relationship Id="rId25" Type="http://schemas.openxmlformats.org/officeDocument/2006/relationships/hyperlink" Target="https://kagitagumi.com/" TargetMode="External"/><Relationship Id="rId46" Type="http://schemas.openxmlformats.org/officeDocument/2006/relationships/hyperlink" Target="https://hinode-mirin.co.jp/" TargetMode="External"/><Relationship Id="rId67" Type="http://schemas.openxmlformats.org/officeDocument/2006/relationships/hyperlink" Target="http://www.seibu-kosan.co.jp/" TargetMode="External"/><Relationship Id="rId116" Type="http://schemas.openxmlformats.org/officeDocument/2006/relationships/hyperlink" Target="https://www.sanyo-steel.co.jp/" TargetMode="External"/><Relationship Id="rId137" Type="http://schemas.openxmlformats.org/officeDocument/2006/relationships/hyperlink" Target="https://www.newawaji.com/" TargetMode="External"/><Relationship Id="rId158" Type="http://schemas.openxmlformats.org/officeDocument/2006/relationships/hyperlink" Target="https://www.yokoyamakk.biz/" TargetMode="External"/><Relationship Id="rId20" Type="http://schemas.openxmlformats.org/officeDocument/2006/relationships/hyperlink" Target="https://recruit.portstyle.co.jp/" TargetMode="External"/><Relationship Id="rId41" Type="http://schemas.openxmlformats.org/officeDocument/2006/relationships/hyperlink" Target="https://www.takichem.co.jp/" TargetMode="External"/><Relationship Id="rId62" Type="http://schemas.openxmlformats.org/officeDocument/2006/relationships/hyperlink" Target="https://www.karubenosato.com/" TargetMode="External"/><Relationship Id="rId83" Type="http://schemas.openxmlformats.org/officeDocument/2006/relationships/hyperlink" Target="https://www.kobe.coop.or.jp/" TargetMode="External"/><Relationship Id="rId88" Type="http://schemas.openxmlformats.org/officeDocument/2006/relationships/hyperlink" Target="https://www.tocalo.co.jp/" TargetMode="External"/><Relationship Id="rId111" Type="http://schemas.openxmlformats.org/officeDocument/2006/relationships/hyperlink" Target="https://merchu-inc.com/" TargetMode="External"/><Relationship Id="rId132" Type="http://schemas.openxmlformats.org/officeDocument/2006/relationships/hyperlink" Target="https://mori-plans.co.jp/" TargetMode="External"/><Relationship Id="rId153" Type="http://schemas.openxmlformats.org/officeDocument/2006/relationships/hyperlink" Target="https://www.d-a.co.jp/" TargetMode="External"/><Relationship Id="rId174" Type="http://schemas.openxmlformats.org/officeDocument/2006/relationships/hyperlink" Target="http://www.kk-kotani.co.jp/" TargetMode="External"/><Relationship Id="rId179" Type="http://schemas.openxmlformats.org/officeDocument/2006/relationships/hyperlink" Target="https://www.careerlinkfactory.co.jp/inquiry/" TargetMode="External"/><Relationship Id="rId195" Type="http://schemas.openxmlformats.org/officeDocument/2006/relationships/hyperlink" Target="https://www.cho-jyu.jp/" TargetMode="External"/><Relationship Id="rId190" Type="http://schemas.openxmlformats.org/officeDocument/2006/relationships/hyperlink" Target="https://jyuda.eeyansayo.com/" TargetMode="External"/><Relationship Id="rId15" Type="http://schemas.openxmlformats.org/officeDocument/2006/relationships/hyperlink" Target="https://www.belove.co.jp/" TargetMode="External"/><Relationship Id="rId36" Type="http://schemas.openxmlformats.org/officeDocument/2006/relationships/hyperlink" Target="https://www.earthink.tv/" TargetMode="External"/><Relationship Id="rId57" Type="http://schemas.openxmlformats.org/officeDocument/2006/relationships/hyperlink" Target="https://sugaharakogyo.co.jp/" TargetMode="External"/><Relationship Id="rId106" Type="http://schemas.openxmlformats.org/officeDocument/2006/relationships/hyperlink" Target="https://www.lec-net.com/" TargetMode="External"/><Relationship Id="rId127" Type="http://schemas.openxmlformats.org/officeDocument/2006/relationships/hyperlink" Target="https://u-sakamoto.net/" TargetMode="External"/><Relationship Id="rId10" Type="http://schemas.openxmlformats.org/officeDocument/2006/relationships/hyperlink" Target="https://www.towatechno.com/" TargetMode="External"/><Relationship Id="rId31" Type="http://schemas.openxmlformats.org/officeDocument/2006/relationships/hyperlink" Target="http://www.futaba-kagaku.co.jp/" TargetMode="External"/><Relationship Id="rId52" Type="http://schemas.openxmlformats.org/officeDocument/2006/relationships/hyperlink" Target="https://imone.jp/houmonkango/" TargetMode="External"/><Relationship Id="rId73" Type="http://schemas.openxmlformats.org/officeDocument/2006/relationships/hyperlink" Target="https://www.fo-kids.co.jp/" TargetMode="External"/><Relationship Id="rId78" Type="http://schemas.openxmlformats.org/officeDocument/2006/relationships/hyperlink" Target="https://www.kcs.co.jp/ja/index.html" TargetMode="External"/><Relationship Id="rId94" Type="http://schemas.openxmlformats.org/officeDocument/2006/relationships/hyperlink" Target="https://www.u-hyogo.ac.jp/" TargetMode="External"/><Relationship Id="rId99" Type="http://schemas.openxmlformats.org/officeDocument/2006/relationships/hyperlink" Target="https://benest.co.jp/" TargetMode="External"/><Relationship Id="rId101" Type="http://schemas.openxmlformats.org/officeDocument/2006/relationships/hyperlink" Target="https://www.minatobk.co.jp/" TargetMode="External"/><Relationship Id="rId122" Type="http://schemas.openxmlformats.org/officeDocument/2006/relationships/hyperlink" Target="https://www.harimanics.co.jp/" TargetMode="External"/><Relationship Id="rId143" Type="http://schemas.openxmlformats.org/officeDocument/2006/relationships/hyperlink" Target="https://www.kamigumi.co.jp/" TargetMode="External"/><Relationship Id="rId148" Type="http://schemas.openxmlformats.org/officeDocument/2006/relationships/hyperlink" Target="https://www.kobelcokaken.co.jp/" TargetMode="External"/><Relationship Id="rId164" Type="http://schemas.openxmlformats.org/officeDocument/2006/relationships/hyperlink" Target="https://www.furuno.co.jp/" TargetMode="External"/><Relationship Id="rId169" Type="http://schemas.openxmlformats.org/officeDocument/2006/relationships/hyperlink" Target="https://www.hyogo-eng.jp/" TargetMode="External"/><Relationship Id="rId185" Type="http://schemas.openxmlformats.org/officeDocument/2006/relationships/hyperlink" Target="https://www.ime-group.co.jp/" TargetMode="External"/><Relationship Id="rId4" Type="http://schemas.openxmlformats.org/officeDocument/2006/relationships/hyperlink" Target="http://irebayasan.co.jp/" TargetMode="External"/><Relationship Id="rId9" Type="http://schemas.openxmlformats.org/officeDocument/2006/relationships/hyperlink" Target="https://cs-duskin.com/" TargetMode="External"/><Relationship Id="rId180" Type="http://schemas.openxmlformats.org/officeDocument/2006/relationships/hyperlink" Target="https://zappa-village.jp/" TargetMode="External"/><Relationship Id="rId26" Type="http://schemas.openxmlformats.org/officeDocument/2006/relationships/hyperlink" Target="https://www.tsuryo.co.jp/index.html" TargetMode="External"/><Relationship Id="rId47" Type="http://schemas.openxmlformats.org/officeDocument/2006/relationships/hyperlink" Target="https://www.asida7.com/" TargetMode="External"/><Relationship Id="rId68" Type="http://schemas.openxmlformats.org/officeDocument/2006/relationships/hyperlink" Target="https://www.potomak.co.jp/" TargetMode="External"/><Relationship Id="rId89" Type="http://schemas.openxmlformats.org/officeDocument/2006/relationships/hyperlink" Target="https://www.toraku.co.jp/" TargetMode="External"/><Relationship Id="rId112" Type="http://schemas.openxmlformats.org/officeDocument/2006/relationships/hyperlink" Target="https://ecoring.co.jp/" TargetMode="External"/><Relationship Id="rId133" Type="http://schemas.openxmlformats.org/officeDocument/2006/relationships/hyperlink" Target="https://www.ohchi-n.co.jp/" TargetMode="External"/><Relationship Id="rId154" Type="http://schemas.openxmlformats.org/officeDocument/2006/relationships/hyperlink" Target="https://www.solution.co.jp/" TargetMode="External"/><Relationship Id="rId175" Type="http://schemas.openxmlformats.org/officeDocument/2006/relationships/hyperlink" Target="https://www.sengokujp.co.jp/" TargetMode="External"/><Relationship Id="rId196" Type="http://schemas.openxmlformats.org/officeDocument/2006/relationships/hyperlink" Target="http://www.m-awaji.jp/" TargetMode="External"/><Relationship Id="rId16" Type="http://schemas.openxmlformats.org/officeDocument/2006/relationships/hyperlink" Target="https://www.hosyokyokai-hyogo.or.jp/" TargetMode="External"/><Relationship Id="rId37" Type="http://schemas.openxmlformats.org/officeDocument/2006/relationships/hyperlink" Target="https://www.liberal-woman.com/" TargetMode="External"/><Relationship Id="rId58" Type="http://schemas.openxmlformats.org/officeDocument/2006/relationships/hyperlink" Target="https://sodenaga.co.jp/" TargetMode="External"/><Relationship Id="rId79" Type="http://schemas.openxmlformats.org/officeDocument/2006/relationships/hyperlink" Target="https://kofusa.com/" TargetMode="External"/><Relationship Id="rId102" Type="http://schemas.openxmlformats.org/officeDocument/2006/relationships/hyperlink" Target="https://meirinhealthcare.com/" TargetMode="External"/><Relationship Id="rId123" Type="http://schemas.openxmlformats.org/officeDocument/2006/relationships/hyperlink" Target="https://www.hangi.co.jp/" TargetMode="External"/><Relationship Id="rId144" Type="http://schemas.openxmlformats.org/officeDocument/2006/relationships/hyperlink" Target="https://kinki-ss.com/" TargetMode="External"/><Relationship Id="rId90" Type="http://schemas.openxmlformats.org/officeDocument/2006/relationships/hyperlink" Target="https://tomoe-system.co.jp/" TargetMode="External"/><Relationship Id="rId165" Type="http://schemas.openxmlformats.org/officeDocument/2006/relationships/hyperlink" Target="https://www.sbt.co.jp/" TargetMode="External"/><Relationship Id="rId186" Type="http://schemas.openxmlformats.org/officeDocument/2006/relationships/hyperlink" Target="https://www.uebayasi.co.jp/" TargetMode="External"/><Relationship Id="rId27" Type="http://schemas.openxmlformats.org/officeDocument/2006/relationships/hyperlink" Target="https://www.spindle.co.jp/" TargetMode="External"/><Relationship Id="rId48" Type="http://schemas.openxmlformats.org/officeDocument/2006/relationships/hyperlink" Target="https://www.utax.co.jp/" TargetMode="External"/><Relationship Id="rId69" Type="http://schemas.openxmlformats.org/officeDocument/2006/relationships/hyperlink" Target="https://akatsuki-towing.co.jp/" TargetMode="External"/><Relationship Id="rId113" Type="http://schemas.openxmlformats.org/officeDocument/2006/relationships/hyperlink" Target="https://www.elsa-hp.com/" TargetMode="External"/><Relationship Id="rId134" Type="http://schemas.openxmlformats.org/officeDocument/2006/relationships/hyperlink" Target="https://kiyoukai.com/" TargetMode="External"/><Relationship Id="rId80" Type="http://schemas.openxmlformats.org/officeDocument/2006/relationships/hyperlink" Target="https://www.sysmex.co.jp/corporate/info/profile.html" TargetMode="External"/><Relationship Id="rId155" Type="http://schemas.openxmlformats.org/officeDocument/2006/relationships/hyperlink" Target="https://moi-life.com/" TargetMode="External"/><Relationship Id="rId176" Type="http://schemas.openxmlformats.org/officeDocument/2006/relationships/hyperlink" Target="https://idech-corp.jp/" TargetMode="External"/><Relationship Id="rId197" Type="http://schemas.openxmlformats.org/officeDocument/2006/relationships/printerSettings" Target="../printerSettings/printerSettings1.bin"/><Relationship Id="rId17" Type="http://schemas.openxmlformats.org/officeDocument/2006/relationships/hyperlink" Target="https://www.hyogo-daihatsu.com/" TargetMode="External"/><Relationship Id="rId38" Type="http://schemas.openxmlformats.org/officeDocument/2006/relationships/hyperlink" Target="https://www.ud-s.co.jp/" TargetMode="External"/><Relationship Id="rId59" Type="http://schemas.openxmlformats.org/officeDocument/2006/relationships/hyperlink" Target="http://www.nakatahanger.com/" TargetMode="External"/><Relationship Id="rId103" Type="http://schemas.openxmlformats.org/officeDocument/2006/relationships/hyperlink" Target="https://www.morozoff.co.jp/" TargetMode="External"/><Relationship Id="rId124" Type="http://schemas.openxmlformats.org/officeDocument/2006/relationships/hyperlink" Target="https://askacompany.co.jp/" TargetMode="External"/><Relationship Id="rId70" Type="http://schemas.openxmlformats.org/officeDocument/2006/relationships/hyperlink" Target="https://corp.asics.com/jp/csr/diversity" TargetMode="External"/><Relationship Id="rId91" Type="http://schemas.openxmlformats.org/officeDocument/2006/relationships/hyperlink" Target="https://www.nestle.co.jp/" TargetMode="External"/><Relationship Id="rId145" Type="http://schemas.openxmlformats.org/officeDocument/2006/relationships/hyperlink" Target="https://www.kenmin.co.jp/" TargetMode="External"/><Relationship Id="rId166" Type="http://schemas.openxmlformats.org/officeDocument/2006/relationships/hyperlink" Target="https://www.ja-hyogominami.com/" TargetMode="External"/><Relationship Id="rId187" Type="http://schemas.openxmlformats.org/officeDocument/2006/relationships/hyperlink" Target="https://www.klass-corp.co.jp/" TargetMode="External"/><Relationship Id="rId1" Type="http://schemas.openxmlformats.org/officeDocument/2006/relationships/hyperlink" Target="http://akiyamagumi.jp/" TargetMode="External"/><Relationship Id="rId28" Type="http://schemas.openxmlformats.org/officeDocument/2006/relationships/hyperlink" Target="https://www.mec-co.com/" TargetMode="External"/><Relationship Id="rId49" Type="http://schemas.openxmlformats.org/officeDocument/2006/relationships/hyperlink" Target="http://www.oonishi-cork.jp/" TargetMode="External"/><Relationship Id="rId114" Type="http://schemas.openxmlformats.org/officeDocument/2006/relationships/hyperlink" Target="https://www.kintele.co.jp/" TargetMode="External"/><Relationship Id="rId60" Type="http://schemas.openxmlformats.org/officeDocument/2006/relationships/hyperlink" Target="https://t-motherearth.com/" TargetMode="External"/><Relationship Id="rId81" Type="http://schemas.openxmlformats.org/officeDocument/2006/relationships/hyperlink" Target="https://www.jam-design.jp/" TargetMode="External"/><Relationship Id="rId135" Type="http://schemas.openxmlformats.org/officeDocument/2006/relationships/hyperlink" Target="https://tanimizu-kakou.co.jp/" TargetMode="External"/><Relationship Id="rId156" Type="http://schemas.openxmlformats.org/officeDocument/2006/relationships/hyperlink" Target="https://www.morikan-kobe.com/" TargetMode="External"/><Relationship Id="rId177" Type="http://schemas.openxmlformats.org/officeDocument/2006/relationships/hyperlink" Target="https://www.ibes-techno.com/" TargetMode="External"/><Relationship Id="rId198" Type="http://schemas.openxmlformats.org/officeDocument/2006/relationships/drawing" Target="../drawings/drawing1.xml"/><Relationship Id="rId18" Type="http://schemas.openxmlformats.org/officeDocument/2006/relationships/hyperlink" Target="https://www.hyogo.doyu.jp/" TargetMode="External"/><Relationship Id="rId39" Type="http://schemas.openxmlformats.org/officeDocument/2006/relationships/hyperlink" Target="http://www.kobelcoshinwa.com/" TargetMode="External"/><Relationship Id="rId50" Type="http://schemas.openxmlformats.org/officeDocument/2006/relationships/hyperlink" Target="https://handskotera.tools/" TargetMode="External"/><Relationship Id="rId104" Type="http://schemas.openxmlformats.org/officeDocument/2006/relationships/hyperlink" Target="https://usystem.jp/" TargetMode="External"/><Relationship Id="rId125" Type="http://schemas.openxmlformats.org/officeDocument/2006/relationships/hyperlink" Target="https://os-electric.com/" TargetMode="External"/><Relationship Id="rId146" Type="http://schemas.openxmlformats.org/officeDocument/2006/relationships/hyperlink" Target="https://www.kobe-sekkei.co.jp/" TargetMode="External"/><Relationship Id="rId167" Type="http://schemas.openxmlformats.org/officeDocument/2006/relationships/hyperlink" Target="https://www.fujiyago.co.jp/" TargetMode="External"/><Relationship Id="rId188" Type="http://schemas.openxmlformats.org/officeDocument/2006/relationships/hyperlink" Target="https://www.teikokudenki.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H230"/>
  <sheetViews>
    <sheetView tabSelected="1" view="pageBreakPreview" zoomScaleNormal="80" zoomScaleSheetLayoutView="100" workbookViewId="0">
      <pane ySplit="4" topLeftCell="A5" activePane="bottomLeft" state="frozen"/>
      <selection activeCell="B1" sqref="B1"/>
      <selection pane="bottomLeft" activeCell="H7" sqref="H7"/>
    </sheetView>
  </sheetViews>
  <sheetFormatPr defaultColWidth="9" defaultRowHeight="18.75" x14ac:dyDescent="0.4"/>
  <cols>
    <col min="1" max="1" width="15.125" style="45" customWidth="1"/>
    <col min="2" max="2" width="5" style="45" customWidth="1"/>
    <col min="3" max="3" width="38.625" style="45" customWidth="1"/>
    <col min="4" max="4" width="25.5" style="232" customWidth="1"/>
    <col min="5" max="5" width="10.125" style="230" customWidth="1"/>
    <col min="6" max="6" width="36.5" style="45" customWidth="1"/>
    <col min="7" max="7" width="12.125" style="45" customWidth="1"/>
    <col min="8" max="8" width="15.125" style="45" customWidth="1"/>
    <col min="9" max="16384" width="9" style="45"/>
  </cols>
  <sheetData>
    <row r="1" spans="1:8" ht="36" customHeight="1" thickTop="1" thickBot="1" x14ac:dyDescent="0.45">
      <c r="B1" s="334" t="s">
        <v>1020</v>
      </c>
      <c r="C1" s="335"/>
      <c r="D1" s="336"/>
      <c r="H1"/>
    </row>
    <row r="2" spans="1:8" ht="26.25" customHeight="1" thickTop="1" x14ac:dyDescent="0.4">
      <c r="B2" s="324"/>
      <c r="C2" s="327" t="s">
        <v>1025</v>
      </c>
      <c r="D2" s="324"/>
      <c r="E2" s="358" t="s">
        <v>1036</v>
      </c>
      <c r="F2" s="357"/>
      <c r="G2" s="357"/>
    </row>
    <row r="3" spans="1:8" ht="26.25" customHeight="1" x14ac:dyDescent="0.4">
      <c r="B3" s="324"/>
      <c r="C3" s="326" t="s">
        <v>1017</v>
      </c>
      <c r="D3" s="328" t="s">
        <v>1018</v>
      </c>
      <c r="E3" s="325" t="s">
        <v>1019</v>
      </c>
      <c r="F3" s="326"/>
      <c r="G3" s="328" t="s">
        <v>1021</v>
      </c>
    </row>
    <row r="4" spans="1:8" ht="38.25" customHeight="1" x14ac:dyDescent="0.4">
      <c r="B4" s="321" t="s">
        <v>37</v>
      </c>
      <c r="C4" s="320" t="s">
        <v>998</v>
      </c>
      <c r="D4" s="323" t="s">
        <v>5</v>
      </c>
      <c r="E4" s="320" t="s">
        <v>0</v>
      </c>
      <c r="F4" s="320" t="s">
        <v>1024</v>
      </c>
      <c r="G4" s="322" t="s">
        <v>266</v>
      </c>
    </row>
    <row r="5" spans="1:8" ht="37.5" customHeight="1" x14ac:dyDescent="0.4">
      <c r="A5" s="247"/>
      <c r="B5" s="234">
        <v>1</v>
      </c>
      <c r="C5" s="337" t="s">
        <v>267</v>
      </c>
      <c r="D5" s="359" t="s">
        <v>399</v>
      </c>
      <c r="E5" s="338" t="s">
        <v>251</v>
      </c>
      <c r="F5" s="309" t="s">
        <v>532</v>
      </c>
      <c r="G5" s="331">
        <v>44995</v>
      </c>
    </row>
    <row r="6" spans="1:8" ht="37.5" customHeight="1" x14ac:dyDescent="0.4">
      <c r="A6" s="247"/>
      <c r="B6" s="234">
        <v>2</v>
      </c>
      <c r="C6" s="337" t="s">
        <v>268</v>
      </c>
      <c r="D6" s="359" t="s">
        <v>372</v>
      </c>
      <c r="E6" s="338" t="s">
        <v>251</v>
      </c>
      <c r="F6" s="306" t="s">
        <v>515</v>
      </c>
      <c r="G6" s="331">
        <v>44995</v>
      </c>
    </row>
    <row r="7" spans="1:8" ht="37.5" customHeight="1" x14ac:dyDescent="0.4">
      <c r="A7" s="247"/>
      <c r="B7" s="234">
        <v>3</v>
      </c>
      <c r="C7" s="337" t="s">
        <v>1007</v>
      </c>
      <c r="D7" s="359" t="s">
        <v>387</v>
      </c>
      <c r="E7" s="338" t="s">
        <v>251</v>
      </c>
      <c r="F7" s="309" t="s">
        <v>537</v>
      </c>
      <c r="G7" s="331">
        <v>44995</v>
      </c>
    </row>
    <row r="8" spans="1:8" ht="34.5" customHeight="1" x14ac:dyDescent="0.4">
      <c r="A8" s="247"/>
      <c r="B8" s="234">
        <v>4</v>
      </c>
      <c r="C8" s="337" t="s">
        <v>270</v>
      </c>
      <c r="D8" s="359" t="s">
        <v>372</v>
      </c>
      <c r="E8" s="338" t="s">
        <v>251</v>
      </c>
      <c r="F8" s="306" t="s">
        <v>510</v>
      </c>
      <c r="G8" s="331">
        <v>44995</v>
      </c>
    </row>
    <row r="9" spans="1:8" s="242" customFormat="1" ht="34.5" customHeight="1" x14ac:dyDescent="0.4">
      <c r="A9" s="247"/>
      <c r="B9" s="234">
        <v>5</v>
      </c>
      <c r="C9" s="337" t="s">
        <v>271</v>
      </c>
      <c r="D9" s="359" t="s">
        <v>388</v>
      </c>
      <c r="E9" s="338" t="s">
        <v>251</v>
      </c>
      <c r="F9" s="309" t="s">
        <v>556</v>
      </c>
      <c r="G9" s="331">
        <v>44995</v>
      </c>
      <c r="H9" s="45"/>
    </row>
    <row r="10" spans="1:8" ht="34.5" customHeight="1" x14ac:dyDescent="0.4">
      <c r="A10" s="247"/>
      <c r="B10" s="234">
        <v>6</v>
      </c>
      <c r="C10" s="337" t="s">
        <v>272</v>
      </c>
      <c r="D10" s="359" t="s">
        <v>372</v>
      </c>
      <c r="E10" s="338" t="s">
        <v>251</v>
      </c>
      <c r="F10" s="306" t="s">
        <v>540</v>
      </c>
      <c r="G10" s="331">
        <v>44995</v>
      </c>
    </row>
    <row r="11" spans="1:8" ht="34.5" customHeight="1" x14ac:dyDescent="0.4">
      <c r="A11" s="247"/>
      <c r="B11" s="234">
        <v>7</v>
      </c>
      <c r="C11" s="337" t="s">
        <v>273</v>
      </c>
      <c r="D11" s="359" t="s">
        <v>389</v>
      </c>
      <c r="E11" s="338" t="s">
        <v>251</v>
      </c>
      <c r="F11" s="309" t="s">
        <v>665</v>
      </c>
      <c r="G11" s="331">
        <v>44995</v>
      </c>
    </row>
    <row r="12" spans="1:8" ht="34.5" customHeight="1" x14ac:dyDescent="0.4">
      <c r="A12" s="247"/>
      <c r="B12" s="234">
        <v>8</v>
      </c>
      <c r="C12" s="337" t="s">
        <v>274</v>
      </c>
      <c r="D12" s="359" t="s">
        <v>372</v>
      </c>
      <c r="E12" s="338" t="s">
        <v>251</v>
      </c>
      <c r="F12" s="306" t="s">
        <v>594</v>
      </c>
      <c r="G12" s="331">
        <v>44995</v>
      </c>
    </row>
    <row r="13" spans="1:8" ht="34.5" customHeight="1" x14ac:dyDescent="0.4">
      <c r="A13" s="247"/>
      <c r="B13" s="234">
        <v>9</v>
      </c>
      <c r="C13" s="337" t="s">
        <v>275</v>
      </c>
      <c r="D13" s="359" t="s">
        <v>375</v>
      </c>
      <c r="E13" s="338" t="s">
        <v>251</v>
      </c>
      <c r="F13" s="306" t="s">
        <v>595</v>
      </c>
      <c r="G13" s="331">
        <v>44995</v>
      </c>
    </row>
    <row r="14" spans="1:8" ht="34.5" customHeight="1" x14ac:dyDescent="0.4">
      <c r="A14" s="247"/>
      <c r="B14" s="234">
        <v>10</v>
      </c>
      <c r="C14" s="337" t="s">
        <v>276</v>
      </c>
      <c r="D14" s="359" t="s">
        <v>375</v>
      </c>
      <c r="E14" s="338" t="s">
        <v>251</v>
      </c>
      <c r="F14" s="306" t="s">
        <v>596</v>
      </c>
      <c r="G14" s="331">
        <v>44995</v>
      </c>
    </row>
    <row r="15" spans="1:8" ht="34.5" customHeight="1" x14ac:dyDescent="0.4">
      <c r="A15" s="247"/>
      <c r="B15" s="234">
        <v>11</v>
      </c>
      <c r="C15" s="337" t="s">
        <v>277</v>
      </c>
      <c r="D15" s="359" t="s">
        <v>390</v>
      </c>
      <c r="E15" s="338" t="s">
        <v>251</v>
      </c>
      <c r="F15" s="306" t="s">
        <v>597</v>
      </c>
      <c r="G15" s="331">
        <v>44995</v>
      </c>
    </row>
    <row r="16" spans="1:8" ht="34.5" customHeight="1" x14ac:dyDescent="0.4">
      <c r="A16" s="247"/>
      <c r="B16" s="234">
        <v>12</v>
      </c>
      <c r="C16" s="337" t="s">
        <v>278</v>
      </c>
      <c r="D16" s="359" t="s">
        <v>372</v>
      </c>
      <c r="E16" s="338" t="s">
        <v>251</v>
      </c>
      <c r="F16" s="306" t="s">
        <v>550</v>
      </c>
      <c r="G16" s="331">
        <v>44995</v>
      </c>
    </row>
    <row r="17" spans="1:7" ht="34.5" customHeight="1" x14ac:dyDescent="0.4">
      <c r="A17" s="247"/>
      <c r="B17" s="234">
        <v>13</v>
      </c>
      <c r="C17" s="337" t="s">
        <v>279</v>
      </c>
      <c r="D17" s="359" t="s">
        <v>391</v>
      </c>
      <c r="E17" s="338" t="s">
        <v>251</v>
      </c>
      <c r="F17" s="306" t="s">
        <v>598</v>
      </c>
      <c r="G17" s="331">
        <v>44995</v>
      </c>
    </row>
    <row r="18" spans="1:7" ht="34.5" customHeight="1" x14ac:dyDescent="0.4">
      <c r="A18" s="247"/>
      <c r="B18" s="234">
        <v>14</v>
      </c>
      <c r="C18" s="337" t="s">
        <v>280</v>
      </c>
      <c r="D18" s="359" t="s">
        <v>388</v>
      </c>
      <c r="E18" s="338" t="s">
        <v>251</v>
      </c>
      <c r="F18" s="306" t="s">
        <v>599</v>
      </c>
      <c r="G18" s="331">
        <v>44995</v>
      </c>
    </row>
    <row r="19" spans="1:7" ht="34.5" customHeight="1" x14ac:dyDescent="0.4">
      <c r="A19" s="247"/>
      <c r="B19" s="234">
        <v>15</v>
      </c>
      <c r="C19" s="337" t="s">
        <v>281</v>
      </c>
      <c r="D19" s="359" t="s">
        <v>388</v>
      </c>
      <c r="E19" s="338" t="s">
        <v>251</v>
      </c>
      <c r="F19" s="306" t="s">
        <v>600</v>
      </c>
      <c r="G19" s="331">
        <v>44995</v>
      </c>
    </row>
    <row r="20" spans="1:7" ht="34.5" customHeight="1" x14ac:dyDescent="0.4">
      <c r="A20" s="247"/>
      <c r="B20" s="234">
        <v>16</v>
      </c>
      <c r="C20" s="337" t="s">
        <v>282</v>
      </c>
      <c r="D20" s="359" t="s">
        <v>372</v>
      </c>
      <c r="E20" s="338" t="s">
        <v>251</v>
      </c>
      <c r="F20" s="306" t="s">
        <v>601</v>
      </c>
      <c r="G20" s="331">
        <v>44995</v>
      </c>
    </row>
    <row r="21" spans="1:7" ht="34.5" customHeight="1" x14ac:dyDescent="0.4">
      <c r="A21" s="247"/>
      <c r="B21" s="234">
        <v>17</v>
      </c>
      <c r="C21" s="337" t="s">
        <v>1008</v>
      </c>
      <c r="D21" s="359" t="s">
        <v>399</v>
      </c>
      <c r="E21" s="338" t="s">
        <v>251</v>
      </c>
      <c r="F21" s="36" t="s">
        <v>652</v>
      </c>
      <c r="G21" s="331">
        <v>44995</v>
      </c>
    </row>
    <row r="22" spans="1:7" ht="34.5" customHeight="1" x14ac:dyDescent="0.4">
      <c r="A22" s="247"/>
      <c r="B22" s="234">
        <v>18</v>
      </c>
      <c r="C22" s="337" t="s">
        <v>284</v>
      </c>
      <c r="D22" s="359" t="s">
        <v>380</v>
      </c>
      <c r="E22" s="338" t="s">
        <v>251</v>
      </c>
      <c r="F22" s="309" t="s">
        <v>554</v>
      </c>
      <c r="G22" s="331">
        <v>44995</v>
      </c>
    </row>
    <row r="23" spans="1:7" ht="34.5" customHeight="1" x14ac:dyDescent="0.4">
      <c r="A23" s="247"/>
      <c r="B23" s="234">
        <v>19</v>
      </c>
      <c r="C23" s="337" t="s">
        <v>285</v>
      </c>
      <c r="D23" s="359" t="s">
        <v>372</v>
      </c>
      <c r="E23" s="338" t="s">
        <v>251</v>
      </c>
      <c r="F23" s="310" t="s">
        <v>602</v>
      </c>
      <c r="G23" s="331">
        <v>44995</v>
      </c>
    </row>
    <row r="24" spans="1:7" ht="34.5" customHeight="1" x14ac:dyDescent="0.4">
      <c r="A24" s="247"/>
      <c r="B24" s="234">
        <v>20</v>
      </c>
      <c r="C24" s="337" t="s">
        <v>286</v>
      </c>
      <c r="D24" s="359" t="s">
        <v>372</v>
      </c>
      <c r="E24" s="338" t="s">
        <v>251</v>
      </c>
      <c r="F24" s="309" t="s">
        <v>546</v>
      </c>
      <c r="G24" s="331">
        <v>44995</v>
      </c>
    </row>
    <row r="25" spans="1:7" ht="34.5" customHeight="1" x14ac:dyDescent="0.4">
      <c r="A25" s="247"/>
      <c r="B25" s="234">
        <v>21</v>
      </c>
      <c r="C25" s="337" t="s">
        <v>287</v>
      </c>
      <c r="D25" s="359" t="s">
        <v>372</v>
      </c>
      <c r="E25" s="338" t="s">
        <v>251</v>
      </c>
      <c r="F25" s="309" t="s">
        <v>543</v>
      </c>
      <c r="G25" s="331">
        <v>44995</v>
      </c>
    </row>
    <row r="26" spans="1:7" ht="34.5" customHeight="1" x14ac:dyDescent="0.4">
      <c r="A26" s="247"/>
      <c r="B26" s="234">
        <v>22</v>
      </c>
      <c r="C26" s="337" t="s">
        <v>288</v>
      </c>
      <c r="D26" s="359" t="s">
        <v>388</v>
      </c>
      <c r="E26" s="338" t="s">
        <v>251</v>
      </c>
      <c r="F26" s="306" t="s">
        <v>603</v>
      </c>
      <c r="G26" s="331">
        <v>44995</v>
      </c>
    </row>
    <row r="27" spans="1:7" ht="34.5" customHeight="1" x14ac:dyDescent="0.4">
      <c r="A27" s="247"/>
      <c r="B27" s="234">
        <v>23</v>
      </c>
      <c r="C27" s="337" t="s">
        <v>289</v>
      </c>
      <c r="D27" s="359" t="s">
        <v>372</v>
      </c>
      <c r="E27" s="338" t="s">
        <v>251</v>
      </c>
      <c r="F27" s="309" t="s">
        <v>1026</v>
      </c>
      <c r="G27" s="331">
        <v>44995</v>
      </c>
    </row>
    <row r="28" spans="1:7" ht="34.5" customHeight="1" x14ac:dyDescent="0.4">
      <c r="A28" s="247"/>
      <c r="B28" s="234">
        <v>24</v>
      </c>
      <c r="C28" s="337" t="s">
        <v>290</v>
      </c>
      <c r="D28" s="359" t="s">
        <v>372</v>
      </c>
      <c r="E28" s="338" t="s">
        <v>251</v>
      </c>
      <c r="F28" s="306" t="s">
        <v>530</v>
      </c>
      <c r="G28" s="331">
        <v>44995</v>
      </c>
    </row>
    <row r="29" spans="1:7" ht="34.5" customHeight="1" x14ac:dyDescent="0.4">
      <c r="A29" s="247"/>
      <c r="B29" s="234">
        <v>25</v>
      </c>
      <c r="C29" s="337" t="s">
        <v>291</v>
      </c>
      <c r="D29" s="359" t="s">
        <v>372</v>
      </c>
      <c r="E29" s="338" t="s">
        <v>251</v>
      </c>
      <c r="F29" s="306" t="s">
        <v>513</v>
      </c>
      <c r="G29" s="331">
        <v>44995</v>
      </c>
    </row>
    <row r="30" spans="1:7" ht="34.5" customHeight="1" x14ac:dyDescent="0.4">
      <c r="A30" s="247"/>
      <c r="B30" s="234">
        <v>26</v>
      </c>
      <c r="C30" s="337" t="s">
        <v>292</v>
      </c>
      <c r="D30" s="359" t="s">
        <v>392</v>
      </c>
      <c r="E30" s="338" t="s">
        <v>251</v>
      </c>
      <c r="F30" s="306" t="s">
        <v>545</v>
      </c>
      <c r="G30" s="331">
        <v>44995</v>
      </c>
    </row>
    <row r="31" spans="1:7" ht="34.5" customHeight="1" x14ac:dyDescent="0.4">
      <c r="A31" s="247"/>
      <c r="B31" s="234">
        <v>27</v>
      </c>
      <c r="C31" s="337" t="s">
        <v>1009</v>
      </c>
      <c r="D31" s="359" t="s">
        <v>393</v>
      </c>
      <c r="E31" s="338" t="s">
        <v>251</v>
      </c>
      <c r="F31" s="306" t="s">
        <v>520</v>
      </c>
      <c r="G31" s="331">
        <v>44995</v>
      </c>
    </row>
    <row r="32" spans="1:7" ht="34.5" customHeight="1" x14ac:dyDescent="0.4">
      <c r="A32" s="247"/>
      <c r="B32" s="234">
        <v>28</v>
      </c>
      <c r="C32" s="337" t="s">
        <v>294</v>
      </c>
      <c r="D32" s="359" t="s">
        <v>393</v>
      </c>
      <c r="E32" s="338" t="s">
        <v>251</v>
      </c>
      <c r="F32" s="306" t="s">
        <v>604</v>
      </c>
      <c r="G32" s="331">
        <v>44995</v>
      </c>
    </row>
    <row r="33" spans="1:7" ht="34.5" customHeight="1" x14ac:dyDescent="0.4">
      <c r="A33" s="247"/>
      <c r="B33" s="234">
        <v>29</v>
      </c>
      <c r="C33" s="337" t="s">
        <v>295</v>
      </c>
      <c r="D33" s="359" t="s">
        <v>393</v>
      </c>
      <c r="E33" s="338" t="s">
        <v>251</v>
      </c>
      <c r="F33" s="306" t="s">
        <v>606</v>
      </c>
      <c r="G33" s="331">
        <v>44995</v>
      </c>
    </row>
    <row r="34" spans="1:7" ht="34.5" customHeight="1" x14ac:dyDescent="0.4">
      <c r="A34" s="247"/>
      <c r="B34" s="234">
        <v>30</v>
      </c>
      <c r="C34" s="337" t="s">
        <v>296</v>
      </c>
      <c r="D34" s="359" t="s">
        <v>390</v>
      </c>
      <c r="E34" s="338" t="s">
        <v>251</v>
      </c>
      <c r="F34" s="36" t="s">
        <v>653</v>
      </c>
      <c r="G34" s="331">
        <v>44995</v>
      </c>
    </row>
    <row r="35" spans="1:7" ht="34.5" customHeight="1" x14ac:dyDescent="0.4">
      <c r="A35" s="247"/>
      <c r="B35" s="234">
        <v>31</v>
      </c>
      <c r="C35" s="337" t="s">
        <v>297</v>
      </c>
      <c r="D35" s="359" t="s">
        <v>390</v>
      </c>
      <c r="E35" s="338" t="s">
        <v>251</v>
      </c>
      <c r="F35" s="36" t="s">
        <v>1027</v>
      </c>
      <c r="G35" s="331">
        <v>44995</v>
      </c>
    </row>
    <row r="36" spans="1:7" ht="34.5" customHeight="1" x14ac:dyDescent="0.4">
      <c r="A36" s="247"/>
      <c r="B36" s="234">
        <v>32</v>
      </c>
      <c r="C36" s="337" t="s">
        <v>298</v>
      </c>
      <c r="D36" s="359" t="s">
        <v>395</v>
      </c>
      <c r="E36" s="338" t="s">
        <v>251</v>
      </c>
      <c r="F36" s="306" t="s">
        <v>608</v>
      </c>
      <c r="G36" s="331">
        <v>44995</v>
      </c>
    </row>
    <row r="37" spans="1:7" ht="34.5" customHeight="1" x14ac:dyDescent="0.4">
      <c r="A37" s="247"/>
      <c r="B37" s="234">
        <v>33</v>
      </c>
      <c r="C37" s="337" t="s">
        <v>299</v>
      </c>
      <c r="D37" s="359" t="s">
        <v>379</v>
      </c>
      <c r="E37" s="338" t="s">
        <v>251</v>
      </c>
      <c r="F37" s="306" t="s">
        <v>609</v>
      </c>
      <c r="G37" s="331">
        <v>44995</v>
      </c>
    </row>
    <row r="38" spans="1:7" ht="34.5" customHeight="1" x14ac:dyDescent="0.4">
      <c r="A38" s="247"/>
      <c r="B38" s="234">
        <v>34</v>
      </c>
      <c r="C38" s="337" t="s">
        <v>1010</v>
      </c>
      <c r="D38" s="359" t="s">
        <v>380</v>
      </c>
      <c r="E38" s="338" t="s">
        <v>251</v>
      </c>
      <c r="F38" s="306" t="s">
        <v>610</v>
      </c>
      <c r="G38" s="331">
        <v>44995</v>
      </c>
    </row>
    <row r="39" spans="1:7" ht="34.5" customHeight="1" x14ac:dyDescent="0.4">
      <c r="A39" s="247"/>
      <c r="B39" s="234">
        <v>35</v>
      </c>
      <c r="C39" s="337" t="s">
        <v>1011</v>
      </c>
      <c r="D39" s="359" t="s">
        <v>396</v>
      </c>
      <c r="E39" s="338" t="s">
        <v>251</v>
      </c>
      <c r="F39" s="306" t="s">
        <v>523</v>
      </c>
      <c r="G39" s="331">
        <v>44995</v>
      </c>
    </row>
    <row r="40" spans="1:7" ht="34.5" customHeight="1" x14ac:dyDescent="0.4">
      <c r="A40" s="247"/>
      <c r="B40" s="234">
        <v>36</v>
      </c>
      <c r="C40" s="337" t="s">
        <v>302</v>
      </c>
      <c r="D40" s="359" t="s">
        <v>397</v>
      </c>
      <c r="E40" s="338" t="s">
        <v>251</v>
      </c>
      <c r="F40" s="36" t="s">
        <v>1028</v>
      </c>
      <c r="G40" s="331">
        <v>44995</v>
      </c>
    </row>
    <row r="41" spans="1:7" ht="34.5" customHeight="1" x14ac:dyDescent="0.4">
      <c r="A41" s="247"/>
      <c r="B41" s="234">
        <v>37</v>
      </c>
      <c r="C41" s="337" t="s">
        <v>303</v>
      </c>
      <c r="D41" s="359" t="s">
        <v>397</v>
      </c>
      <c r="E41" s="338" t="s">
        <v>251</v>
      </c>
      <c r="F41" s="36" t="s">
        <v>1029</v>
      </c>
      <c r="G41" s="331">
        <v>44995</v>
      </c>
    </row>
    <row r="42" spans="1:7" ht="34.5" customHeight="1" x14ac:dyDescent="0.4">
      <c r="A42" s="247"/>
      <c r="B42" s="234">
        <v>38</v>
      </c>
      <c r="C42" s="337" t="s">
        <v>304</v>
      </c>
      <c r="D42" s="359" t="s">
        <v>398</v>
      </c>
      <c r="E42" s="338" t="s">
        <v>251</v>
      </c>
      <c r="F42" s="36" t="s">
        <v>654</v>
      </c>
      <c r="G42" s="331">
        <v>44995</v>
      </c>
    </row>
    <row r="43" spans="1:7" ht="34.5" customHeight="1" x14ac:dyDescent="0.4">
      <c r="A43" s="247"/>
      <c r="B43" s="234">
        <v>39</v>
      </c>
      <c r="C43" s="337" t="s">
        <v>305</v>
      </c>
      <c r="D43" s="359" t="s">
        <v>396</v>
      </c>
      <c r="E43" s="338" t="s">
        <v>251</v>
      </c>
      <c r="F43" s="306" t="s">
        <v>613</v>
      </c>
      <c r="G43" s="331">
        <v>44995</v>
      </c>
    </row>
    <row r="44" spans="1:7" ht="34.5" customHeight="1" x14ac:dyDescent="0.4">
      <c r="A44" s="247"/>
      <c r="B44" s="234">
        <v>40</v>
      </c>
      <c r="C44" s="339" t="s">
        <v>306</v>
      </c>
      <c r="D44" s="359" t="s">
        <v>375</v>
      </c>
      <c r="E44" s="338" t="s">
        <v>981</v>
      </c>
      <c r="F44" s="309" t="s">
        <v>558</v>
      </c>
      <c r="G44" s="331">
        <v>44995</v>
      </c>
    </row>
    <row r="45" spans="1:7" ht="34.5" customHeight="1" x14ac:dyDescent="0.4">
      <c r="A45" s="247"/>
      <c r="B45" s="234">
        <v>41</v>
      </c>
      <c r="C45" s="340" t="s">
        <v>307</v>
      </c>
      <c r="D45" s="359" t="s">
        <v>375</v>
      </c>
      <c r="E45" s="338" t="s">
        <v>981</v>
      </c>
      <c r="F45" s="306" t="s">
        <v>614</v>
      </c>
      <c r="G45" s="331">
        <v>44995</v>
      </c>
    </row>
    <row r="46" spans="1:7" ht="34.5" customHeight="1" x14ac:dyDescent="0.4">
      <c r="A46" s="247"/>
      <c r="B46" s="234">
        <v>42</v>
      </c>
      <c r="C46" s="337" t="s">
        <v>308</v>
      </c>
      <c r="D46" s="359" t="s">
        <v>372</v>
      </c>
      <c r="E46" s="338" t="s">
        <v>981</v>
      </c>
      <c r="F46" s="306" t="s">
        <v>561</v>
      </c>
      <c r="G46" s="331">
        <v>44995</v>
      </c>
    </row>
    <row r="47" spans="1:7" ht="34.5" customHeight="1" x14ac:dyDescent="0.4">
      <c r="A47" s="247"/>
      <c r="B47" s="234">
        <v>43</v>
      </c>
      <c r="C47" s="337" t="s">
        <v>309</v>
      </c>
      <c r="D47" s="359" t="s">
        <v>399</v>
      </c>
      <c r="E47" s="338" t="s">
        <v>981</v>
      </c>
      <c r="F47" s="309" t="s">
        <v>1030</v>
      </c>
      <c r="G47" s="331">
        <v>44995</v>
      </c>
    </row>
    <row r="48" spans="1:7" ht="34.5" customHeight="1" x14ac:dyDescent="0.4">
      <c r="A48" s="247"/>
      <c r="B48" s="234">
        <v>44</v>
      </c>
      <c r="C48" s="337" t="s">
        <v>310</v>
      </c>
      <c r="D48" s="359" t="s">
        <v>393</v>
      </c>
      <c r="E48" s="338" t="s">
        <v>982</v>
      </c>
      <c r="F48" s="311" t="s">
        <v>565</v>
      </c>
      <c r="G48" s="331">
        <v>44995</v>
      </c>
    </row>
    <row r="49" spans="1:7" ht="34.5" customHeight="1" x14ac:dyDescent="0.4">
      <c r="A49" s="247"/>
      <c r="B49" s="234">
        <v>45</v>
      </c>
      <c r="C49" s="337" t="s">
        <v>311</v>
      </c>
      <c r="D49" s="359" t="s">
        <v>401</v>
      </c>
      <c r="E49" s="338" t="s">
        <v>982</v>
      </c>
      <c r="F49" s="309" t="s">
        <v>567</v>
      </c>
      <c r="G49" s="331">
        <v>44995</v>
      </c>
    </row>
    <row r="50" spans="1:7" ht="34.5" customHeight="1" x14ac:dyDescent="0.4">
      <c r="A50" s="247"/>
      <c r="B50" s="234">
        <v>46</v>
      </c>
      <c r="C50" s="337" t="s">
        <v>312</v>
      </c>
      <c r="D50" s="359" t="s">
        <v>393</v>
      </c>
      <c r="E50" s="338" t="s">
        <v>982</v>
      </c>
      <c r="F50" s="306" t="s">
        <v>569</v>
      </c>
      <c r="G50" s="331">
        <v>44995</v>
      </c>
    </row>
    <row r="51" spans="1:7" ht="34.5" customHeight="1" x14ac:dyDescent="0.4">
      <c r="A51" s="247"/>
      <c r="B51" s="234">
        <v>47</v>
      </c>
      <c r="C51" s="337" t="s">
        <v>1012</v>
      </c>
      <c r="D51" s="359" t="s">
        <v>372</v>
      </c>
      <c r="E51" s="338" t="s">
        <v>982</v>
      </c>
      <c r="F51" s="306" t="s">
        <v>615</v>
      </c>
      <c r="G51" s="331">
        <v>44995</v>
      </c>
    </row>
    <row r="52" spans="1:7" ht="34.5" customHeight="1" x14ac:dyDescent="0.4">
      <c r="A52" s="247"/>
      <c r="B52" s="234">
        <v>48</v>
      </c>
      <c r="C52" s="337" t="s">
        <v>314</v>
      </c>
      <c r="D52" s="359" t="s">
        <v>372</v>
      </c>
      <c r="E52" s="338" t="s">
        <v>982</v>
      </c>
      <c r="F52" s="306" t="s">
        <v>616</v>
      </c>
      <c r="G52" s="331">
        <v>44995</v>
      </c>
    </row>
    <row r="53" spans="1:7" ht="34.5" customHeight="1" x14ac:dyDescent="0.4">
      <c r="A53" s="247"/>
      <c r="B53" s="234">
        <v>49</v>
      </c>
      <c r="C53" s="337" t="s">
        <v>315</v>
      </c>
      <c r="D53" s="359" t="s">
        <v>379</v>
      </c>
      <c r="E53" s="338" t="s">
        <v>982</v>
      </c>
      <c r="F53" s="306" t="s">
        <v>617</v>
      </c>
      <c r="G53" s="331">
        <v>44995</v>
      </c>
    </row>
    <row r="54" spans="1:7" ht="34.5" customHeight="1" x14ac:dyDescent="0.4">
      <c r="A54" s="247"/>
      <c r="B54" s="234">
        <v>50</v>
      </c>
      <c r="C54" s="337" t="s">
        <v>316</v>
      </c>
      <c r="D54" s="359" t="s">
        <v>375</v>
      </c>
      <c r="E54" s="338" t="s">
        <v>982</v>
      </c>
      <c r="F54" s="306" t="s">
        <v>573</v>
      </c>
      <c r="G54" s="331">
        <v>44995</v>
      </c>
    </row>
    <row r="55" spans="1:7" ht="34.5" customHeight="1" x14ac:dyDescent="0.4">
      <c r="A55" s="247"/>
      <c r="B55" s="234">
        <v>51</v>
      </c>
      <c r="C55" s="337" t="s">
        <v>1013</v>
      </c>
      <c r="D55" s="359" t="s">
        <v>372</v>
      </c>
      <c r="E55" s="338" t="s">
        <v>983</v>
      </c>
      <c r="F55" s="306" t="s">
        <v>575</v>
      </c>
      <c r="G55" s="331">
        <v>44995</v>
      </c>
    </row>
    <row r="56" spans="1:7" ht="34.5" customHeight="1" x14ac:dyDescent="0.4">
      <c r="A56" s="247"/>
      <c r="B56" s="234">
        <v>52</v>
      </c>
      <c r="C56" s="337" t="s">
        <v>1001</v>
      </c>
      <c r="D56" s="359" t="s">
        <v>399</v>
      </c>
      <c r="E56" s="338" t="s">
        <v>984</v>
      </c>
      <c r="F56" s="306" t="s">
        <v>618</v>
      </c>
      <c r="G56" s="331">
        <v>44995</v>
      </c>
    </row>
    <row r="57" spans="1:7" ht="34.5" customHeight="1" x14ac:dyDescent="0.4">
      <c r="A57" s="247"/>
      <c r="B57" s="234">
        <v>53</v>
      </c>
      <c r="C57" s="337" t="s">
        <v>319</v>
      </c>
      <c r="D57" s="359" t="s">
        <v>393</v>
      </c>
      <c r="E57" s="338" t="s">
        <v>984</v>
      </c>
      <c r="F57" s="306" t="s">
        <v>619</v>
      </c>
      <c r="G57" s="331">
        <v>44995</v>
      </c>
    </row>
    <row r="58" spans="1:7" ht="34.5" customHeight="1" x14ac:dyDescent="0.4">
      <c r="A58" s="247"/>
      <c r="B58" s="234">
        <v>54</v>
      </c>
      <c r="C58" s="337" t="s">
        <v>320</v>
      </c>
      <c r="D58" s="359" t="s">
        <v>399</v>
      </c>
      <c r="E58" s="338" t="s">
        <v>983</v>
      </c>
      <c r="F58" s="306" t="s">
        <v>620</v>
      </c>
      <c r="G58" s="331">
        <v>44995</v>
      </c>
    </row>
    <row r="59" spans="1:7" ht="34.5" customHeight="1" x14ac:dyDescent="0.4">
      <c r="A59" s="247"/>
      <c r="B59" s="234">
        <v>55</v>
      </c>
      <c r="C59" s="340" t="s">
        <v>262</v>
      </c>
      <c r="D59" s="359" t="s">
        <v>401</v>
      </c>
      <c r="E59" s="338" t="s">
        <v>983</v>
      </c>
      <c r="F59" s="309" t="s">
        <v>580</v>
      </c>
      <c r="G59" s="331">
        <v>44995</v>
      </c>
    </row>
    <row r="60" spans="1:7" ht="34.5" customHeight="1" x14ac:dyDescent="0.4">
      <c r="A60" s="247"/>
      <c r="B60" s="234">
        <v>56</v>
      </c>
      <c r="C60" s="337" t="s">
        <v>321</v>
      </c>
      <c r="D60" s="359" t="s">
        <v>372</v>
      </c>
      <c r="E60" s="338" t="s">
        <v>984</v>
      </c>
      <c r="F60" s="306" t="s">
        <v>621</v>
      </c>
      <c r="G60" s="331">
        <v>44995</v>
      </c>
    </row>
    <row r="61" spans="1:7" ht="34.5" customHeight="1" x14ac:dyDescent="0.4">
      <c r="A61" s="247"/>
      <c r="B61" s="234">
        <v>57</v>
      </c>
      <c r="C61" s="337" t="s">
        <v>322</v>
      </c>
      <c r="D61" s="359" t="s">
        <v>372</v>
      </c>
      <c r="E61" s="338" t="s">
        <v>984</v>
      </c>
      <c r="F61" s="306" t="s">
        <v>622</v>
      </c>
      <c r="G61" s="331">
        <v>44995</v>
      </c>
    </row>
    <row r="62" spans="1:7" ht="34.5" customHeight="1" x14ac:dyDescent="0.4">
      <c r="A62" s="247"/>
      <c r="B62" s="234">
        <v>58</v>
      </c>
      <c r="C62" s="337" t="s">
        <v>323</v>
      </c>
      <c r="D62" s="359" t="s">
        <v>372</v>
      </c>
      <c r="E62" s="338" t="s">
        <v>984</v>
      </c>
      <c r="F62" s="306" t="s">
        <v>623</v>
      </c>
      <c r="G62" s="331">
        <v>44995</v>
      </c>
    </row>
    <row r="63" spans="1:7" ht="34.5" customHeight="1" x14ac:dyDescent="0.4">
      <c r="A63" s="247"/>
      <c r="B63" s="234">
        <v>59</v>
      </c>
      <c r="C63" s="337" t="s">
        <v>1014</v>
      </c>
      <c r="D63" s="359" t="s">
        <v>393</v>
      </c>
      <c r="E63" s="338" t="s">
        <v>984</v>
      </c>
      <c r="F63" s="306" t="s">
        <v>624</v>
      </c>
      <c r="G63" s="331">
        <v>44995</v>
      </c>
    </row>
    <row r="64" spans="1:7" ht="34.5" customHeight="1" x14ac:dyDescent="0.4">
      <c r="A64" s="247"/>
      <c r="B64" s="234">
        <v>60</v>
      </c>
      <c r="C64" s="337" t="s">
        <v>1015</v>
      </c>
      <c r="D64" s="359" t="s">
        <v>372</v>
      </c>
      <c r="E64" s="338" t="s">
        <v>984</v>
      </c>
      <c r="F64" s="306" t="s">
        <v>625</v>
      </c>
      <c r="G64" s="331">
        <v>44995</v>
      </c>
    </row>
    <row r="65" spans="1:7" ht="34.5" customHeight="1" x14ac:dyDescent="0.4">
      <c r="A65" s="247"/>
      <c r="B65" s="234">
        <v>61</v>
      </c>
      <c r="C65" s="337" t="s">
        <v>43</v>
      </c>
      <c r="D65" s="359" t="s">
        <v>379</v>
      </c>
      <c r="E65" s="338" t="s">
        <v>408</v>
      </c>
      <c r="F65" s="306" t="s">
        <v>659</v>
      </c>
      <c r="G65" s="331">
        <v>44995</v>
      </c>
    </row>
    <row r="66" spans="1:7" ht="34.5" customHeight="1" x14ac:dyDescent="0.4">
      <c r="A66" s="247"/>
      <c r="B66" s="234">
        <v>62</v>
      </c>
      <c r="C66" s="337" t="s">
        <v>326</v>
      </c>
      <c r="D66" s="359" t="s">
        <v>372</v>
      </c>
      <c r="E66" s="338" t="s">
        <v>408</v>
      </c>
      <c r="F66" s="306" t="s">
        <v>626</v>
      </c>
      <c r="G66" s="331">
        <v>44995</v>
      </c>
    </row>
    <row r="67" spans="1:7" ht="34.5" customHeight="1" x14ac:dyDescent="0.4">
      <c r="A67" s="247"/>
      <c r="B67" s="234">
        <v>63</v>
      </c>
      <c r="C67" s="337" t="s">
        <v>327</v>
      </c>
      <c r="D67" s="359" t="s">
        <v>379</v>
      </c>
      <c r="E67" s="338" t="s">
        <v>408</v>
      </c>
      <c r="F67" s="306" t="s">
        <v>587</v>
      </c>
      <c r="G67" s="331">
        <v>44995</v>
      </c>
    </row>
    <row r="68" spans="1:7" ht="34.5" customHeight="1" x14ac:dyDescent="0.4">
      <c r="A68" s="247"/>
      <c r="B68" s="234">
        <v>64</v>
      </c>
      <c r="C68" s="337" t="s">
        <v>328</v>
      </c>
      <c r="D68" s="360" t="s">
        <v>869</v>
      </c>
      <c r="E68" s="338" t="s">
        <v>408</v>
      </c>
      <c r="F68" s="306" t="s">
        <v>627</v>
      </c>
      <c r="G68" s="331">
        <v>44995</v>
      </c>
    </row>
    <row r="69" spans="1:7" ht="34.5" customHeight="1" x14ac:dyDescent="0.4">
      <c r="A69" s="247"/>
      <c r="B69" s="234">
        <v>65</v>
      </c>
      <c r="C69" s="337" t="s">
        <v>642</v>
      </c>
      <c r="D69" s="359" t="s">
        <v>372</v>
      </c>
      <c r="E69" s="338" t="s">
        <v>409</v>
      </c>
      <c r="F69" s="51" t="s">
        <v>647</v>
      </c>
      <c r="G69" s="331">
        <v>44995</v>
      </c>
    </row>
    <row r="70" spans="1:7" ht="34.5" customHeight="1" x14ac:dyDescent="0.4">
      <c r="A70" s="247"/>
      <c r="B70" s="234">
        <v>67</v>
      </c>
      <c r="C70" s="337" t="s">
        <v>643</v>
      </c>
      <c r="D70" s="359" t="s">
        <v>372</v>
      </c>
      <c r="E70" s="338" t="s">
        <v>409</v>
      </c>
      <c r="F70" s="47" t="s">
        <v>648</v>
      </c>
      <c r="G70" s="331">
        <v>44995</v>
      </c>
    </row>
    <row r="71" spans="1:7" ht="34.5" customHeight="1" x14ac:dyDescent="0.4">
      <c r="A71" s="247"/>
      <c r="B71" s="234">
        <v>66</v>
      </c>
      <c r="C71" s="337" t="s">
        <v>329</v>
      </c>
      <c r="D71" s="359" t="s">
        <v>380</v>
      </c>
      <c r="E71" s="338" t="s">
        <v>409</v>
      </c>
      <c r="F71" s="306" t="s">
        <v>628</v>
      </c>
      <c r="G71" s="331">
        <v>44995</v>
      </c>
    </row>
    <row r="72" spans="1:7" ht="34.5" customHeight="1" x14ac:dyDescent="0.4">
      <c r="A72" s="247"/>
      <c r="B72" s="234">
        <v>68</v>
      </c>
      <c r="C72" s="337" t="s">
        <v>330</v>
      </c>
      <c r="D72" s="359" t="s">
        <v>401</v>
      </c>
      <c r="E72" s="338" t="s">
        <v>410</v>
      </c>
      <c r="F72" s="306" t="s">
        <v>629</v>
      </c>
      <c r="G72" s="331">
        <v>44995</v>
      </c>
    </row>
    <row r="73" spans="1:7" ht="34.5" customHeight="1" x14ac:dyDescent="0.4">
      <c r="A73" s="247"/>
      <c r="B73" s="234">
        <v>69</v>
      </c>
      <c r="C73" s="340" t="s">
        <v>1016</v>
      </c>
      <c r="D73" s="359" t="s">
        <v>378</v>
      </c>
      <c r="E73" s="338" t="s">
        <v>410</v>
      </c>
      <c r="F73" s="306" t="s">
        <v>630</v>
      </c>
      <c r="G73" s="331">
        <v>44995</v>
      </c>
    </row>
    <row r="74" spans="1:7" ht="34.5" customHeight="1" thickBot="1" x14ac:dyDescent="0.45">
      <c r="A74" s="247"/>
      <c r="B74" s="246">
        <v>70</v>
      </c>
      <c r="C74" s="341" t="s">
        <v>332</v>
      </c>
      <c r="D74" s="361" t="s">
        <v>375</v>
      </c>
      <c r="E74" s="342" t="s">
        <v>410</v>
      </c>
      <c r="F74" s="312" t="s">
        <v>592</v>
      </c>
      <c r="G74" s="332">
        <v>44995</v>
      </c>
    </row>
    <row r="75" spans="1:7" ht="34.5" customHeight="1" x14ac:dyDescent="0.4">
      <c r="A75" s="247"/>
      <c r="B75" s="248">
        <v>71</v>
      </c>
      <c r="C75" s="343" t="s">
        <v>334</v>
      </c>
      <c r="D75" s="362" t="s">
        <v>372</v>
      </c>
      <c r="E75" s="344" t="s">
        <v>411</v>
      </c>
      <c r="F75" s="313" t="s">
        <v>480</v>
      </c>
      <c r="G75" s="333">
        <v>45175</v>
      </c>
    </row>
    <row r="76" spans="1:7" ht="34.5" customHeight="1" x14ac:dyDescent="0.4">
      <c r="A76" s="247"/>
      <c r="B76" s="234">
        <v>72</v>
      </c>
      <c r="C76" s="337" t="s">
        <v>335</v>
      </c>
      <c r="D76" s="359" t="s">
        <v>372</v>
      </c>
      <c r="E76" s="338" t="s">
        <v>411</v>
      </c>
      <c r="F76" s="47" t="s">
        <v>481</v>
      </c>
      <c r="G76" s="331">
        <v>45175</v>
      </c>
    </row>
    <row r="77" spans="1:7" ht="34.5" customHeight="1" x14ac:dyDescent="0.4">
      <c r="A77" s="247"/>
      <c r="B77" s="234">
        <v>73</v>
      </c>
      <c r="C77" s="345" t="s">
        <v>336</v>
      </c>
      <c r="D77" s="359" t="s">
        <v>373</v>
      </c>
      <c r="E77" s="338" t="s">
        <v>411</v>
      </c>
      <c r="F77" s="307" t="s">
        <v>655</v>
      </c>
      <c r="G77" s="331">
        <v>45175</v>
      </c>
    </row>
    <row r="78" spans="1:7" ht="34.5" customHeight="1" x14ac:dyDescent="0.4">
      <c r="A78" s="247"/>
      <c r="B78" s="234">
        <v>74</v>
      </c>
      <c r="C78" s="337" t="s">
        <v>337</v>
      </c>
      <c r="D78" s="359" t="s">
        <v>374</v>
      </c>
      <c r="E78" s="338" t="s">
        <v>411</v>
      </c>
      <c r="F78" s="47" t="s">
        <v>482</v>
      </c>
      <c r="G78" s="331">
        <v>45175</v>
      </c>
    </row>
    <row r="79" spans="1:7" ht="34.5" customHeight="1" x14ac:dyDescent="0.4">
      <c r="A79" s="247"/>
      <c r="B79" s="234">
        <v>75</v>
      </c>
      <c r="C79" s="337" t="s">
        <v>338</v>
      </c>
      <c r="D79" s="359" t="s">
        <v>375</v>
      </c>
      <c r="E79" s="338" t="s">
        <v>411</v>
      </c>
      <c r="F79" s="47" t="s">
        <v>474</v>
      </c>
      <c r="G79" s="331">
        <v>45175</v>
      </c>
    </row>
    <row r="80" spans="1:7" ht="34.5" customHeight="1" x14ac:dyDescent="0.4">
      <c r="A80" s="247"/>
      <c r="B80" s="234">
        <v>76</v>
      </c>
      <c r="C80" s="337" t="s">
        <v>339</v>
      </c>
      <c r="D80" s="359" t="s">
        <v>372</v>
      </c>
      <c r="E80" s="338" t="s">
        <v>411</v>
      </c>
      <c r="F80" s="47" t="s">
        <v>483</v>
      </c>
      <c r="G80" s="331">
        <v>45175</v>
      </c>
    </row>
    <row r="81" spans="1:7" ht="34.5" customHeight="1" x14ac:dyDescent="0.4">
      <c r="A81" s="247"/>
      <c r="B81" s="234">
        <v>77</v>
      </c>
      <c r="C81" s="337" t="s">
        <v>340</v>
      </c>
      <c r="D81" s="359" t="s">
        <v>399</v>
      </c>
      <c r="E81" s="338" t="s">
        <v>411</v>
      </c>
      <c r="F81" s="307" t="s">
        <v>656</v>
      </c>
      <c r="G81" s="331">
        <v>45175</v>
      </c>
    </row>
    <row r="82" spans="1:7" ht="34.5" customHeight="1" x14ac:dyDescent="0.4">
      <c r="A82" s="247"/>
      <c r="B82" s="234">
        <v>78</v>
      </c>
      <c r="C82" s="337" t="s">
        <v>341</v>
      </c>
      <c r="D82" s="359" t="s">
        <v>377</v>
      </c>
      <c r="E82" s="338" t="s">
        <v>411</v>
      </c>
      <c r="F82" s="47" t="s">
        <v>484</v>
      </c>
      <c r="G82" s="331">
        <v>45175</v>
      </c>
    </row>
    <row r="83" spans="1:7" ht="34.5" customHeight="1" x14ac:dyDescent="0.4">
      <c r="A83" s="247"/>
      <c r="B83" s="234">
        <v>79</v>
      </c>
      <c r="C83" s="337" t="s">
        <v>342</v>
      </c>
      <c r="D83" s="359" t="s">
        <v>372</v>
      </c>
      <c r="E83" s="338" t="s">
        <v>411</v>
      </c>
      <c r="F83" s="47" t="s">
        <v>485</v>
      </c>
      <c r="G83" s="331">
        <v>45175</v>
      </c>
    </row>
    <row r="84" spans="1:7" ht="34.5" customHeight="1" x14ac:dyDescent="0.4">
      <c r="A84" s="247"/>
      <c r="B84" s="234">
        <v>80</v>
      </c>
      <c r="C84" s="337" t="s">
        <v>343</v>
      </c>
      <c r="D84" s="359" t="s">
        <v>378</v>
      </c>
      <c r="E84" s="338" t="s">
        <v>411</v>
      </c>
      <c r="F84" s="47" t="s">
        <v>486</v>
      </c>
      <c r="G84" s="331">
        <v>45175</v>
      </c>
    </row>
    <row r="85" spans="1:7" ht="34.5" customHeight="1" x14ac:dyDescent="0.4">
      <c r="A85" s="247"/>
      <c r="B85" s="234">
        <v>81</v>
      </c>
      <c r="C85" s="337" t="s">
        <v>344</v>
      </c>
      <c r="D85" s="359" t="s">
        <v>372</v>
      </c>
      <c r="E85" s="338" t="s">
        <v>411</v>
      </c>
      <c r="F85" s="47" t="s">
        <v>478</v>
      </c>
      <c r="G85" s="331">
        <v>45175</v>
      </c>
    </row>
    <row r="86" spans="1:7" ht="34.5" customHeight="1" x14ac:dyDescent="0.4">
      <c r="A86" s="247"/>
      <c r="B86" s="234">
        <v>82</v>
      </c>
      <c r="C86" s="337" t="s">
        <v>345</v>
      </c>
      <c r="D86" s="359" t="s">
        <v>399</v>
      </c>
      <c r="E86" s="338" t="s">
        <v>985</v>
      </c>
      <c r="F86" s="47" t="s">
        <v>487</v>
      </c>
      <c r="G86" s="331">
        <v>45175</v>
      </c>
    </row>
    <row r="87" spans="1:7" ht="34.5" customHeight="1" x14ac:dyDescent="0.4">
      <c r="A87" s="247"/>
      <c r="B87" s="234">
        <v>83</v>
      </c>
      <c r="C87" s="337" t="s">
        <v>346</v>
      </c>
      <c r="D87" s="359" t="s">
        <v>375</v>
      </c>
      <c r="E87" s="338" t="s">
        <v>985</v>
      </c>
      <c r="F87" s="47" t="s">
        <v>488</v>
      </c>
      <c r="G87" s="331">
        <v>45175</v>
      </c>
    </row>
    <row r="88" spans="1:7" ht="34.5" customHeight="1" x14ac:dyDescent="0.4">
      <c r="A88" s="247"/>
      <c r="B88" s="234">
        <v>84</v>
      </c>
      <c r="C88" s="337" t="s">
        <v>347</v>
      </c>
      <c r="D88" s="359" t="s">
        <v>372</v>
      </c>
      <c r="E88" s="338" t="s">
        <v>985</v>
      </c>
      <c r="F88" s="47" t="s">
        <v>489</v>
      </c>
      <c r="G88" s="331">
        <v>45175</v>
      </c>
    </row>
    <row r="89" spans="1:7" ht="34.5" customHeight="1" x14ac:dyDescent="0.4">
      <c r="A89" s="247"/>
      <c r="B89" s="234">
        <v>85</v>
      </c>
      <c r="C89" s="337" t="s">
        <v>348</v>
      </c>
      <c r="D89" s="359" t="s">
        <v>372</v>
      </c>
      <c r="E89" s="338" t="s">
        <v>985</v>
      </c>
      <c r="F89" s="47" t="s">
        <v>490</v>
      </c>
      <c r="G89" s="331">
        <v>45175</v>
      </c>
    </row>
    <row r="90" spans="1:7" ht="34.5" customHeight="1" x14ac:dyDescent="0.4">
      <c r="A90" s="247"/>
      <c r="B90" s="234">
        <v>86</v>
      </c>
      <c r="C90" s="337" t="s">
        <v>349</v>
      </c>
      <c r="D90" s="359" t="s">
        <v>399</v>
      </c>
      <c r="E90" s="338" t="s">
        <v>985</v>
      </c>
      <c r="F90" s="47" t="s">
        <v>491</v>
      </c>
      <c r="G90" s="331">
        <v>45175</v>
      </c>
    </row>
    <row r="91" spans="1:7" ht="34.5" customHeight="1" x14ac:dyDescent="0.4">
      <c r="A91" s="247"/>
      <c r="B91" s="234">
        <v>87</v>
      </c>
      <c r="C91" s="337" t="s">
        <v>350</v>
      </c>
      <c r="D91" s="359" t="s">
        <v>379</v>
      </c>
      <c r="E91" s="338" t="s">
        <v>985</v>
      </c>
      <c r="F91" s="47" t="s">
        <v>492</v>
      </c>
      <c r="G91" s="331">
        <v>45175</v>
      </c>
    </row>
    <row r="92" spans="1:7" ht="34.5" customHeight="1" x14ac:dyDescent="0.4">
      <c r="A92" s="247"/>
      <c r="B92" s="234">
        <v>88</v>
      </c>
      <c r="C92" s="337" t="s">
        <v>351</v>
      </c>
      <c r="D92" s="359" t="s">
        <v>372</v>
      </c>
      <c r="E92" s="338" t="s">
        <v>985</v>
      </c>
      <c r="F92" s="47" t="s">
        <v>493</v>
      </c>
      <c r="G92" s="331">
        <v>45175</v>
      </c>
    </row>
    <row r="93" spans="1:7" ht="34.5" customHeight="1" x14ac:dyDescent="0.4">
      <c r="A93" s="247"/>
      <c r="B93" s="234">
        <v>89</v>
      </c>
      <c r="C93" s="337" t="s">
        <v>352</v>
      </c>
      <c r="D93" s="359" t="s">
        <v>377</v>
      </c>
      <c r="E93" s="338" t="s">
        <v>985</v>
      </c>
      <c r="F93" s="314" t="s">
        <v>442</v>
      </c>
      <c r="G93" s="331">
        <v>45175</v>
      </c>
    </row>
    <row r="94" spans="1:7" ht="34.5" customHeight="1" x14ac:dyDescent="0.4">
      <c r="A94" s="247"/>
      <c r="B94" s="234">
        <v>90</v>
      </c>
      <c r="C94" s="337" t="s">
        <v>353</v>
      </c>
      <c r="D94" s="359" t="s">
        <v>377</v>
      </c>
      <c r="E94" s="338" t="s">
        <v>986</v>
      </c>
      <c r="F94" s="315" t="s">
        <v>440</v>
      </c>
      <c r="G94" s="331">
        <v>45175</v>
      </c>
    </row>
    <row r="95" spans="1:7" ht="34.5" customHeight="1" x14ac:dyDescent="0.4">
      <c r="A95" s="247"/>
      <c r="B95" s="234">
        <v>91</v>
      </c>
      <c r="C95" s="337" t="s">
        <v>354</v>
      </c>
      <c r="D95" s="359" t="s">
        <v>399</v>
      </c>
      <c r="E95" s="338" t="s">
        <v>986</v>
      </c>
      <c r="F95" s="47" t="s">
        <v>1031</v>
      </c>
      <c r="G95" s="331">
        <v>45175</v>
      </c>
    </row>
    <row r="96" spans="1:7" ht="34.5" customHeight="1" x14ac:dyDescent="0.4">
      <c r="A96" s="247"/>
      <c r="B96" s="234">
        <v>92</v>
      </c>
      <c r="C96" s="337" t="s">
        <v>355</v>
      </c>
      <c r="D96" s="359" t="s">
        <v>375</v>
      </c>
      <c r="E96" s="338" t="s">
        <v>983</v>
      </c>
      <c r="F96" s="47" t="s">
        <v>495</v>
      </c>
      <c r="G96" s="331">
        <v>45175</v>
      </c>
    </row>
    <row r="97" spans="1:7" ht="34.5" customHeight="1" x14ac:dyDescent="0.4">
      <c r="A97" s="247"/>
      <c r="B97" s="234">
        <v>93</v>
      </c>
      <c r="C97" s="337" t="s">
        <v>356</v>
      </c>
      <c r="D97" s="359" t="s">
        <v>372</v>
      </c>
      <c r="E97" s="338" t="s">
        <v>983</v>
      </c>
      <c r="F97" s="47" t="s">
        <v>496</v>
      </c>
      <c r="G97" s="331">
        <v>45175</v>
      </c>
    </row>
    <row r="98" spans="1:7" ht="34.5" customHeight="1" x14ac:dyDescent="0.4">
      <c r="A98" s="247"/>
      <c r="B98" s="234">
        <v>94</v>
      </c>
      <c r="C98" s="337" t="s">
        <v>357</v>
      </c>
      <c r="D98" s="359" t="s">
        <v>399</v>
      </c>
      <c r="E98" s="338" t="s">
        <v>983</v>
      </c>
      <c r="F98" s="47" t="s">
        <v>497</v>
      </c>
      <c r="G98" s="331">
        <v>45175</v>
      </c>
    </row>
    <row r="99" spans="1:7" ht="34.5" customHeight="1" x14ac:dyDescent="0.4">
      <c r="A99" s="247"/>
      <c r="B99" s="234">
        <v>95</v>
      </c>
      <c r="C99" s="337" t="s">
        <v>358</v>
      </c>
      <c r="D99" s="359" t="s">
        <v>372</v>
      </c>
      <c r="E99" s="338" t="s">
        <v>983</v>
      </c>
      <c r="F99" s="47" t="s">
        <v>498</v>
      </c>
      <c r="G99" s="331">
        <v>45175</v>
      </c>
    </row>
    <row r="100" spans="1:7" ht="34.5" customHeight="1" x14ac:dyDescent="0.4">
      <c r="A100" s="247"/>
      <c r="B100" s="234">
        <v>96</v>
      </c>
      <c r="C100" s="346" t="s">
        <v>359</v>
      </c>
      <c r="D100" s="359" t="s">
        <v>372</v>
      </c>
      <c r="E100" s="338" t="s">
        <v>983</v>
      </c>
      <c r="F100" s="47" t="s">
        <v>499</v>
      </c>
      <c r="G100" s="331">
        <v>45175</v>
      </c>
    </row>
    <row r="101" spans="1:7" ht="34.5" customHeight="1" x14ac:dyDescent="0.4">
      <c r="A101" s="247"/>
      <c r="B101" s="234">
        <v>97</v>
      </c>
      <c r="C101" s="337" t="s">
        <v>360</v>
      </c>
      <c r="D101" s="359" t="s">
        <v>372</v>
      </c>
      <c r="E101" s="338" t="s">
        <v>983</v>
      </c>
      <c r="F101" s="47" t="s">
        <v>500</v>
      </c>
      <c r="G101" s="331">
        <v>45175</v>
      </c>
    </row>
    <row r="102" spans="1:7" ht="34.5" customHeight="1" x14ac:dyDescent="0.4">
      <c r="A102" s="247"/>
      <c r="B102" s="234">
        <v>98</v>
      </c>
      <c r="C102" s="337" t="s">
        <v>361</v>
      </c>
      <c r="D102" s="359" t="s">
        <v>373</v>
      </c>
      <c r="E102" s="338" t="s">
        <v>984</v>
      </c>
      <c r="F102" s="47" t="s">
        <v>445</v>
      </c>
      <c r="G102" s="331">
        <v>45175</v>
      </c>
    </row>
    <row r="103" spans="1:7" ht="34.5" customHeight="1" x14ac:dyDescent="0.4">
      <c r="A103" s="247"/>
      <c r="B103" s="234">
        <v>99</v>
      </c>
      <c r="C103" s="337" t="s">
        <v>362</v>
      </c>
      <c r="D103" s="359" t="s">
        <v>372</v>
      </c>
      <c r="E103" s="338" t="s">
        <v>984</v>
      </c>
      <c r="F103" s="47" t="s">
        <v>501</v>
      </c>
      <c r="G103" s="331">
        <v>45175</v>
      </c>
    </row>
    <row r="104" spans="1:7" ht="34.5" customHeight="1" x14ac:dyDescent="0.4">
      <c r="A104" s="247"/>
      <c r="B104" s="234">
        <v>100</v>
      </c>
      <c r="C104" s="337" t="s">
        <v>363</v>
      </c>
      <c r="D104" s="359" t="s">
        <v>377</v>
      </c>
      <c r="E104" s="338" t="s">
        <v>984</v>
      </c>
      <c r="F104" s="47" t="s">
        <v>502</v>
      </c>
      <c r="G104" s="331">
        <v>45175</v>
      </c>
    </row>
    <row r="105" spans="1:7" ht="34.5" customHeight="1" x14ac:dyDescent="0.4">
      <c r="A105" s="247"/>
      <c r="B105" s="234">
        <v>101</v>
      </c>
      <c r="C105" s="337" t="s">
        <v>364</v>
      </c>
      <c r="D105" s="359" t="s">
        <v>372</v>
      </c>
      <c r="E105" s="338" t="s">
        <v>982</v>
      </c>
      <c r="F105" s="47" t="s">
        <v>503</v>
      </c>
      <c r="G105" s="331">
        <v>45175</v>
      </c>
    </row>
    <row r="106" spans="1:7" ht="34.5" customHeight="1" x14ac:dyDescent="0.4">
      <c r="A106" s="247"/>
      <c r="B106" s="234">
        <v>102</v>
      </c>
      <c r="C106" s="337" t="s">
        <v>365</v>
      </c>
      <c r="D106" s="359" t="s">
        <v>372</v>
      </c>
      <c r="E106" s="338" t="s">
        <v>987</v>
      </c>
      <c r="F106" s="314" t="s">
        <v>455</v>
      </c>
      <c r="G106" s="331">
        <v>45175</v>
      </c>
    </row>
    <row r="107" spans="1:7" ht="34.5" customHeight="1" x14ac:dyDescent="0.4">
      <c r="A107" s="247"/>
      <c r="B107" s="234">
        <v>103</v>
      </c>
      <c r="C107" s="337" t="s">
        <v>366</v>
      </c>
      <c r="D107" s="359" t="s">
        <v>378</v>
      </c>
      <c r="E107" s="338" t="s">
        <v>408</v>
      </c>
      <c r="F107" s="47" t="s">
        <v>504</v>
      </c>
      <c r="G107" s="331">
        <v>45175</v>
      </c>
    </row>
    <row r="108" spans="1:7" ht="34.5" customHeight="1" x14ac:dyDescent="0.4">
      <c r="A108" s="247"/>
      <c r="B108" s="234">
        <v>104</v>
      </c>
      <c r="C108" s="337" t="s">
        <v>367</v>
      </c>
      <c r="D108" s="359" t="s">
        <v>380</v>
      </c>
      <c r="E108" s="338" t="s">
        <v>408</v>
      </c>
      <c r="F108" s="47" t="s">
        <v>505</v>
      </c>
      <c r="G108" s="331">
        <v>45175</v>
      </c>
    </row>
    <row r="109" spans="1:7" ht="34.5" customHeight="1" x14ac:dyDescent="0.4">
      <c r="A109" s="247"/>
      <c r="B109" s="234">
        <v>105</v>
      </c>
      <c r="C109" s="337" t="s">
        <v>368</v>
      </c>
      <c r="D109" s="359" t="s">
        <v>372</v>
      </c>
      <c r="E109" s="338" t="s">
        <v>409</v>
      </c>
      <c r="F109" s="47" t="s">
        <v>506</v>
      </c>
      <c r="G109" s="331">
        <v>45175</v>
      </c>
    </row>
    <row r="110" spans="1:7" ht="34.5" customHeight="1" x14ac:dyDescent="0.4">
      <c r="A110" s="247"/>
      <c r="B110" s="234">
        <v>106</v>
      </c>
      <c r="C110" s="337" t="s">
        <v>369</v>
      </c>
      <c r="D110" s="359" t="s">
        <v>372</v>
      </c>
      <c r="E110" s="338" t="s">
        <v>409</v>
      </c>
      <c r="F110" s="47" t="s">
        <v>507</v>
      </c>
      <c r="G110" s="331">
        <v>45175</v>
      </c>
    </row>
    <row r="111" spans="1:7" ht="34.5" customHeight="1" x14ac:dyDescent="0.4">
      <c r="A111" s="247"/>
      <c r="B111" s="234">
        <v>107</v>
      </c>
      <c r="C111" s="337" t="s">
        <v>370</v>
      </c>
      <c r="D111" s="359" t="s">
        <v>372</v>
      </c>
      <c r="E111" s="338" t="s">
        <v>409</v>
      </c>
      <c r="F111" s="47" t="s">
        <v>450</v>
      </c>
      <c r="G111" s="331">
        <v>45175</v>
      </c>
    </row>
    <row r="112" spans="1:7" ht="34.5" customHeight="1" thickBot="1" x14ac:dyDescent="0.45">
      <c r="A112" s="247"/>
      <c r="B112" s="246">
        <v>108</v>
      </c>
      <c r="C112" s="341" t="s">
        <v>371</v>
      </c>
      <c r="D112" s="361" t="s">
        <v>380</v>
      </c>
      <c r="E112" s="342" t="s">
        <v>410</v>
      </c>
      <c r="F112" s="316" t="s">
        <v>508</v>
      </c>
      <c r="G112" s="332">
        <v>45175</v>
      </c>
    </row>
    <row r="113" spans="1:7" ht="34.5" customHeight="1" x14ac:dyDescent="0.4">
      <c r="A113" s="247"/>
      <c r="B113" s="248">
        <v>109</v>
      </c>
      <c r="C113" s="347" t="s">
        <v>1004</v>
      </c>
      <c r="D113" s="363" t="s">
        <v>698</v>
      </c>
      <c r="E113" s="344" t="s">
        <v>752</v>
      </c>
      <c r="F113" s="313" t="s">
        <v>756</v>
      </c>
      <c r="G113" s="333">
        <v>45337</v>
      </c>
    </row>
    <row r="114" spans="1:7" ht="34.5" customHeight="1" x14ac:dyDescent="0.4">
      <c r="A114" s="247"/>
      <c r="B114" s="234">
        <v>110</v>
      </c>
      <c r="C114" s="348" t="s">
        <v>669</v>
      </c>
      <c r="D114" s="364" t="s">
        <v>699</v>
      </c>
      <c r="E114" s="338" t="s">
        <v>752</v>
      </c>
      <c r="F114" s="314" t="s">
        <v>1032</v>
      </c>
      <c r="G114" s="331">
        <v>45337</v>
      </c>
    </row>
    <row r="115" spans="1:7" ht="34.5" customHeight="1" x14ac:dyDescent="0.4">
      <c r="A115" s="247"/>
      <c r="B115" s="234">
        <v>111</v>
      </c>
      <c r="C115" s="348" t="s">
        <v>670</v>
      </c>
      <c r="D115" s="359" t="s">
        <v>399</v>
      </c>
      <c r="E115" s="338" t="s">
        <v>752</v>
      </c>
      <c r="F115" s="315" t="s">
        <v>760</v>
      </c>
      <c r="G115" s="331">
        <v>45337</v>
      </c>
    </row>
    <row r="116" spans="1:7" ht="34.5" customHeight="1" x14ac:dyDescent="0.4">
      <c r="A116" s="247"/>
      <c r="B116" s="234">
        <v>112</v>
      </c>
      <c r="C116" s="348" t="s">
        <v>671</v>
      </c>
      <c r="D116" s="364" t="s">
        <v>699</v>
      </c>
      <c r="E116" s="338" t="s">
        <v>752</v>
      </c>
      <c r="F116" s="47" t="s">
        <v>762</v>
      </c>
      <c r="G116" s="331">
        <v>45337</v>
      </c>
    </row>
    <row r="117" spans="1:7" ht="34.5" customHeight="1" x14ac:dyDescent="0.4">
      <c r="A117" s="247"/>
      <c r="B117" s="234">
        <v>113</v>
      </c>
      <c r="C117" s="348" t="s">
        <v>672</v>
      </c>
      <c r="D117" s="365" t="s">
        <v>701</v>
      </c>
      <c r="E117" s="338" t="s">
        <v>752</v>
      </c>
      <c r="F117" s="47" t="s">
        <v>763</v>
      </c>
      <c r="G117" s="331">
        <v>45337</v>
      </c>
    </row>
    <row r="118" spans="1:7" ht="34.5" customHeight="1" x14ac:dyDescent="0.4">
      <c r="A118" s="247"/>
      <c r="B118" s="234">
        <v>114</v>
      </c>
      <c r="C118" s="348" t="s">
        <v>673</v>
      </c>
      <c r="D118" s="364" t="s">
        <v>702</v>
      </c>
      <c r="E118" s="338" t="s">
        <v>752</v>
      </c>
      <c r="F118" s="307" t="s">
        <v>764</v>
      </c>
      <c r="G118" s="331">
        <v>45337</v>
      </c>
    </row>
    <row r="119" spans="1:7" ht="34.5" customHeight="1" x14ac:dyDescent="0.4">
      <c r="A119" s="247"/>
      <c r="B119" s="234">
        <v>115</v>
      </c>
      <c r="C119" s="348" t="s">
        <v>1005</v>
      </c>
      <c r="D119" s="364" t="s">
        <v>703</v>
      </c>
      <c r="E119" s="338" t="s">
        <v>752</v>
      </c>
      <c r="F119" s="47" t="s">
        <v>766</v>
      </c>
      <c r="G119" s="331">
        <v>45337</v>
      </c>
    </row>
    <row r="120" spans="1:7" ht="34.5" customHeight="1" x14ac:dyDescent="0.4">
      <c r="A120" s="247"/>
      <c r="B120" s="234">
        <v>116</v>
      </c>
      <c r="C120" s="348" t="s">
        <v>675</v>
      </c>
      <c r="D120" s="365" t="s">
        <v>704</v>
      </c>
      <c r="E120" s="338" t="s">
        <v>752</v>
      </c>
      <c r="F120" s="47" t="s">
        <v>768</v>
      </c>
      <c r="G120" s="331">
        <v>45337</v>
      </c>
    </row>
    <row r="121" spans="1:7" ht="34.5" customHeight="1" x14ac:dyDescent="0.4">
      <c r="A121" s="247"/>
      <c r="B121" s="234">
        <v>117</v>
      </c>
      <c r="C121" s="348" t="s">
        <v>710</v>
      </c>
      <c r="D121" s="360" t="s">
        <v>378</v>
      </c>
      <c r="E121" s="338" t="s">
        <v>752</v>
      </c>
      <c r="F121" s="307" t="s">
        <v>1033</v>
      </c>
      <c r="G121" s="331">
        <v>45337</v>
      </c>
    </row>
    <row r="122" spans="1:7" ht="34.5" customHeight="1" x14ac:dyDescent="0.4">
      <c r="A122" s="247"/>
      <c r="B122" s="234">
        <v>118</v>
      </c>
      <c r="C122" s="348" t="s">
        <v>676</v>
      </c>
      <c r="D122" s="359" t="s">
        <v>399</v>
      </c>
      <c r="E122" s="338" t="s">
        <v>752</v>
      </c>
      <c r="F122" s="307" t="s">
        <v>1023</v>
      </c>
      <c r="G122" s="331">
        <v>45337</v>
      </c>
    </row>
    <row r="123" spans="1:7" ht="34.5" customHeight="1" x14ac:dyDescent="0.4">
      <c r="A123" s="247"/>
      <c r="B123" s="234">
        <v>119</v>
      </c>
      <c r="C123" s="348" t="s">
        <v>677</v>
      </c>
      <c r="D123" s="364" t="s">
        <v>705</v>
      </c>
      <c r="E123" s="338" t="s">
        <v>752</v>
      </c>
      <c r="F123" s="47" t="s">
        <v>774</v>
      </c>
      <c r="G123" s="331">
        <v>45337</v>
      </c>
    </row>
    <row r="124" spans="1:7" ht="34.5" customHeight="1" x14ac:dyDescent="0.4">
      <c r="A124" s="247"/>
      <c r="B124" s="234">
        <v>120</v>
      </c>
      <c r="C124" s="349" t="s">
        <v>678</v>
      </c>
      <c r="D124" s="364" t="s">
        <v>706</v>
      </c>
      <c r="E124" s="338" t="s">
        <v>752</v>
      </c>
      <c r="F124" s="307" t="s">
        <v>1022</v>
      </c>
      <c r="G124" s="331">
        <v>45337</v>
      </c>
    </row>
    <row r="125" spans="1:7" ht="34.5" customHeight="1" x14ac:dyDescent="0.4">
      <c r="A125" s="247"/>
      <c r="B125" s="234">
        <v>121</v>
      </c>
      <c r="C125" s="348" t="s">
        <v>1006</v>
      </c>
      <c r="D125" s="364" t="s">
        <v>705</v>
      </c>
      <c r="E125" s="338" t="s">
        <v>752</v>
      </c>
      <c r="F125" s="307" t="s">
        <v>777</v>
      </c>
      <c r="G125" s="331">
        <v>45337</v>
      </c>
    </row>
    <row r="126" spans="1:7" ht="34.5" customHeight="1" x14ac:dyDescent="0.4">
      <c r="A126" s="247"/>
      <c r="B126" s="234">
        <v>122</v>
      </c>
      <c r="C126" s="348" t="s">
        <v>680</v>
      </c>
      <c r="D126" s="364" t="s">
        <v>706</v>
      </c>
      <c r="E126" s="338" t="s">
        <v>752</v>
      </c>
      <c r="F126" s="47" t="s">
        <v>779</v>
      </c>
      <c r="G126" s="331">
        <v>45337</v>
      </c>
    </row>
    <row r="127" spans="1:7" ht="34.5" customHeight="1" x14ac:dyDescent="0.4">
      <c r="A127" s="247"/>
      <c r="B127" s="234">
        <v>123</v>
      </c>
      <c r="C127" s="348" t="s">
        <v>681</v>
      </c>
      <c r="D127" s="365" t="s">
        <v>707</v>
      </c>
      <c r="E127" s="338" t="s">
        <v>988</v>
      </c>
      <c r="F127" s="314" t="s">
        <v>719</v>
      </c>
      <c r="G127" s="331">
        <v>45337</v>
      </c>
    </row>
    <row r="128" spans="1:7" ht="34.5" customHeight="1" x14ac:dyDescent="0.4">
      <c r="A128" s="247"/>
      <c r="B128" s="234">
        <v>124</v>
      </c>
      <c r="C128" s="348" t="s">
        <v>682</v>
      </c>
      <c r="D128" s="365" t="s">
        <v>707</v>
      </c>
      <c r="E128" s="338" t="s">
        <v>988</v>
      </c>
      <c r="F128" s="47" t="s">
        <v>721</v>
      </c>
      <c r="G128" s="331">
        <v>45337</v>
      </c>
    </row>
    <row r="129" spans="1:8" ht="34.5" customHeight="1" x14ac:dyDescent="0.4">
      <c r="A129" s="247"/>
      <c r="B129" s="234">
        <v>125</v>
      </c>
      <c r="C129" s="348" t="s">
        <v>683</v>
      </c>
      <c r="D129" s="365" t="s">
        <v>704</v>
      </c>
      <c r="E129" s="338" t="s">
        <v>988</v>
      </c>
      <c r="F129" s="47" t="s">
        <v>723</v>
      </c>
      <c r="G129" s="331">
        <v>45337</v>
      </c>
    </row>
    <row r="130" spans="1:8" ht="34.5" customHeight="1" x14ac:dyDescent="0.4">
      <c r="A130" s="247"/>
      <c r="B130" s="234">
        <v>126</v>
      </c>
      <c r="C130" s="348" t="s">
        <v>684</v>
      </c>
      <c r="D130" s="359" t="s">
        <v>399</v>
      </c>
      <c r="E130" s="338" t="s">
        <v>988</v>
      </c>
      <c r="F130" s="47" t="s">
        <v>725</v>
      </c>
      <c r="G130" s="331">
        <v>45337</v>
      </c>
    </row>
    <row r="131" spans="1:8" ht="34.5" customHeight="1" x14ac:dyDescent="0.4">
      <c r="A131" s="247"/>
      <c r="B131" s="234">
        <v>127</v>
      </c>
      <c r="C131" s="348" t="s">
        <v>685</v>
      </c>
      <c r="D131" s="364" t="s">
        <v>699</v>
      </c>
      <c r="E131" s="338" t="s">
        <v>989</v>
      </c>
      <c r="F131" s="47" t="s">
        <v>727</v>
      </c>
      <c r="G131" s="331">
        <v>45337</v>
      </c>
    </row>
    <row r="132" spans="1:8" ht="34.5" customHeight="1" x14ac:dyDescent="0.4">
      <c r="A132" s="247"/>
      <c r="B132" s="234">
        <v>128</v>
      </c>
      <c r="C132" s="349" t="s">
        <v>686</v>
      </c>
      <c r="D132" s="364" t="s">
        <v>707</v>
      </c>
      <c r="E132" s="338" t="s">
        <v>989</v>
      </c>
      <c r="F132" s="47" t="s">
        <v>729</v>
      </c>
      <c r="G132" s="331">
        <v>45337</v>
      </c>
    </row>
    <row r="133" spans="1:8" ht="34.5" customHeight="1" x14ac:dyDescent="0.4">
      <c r="A133" s="247"/>
      <c r="B133" s="234">
        <v>129</v>
      </c>
      <c r="C133" s="348" t="s">
        <v>687</v>
      </c>
      <c r="D133" s="364" t="s">
        <v>707</v>
      </c>
      <c r="E133" s="338" t="s">
        <v>989</v>
      </c>
      <c r="F133" s="47" t="s">
        <v>731</v>
      </c>
      <c r="G133" s="331">
        <v>45337</v>
      </c>
    </row>
    <row r="134" spans="1:8" ht="34.5" customHeight="1" x14ac:dyDescent="0.4">
      <c r="A134" s="247"/>
      <c r="B134" s="234">
        <v>130</v>
      </c>
      <c r="C134" s="348" t="s">
        <v>688</v>
      </c>
      <c r="D134" s="365" t="s">
        <v>707</v>
      </c>
      <c r="E134" s="338" t="s">
        <v>990</v>
      </c>
      <c r="F134" s="47" t="s">
        <v>733</v>
      </c>
      <c r="G134" s="331">
        <v>45337</v>
      </c>
    </row>
    <row r="135" spans="1:8" ht="34.5" customHeight="1" x14ac:dyDescent="0.4">
      <c r="A135" s="247"/>
      <c r="B135" s="234">
        <v>131</v>
      </c>
      <c r="C135" s="348" t="s">
        <v>689</v>
      </c>
      <c r="D135" s="364" t="s">
        <v>780</v>
      </c>
      <c r="E135" s="338" t="s">
        <v>990</v>
      </c>
      <c r="F135" s="47" t="s">
        <v>735</v>
      </c>
      <c r="G135" s="331">
        <v>45337</v>
      </c>
    </row>
    <row r="136" spans="1:8" ht="34.5" customHeight="1" x14ac:dyDescent="0.4">
      <c r="A136" s="247"/>
      <c r="B136" s="234">
        <v>132</v>
      </c>
      <c r="C136" s="348" t="s">
        <v>690</v>
      </c>
      <c r="D136" s="364" t="s">
        <v>708</v>
      </c>
      <c r="E136" s="338" t="s">
        <v>991</v>
      </c>
      <c r="F136" s="314" t="s">
        <v>737</v>
      </c>
      <c r="G136" s="331">
        <v>45337</v>
      </c>
    </row>
    <row r="137" spans="1:8" ht="34.5" customHeight="1" x14ac:dyDescent="0.4">
      <c r="A137" s="247"/>
      <c r="B137" s="234">
        <v>133</v>
      </c>
      <c r="C137" s="350" t="s">
        <v>691</v>
      </c>
      <c r="D137" s="364" t="s">
        <v>703</v>
      </c>
      <c r="E137" s="338" t="s">
        <v>991</v>
      </c>
      <c r="F137" s="47" t="s">
        <v>739</v>
      </c>
      <c r="G137" s="331">
        <v>45337</v>
      </c>
    </row>
    <row r="138" spans="1:8" ht="34.5" customHeight="1" x14ac:dyDescent="0.4">
      <c r="A138" s="247"/>
      <c r="B138" s="234">
        <v>134</v>
      </c>
      <c r="C138" s="348" t="s">
        <v>692</v>
      </c>
      <c r="D138" s="364" t="s">
        <v>705</v>
      </c>
      <c r="E138" s="338" t="s">
        <v>991</v>
      </c>
      <c r="F138" s="47" t="s">
        <v>741</v>
      </c>
      <c r="G138" s="331">
        <v>45337</v>
      </c>
    </row>
    <row r="139" spans="1:8" ht="34.5" customHeight="1" x14ac:dyDescent="0.4">
      <c r="A139" s="247"/>
      <c r="B139" s="234">
        <v>135</v>
      </c>
      <c r="C139" s="348" t="s">
        <v>693</v>
      </c>
      <c r="D139" s="365" t="s">
        <v>707</v>
      </c>
      <c r="E139" s="338" t="s">
        <v>992</v>
      </c>
      <c r="F139" s="47" t="s">
        <v>743</v>
      </c>
      <c r="G139" s="331">
        <v>45337</v>
      </c>
    </row>
    <row r="140" spans="1:8" ht="34.5" customHeight="1" x14ac:dyDescent="0.4">
      <c r="A140" s="247"/>
      <c r="B140" s="234">
        <v>136</v>
      </c>
      <c r="C140" s="348" t="s">
        <v>694</v>
      </c>
      <c r="D140" s="364" t="s">
        <v>698</v>
      </c>
      <c r="E140" s="338" t="s">
        <v>753</v>
      </c>
      <c r="F140" s="47" t="s">
        <v>745</v>
      </c>
      <c r="G140" s="331">
        <v>45337</v>
      </c>
    </row>
    <row r="141" spans="1:8" ht="34.5" customHeight="1" x14ac:dyDescent="0.4">
      <c r="A141" s="247"/>
      <c r="B141" s="234">
        <v>137</v>
      </c>
      <c r="C141" s="348" t="s">
        <v>695</v>
      </c>
      <c r="D141" s="365" t="s">
        <v>707</v>
      </c>
      <c r="E141" s="338" t="s">
        <v>753</v>
      </c>
      <c r="F141" s="47" t="s">
        <v>747</v>
      </c>
      <c r="G141" s="331">
        <v>45337</v>
      </c>
    </row>
    <row r="142" spans="1:8" ht="34.5" customHeight="1" x14ac:dyDescent="0.4">
      <c r="A142" s="247"/>
      <c r="B142" s="234">
        <v>138</v>
      </c>
      <c r="C142" s="348" t="s">
        <v>696</v>
      </c>
      <c r="D142" s="364" t="s">
        <v>703</v>
      </c>
      <c r="E142" s="338" t="s">
        <v>753</v>
      </c>
      <c r="F142" s="47" t="s">
        <v>749</v>
      </c>
      <c r="G142" s="331">
        <v>45337</v>
      </c>
    </row>
    <row r="143" spans="1:8" ht="34.5" customHeight="1" thickBot="1" x14ac:dyDescent="0.45">
      <c r="A143" s="318"/>
      <c r="B143" s="246">
        <v>139</v>
      </c>
      <c r="C143" s="351" t="s">
        <v>697</v>
      </c>
      <c r="D143" s="366" t="s">
        <v>374</v>
      </c>
      <c r="E143" s="342" t="s">
        <v>754</v>
      </c>
      <c r="F143" s="316" t="s">
        <v>751</v>
      </c>
      <c r="G143" s="332">
        <v>45337</v>
      </c>
    </row>
    <row r="144" spans="1:8" s="299" customFormat="1" ht="34.5" customHeight="1" x14ac:dyDescent="0.4">
      <c r="A144" s="247"/>
      <c r="B144" s="248">
        <v>140</v>
      </c>
      <c r="C144" s="352" t="s">
        <v>912</v>
      </c>
      <c r="D144" s="367" t="s">
        <v>168</v>
      </c>
      <c r="E144" s="344" t="s">
        <v>39</v>
      </c>
      <c r="F144" s="313" t="s">
        <v>932</v>
      </c>
      <c r="G144" s="333">
        <v>45726</v>
      </c>
      <c r="H144" s="45"/>
    </row>
    <row r="145" spans="1:7" ht="34.5" customHeight="1" x14ac:dyDescent="0.4">
      <c r="A145" s="247"/>
      <c r="B145" s="234">
        <v>141</v>
      </c>
      <c r="C145" s="348" t="s">
        <v>913</v>
      </c>
      <c r="D145" s="364" t="s">
        <v>706</v>
      </c>
      <c r="E145" s="338" t="s">
        <v>39</v>
      </c>
      <c r="F145" s="47" t="s">
        <v>934</v>
      </c>
      <c r="G145" s="331">
        <v>45726</v>
      </c>
    </row>
    <row r="146" spans="1:7" ht="34.5" customHeight="1" x14ac:dyDescent="0.4">
      <c r="A146" s="247"/>
      <c r="B146" s="234">
        <v>142</v>
      </c>
      <c r="C146" s="348" t="s">
        <v>937</v>
      </c>
      <c r="D146" s="364" t="s">
        <v>706</v>
      </c>
      <c r="E146" s="338" t="s">
        <v>39</v>
      </c>
      <c r="F146" s="47" t="s">
        <v>936</v>
      </c>
      <c r="G146" s="331">
        <v>45726</v>
      </c>
    </row>
    <row r="147" spans="1:7" ht="34.5" customHeight="1" x14ac:dyDescent="0.4">
      <c r="A147" s="247"/>
      <c r="B147" s="234">
        <v>143</v>
      </c>
      <c r="C147" s="348" t="s">
        <v>914</v>
      </c>
      <c r="D147" s="364" t="s">
        <v>706</v>
      </c>
      <c r="E147" s="338" t="s">
        <v>39</v>
      </c>
      <c r="F147" s="47" t="s">
        <v>939</v>
      </c>
      <c r="G147" s="331">
        <v>45726</v>
      </c>
    </row>
    <row r="148" spans="1:7" ht="34.5" customHeight="1" x14ac:dyDescent="0.4">
      <c r="A148" s="247"/>
      <c r="B148" s="234">
        <v>144</v>
      </c>
      <c r="C148" s="348" t="s">
        <v>925</v>
      </c>
      <c r="D148" s="360" t="s">
        <v>871</v>
      </c>
      <c r="E148" s="338" t="s">
        <v>39</v>
      </c>
      <c r="F148" s="47" t="s">
        <v>941</v>
      </c>
      <c r="G148" s="331">
        <v>45726</v>
      </c>
    </row>
    <row r="149" spans="1:7" ht="34.5" customHeight="1" x14ac:dyDescent="0.4">
      <c r="A149" s="247"/>
      <c r="B149" s="234">
        <v>145</v>
      </c>
      <c r="C149" s="348" t="s">
        <v>915</v>
      </c>
      <c r="D149" s="368" t="s">
        <v>698</v>
      </c>
      <c r="E149" s="338" t="s">
        <v>39</v>
      </c>
      <c r="F149" s="47" t="s">
        <v>944</v>
      </c>
      <c r="G149" s="331">
        <v>45726</v>
      </c>
    </row>
    <row r="150" spans="1:7" ht="34.5" customHeight="1" x14ac:dyDescent="0.4">
      <c r="A150" s="247"/>
      <c r="B150" s="234">
        <v>146</v>
      </c>
      <c r="C150" s="348" t="s">
        <v>916</v>
      </c>
      <c r="D150" s="368" t="s">
        <v>372</v>
      </c>
      <c r="E150" s="338" t="s">
        <v>39</v>
      </c>
      <c r="F150" s="47" t="s">
        <v>946</v>
      </c>
      <c r="G150" s="331">
        <v>45726</v>
      </c>
    </row>
    <row r="151" spans="1:7" ht="34.5" customHeight="1" x14ac:dyDescent="0.4">
      <c r="A151" s="247"/>
      <c r="B151" s="234">
        <v>147</v>
      </c>
      <c r="C151" s="348" t="s">
        <v>917</v>
      </c>
      <c r="D151" s="365" t="s">
        <v>704</v>
      </c>
      <c r="E151" s="338" t="s">
        <v>39</v>
      </c>
      <c r="F151" s="307" t="s">
        <v>1034</v>
      </c>
      <c r="G151" s="331">
        <v>45726</v>
      </c>
    </row>
    <row r="152" spans="1:7" ht="34.5" customHeight="1" x14ac:dyDescent="0.4">
      <c r="A152" s="247"/>
      <c r="B152" s="234">
        <v>148</v>
      </c>
      <c r="C152" s="348" t="s">
        <v>918</v>
      </c>
      <c r="D152" s="364" t="s">
        <v>703</v>
      </c>
      <c r="E152" s="338" t="s">
        <v>39</v>
      </c>
      <c r="F152" s="47" t="s">
        <v>952</v>
      </c>
      <c r="G152" s="331">
        <v>45726</v>
      </c>
    </row>
    <row r="153" spans="1:7" ht="34.5" customHeight="1" x14ac:dyDescent="0.4">
      <c r="A153" s="247"/>
      <c r="B153" s="234">
        <v>149</v>
      </c>
      <c r="C153" s="348" t="s">
        <v>919</v>
      </c>
      <c r="D153" s="365" t="s">
        <v>704</v>
      </c>
      <c r="E153" s="338" t="s">
        <v>39</v>
      </c>
      <c r="F153" s="307" t="s">
        <v>1000</v>
      </c>
      <c r="G153" s="331">
        <v>45726</v>
      </c>
    </row>
    <row r="154" spans="1:7" ht="34.5" customHeight="1" x14ac:dyDescent="0.4">
      <c r="A154" s="247"/>
      <c r="B154" s="234">
        <v>150</v>
      </c>
      <c r="C154" s="348" t="s">
        <v>920</v>
      </c>
      <c r="D154" s="368" t="s">
        <v>702</v>
      </c>
      <c r="E154" s="338" t="s">
        <v>39</v>
      </c>
      <c r="F154" s="47" t="s">
        <v>956</v>
      </c>
      <c r="G154" s="331">
        <v>45726</v>
      </c>
    </row>
    <row r="155" spans="1:7" ht="34.5" customHeight="1" x14ac:dyDescent="0.4">
      <c r="A155" s="247"/>
      <c r="B155" s="234">
        <v>151</v>
      </c>
      <c r="C155" s="348" t="s">
        <v>921</v>
      </c>
      <c r="D155" s="368" t="s">
        <v>698</v>
      </c>
      <c r="E155" s="338" t="s">
        <v>39</v>
      </c>
      <c r="F155" s="47" t="s">
        <v>958</v>
      </c>
      <c r="G155" s="331">
        <v>45726</v>
      </c>
    </row>
    <row r="156" spans="1:7" ht="34.5" customHeight="1" x14ac:dyDescent="0.4">
      <c r="A156" s="247"/>
      <c r="B156" s="234">
        <v>152</v>
      </c>
      <c r="C156" s="348" t="s">
        <v>926</v>
      </c>
      <c r="D156" s="364" t="s">
        <v>699</v>
      </c>
      <c r="E156" s="338" t="s">
        <v>39</v>
      </c>
      <c r="F156" s="47" t="s">
        <v>960</v>
      </c>
      <c r="G156" s="331">
        <v>45726</v>
      </c>
    </row>
    <row r="157" spans="1:7" ht="34.5" customHeight="1" x14ac:dyDescent="0.4">
      <c r="A157" s="247"/>
      <c r="B157" s="234">
        <v>153</v>
      </c>
      <c r="C157" s="348" t="s">
        <v>927</v>
      </c>
      <c r="D157" s="364" t="s">
        <v>706</v>
      </c>
      <c r="E157" s="338" t="s">
        <v>39</v>
      </c>
      <c r="F157" s="47" t="s">
        <v>963</v>
      </c>
      <c r="G157" s="331">
        <v>45726</v>
      </c>
    </row>
    <row r="158" spans="1:7" ht="34.5" customHeight="1" x14ac:dyDescent="0.4">
      <c r="A158" s="247"/>
      <c r="B158" s="330">
        <v>154</v>
      </c>
      <c r="C158" s="348" t="s">
        <v>923</v>
      </c>
      <c r="D158" s="364" t="s">
        <v>706</v>
      </c>
      <c r="E158" s="338" t="s">
        <v>39</v>
      </c>
      <c r="F158" s="319" t="s">
        <v>999</v>
      </c>
      <c r="G158" s="331">
        <v>45726</v>
      </c>
    </row>
    <row r="159" spans="1:7" ht="34.5" customHeight="1" x14ac:dyDescent="0.4">
      <c r="A159" s="247"/>
      <c r="B159" s="330">
        <v>155</v>
      </c>
      <c r="C159" s="348" t="s">
        <v>1002</v>
      </c>
      <c r="D159" s="368" t="s">
        <v>372</v>
      </c>
      <c r="E159" s="338" t="s">
        <v>39</v>
      </c>
      <c r="F159" s="47" t="s">
        <v>964</v>
      </c>
      <c r="G159" s="331">
        <v>45726</v>
      </c>
    </row>
    <row r="160" spans="1:7" ht="34.5" customHeight="1" x14ac:dyDescent="0.4">
      <c r="A160" s="247"/>
      <c r="B160" s="234">
        <v>156</v>
      </c>
      <c r="C160" s="348" t="s">
        <v>924</v>
      </c>
      <c r="D160" s="364" t="s">
        <v>699</v>
      </c>
      <c r="E160" s="353" t="s">
        <v>39</v>
      </c>
      <c r="F160" s="47" t="s">
        <v>967</v>
      </c>
      <c r="G160" s="331">
        <v>45726</v>
      </c>
    </row>
    <row r="161" spans="1:8" ht="34.5" customHeight="1" x14ac:dyDescent="0.4">
      <c r="A161" s="247"/>
      <c r="B161" s="234">
        <v>157</v>
      </c>
      <c r="C161" s="348" t="s">
        <v>928</v>
      </c>
      <c r="D161" s="364" t="s">
        <v>706</v>
      </c>
      <c r="E161" s="338" t="s">
        <v>39</v>
      </c>
      <c r="F161" s="313" t="s">
        <v>969</v>
      </c>
      <c r="G161" s="331">
        <v>45726</v>
      </c>
    </row>
    <row r="162" spans="1:8" ht="34.5" customHeight="1" x14ac:dyDescent="0.4">
      <c r="A162" s="247"/>
      <c r="B162" s="234">
        <v>158</v>
      </c>
      <c r="C162" s="348" t="s">
        <v>929</v>
      </c>
      <c r="D162" s="368" t="s">
        <v>372</v>
      </c>
      <c r="E162" s="338" t="s">
        <v>39</v>
      </c>
      <c r="F162" s="47" t="s">
        <v>971</v>
      </c>
      <c r="G162" s="331">
        <v>45726</v>
      </c>
    </row>
    <row r="163" spans="1:8" ht="34.5" customHeight="1" x14ac:dyDescent="0.4">
      <c r="A163" s="247"/>
      <c r="B163" s="234">
        <v>159</v>
      </c>
      <c r="C163" s="348" t="s">
        <v>930</v>
      </c>
      <c r="D163" s="364" t="s">
        <v>706</v>
      </c>
      <c r="E163" s="338" t="s">
        <v>39</v>
      </c>
      <c r="F163" s="47" t="s">
        <v>973</v>
      </c>
      <c r="G163" s="331">
        <v>45726</v>
      </c>
    </row>
    <row r="164" spans="1:8" ht="34.5" customHeight="1" x14ac:dyDescent="0.4">
      <c r="A164" s="247"/>
      <c r="B164" s="234">
        <v>160</v>
      </c>
      <c r="C164" s="348" t="s">
        <v>979</v>
      </c>
      <c r="D164" s="364" t="s">
        <v>699</v>
      </c>
      <c r="E164" s="338" t="s">
        <v>39</v>
      </c>
      <c r="F164" s="47" t="s">
        <v>975</v>
      </c>
      <c r="G164" s="331">
        <v>45726</v>
      </c>
    </row>
    <row r="165" spans="1:8" ht="34.5" customHeight="1" x14ac:dyDescent="0.4">
      <c r="A165" s="247"/>
      <c r="B165" s="234">
        <v>161</v>
      </c>
      <c r="C165" s="348" t="s">
        <v>857</v>
      </c>
      <c r="D165" s="360" t="s">
        <v>871</v>
      </c>
      <c r="E165" s="354" t="s">
        <v>993</v>
      </c>
      <c r="F165" s="47" t="s">
        <v>821</v>
      </c>
      <c r="G165" s="331">
        <v>45726</v>
      </c>
    </row>
    <row r="166" spans="1:8" ht="34.5" customHeight="1" x14ac:dyDescent="0.4">
      <c r="A166" s="247"/>
      <c r="B166" s="234">
        <v>162</v>
      </c>
      <c r="C166" s="348" t="s">
        <v>1003</v>
      </c>
      <c r="D166" s="360" t="s">
        <v>864</v>
      </c>
      <c r="E166" s="354" t="s">
        <v>993</v>
      </c>
      <c r="F166" s="308" t="s">
        <v>807</v>
      </c>
      <c r="G166" s="331">
        <v>45726</v>
      </c>
    </row>
    <row r="167" spans="1:8" ht="34.5" customHeight="1" x14ac:dyDescent="0.4">
      <c r="A167" s="247"/>
      <c r="B167" s="234">
        <v>163</v>
      </c>
      <c r="C167" s="348" t="s">
        <v>825</v>
      </c>
      <c r="D167" s="360" t="s">
        <v>707</v>
      </c>
      <c r="E167" s="354" t="s">
        <v>993</v>
      </c>
      <c r="F167" s="47" t="s">
        <v>788</v>
      </c>
      <c r="G167" s="331">
        <v>45726</v>
      </c>
    </row>
    <row r="168" spans="1:8" ht="34.5" customHeight="1" x14ac:dyDescent="0.4">
      <c r="A168" s="247"/>
      <c r="B168" s="234">
        <v>164</v>
      </c>
      <c r="C168" s="348" t="s">
        <v>848</v>
      </c>
      <c r="D168" s="360" t="s">
        <v>864</v>
      </c>
      <c r="E168" s="354" t="s">
        <v>993</v>
      </c>
      <c r="F168" s="47" t="s">
        <v>812</v>
      </c>
      <c r="G168" s="331">
        <v>45726</v>
      </c>
    </row>
    <row r="169" spans="1:8" ht="34.5" customHeight="1" x14ac:dyDescent="0.4">
      <c r="A169" s="247"/>
      <c r="B169" s="234">
        <v>165</v>
      </c>
      <c r="C169" s="348" t="s">
        <v>832</v>
      </c>
      <c r="D169" s="360" t="s">
        <v>866</v>
      </c>
      <c r="E169" s="354" t="s">
        <v>993</v>
      </c>
      <c r="F169" s="47" t="s">
        <v>796</v>
      </c>
      <c r="G169" s="331">
        <v>45726</v>
      </c>
      <c r="H169" s="329"/>
    </row>
    <row r="170" spans="1:8" ht="34.5" customHeight="1" x14ac:dyDescent="0.4">
      <c r="A170" s="247"/>
      <c r="B170" s="234">
        <v>166</v>
      </c>
      <c r="C170" s="348" t="s">
        <v>846</v>
      </c>
      <c r="D170" s="360" t="s">
        <v>866</v>
      </c>
      <c r="E170" s="354" t="s">
        <v>994</v>
      </c>
      <c r="F170" s="47" t="s">
        <v>810</v>
      </c>
      <c r="G170" s="331">
        <v>45726</v>
      </c>
    </row>
    <row r="171" spans="1:8" ht="34.5" customHeight="1" x14ac:dyDescent="0.4">
      <c r="A171" s="247"/>
      <c r="B171" s="234">
        <v>167</v>
      </c>
      <c r="C171" s="348" t="s">
        <v>908</v>
      </c>
      <c r="D171" s="359" t="s">
        <v>399</v>
      </c>
      <c r="E171" s="354" t="s">
        <v>994</v>
      </c>
      <c r="F171" s="47" t="s">
        <v>789</v>
      </c>
      <c r="G171" s="331">
        <v>45726</v>
      </c>
    </row>
    <row r="172" spans="1:8" ht="34.5" customHeight="1" x14ac:dyDescent="0.4">
      <c r="A172" s="247"/>
      <c r="B172" s="234">
        <v>168</v>
      </c>
      <c r="C172" s="348" t="s">
        <v>854</v>
      </c>
      <c r="D172" s="360" t="s">
        <v>706</v>
      </c>
      <c r="E172" s="354" t="s">
        <v>994</v>
      </c>
      <c r="F172" s="47" t="s">
        <v>818</v>
      </c>
      <c r="G172" s="331">
        <v>45726</v>
      </c>
    </row>
    <row r="173" spans="1:8" ht="34.5" customHeight="1" x14ac:dyDescent="0.4">
      <c r="A173" s="247"/>
      <c r="B173" s="234">
        <v>169</v>
      </c>
      <c r="C173" s="348" t="s">
        <v>841</v>
      </c>
      <c r="D173" s="360" t="s">
        <v>706</v>
      </c>
      <c r="E173" s="354" t="s">
        <v>994</v>
      </c>
      <c r="F173" s="47" t="s">
        <v>805</v>
      </c>
      <c r="G173" s="331">
        <v>45726</v>
      </c>
    </row>
    <row r="174" spans="1:8" ht="34.5" customHeight="1" x14ac:dyDescent="0.4">
      <c r="A174" s="247"/>
      <c r="B174" s="234">
        <v>170</v>
      </c>
      <c r="C174" s="348" t="s">
        <v>830</v>
      </c>
      <c r="D174" s="360" t="s">
        <v>391</v>
      </c>
      <c r="E174" s="354" t="s">
        <v>994</v>
      </c>
      <c r="F174" s="47" t="s">
        <v>794</v>
      </c>
      <c r="G174" s="331">
        <v>45726</v>
      </c>
    </row>
    <row r="175" spans="1:8" ht="34.5" customHeight="1" x14ac:dyDescent="0.4">
      <c r="A175" s="247"/>
      <c r="B175" s="234">
        <v>171</v>
      </c>
      <c r="C175" s="348" t="s">
        <v>828</v>
      </c>
      <c r="D175" s="364" t="s">
        <v>699</v>
      </c>
      <c r="E175" s="354" t="s">
        <v>994</v>
      </c>
      <c r="F175" s="47" t="s">
        <v>792</v>
      </c>
      <c r="G175" s="331">
        <v>45726</v>
      </c>
    </row>
    <row r="176" spans="1:8" ht="34.5" customHeight="1" x14ac:dyDescent="0.4">
      <c r="A176" s="247"/>
      <c r="B176" s="234">
        <v>172</v>
      </c>
      <c r="C176" s="348" t="s">
        <v>824</v>
      </c>
      <c r="D176" s="364" t="s">
        <v>699</v>
      </c>
      <c r="E176" s="354" t="s">
        <v>994</v>
      </c>
      <c r="F176" s="47" t="s">
        <v>977</v>
      </c>
      <c r="G176" s="331">
        <v>45726</v>
      </c>
    </row>
    <row r="177" spans="1:8" ht="34.5" customHeight="1" x14ac:dyDescent="0.4">
      <c r="A177" s="247"/>
      <c r="B177" s="234">
        <v>173</v>
      </c>
      <c r="C177" s="349" t="s">
        <v>839</v>
      </c>
      <c r="D177" s="360" t="s">
        <v>868</v>
      </c>
      <c r="E177" s="354" t="s">
        <v>995</v>
      </c>
      <c r="F177" s="36" t="s">
        <v>1035</v>
      </c>
      <c r="G177" s="331">
        <v>45726</v>
      </c>
    </row>
    <row r="178" spans="1:8" ht="34.5" customHeight="1" x14ac:dyDescent="0.4">
      <c r="A178" s="247"/>
      <c r="B178" s="234">
        <v>174</v>
      </c>
      <c r="C178" s="348" t="s">
        <v>851</v>
      </c>
      <c r="D178" s="360" t="s">
        <v>869</v>
      </c>
      <c r="E178" s="354" t="s">
        <v>995</v>
      </c>
      <c r="F178" s="47" t="s">
        <v>815</v>
      </c>
      <c r="G178" s="331">
        <v>45726</v>
      </c>
    </row>
    <row r="179" spans="1:8" ht="34.5" customHeight="1" x14ac:dyDescent="0.4">
      <c r="A179" s="247"/>
      <c r="B179" s="234">
        <v>175</v>
      </c>
      <c r="C179" s="348" t="s">
        <v>838</v>
      </c>
      <c r="D179" s="360" t="s">
        <v>866</v>
      </c>
      <c r="E179" s="354" t="s">
        <v>995</v>
      </c>
      <c r="F179" s="47" t="s">
        <v>802</v>
      </c>
      <c r="G179" s="331">
        <v>45726</v>
      </c>
    </row>
    <row r="180" spans="1:8" ht="34.5" customHeight="1" x14ac:dyDescent="0.4">
      <c r="A180" s="247"/>
      <c r="B180" s="234">
        <v>176</v>
      </c>
      <c r="C180" s="348" t="s">
        <v>833</v>
      </c>
      <c r="D180" s="360" t="s">
        <v>866</v>
      </c>
      <c r="E180" s="354" t="s">
        <v>995</v>
      </c>
      <c r="F180" s="47" t="s">
        <v>797</v>
      </c>
      <c r="G180" s="331">
        <v>45726</v>
      </c>
    </row>
    <row r="181" spans="1:8" ht="34.5" customHeight="1" x14ac:dyDescent="0.4">
      <c r="A181" s="247"/>
      <c r="B181" s="234">
        <v>177</v>
      </c>
      <c r="C181" s="348" t="s">
        <v>840</v>
      </c>
      <c r="D181" s="360" t="s">
        <v>868</v>
      </c>
      <c r="E181" s="354" t="s">
        <v>996</v>
      </c>
      <c r="F181" s="47" t="s">
        <v>804</v>
      </c>
      <c r="G181" s="331">
        <v>45726</v>
      </c>
    </row>
    <row r="182" spans="1:8" ht="34.5" customHeight="1" x14ac:dyDescent="0.4">
      <c r="A182" s="247"/>
      <c r="B182" s="234">
        <v>178</v>
      </c>
      <c r="C182" s="348" t="s">
        <v>856</v>
      </c>
      <c r="D182" s="360" t="s">
        <v>707</v>
      </c>
      <c r="E182" s="354" t="s">
        <v>996</v>
      </c>
      <c r="F182" s="47" t="s">
        <v>820</v>
      </c>
      <c r="G182" s="331">
        <v>45726</v>
      </c>
    </row>
    <row r="183" spans="1:8" ht="34.5" customHeight="1" x14ac:dyDescent="0.4">
      <c r="A183" s="247"/>
      <c r="B183" s="234">
        <v>179</v>
      </c>
      <c r="C183" s="348" t="s">
        <v>835</v>
      </c>
      <c r="D183" s="359" t="s">
        <v>399</v>
      </c>
      <c r="E183" s="354" t="s">
        <v>996</v>
      </c>
      <c r="F183" s="47" t="s">
        <v>799</v>
      </c>
      <c r="G183" s="331">
        <v>45726</v>
      </c>
    </row>
    <row r="184" spans="1:8" ht="34.5" customHeight="1" x14ac:dyDescent="0.4">
      <c r="A184" s="247"/>
      <c r="B184" s="234">
        <v>180</v>
      </c>
      <c r="C184" s="348" t="s">
        <v>831</v>
      </c>
      <c r="D184" s="359" t="s">
        <v>399</v>
      </c>
      <c r="E184" s="354" t="s">
        <v>996</v>
      </c>
      <c r="F184" s="47" t="s">
        <v>795</v>
      </c>
      <c r="G184" s="331">
        <v>45726</v>
      </c>
    </row>
    <row r="185" spans="1:8" s="291" customFormat="1" ht="34.5" customHeight="1" x14ac:dyDescent="0.4">
      <c r="A185" s="247"/>
      <c r="B185" s="234">
        <v>181</v>
      </c>
      <c r="C185" s="348" t="s">
        <v>909</v>
      </c>
      <c r="D185" s="360" t="s">
        <v>706</v>
      </c>
      <c r="E185" s="354" t="s">
        <v>996</v>
      </c>
      <c r="F185" s="47" t="s">
        <v>787</v>
      </c>
      <c r="G185" s="331">
        <v>45726</v>
      </c>
      <c r="H185" s="45"/>
    </row>
    <row r="186" spans="1:8" s="291" customFormat="1" ht="34.5" customHeight="1" x14ac:dyDescent="0.4">
      <c r="A186" s="247"/>
      <c r="B186" s="234">
        <v>182</v>
      </c>
      <c r="C186" s="348" t="s">
        <v>852</v>
      </c>
      <c r="D186" s="360" t="s">
        <v>866</v>
      </c>
      <c r="E186" s="354" t="s">
        <v>996</v>
      </c>
      <c r="F186" s="47" t="s">
        <v>816</v>
      </c>
      <c r="G186" s="331">
        <v>45726</v>
      </c>
      <c r="H186" s="45"/>
    </row>
    <row r="187" spans="1:8" ht="34.5" customHeight="1" x14ac:dyDescent="0.4">
      <c r="A187" s="247"/>
      <c r="B187" s="234">
        <v>183</v>
      </c>
      <c r="C187" s="348" t="s">
        <v>836</v>
      </c>
      <c r="D187" s="360" t="s">
        <v>864</v>
      </c>
      <c r="E187" s="354" t="s">
        <v>996</v>
      </c>
      <c r="F187" s="47" t="s">
        <v>800</v>
      </c>
      <c r="G187" s="331">
        <v>45726</v>
      </c>
    </row>
    <row r="188" spans="1:8" ht="34.5" customHeight="1" x14ac:dyDescent="0.4">
      <c r="A188" s="247"/>
      <c r="B188" s="234">
        <v>184</v>
      </c>
      <c r="C188" s="348" t="s">
        <v>849</v>
      </c>
      <c r="D188" s="360" t="s">
        <v>866</v>
      </c>
      <c r="E188" s="354" t="s">
        <v>996</v>
      </c>
      <c r="F188" s="47" t="s">
        <v>813</v>
      </c>
      <c r="G188" s="331">
        <v>45726</v>
      </c>
    </row>
    <row r="189" spans="1:8" ht="34.5" customHeight="1" x14ac:dyDescent="0.4">
      <c r="A189" s="247"/>
      <c r="B189" s="234">
        <v>185</v>
      </c>
      <c r="C189" s="348" t="s">
        <v>859</v>
      </c>
      <c r="D189" s="359" t="s">
        <v>399</v>
      </c>
      <c r="E189" s="354" t="s">
        <v>996</v>
      </c>
      <c r="F189" s="47" t="s">
        <v>823</v>
      </c>
      <c r="G189" s="331">
        <v>45726</v>
      </c>
    </row>
    <row r="190" spans="1:8" ht="34.5" customHeight="1" x14ac:dyDescent="0.4">
      <c r="A190" s="247"/>
      <c r="B190" s="234">
        <v>186</v>
      </c>
      <c r="C190" s="348" t="s">
        <v>858</v>
      </c>
      <c r="D190" s="360" t="s">
        <v>707</v>
      </c>
      <c r="E190" s="354" t="s">
        <v>997</v>
      </c>
      <c r="F190" s="47" t="s">
        <v>822</v>
      </c>
      <c r="G190" s="331">
        <v>45726</v>
      </c>
    </row>
    <row r="191" spans="1:8" ht="34.5" customHeight="1" x14ac:dyDescent="0.4">
      <c r="A191" s="247"/>
      <c r="B191" s="234">
        <v>187</v>
      </c>
      <c r="C191" s="348" t="s">
        <v>847</v>
      </c>
      <c r="D191" s="360" t="s">
        <v>864</v>
      </c>
      <c r="E191" s="354" t="s">
        <v>997</v>
      </c>
      <c r="F191" s="308" t="s">
        <v>811</v>
      </c>
      <c r="G191" s="331">
        <v>45726</v>
      </c>
    </row>
    <row r="192" spans="1:8" ht="34.5" customHeight="1" x14ac:dyDescent="0.4">
      <c r="A192" s="247"/>
      <c r="B192" s="234">
        <v>188</v>
      </c>
      <c r="C192" s="348" t="s">
        <v>837</v>
      </c>
      <c r="D192" s="360" t="s">
        <v>866</v>
      </c>
      <c r="E192" s="354" t="s">
        <v>997</v>
      </c>
      <c r="F192" s="47" t="s">
        <v>801</v>
      </c>
      <c r="G192" s="331">
        <v>45726</v>
      </c>
    </row>
    <row r="193" spans="1:7" ht="34.5" customHeight="1" x14ac:dyDescent="0.4">
      <c r="A193" s="247"/>
      <c r="B193" s="234">
        <v>189</v>
      </c>
      <c r="C193" s="348" t="s">
        <v>827</v>
      </c>
      <c r="D193" s="360" t="s">
        <v>707</v>
      </c>
      <c r="E193" s="354" t="s">
        <v>997</v>
      </c>
      <c r="F193" s="47" t="s">
        <v>791</v>
      </c>
      <c r="G193" s="331">
        <v>45726</v>
      </c>
    </row>
    <row r="194" spans="1:7" ht="34.5" customHeight="1" x14ac:dyDescent="0.4">
      <c r="A194" s="247"/>
      <c r="B194" s="234">
        <v>190</v>
      </c>
      <c r="C194" s="348" t="s">
        <v>844</v>
      </c>
      <c r="D194" s="360" t="s">
        <v>699</v>
      </c>
      <c r="E194" s="354" t="s">
        <v>997</v>
      </c>
      <c r="F194" s="47" t="s">
        <v>808</v>
      </c>
      <c r="G194" s="331">
        <v>45726</v>
      </c>
    </row>
    <row r="195" spans="1:7" ht="34.5" customHeight="1" x14ac:dyDescent="0.4">
      <c r="A195" s="247"/>
      <c r="B195" s="234">
        <v>191</v>
      </c>
      <c r="C195" s="355" t="s">
        <v>850</v>
      </c>
      <c r="D195" s="360" t="s">
        <v>865</v>
      </c>
      <c r="E195" s="354" t="s">
        <v>997</v>
      </c>
      <c r="F195" s="47" t="s">
        <v>814</v>
      </c>
      <c r="G195" s="331">
        <v>45726</v>
      </c>
    </row>
    <row r="196" spans="1:7" ht="34.5" customHeight="1" x14ac:dyDescent="0.4">
      <c r="A196" s="247"/>
      <c r="B196" s="234">
        <v>192</v>
      </c>
      <c r="C196" s="348" t="s">
        <v>834</v>
      </c>
      <c r="D196" s="360" t="s">
        <v>706</v>
      </c>
      <c r="E196" s="354" t="s">
        <v>997</v>
      </c>
      <c r="F196" s="47" t="s">
        <v>798</v>
      </c>
      <c r="G196" s="331">
        <v>45726</v>
      </c>
    </row>
    <row r="197" spans="1:7" ht="34.5" customHeight="1" x14ac:dyDescent="0.4">
      <c r="A197" s="247"/>
      <c r="B197" s="234">
        <v>193</v>
      </c>
      <c r="C197" s="348" t="s">
        <v>853</v>
      </c>
      <c r="D197" s="360" t="s">
        <v>867</v>
      </c>
      <c r="E197" s="354" t="s">
        <v>861</v>
      </c>
      <c r="F197" s="47" t="s">
        <v>817</v>
      </c>
      <c r="G197" s="331">
        <v>45726</v>
      </c>
    </row>
    <row r="198" spans="1:7" ht="34.5" customHeight="1" x14ac:dyDescent="0.4">
      <c r="A198" s="247"/>
      <c r="B198" s="234">
        <v>194</v>
      </c>
      <c r="C198" s="348" t="s">
        <v>842</v>
      </c>
      <c r="D198" s="360" t="s">
        <v>868</v>
      </c>
      <c r="E198" s="354" t="s">
        <v>861</v>
      </c>
      <c r="F198" s="47" t="s">
        <v>806</v>
      </c>
      <c r="G198" s="331">
        <v>45726</v>
      </c>
    </row>
    <row r="199" spans="1:7" ht="34.5" customHeight="1" x14ac:dyDescent="0.4">
      <c r="A199" s="247"/>
      <c r="B199" s="234">
        <v>195</v>
      </c>
      <c r="C199" s="348" t="s">
        <v>845</v>
      </c>
      <c r="D199" s="360" t="s">
        <v>864</v>
      </c>
      <c r="E199" s="354" t="s">
        <v>860</v>
      </c>
      <c r="F199" s="47" t="s">
        <v>809</v>
      </c>
      <c r="G199" s="331">
        <v>45726</v>
      </c>
    </row>
    <row r="200" spans="1:7" ht="34.5" customHeight="1" x14ac:dyDescent="0.4">
      <c r="A200" s="247"/>
      <c r="B200" s="234">
        <v>196</v>
      </c>
      <c r="C200" s="348" t="s">
        <v>826</v>
      </c>
      <c r="D200" s="360" t="s">
        <v>864</v>
      </c>
      <c r="E200" s="354" t="s">
        <v>861</v>
      </c>
      <c r="F200" s="47" t="s">
        <v>790</v>
      </c>
      <c r="G200" s="331">
        <v>45726</v>
      </c>
    </row>
    <row r="201" spans="1:7" ht="34.5" customHeight="1" x14ac:dyDescent="0.4">
      <c r="A201" s="247"/>
      <c r="B201" s="234">
        <v>197</v>
      </c>
      <c r="C201" s="356" t="s">
        <v>855</v>
      </c>
      <c r="D201" s="360" t="s">
        <v>870</v>
      </c>
      <c r="E201" s="354" t="s">
        <v>863</v>
      </c>
      <c r="F201" s="317" t="s">
        <v>819</v>
      </c>
      <c r="G201" s="331">
        <v>45726</v>
      </c>
    </row>
    <row r="202" spans="1:7" ht="34.5" customHeight="1" x14ac:dyDescent="0.4">
      <c r="A202" s="247"/>
      <c r="B202" s="234">
        <v>198</v>
      </c>
      <c r="C202" s="348" t="s">
        <v>829</v>
      </c>
      <c r="D202" s="359" t="s">
        <v>399</v>
      </c>
      <c r="E202" s="354" t="s">
        <v>862</v>
      </c>
      <c r="F202" s="47" t="s">
        <v>793</v>
      </c>
      <c r="G202" s="331">
        <v>45726</v>
      </c>
    </row>
    <row r="203" spans="1:7" ht="18" customHeight="1" x14ac:dyDescent="0.4">
      <c r="B203" s="254"/>
      <c r="C203" s="258"/>
      <c r="D203" s="260"/>
      <c r="E203" s="256"/>
      <c r="F203" s="280"/>
      <c r="G203" s="255"/>
    </row>
    <row r="204" spans="1:7" ht="18" customHeight="1" x14ac:dyDescent="0.4">
      <c r="A204" s="264" t="s">
        <v>17</v>
      </c>
      <c r="D204" s="282"/>
      <c r="E204" s="273"/>
      <c r="G204" s="272"/>
    </row>
    <row r="205" spans="1:7" ht="18" customHeight="1" x14ac:dyDescent="0.4">
      <c r="A205" s="264" t="s">
        <v>18</v>
      </c>
      <c r="D205" s="45"/>
      <c r="E205" s="273"/>
      <c r="G205" s="272"/>
    </row>
    <row r="206" spans="1:7" ht="18" customHeight="1" x14ac:dyDescent="0.4">
      <c r="A206" s="264" t="s">
        <v>19</v>
      </c>
      <c r="D206" s="45"/>
      <c r="E206" s="273"/>
      <c r="G206" s="272"/>
    </row>
    <row r="207" spans="1:7" ht="18" customHeight="1" x14ac:dyDescent="0.4">
      <c r="A207" s="264" t="s">
        <v>20</v>
      </c>
      <c r="D207" s="45"/>
      <c r="E207" s="273"/>
      <c r="G207" s="272"/>
    </row>
    <row r="208" spans="1:7" ht="18" customHeight="1" x14ac:dyDescent="0.4">
      <c r="A208" s="264" t="s">
        <v>17</v>
      </c>
      <c r="D208" s="45"/>
      <c r="E208" s="273"/>
      <c r="G208" s="272"/>
    </row>
    <row r="209" spans="1:7" ht="18" customHeight="1" x14ac:dyDescent="0.4">
      <c r="A209" s="264" t="s">
        <v>18</v>
      </c>
      <c r="D209" s="45"/>
      <c r="E209" s="273"/>
      <c r="G209" s="272"/>
    </row>
    <row r="210" spans="1:7" ht="18" customHeight="1" x14ac:dyDescent="0.4">
      <c r="A210" s="264" t="s">
        <v>19</v>
      </c>
      <c r="D210" s="45"/>
      <c r="E210" s="273"/>
      <c r="G210" s="272"/>
    </row>
    <row r="211" spans="1:7" ht="18" customHeight="1" x14ac:dyDescent="0.4">
      <c r="A211" s="264" t="s">
        <v>20</v>
      </c>
      <c r="D211" s="45"/>
      <c r="E211" s="273"/>
      <c r="G211" s="272"/>
    </row>
    <row r="212" spans="1:7" ht="18" customHeight="1" x14ac:dyDescent="0.4">
      <c r="A212" s="264" t="s">
        <v>21</v>
      </c>
      <c r="D212" s="45"/>
      <c r="E212" s="273"/>
      <c r="G212" s="272"/>
    </row>
    <row r="213" spans="1:7" ht="18" customHeight="1" x14ac:dyDescent="0.4">
      <c r="A213" s="264" t="s">
        <v>22</v>
      </c>
      <c r="D213" s="45"/>
      <c r="E213" s="273"/>
      <c r="G213" s="272"/>
    </row>
    <row r="214" spans="1:7" ht="18" customHeight="1" x14ac:dyDescent="0.4">
      <c r="A214" s="264" t="s">
        <v>23</v>
      </c>
      <c r="D214" s="45"/>
      <c r="E214" s="273"/>
      <c r="F214" s="285"/>
      <c r="G214" s="272"/>
    </row>
    <row r="215" spans="1:7" ht="18" customHeight="1" x14ac:dyDescent="0.4">
      <c r="A215" s="264" t="s">
        <v>24</v>
      </c>
      <c r="D215" s="45"/>
      <c r="E215" s="273"/>
      <c r="F215" s="285"/>
    </row>
    <row r="216" spans="1:7" ht="18" customHeight="1" x14ac:dyDescent="0.4">
      <c r="A216" s="264" t="s">
        <v>243</v>
      </c>
      <c r="D216" s="45"/>
      <c r="E216" s="273"/>
      <c r="F216" s="285"/>
    </row>
    <row r="217" spans="1:7" ht="18" customHeight="1" x14ac:dyDescent="0.4">
      <c r="A217" s="264" t="s">
        <v>25</v>
      </c>
      <c r="D217" s="45"/>
      <c r="E217" s="273"/>
      <c r="F217" s="285"/>
    </row>
    <row r="218" spans="1:7" ht="18" customHeight="1" x14ac:dyDescent="0.4">
      <c r="A218" s="264" t="s">
        <v>26</v>
      </c>
      <c r="D218" s="45"/>
      <c r="E218" s="284"/>
      <c r="F218" s="285"/>
    </row>
    <row r="219" spans="1:7" ht="18" customHeight="1" x14ac:dyDescent="0.4">
      <c r="A219" s="264" t="s">
        <v>27</v>
      </c>
      <c r="D219" s="45"/>
      <c r="E219" s="284"/>
      <c r="F219" s="285"/>
    </row>
    <row r="220" spans="1:7" ht="18" customHeight="1" x14ac:dyDescent="0.4">
      <c r="A220" s="264" t="s">
        <v>28</v>
      </c>
      <c r="D220" s="45"/>
      <c r="E220" s="284"/>
      <c r="F220" s="285"/>
    </row>
    <row r="221" spans="1:7" ht="18" customHeight="1" x14ac:dyDescent="0.4">
      <c r="A221" s="264" t="s">
        <v>29</v>
      </c>
      <c r="D221" s="45"/>
      <c r="E221" s="284"/>
      <c r="F221" s="285"/>
    </row>
    <row r="222" spans="1:7" ht="18" customHeight="1" x14ac:dyDescent="0.4">
      <c r="A222" s="264" t="s">
        <v>30</v>
      </c>
      <c r="D222" s="45"/>
      <c r="E222" s="284"/>
      <c r="F222" s="285"/>
    </row>
    <row r="223" spans="1:7" ht="18" customHeight="1" x14ac:dyDescent="0.4">
      <c r="A223" s="264" t="s">
        <v>31</v>
      </c>
      <c r="D223" s="45"/>
      <c r="E223" s="284"/>
      <c r="F223" s="285"/>
    </row>
    <row r="224" spans="1:7" ht="18" customHeight="1" x14ac:dyDescent="0.4">
      <c r="A224" s="264" t="s">
        <v>32</v>
      </c>
      <c r="D224" s="45"/>
      <c r="E224" s="284"/>
      <c r="F224" s="285"/>
    </row>
    <row r="225" spans="1:7" ht="18" customHeight="1" x14ac:dyDescent="0.4">
      <c r="A225" s="264" t="s">
        <v>33</v>
      </c>
      <c r="D225" s="45"/>
      <c r="E225" s="284"/>
      <c r="F225" s="285"/>
    </row>
    <row r="226" spans="1:7" ht="18" customHeight="1" x14ac:dyDescent="0.4">
      <c r="A226" s="264" t="s">
        <v>34</v>
      </c>
      <c r="D226" s="45"/>
      <c r="E226" s="284"/>
      <c r="F226" s="285"/>
    </row>
    <row r="227" spans="1:7" ht="18" customHeight="1" x14ac:dyDescent="0.4">
      <c r="A227" s="264" t="s">
        <v>35</v>
      </c>
      <c r="D227" s="45"/>
      <c r="E227" s="284"/>
      <c r="F227" s="285"/>
    </row>
    <row r="228" spans="1:7" x14ac:dyDescent="0.4">
      <c r="E228" s="284"/>
      <c r="F228" s="285"/>
    </row>
    <row r="229" spans="1:7" x14ac:dyDescent="0.4">
      <c r="E229" s="284"/>
      <c r="F229" s="285"/>
      <c r="G229" s="285"/>
    </row>
    <row r="230" spans="1:7" x14ac:dyDescent="0.4">
      <c r="E230" s="284"/>
      <c r="G230" s="285"/>
    </row>
  </sheetData>
  <autoFilter ref="B4:G227" xr:uid="{00000000-0001-0000-0000-000000000000}">
    <sortState xmlns:xlrd2="http://schemas.microsoft.com/office/spreadsheetml/2017/richdata2" ref="B5:G227">
      <sortCondition ref="G4:G227"/>
    </sortState>
  </autoFilter>
  <phoneticPr fontId="6"/>
  <hyperlinks>
    <hyperlink ref="C113" r:id="rId1" xr:uid="{31FCAEF3-17D3-4C72-939C-E718A24CDA4B}"/>
    <hyperlink ref="C114" r:id="rId2" xr:uid="{72F38DA4-BB65-42EE-B07E-5A446A09AB7A}"/>
    <hyperlink ref="C115" r:id="rId3" xr:uid="{620E4055-4AC1-4E0A-BD50-753748B50DC1}"/>
    <hyperlink ref="C116" r:id="rId4" xr:uid="{8222BD9A-5971-4A45-8FD7-FFEB3255BD29}"/>
    <hyperlink ref="C75" r:id="rId5" xr:uid="{E645F320-5CA9-4F2C-830D-22FAC2FB0EB1}"/>
    <hyperlink ref="C76" r:id="rId6" xr:uid="{23BB2E07-6C7A-437A-9029-617E9877C35D}"/>
    <hyperlink ref="C117" r:id="rId7" xr:uid="{1187EFFF-C4C8-460B-9ED4-C810383C20BB}"/>
    <hyperlink ref="C118" r:id="rId8" xr:uid="{09177047-E677-4D72-A2B9-FB00746F0007}"/>
    <hyperlink ref="C119" r:id="rId9" xr:uid="{9DD689DB-8085-4CD6-8CCA-CF36C6ACCA7C}"/>
    <hyperlink ref="C120" r:id="rId10" xr:uid="{23ED1F9D-DC1B-431D-B6F4-13CAD0B94205}"/>
    <hyperlink ref="C78" r:id="rId11" xr:uid="{FB8D2A40-411B-4B57-8871-FF609F11859E}"/>
    <hyperlink ref="C79" r:id="rId12" xr:uid="{B4836E1F-37C7-425F-81DF-F0F343069BBB}"/>
    <hyperlink ref="C80" r:id="rId13" xr:uid="{5484422D-61AC-4657-90B2-CD11555707F2}"/>
    <hyperlink ref="C121" r:id="rId14" xr:uid="{7D867180-7CD6-4AE3-8E54-A2253CB516FB}"/>
    <hyperlink ref="C122" r:id="rId15" xr:uid="{5F307FFD-9D92-4136-A16A-A9B883CBC885}"/>
    <hyperlink ref="C123" r:id="rId16" xr:uid="{F4DC95E1-113C-48F1-A8DF-9222F70EA9B0}"/>
    <hyperlink ref="C82" r:id="rId17" xr:uid="{FEAC3399-A2A3-4C21-A28B-9997843A877D}"/>
    <hyperlink ref="C81" r:id="rId18" xr:uid="{D5494578-7865-4219-A800-F5809A55CEBF}"/>
    <hyperlink ref="C83" r:id="rId19" xr:uid="{B44B43C1-4AC3-4E9E-ADBB-A6BD6C498186}"/>
    <hyperlink ref="C124" r:id="rId20" xr:uid="{BA48293C-36F9-4B76-A495-3A46F7375A3D}"/>
    <hyperlink ref="C125" r:id="rId21" display="https://www.metlife.co.jp/" xr:uid="{2339E870-F51A-44CA-9FA5-66A47BED93C4}"/>
    <hyperlink ref="C126" r:id="rId22" xr:uid="{2273AE7A-2293-4625-9B4D-16628DB8F954}"/>
    <hyperlink ref="C85" r:id="rId23" xr:uid="{DDB7BEEE-005D-4AB6-8ECC-9956B2AEAA42}"/>
    <hyperlink ref="C86" r:id="rId24" xr:uid="{DDCBBCA3-CED0-4A65-9F5F-3E22AAF56A10}"/>
    <hyperlink ref="C87" r:id="rId25" xr:uid="{5B6F11EF-9C76-462A-8859-DEE72EA0C993}"/>
    <hyperlink ref="C88" r:id="rId26" xr:uid="{55B56D01-1302-4DA3-8F14-5D82B39140C5}"/>
    <hyperlink ref="C127" r:id="rId27" xr:uid="{8F271AEE-5EB3-4D34-87E6-1F5EC2DACBA3}"/>
    <hyperlink ref="C89" r:id="rId28" xr:uid="{A9E4A4CA-54C4-4A20-8D84-AA0256318500}"/>
    <hyperlink ref="C128" r:id="rId29" xr:uid="{E3D5DD76-C57F-4635-B397-B7903A27F63B}"/>
    <hyperlink ref="C129" r:id="rId30" xr:uid="{2C620C29-B64D-44A7-8FD4-45B703E81A92}"/>
    <hyperlink ref="C90" r:id="rId31" xr:uid="{569AFFAA-4377-480C-B717-5AB1B9A46A90}"/>
    <hyperlink ref="C130" r:id="rId32" xr:uid="{778E7185-2FE4-43B8-94B0-33E4E9467F3A}"/>
    <hyperlink ref="C91" r:id="rId33" xr:uid="{BF093B8A-F464-4C38-846B-E3A190710EE0}"/>
    <hyperlink ref="C92" r:id="rId34" xr:uid="{7068E031-A8AB-4DA5-B95E-D254222F6D42}"/>
    <hyperlink ref="C93" r:id="rId35" xr:uid="{89872CD9-CAAA-4491-B7D4-2D93A5927A22}"/>
    <hyperlink ref="C94" r:id="rId36" xr:uid="{C78A28C1-985D-45CD-83D2-CF7CAFE80334}"/>
    <hyperlink ref="C95" r:id="rId37" xr:uid="{FF5619B2-BFB7-4F60-A975-13F41AA9F904}"/>
    <hyperlink ref="C96" r:id="rId38" xr:uid="{B3B8B18D-99DF-44DB-9D12-B920AA3FAF7D}"/>
    <hyperlink ref="C97" r:id="rId39" xr:uid="{59F52F62-BD74-494E-A044-F7C028C6B64F}"/>
    <hyperlink ref="C98" r:id="rId40" xr:uid="{C8CE39E6-59D5-45EC-AB59-2C1DB63BD6FF}"/>
    <hyperlink ref="C99" r:id="rId41" xr:uid="{5185E03C-E591-49BA-AD3D-E107E7F6FA62}"/>
    <hyperlink ref="C100" r:id="rId42" xr:uid="{4D48C1EB-6647-402D-99FE-ED35F0C4F359}"/>
    <hyperlink ref="C101" r:id="rId43" xr:uid="{878E92F1-D9CC-448E-8526-8FC8E7AE12CC}"/>
    <hyperlink ref="C131" r:id="rId44" xr:uid="{69147D17-CE05-45A5-93FB-DBAE0DCAC6EA}"/>
    <hyperlink ref="C132" r:id="rId45" xr:uid="{D06913B6-27DC-4D7D-9949-4DD6EAFFC789}"/>
    <hyperlink ref="C133" r:id="rId46" xr:uid="{65E4D45E-60DB-4329-9908-DBED10F8BBE6}"/>
    <hyperlink ref="C102" r:id="rId47" xr:uid="{DFE84AB1-BE8E-435B-AE7D-9D8504D70C19}"/>
    <hyperlink ref="C134" r:id="rId48" xr:uid="{3EC5722D-C7A3-45FB-82F1-F0AD163D0CFF}"/>
    <hyperlink ref="C103" r:id="rId49" xr:uid="{72DD838D-CE5F-4BCC-B4A8-2F93B36A4B83}"/>
    <hyperlink ref="C104" r:id="rId50" xr:uid="{D19B9A49-CAE1-4C22-8461-9660C0D1ED51}"/>
    <hyperlink ref="C135" r:id="rId51" xr:uid="{6EFF3F79-78C6-4269-8B36-F2187629E2A1}"/>
    <hyperlink ref="C136" r:id="rId52" xr:uid="{7BE7F498-45D7-4472-9E0B-CD8ECEBBD54D}"/>
    <hyperlink ref="C137" r:id="rId53" xr:uid="{B97DAF3A-37FF-4543-8EB3-9A5B5E9D931D}"/>
    <hyperlink ref="C105" r:id="rId54" xr:uid="{72575F2C-A56C-4CC5-A1D2-14E733E185F1}"/>
    <hyperlink ref="C138" r:id="rId55" xr:uid="{C2BB2642-FB5E-49B1-9788-465009F995F5}"/>
    <hyperlink ref="C106" r:id="rId56" xr:uid="{2A2DEE9C-C0EF-439E-A6C3-ECE97947D719}"/>
    <hyperlink ref="C139" r:id="rId57" xr:uid="{5512DAB1-6916-46BD-B3E6-BEBC5D747F24}"/>
    <hyperlink ref="C140" r:id="rId58" xr:uid="{1B489119-08E7-4AE9-9BE8-034DFEB263BA}"/>
    <hyperlink ref="C141" r:id="rId59" xr:uid="{39EB5A0F-1417-4585-912C-B37B0635691B}"/>
    <hyperlink ref="C107" r:id="rId60" xr:uid="{82ADACFF-3CD8-4414-A76E-5E6BCF3ABA90}"/>
    <hyperlink ref="C142" r:id="rId61" xr:uid="{8A74925F-6A33-4BE7-A21D-139AB64A0663}"/>
    <hyperlink ref="C108" r:id="rId62" xr:uid="{542B3C27-2C98-49FE-B22E-80A2890FC758}"/>
    <hyperlink ref="C109" r:id="rId63" xr:uid="{CA18B4CD-FF40-42DA-94C9-5E78858113BE}"/>
    <hyperlink ref="C110" r:id="rId64" xr:uid="{5E1255FA-4CAF-4B73-BA25-BD3CF636E27E}"/>
    <hyperlink ref="C111" r:id="rId65" xr:uid="{3B8BD174-38E3-4BEA-A420-FA3F667ADF85}"/>
    <hyperlink ref="C112" r:id="rId66" xr:uid="{182DB229-E1D6-4709-B554-59CD429C4155}"/>
    <hyperlink ref="C143" r:id="rId67" xr:uid="{68636CED-846B-4CBB-A97F-33358F915DC5}"/>
    <hyperlink ref="C84" r:id="rId68" xr:uid="{B8CF37BF-8D44-40BC-9DF1-99D829AC18C5}"/>
    <hyperlink ref="C5" r:id="rId69" xr:uid="{5BC6B8F0-C8FC-40D8-AAB6-93731BCB419B}"/>
    <hyperlink ref="C6" r:id="rId70" xr:uid="{2DE6A249-1092-4C09-9565-725D995FB549}"/>
    <hyperlink ref="C7" r:id="rId71" xr:uid="{1D6D1FB6-3122-4EB3-BFB2-FCFE0F5C5F24}"/>
    <hyperlink ref="C8" r:id="rId72" xr:uid="{106FE6C8-0655-48A2-BB3A-4337113C6416}"/>
    <hyperlink ref="C9" r:id="rId73" xr:uid="{6F12244D-4505-4C19-844E-E3BE895329F6}"/>
    <hyperlink ref="C10" r:id="rId74" xr:uid="{48139D6A-E007-4CB3-A99A-92107A753C6C}"/>
    <hyperlink ref="C11" r:id="rId75" xr:uid="{404A91DA-ADA5-467C-919C-6BDF9316CFB1}"/>
    <hyperlink ref="C12" r:id="rId76" xr:uid="{C3432198-5C4E-4830-B2EC-B00B570E3BA4}"/>
    <hyperlink ref="C13" r:id="rId77" xr:uid="{5C935154-71E6-4CCC-A06A-C68B7BC4D146}"/>
    <hyperlink ref="C15" r:id="rId78" xr:uid="{99CE8469-5293-4431-9BF6-E791AA83266C}"/>
    <hyperlink ref="C14" r:id="rId79" xr:uid="{2BF8170A-A65C-4982-BDE6-FB47E30CC70F}"/>
    <hyperlink ref="C16" r:id="rId80" xr:uid="{90378522-3D4D-4078-860A-DE2FD1D7CFB2}"/>
    <hyperlink ref="C17" r:id="rId81" xr:uid="{24200DB8-602F-4BF2-9662-E180C7213B8F}"/>
    <hyperlink ref="C18" r:id="rId82" xr:uid="{435BDA5C-DE3B-49B2-9CDB-BD63ED23339B}"/>
    <hyperlink ref="C19" r:id="rId83" xr:uid="{3BC6C5AA-E2A1-4062-935F-6DCFDD4072B7}"/>
    <hyperlink ref="C20" r:id="rId84" xr:uid="{CBEA75BC-E91C-44CA-9A82-19AFE4A8C462}"/>
    <hyperlink ref="C21" r:id="rId85" xr:uid="{83DE285B-1C5B-4134-8B5B-BCE2F38CB359}"/>
    <hyperlink ref="C22" r:id="rId86" xr:uid="{1BFC2FAE-0A0C-4483-A223-1B5506240B9D}"/>
    <hyperlink ref="C23" r:id="rId87" xr:uid="{D320D74A-79FA-4133-98DA-2D398487535F}"/>
    <hyperlink ref="C24" r:id="rId88" xr:uid="{D934CF05-1FC5-48BF-A2BA-926A073A0D07}"/>
    <hyperlink ref="C25" r:id="rId89" xr:uid="{0ED7F74E-608F-458C-9289-076E747E115B}"/>
    <hyperlink ref="C26" r:id="rId90" xr:uid="{7A6D4DB7-C1AF-4ACC-B73A-9D1EC0D92A14}"/>
    <hyperlink ref="C27" r:id="rId91" xr:uid="{6EB221FD-68EF-44A5-A2E7-100AEE1A95C1}"/>
    <hyperlink ref="C28" r:id="rId92" xr:uid="{BFAD85F0-9AC7-4AE6-9811-59181B905BA0}"/>
    <hyperlink ref="C29" r:id="rId93" xr:uid="{BBC32B27-1DFB-4349-99C2-FF7D32A9775F}"/>
    <hyperlink ref="C30" r:id="rId94" xr:uid="{E9B0296D-5DCF-4A2A-AF97-A44827D24EB8}"/>
    <hyperlink ref="C31" r:id="rId95" xr:uid="{4493BF11-074D-4BEA-B6D1-4C8F721B3640}"/>
    <hyperlink ref="C32" r:id="rId96" xr:uid="{A6420652-7D07-4F18-93B7-A92E20D35617}"/>
    <hyperlink ref="C33" r:id="rId97" xr:uid="{A479D32D-763B-4C9A-99CB-FB90D8F54AEA}"/>
    <hyperlink ref="C34" r:id="rId98" xr:uid="{0E159B41-514E-4257-AC21-1554C3B0D701}"/>
    <hyperlink ref="C35" r:id="rId99" xr:uid="{9BC92CDF-88AD-477E-A8AB-7CB7E8093910}"/>
    <hyperlink ref="C36" r:id="rId100" xr:uid="{6E521F4D-241B-4FFD-961A-69ACA57E351B}"/>
    <hyperlink ref="C37" r:id="rId101" xr:uid="{F723CD2D-A1E4-4EC3-A742-EEC6B51DEA98}"/>
    <hyperlink ref="C38" r:id="rId102" xr:uid="{D0D58240-AF3D-4FF8-869C-1DA5A95A151E}"/>
    <hyperlink ref="C39" r:id="rId103" xr:uid="{EBA40D24-445B-4B99-BAD4-90255AC537DC}"/>
    <hyperlink ref="C40" r:id="rId104" xr:uid="{71DB696A-26DA-463E-978D-2048BDE55F25}"/>
    <hyperlink ref="C41" r:id="rId105" xr:uid="{7E30D614-1054-4714-80B0-F44E0F8206D9}"/>
    <hyperlink ref="C42" r:id="rId106" xr:uid="{D79B0121-7FA9-44B4-B766-2EEC4473FCB3}"/>
    <hyperlink ref="C43" r:id="rId107" xr:uid="{0FCA587F-6AF0-4183-8567-1DE5818D6D59}"/>
    <hyperlink ref="C44" r:id="rId108" xr:uid="{0E0EEBF1-548B-44F6-B679-15DB32FA36B2}"/>
    <hyperlink ref="C45" r:id="rId109" xr:uid="{41307A69-D84C-42E2-8643-E13AE4DD6B69}"/>
    <hyperlink ref="C46" r:id="rId110" xr:uid="{CF4AD44F-D68C-45DC-A683-C6614F3DC3A5}"/>
    <hyperlink ref="C47" r:id="rId111" xr:uid="{CF3DCD49-10CF-4657-A42C-30226BC98EDE}"/>
    <hyperlink ref="C48" r:id="rId112" xr:uid="{69A3EAFC-26CC-4F9C-8159-D8B887B196BB}"/>
    <hyperlink ref="C49" r:id="rId113" xr:uid="{AA3892C0-7D03-4859-B115-DB7631AE4807}"/>
    <hyperlink ref="C50" r:id="rId114" xr:uid="{ECE871D5-E16C-4A8C-AFE7-830D23D5CF7D}"/>
    <hyperlink ref="C51" r:id="rId115" xr:uid="{99A7166B-DA49-42C8-898F-244D964F7064}"/>
    <hyperlink ref="C52" r:id="rId116" xr:uid="{F3F37378-CE83-43B4-97FA-216617BC788D}"/>
    <hyperlink ref="C53" r:id="rId117" xr:uid="{AAB5C882-CC29-4275-A784-BEE8FE7E6DF6}"/>
    <hyperlink ref="C54" r:id="rId118" xr:uid="{E5583211-A4DC-4471-B44B-94AA37638706}"/>
    <hyperlink ref="C55" r:id="rId119" xr:uid="{52EF30CA-F8DF-4181-8C10-AF24C90DA5AC}"/>
    <hyperlink ref="C56" r:id="rId120" display="http://miyakojimusyo.com/" xr:uid="{AA33B87B-C86D-4CA0-836A-078FD37410EC}"/>
    <hyperlink ref="C57" r:id="rId121" xr:uid="{11D712DA-439A-4856-805F-C5696588E8A5}"/>
    <hyperlink ref="C58" r:id="rId122" xr:uid="{992EAD87-9D94-45D5-B159-1AB0313C6341}"/>
    <hyperlink ref="C59" r:id="rId123" xr:uid="{B276F311-4933-4408-9D00-0C9F51564A01}"/>
    <hyperlink ref="C60" r:id="rId124" xr:uid="{C9228530-7F47-4AC7-AD23-E1D55CA08883}"/>
    <hyperlink ref="C61" r:id="rId125" xr:uid="{7666B12F-44B6-4804-8D19-CB753884BC83}"/>
    <hyperlink ref="C62" r:id="rId126" xr:uid="{D6C689AC-C2DE-4DD9-A35E-7923C1AF72C3}"/>
    <hyperlink ref="C63" r:id="rId127" xr:uid="{2019BB55-8235-4CC6-93CA-E07B9EA2A6B0}"/>
    <hyperlink ref="C64" r:id="rId128" xr:uid="{5742324E-622F-4FDE-8D3B-4BC5CC0AAB84}"/>
    <hyperlink ref="C65" r:id="rId129" xr:uid="{6B81397A-168A-40C6-B547-775C17AB9222}"/>
    <hyperlink ref="C66" r:id="rId130" xr:uid="{5698E678-9C40-4E89-9969-7E49358B9206}"/>
    <hyperlink ref="C67" r:id="rId131" xr:uid="{5BDE88B1-2223-4200-8A5F-5E736A5CB60A}"/>
    <hyperlink ref="C68" r:id="rId132" xr:uid="{C3EBAAF5-E2E4-4C47-B046-16E41CFD9C3D}"/>
    <hyperlink ref="C69" r:id="rId133" xr:uid="{DBA9DD2E-93F6-4370-A6B7-EEDF2B0697CE}"/>
    <hyperlink ref="C71" r:id="rId134" xr:uid="{D1E7DBF9-D108-41CF-99C9-68C3081A539C}"/>
    <hyperlink ref="C70" r:id="rId135" xr:uid="{78EA9CD9-8674-4E92-B7C9-1E419E048F12}"/>
    <hyperlink ref="C72" r:id="rId136" xr:uid="{BF19148E-06C9-47FE-AE06-63D61F4010AC}"/>
    <hyperlink ref="C73" r:id="rId137" xr:uid="{F69423BF-3CC4-45EF-87ED-3F9D0787B14F}"/>
    <hyperlink ref="C74" r:id="rId138" xr:uid="{EC3A0153-60DC-4159-A48F-D81D503A05B7}"/>
    <hyperlink ref="C144" r:id="rId139" xr:uid="{3A1F9ED1-4F42-4654-A864-C190CA0FDAD0}"/>
    <hyperlink ref="C145" r:id="rId140" xr:uid="{8D790DF1-A91E-45B2-B4FF-51F078626072}"/>
    <hyperlink ref="C146" r:id="rId141" xr:uid="{34E07CCF-B928-4036-858D-AE863E88F281}"/>
    <hyperlink ref="C147" r:id="rId142" xr:uid="{F8155CEE-D82B-49E9-B959-6B069F8E65E7}"/>
    <hyperlink ref="C148" r:id="rId143" xr:uid="{9B6DEC05-9554-4857-94F4-CB1DCB4A3DCD}"/>
    <hyperlink ref="C149" r:id="rId144" xr:uid="{CA3D3784-2484-48DB-AF38-C69E984D8A65}"/>
    <hyperlink ref="C150" r:id="rId145" xr:uid="{9B05C0B2-13E2-4815-8628-69EA938DCBD4}"/>
    <hyperlink ref="C151" r:id="rId146" xr:uid="{5EB600E6-5E91-453F-B223-B4566B87A209}"/>
    <hyperlink ref="C152" r:id="rId147" xr:uid="{E23AD733-9C2F-4659-9890-988EF4212424}"/>
    <hyperlink ref="C153" r:id="rId148" xr:uid="{A3B30C44-481E-4F5C-AE49-9B0ABC502785}"/>
    <hyperlink ref="C154" r:id="rId149" xr:uid="{C7F8A5DB-1A76-435B-8ED1-EE01F62FF5EF}"/>
    <hyperlink ref="C155" r:id="rId150" xr:uid="{F6887A39-2E29-47A0-A15C-44F81D57DD2F}"/>
    <hyperlink ref="C156" r:id="rId151" xr:uid="{36C81766-18DC-4C13-B142-811C5780EE98}"/>
    <hyperlink ref="C157" r:id="rId152" xr:uid="{D123EC05-EAD6-4AC7-8F3E-231EC5E749C1}"/>
    <hyperlink ref="C158" r:id="rId153" xr:uid="{E5309DCD-5DB5-4053-A87E-23306D48D3DA}"/>
    <hyperlink ref="C159" r:id="rId154" display="https://www.solution.co.jp/" xr:uid="{82EF9CAF-28FD-464D-B1FF-A87F95403EFA}"/>
    <hyperlink ref="C160" r:id="rId155" xr:uid="{A899BA65-3025-4E02-A15A-1568240C411F}"/>
    <hyperlink ref="C161" r:id="rId156" xr:uid="{7495993E-649C-420D-BB10-DE22E61A3B5C}"/>
    <hyperlink ref="C162" r:id="rId157" xr:uid="{85F3B53F-8BF8-4127-A682-CF6DCAE0BC2A}"/>
    <hyperlink ref="C163" r:id="rId158" xr:uid="{D18F46E2-BD27-4215-8A2F-EB06EC530BFD}"/>
    <hyperlink ref="C164" r:id="rId159" xr:uid="{2290558C-6AE1-4D69-A584-2D1C42664104}"/>
    <hyperlink ref="C165" r:id="rId160" xr:uid="{1F3DBFD3-84F5-4100-9BFC-6E9D9FA08D61}"/>
    <hyperlink ref="C167" r:id="rId161" xr:uid="{0222E0B3-C04F-4F0E-AF54-25C10C534785}"/>
    <hyperlink ref="C166" r:id="rId162" display="https://www.okamoto-cs.co.jp/" xr:uid="{640F3F42-9A21-44BF-AE1C-B7062F0ABF2B}"/>
    <hyperlink ref="C168" r:id="rId163" xr:uid="{5AC95374-7242-4FC7-ACC6-81ADBF1F33BB}"/>
    <hyperlink ref="C169" r:id="rId164" xr:uid="{8962AB38-AFCC-4029-997B-4716FC0965D3}"/>
    <hyperlink ref="C170" r:id="rId165" xr:uid="{23578843-322F-4D5F-83C8-9B080EB98B5B}"/>
    <hyperlink ref="C171" r:id="rId166" xr:uid="{1173F2EB-9128-430E-864E-B746BA39DD42}"/>
    <hyperlink ref="C172" r:id="rId167" xr:uid="{2FF49058-F48D-4BF6-87FB-956EBB14256D}"/>
    <hyperlink ref="C173" r:id="rId168" xr:uid="{17CE270A-8932-4641-B48F-379A37EE4FCB}"/>
    <hyperlink ref="C174" r:id="rId169" xr:uid="{B19082F1-2C29-4F70-B627-1907B0C4A5A6}"/>
    <hyperlink ref="C175" r:id="rId170" xr:uid="{A785936F-596D-4E17-83E8-1074AE9FA2F0}"/>
    <hyperlink ref="C176" r:id="rId171" xr:uid="{8C588E1A-2717-4C10-8AC9-B8BC1B6C36C8}"/>
    <hyperlink ref="C177" r:id="rId172" xr:uid="{E450F477-D3C3-4545-8B05-BF18BC959D32}"/>
    <hyperlink ref="C178" r:id="rId173" xr:uid="{91665DFF-6F66-4FAC-91E1-058F33237689}"/>
    <hyperlink ref="C179" r:id="rId174" xr:uid="{CBB81E0F-91B8-4F25-8E49-6ED4D61DA1B1}"/>
    <hyperlink ref="C180" r:id="rId175" xr:uid="{9FD98601-308E-4A11-9741-5ED7544ED666}"/>
    <hyperlink ref="C181" r:id="rId176" xr:uid="{0E39B84B-FD1A-4E55-8015-6BF47755D0CF}"/>
    <hyperlink ref="C182" r:id="rId177" xr:uid="{FC4232DA-3766-4805-B824-400BB4DF7AE7}"/>
    <hyperlink ref="C183" r:id="rId178" xr:uid="{A361D78A-56AC-471A-9FAF-56E0F3E02FE7}"/>
    <hyperlink ref="C184" r:id="rId179" location="corporate" xr:uid="{023B533A-4B4F-4CBA-A715-7BFD8FCC2455}"/>
    <hyperlink ref="C185" r:id="rId180" xr:uid="{61A96481-EB11-450D-A929-561F6E83F5D2}"/>
    <hyperlink ref="C186" r:id="rId181" xr:uid="{925F93E3-96B8-4DA3-B44D-542E36FB5E7E}"/>
    <hyperlink ref="C187" r:id="rId182" xr:uid="{7AFC7383-39E8-4625-84E1-480D24240B88}"/>
    <hyperlink ref="C188" r:id="rId183" xr:uid="{3D3D8EB9-070B-4C9D-BB57-8F2DC9BC473B}"/>
    <hyperlink ref="C189" r:id="rId184" xr:uid="{8C54C714-41E0-482B-8D23-2965519690DF}"/>
    <hyperlink ref="C190" r:id="rId185" xr:uid="{072407DC-C1E7-4B51-8755-E4A824758E7A}"/>
    <hyperlink ref="C191" r:id="rId186" xr:uid="{1302EE71-9F57-487B-BB8E-636319338239}"/>
    <hyperlink ref="C192" r:id="rId187" xr:uid="{DD3C5091-136D-4642-B7F5-B8C9A5F7B35D}"/>
    <hyperlink ref="C193" r:id="rId188" xr:uid="{35258023-93E7-4BA8-93FE-50F3879CB8F7}"/>
    <hyperlink ref="C194" r:id="rId189" xr:uid="{AD441F57-9D49-44F3-9740-D1DCB997D393}"/>
    <hyperlink ref="C196" r:id="rId190" xr:uid="{78D68089-76C4-46AB-B62C-65A4835901D2}"/>
    <hyperlink ref="C197" r:id="rId191" xr:uid="{2145E94E-5583-4114-8F22-5D750B0601D7}"/>
    <hyperlink ref="C198" r:id="rId192" xr:uid="{D8B671A6-BBD2-4E6B-A315-B0246C15831E}"/>
    <hyperlink ref="C199" r:id="rId193" xr:uid="{93CE0525-AE94-41B8-997E-BBAC21908AC7}"/>
    <hyperlink ref="C200" r:id="rId194" xr:uid="{C13D24E1-C120-41B5-B53D-FC0D4056A433}"/>
    <hyperlink ref="C201" r:id="rId195" xr:uid="{1A3BCFD5-658A-4604-AC07-85CAF147D64D}"/>
    <hyperlink ref="C202" r:id="rId196" xr:uid="{67F7AE23-DB7B-472C-9CD1-A4773EE12C34}"/>
  </hyperlinks>
  <printOptions horizontalCentered="1"/>
  <pageMargins left="0.39370078740157483" right="0.27559055118110237" top="0.39370078740157483" bottom="0.39370078740157483" header="0.31496062992125984" footer="0.31496062992125984"/>
  <pageSetup paperSize="9" scale="56" fitToHeight="0" orientation="portrait" r:id="rId197"/>
  <drawing r:id="rId19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82FB5-0FC3-460A-B5A4-A8F1BE47BED1}">
  <sheetPr>
    <tabColor rgb="FFFFFF00"/>
    <pageSetUpPr fitToPage="1"/>
  </sheetPr>
  <dimension ref="A1:AK93"/>
  <sheetViews>
    <sheetView view="pageBreakPreview" zoomScale="80" zoomScaleNormal="80" zoomScaleSheetLayoutView="80" workbookViewId="0">
      <pane ySplit="3" topLeftCell="A11" activePane="bottomLeft" state="frozen"/>
      <selection activeCell="B1" sqref="B1"/>
      <selection pane="bottomLeft" activeCell="B1" sqref="B1:D1"/>
    </sheetView>
  </sheetViews>
  <sheetFormatPr defaultColWidth="9" defaultRowHeight="18.75" x14ac:dyDescent="0.4"/>
  <cols>
    <col min="1" max="1" width="7.25" style="45" customWidth="1"/>
    <col min="2" max="3" width="5.375" style="45" customWidth="1"/>
    <col min="4" max="4" width="27.625" style="45" customWidth="1"/>
    <col min="5" max="5" width="23.125" style="232" customWidth="1"/>
    <col min="6" max="6" width="13.375" style="230" customWidth="1"/>
    <col min="7" max="7" width="43.375" style="45" customWidth="1"/>
    <col min="8" max="8" width="15.25" style="45" customWidth="1"/>
    <col min="9" max="9" width="8.5" style="231" customWidth="1"/>
    <col min="10" max="10" width="8.125" style="231" customWidth="1"/>
    <col min="11" max="12" width="7" style="45" customWidth="1"/>
    <col min="13" max="13" width="8.25" style="263" customWidth="1"/>
    <col min="14" max="14" width="8.125" style="45" customWidth="1"/>
    <col min="15" max="16" width="8.5" style="45" customWidth="1"/>
    <col min="17" max="17" width="8.375" style="231" customWidth="1"/>
    <col min="18" max="37" width="14.5" style="231" customWidth="1"/>
    <col min="38" max="16384" width="9" style="45"/>
  </cols>
  <sheetData>
    <row r="1" spans="1:37" ht="28.5" customHeight="1" x14ac:dyDescent="0.4">
      <c r="B1" s="369" t="s">
        <v>976</v>
      </c>
      <c r="C1" s="369"/>
      <c r="D1" s="369"/>
      <c r="I1" s="45"/>
      <c r="J1" s="45"/>
      <c r="Q1" s="230" t="s">
        <v>415</v>
      </c>
      <c r="R1" s="231">
        <v>1</v>
      </c>
      <c r="S1" s="231">
        <v>2</v>
      </c>
      <c r="T1" s="231">
        <v>3</v>
      </c>
      <c r="U1" s="231">
        <v>4</v>
      </c>
      <c r="V1" s="231">
        <v>5</v>
      </c>
      <c r="W1" s="231">
        <v>6</v>
      </c>
      <c r="X1" s="231">
        <v>7</v>
      </c>
      <c r="Y1" s="231">
        <v>8</v>
      </c>
      <c r="Z1" s="231">
        <v>9</v>
      </c>
      <c r="AA1" s="231">
        <v>10</v>
      </c>
      <c r="AB1" s="231">
        <v>11</v>
      </c>
      <c r="AC1" s="231">
        <v>12</v>
      </c>
      <c r="AD1" s="231">
        <v>13</v>
      </c>
      <c r="AE1" s="231">
        <v>14</v>
      </c>
      <c r="AF1" s="231">
        <v>15</v>
      </c>
      <c r="AG1" s="231">
        <v>16</v>
      </c>
      <c r="AH1" s="231">
        <v>17</v>
      </c>
      <c r="AI1" s="231">
        <v>18</v>
      </c>
      <c r="AJ1" s="231">
        <v>19</v>
      </c>
      <c r="AK1" s="231">
        <v>20</v>
      </c>
    </row>
    <row r="2" spans="1:37" ht="18.75" customHeight="1" x14ac:dyDescent="0.4">
      <c r="B2" s="370" t="s">
        <v>37</v>
      </c>
      <c r="C2" s="228" t="s">
        <v>36</v>
      </c>
      <c r="D2" s="370" t="s">
        <v>3</v>
      </c>
      <c r="E2" s="373" t="s">
        <v>5</v>
      </c>
      <c r="F2" s="370" t="s">
        <v>0</v>
      </c>
      <c r="G2" s="370" t="s">
        <v>2</v>
      </c>
      <c r="H2" s="370" t="s">
        <v>266</v>
      </c>
      <c r="I2" s="370" t="s">
        <v>1</v>
      </c>
      <c r="J2" s="377" t="s">
        <v>4</v>
      </c>
      <c r="K2" s="378"/>
      <c r="L2" s="379"/>
      <c r="M2" s="370" t="s">
        <v>5</v>
      </c>
      <c r="N2" s="370" t="s">
        <v>412</v>
      </c>
      <c r="O2" s="370" t="s">
        <v>413</v>
      </c>
      <c r="P2" s="380" t="s">
        <v>414</v>
      </c>
      <c r="Q2" s="382" t="s">
        <v>333</v>
      </c>
      <c r="R2" s="375" t="s">
        <v>381</v>
      </c>
      <c r="S2" s="375" t="s">
        <v>418</v>
      </c>
      <c r="T2" s="375" t="s">
        <v>419</v>
      </c>
      <c r="U2" s="375" t="s">
        <v>420</v>
      </c>
      <c r="V2" s="375" t="s">
        <v>421</v>
      </c>
      <c r="W2" s="375" t="s">
        <v>422</v>
      </c>
      <c r="X2" s="375" t="s">
        <v>423</v>
      </c>
      <c r="Y2" s="375" t="s">
        <v>424</v>
      </c>
      <c r="Z2" s="375" t="s">
        <v>425</v>
      </c>
      <c r="AA2" s="375" t="s">
        <v>426</v>
      </c>
      <c r="AB2" s="375" t="s">
        <v>427</v>
      </c>
      <c r="AC2" s="375" t="s">
        <v>428</v>
      </c>
      <c r="AD2" s="375" t="s">
        <v>429</v>
      </c>
      <c r="AE2" s="375" t="s">
        <v>430</v>
      </c>
      <c r="AF2" s="375" t="s">
        <v>431</v>
      </c>
      <c r="AG2" s="375" t="s">
        <v>432</v>
      </c>
      <c r="AH2" s="375" t="s">
        <v>433</v>
      </c>
      <c r="AI2" s="375" t="s">
        <v>434</v>
      </c>
      <c r="AJ2" s="375" t="s">
        <v>435</v>
      </c>
      <c r="AK2" s="375" t="s">
        <v>436</v>
      </c>
    </row>
    <row r="3" spans="1:37" ht="99.95" customHeight="1" x14ac:dyDescent="0.4">
      <c r="B3" s="371"/>
      <c r="C3" s="300" t="s">
        <v>37</v>
      </c>
      <c r="D3" s="371"/>
      <c r="E3" s="374"/>
      <c r="F3" s="372"/>
      <c r="G3" s="371"/>
      <c r="H3" s="371"/>
      <c r="I3" s="371"/>
      <c r="J3" s="301" t="s">
        <v>7</v>
      </c>
      <c r="K3" s="228" t="s">
        <v>8</v>
      </c>
      <c r="L3" s="228" t="s">
        <v>9</v>
      </c>
      <c r="M3" s="371"/>
      <c r="N3" s="371"/>
      <c r="O3" s="371"/>
      <c r="P3" s="381"/>
      <c r="Q3" s="383"/>
      <c r="R3" s="376"/>
      <c r="S3" s="376"/>
      <c r="T3" s="376"/>
      <c r="U3" s="376"/>
      <c r="V3" s="376"/>
      <c r="W3" s="376"/>
      <c r="X3" s="376"/>
      <c r="Y3" s="376"/>
      <c r="Z3" s="376"/>
      <c r="AA3" s="376"/>
      <c r="AB3" s="376"/>
      <c r="AC3" s="376"/>
      <c r="AD3" s="376"/>
      <c r="AE3" s="376"/>
      <c r="AF3" s="376"/>
      <c r="AG3" s="376"/>
      <c r="AH3" s="376"/>
      <c r="AI3" s="376"/>
      <c r="AJ3" s="376"/>
      <c r="AK3" s="376"/>
    </row>
    <row r="4" spans="1:37" ht="37.5" customHeight="1" x14ac:dyDescent="0.4">
      <c r="A4" s="247" t="s">
        <v>902</v>
      </c>
      <c r="B4" s="234">
        <v>140</v>
      </c>
      <c r="C4" s="234">
        <v>1</v>
      </c>
      <c r="D4" s="294" t="s">
        <v>912</v>
      </c>
      <c r="E4" s="297" t="s">
        <v>168</v>
      </c>
      <c r="F4" s="236" t="s">
        <v>39</v>
      </c>
      <c r="G4" s="245" t="s">
        <v>932</v>
      </c>
      <c r="H4" s="235">
        <v>45726</v>
      </c>
      <c r="I4" s="233" t="s">
        <v>536</v>
      </c>
      <c r="J4" s="237">
        <v>26</v>
      </c>
      <c r="K4" s="239">
        <v>8</v>
      </c>
      <c r="L4" s="239">
        <v>18</v>
      </c>
      <c r="M4" s="233" t="s">
        <v>167</v>
      </c>
      <c r="N4" s="239"/>
      <c r="O4" s="239" t="s">
        <v>667</v>
      </c>
      <c r="P4" s="240"/>
      <c r="Q4" s="251">
        <f>20-COUNTIF(R4:AK4,"×")</f>
        <v>18</v>
      </c>
      <c r="R4" s="298"/>
      <c r="S4" s="296"/>
      <c r="T4" s="296"/>
      <c r="U4" s="296"/>
      <c r="V4" s="296"/>
      <c r="W4" s="296"/>
      <c r="X4" s="296"/>
      <c r="Y4" s="296"/>
      <c r="Z4" s="296"/>
      <c r="AA4" s="296"/>
      <c r="AB4" s="296"/>
      <c r="AC4" s="296"/>
      <c r="AD4" s="296"/>
      <c r="AE4" s="296"/>
      <c r="AF4" s="296" t="s">
        <v>644</v>
      </c>
      <c r="AG4" s="296"/>
      <c r="AH4" s="296"/>
      <c r="AI4" s="296"/>
      <c r="AJ4" s="296" t="s">
        <v>644</v>
      </c>
      <c r="AK4" s="296"/>
    </row>
    <row r="5" spans="1:37" ht="37.5" customHeight="1" x14ac:dyDescent="0.4">
      <c r="A5" s="247" t="s">
        <v>902</v>
      </c>
      <c r="B5" s="234">
        <v>141</v>
      </c>
      <c r="C5" s="234">
        <v>2</v>
      </c>
      <c r="D5" s="294" t="s">
        <v>913</v>
      </c>
      <c r="E5" s="297" t="s">
        <v>935</v>
      </c>
      <c r="F5" s="236" t="s">
        <v>39</v>
      </c>
      <c r="G5" s="245" t="s">
        <v>934</v>
      </c>
      <c r="H5" s="235">
        <v>45726</v>
      </c>
      <c r="I5" s="233" t="s">
        <v>933</v>
      </c>
      <c r="J5" s="237">
        <f>K5+L5</f>
        <v>258</v>
      </c>
      <c r="K5" s="239">
        <v>145</v>
      </c>
      <c r="L5" s="239">
        <v>113</v>
      </c>
      <c r="M5" s="229" t="s">
        <v>171</v>
      </c>
      <c r="N5" s="239"/>
      <c r="O5" s="239"/>
      <c r="P5" s="240"/>
      <c r="Q5" s="251">
        <f>20-COUNTIF(R5:AK5,"×")</f>
        <v>17</v>
      </c>
      <c r="R5" s="295"/>
      <c r="S5" s="202"/>
      <c r="T5" s="202" t="s">
        <v>644</v>
      </c>
      <c r="U5" s="202"/>
      <c r="V5" s="202"/>
      <c r="W5" s="202"/>
      <c r="X5" s="202"/>
      <c r="Y5" s="202"/>
      <c r="Z5" s="202"/>
      <c r="AA5" s="202"/>
      <c r="AB5" s="202" t="s">
        <v>644</v>
      </c>
      <c r="AC5" s="202"/>
      <c r="AD5" s="202"/>
      <c r="AE5" s="202"/>
      <c r="AF5" s="202" t="s">
        <v>644</v>
      </c>
      <c r="AG5" s="202"/>
      <c r="AH5" s="202"/>
      <c r="AI5" s="202"/>
      <c r="AJ5" s="202"/>
      <c r="AK5" s="202"/>
    </row>
    <row r="6" spans="1:37" ht="37.5" customHeight="1" x14ac:dyDescent="0.4">
      <c r="A6" s="247" t="s">
        <v>902</v>
      </c>
      <c r="B6" s="234">
        <v>142</v>
      </c>
      <c r="C6" s="234">
        <v>3</v>
      </c>
      <c r="D6" s="294" t="s">
        <v>937</v>
      </c>
      <c r="E6" s="297" t="s">
        <v>935</v>
      </c>
      <c r="F6" s="236" t="s">
        <v>39</v>
      </c>
      <c r="G6" s="245" t="s">
        <v>936</v>
      </c>
      <c r="H6" s="235">
        <v>45726</v>
      </c>
      <c r="I6" s="233" t="s">
        <v>479</v>
      </c>
      <c r="J6" s="237">
        <v>121</v>
      </c>
      <c r="K6" s="239">
        <v>68</v>
      </c>
      <c r="L6" s="239">
        <v>53</v>
      </c>
      <c r="M6" s="229" t="s">
        <v>171</v>
      </c>
      <c r="N6" s="239"/>
      <c r="O6" s="239"/>
      <c r="P6" s="240"/>
      <c r="Q6" s="251">
        <f>20-COUNTIF(R6:AK6,"×")</f>
        <v>15</v>
      </c>
      <c r="R6" s="202" t="s">
        <v>644</v>
      </c>
      <c r="S6" s="202" t="s">
        <v>644</v>
      </c>
      <c r="T6" s="202" t="s">
        <v>644</v>
      </c>
      <c r="U6" s="202"/>
      <c r="V6" s="202" t="s">
        <v>644</v>
      </c>
      <c r="W6" s="202"/>
      <c r="X6" s="202"/>
      <c r="Y6" s="202"/>
      <c r="Z6" s="202"/>
      <c r="AA6" s="202"/>
      <c r="AB6" s="202"/>
      <c r="AC6" s="202"/>
      <c r="AD6" s="202"/>
      <c r="AE6" s="202"/>
      <c r="AF6" s="202"/>
      <c r="AG6" s="202"/>
      <c r="AH6" s="202"/>
      <c r="AI6" s="202"/>
      <c r="AJ6" s="202" t="s">
        <v>644</v>
      </c>
      <c r="AK6" s="202"/>
    </row>
    <row r="7" spans="1:37" ht="37.5" customHeight="1" x14ac:dyDescent="0.4">
      <c r="A7" s="247" t="s">
        <v>902</v>
      </c>
      <c r="B7" s="234">
        <v>143</v>
      </c>
      <c r="C7" s="234">
        <v>4</v>
      </c>
      <c r="D7" s="294" t="s">
        <v>914</v>
      </c>
      <c r="E7" s="297" t="s">
        <v>935</v>
      </c>
      <c r="F7" s="236" t="s">
        <v>39</v>
      </c>
      <c r="G7" s="245" t="s">
        <v>939</v>
      </c>
      <c r="H7" s="235">
        <v>45726</v>
      </c>
      <c r="I7" s="233" t="s">
        <v>938</v>
      </c>
      <c r="J7" s="237">
        <v>8</v>
      </c>
      <c r="K7" s="239">
        <v>4</v>
      </c>
      <c r="L7" s="239">
        <v>4</v>
      </c>
      <c r="M7" s="229" t="s">
        <v>171</v>
      </c>
      <c r="N7" s="239"/>
      <c r="O7" s="239"/>
      <c r="P7" s="240"/>
      <c r="Q7" s="251">
        <f t="shared" ref="Q7:Q24" si="0">20-COUNTIF(R7:AK7,"×")</f>
        <v>16</v>
      </c>
      <c r="R7" s="295"/>
      <c r="S7" s="202"/>
      <c r="T7" s="202"/>
      <c r="U7" s="202"/>
      <c r="V7" s="202"/>
      <c r="W7" s="202"/>
      <c r="X7" s="202"/>
      <c r="Y7" s="202"/>
      <c r="Z7" s="202"/>
      <c r="AA7" s="202"/>
      <c r="AB7" s="202"/>
      <c r="AC7" s="202" t="s">
        <v>644</v>
      </c>
      <c r="AD7" s="202" t="s">
        <v>644</v>
      </c>
      <c r="AE7" s="202"/>
      <c r="AF7" s="202" t="s">
        <v>644</v>
      </c>
      <c r="AG7" s="202"/>
      <c r="AH7" s="202"/>
      <c r="AI7" s="202"/>
      <c r="AJ7" s="202" t="s">
        <v>644</v>
      </c>
      <c r="AK7" s="202"/>
    </row>
    <row r="8" spans="1:37" ht="37.5" customHeight="1" x14ac:dyDescent="0.4">
      <c r="A8" s="247" t="s">
        <v>902</v>
      </c>
      <c r="B8" s="234">
        <v>144</v>
      </c>
      <c r="C8" s="234">
        <v>5</v>
      </c>
      <c r="D8" s="294" t="s">
        <v>925</v>
      </c>
      <c r="E8" s="297" t="s">
        <v>942</v>
      </c>
      <c r="F8" s="236" t="s">
        <v>39</v>
      </c>
      <c r="G8" s="245" t="s">
        <v>941</v>
      </c>
      <c r="H8" s="235">
        <v>45726</v>
      </c>
      <c r="I8" s="233" t="s">
        <v>940</v>
      </c>
      <c r="J8" s="237">
        <v>3643</v>
      </c>
      <c r="K8" s="239">
        <v>3115</v>
      </c>
      <c r="L8" s="239">
        <v>528</v>
      </c>
      <c r="M8" s="229" t="s">
        <v>169</v>
      </c>
      <c r="N8" s="239"/>
      <c r="O8" s="239"/>
      <c r="P8" s="240"/>
      <c r="Q8" s="251">
        <f t="shared" si="0"/>
        <v>14</v>
      </c>
      <c r="R8" s="295"/>
      <c r="S8" s="202"/>
      <c r="T8" s="202" t="s">
        <v>644</v>
      </c>
      <c r="U8" s="202"/>
      <c r="V8" s="202"/>
      <c r="W8" s="202"/>
      <c r="X8" s="202" t="s">
        <v>644</v>
      </c>
      <c r="Y8" s="202" t="s">
        <v>644</v>
      </c>
      <c r="Z8" s="202" t="s">
        <v>644</v>
      </c>
      <c r="AA8" s="202"/>
      <c r="AB8" s="202"/>
      <c r="AC8" s="202" t="s">
        <v>644</v>
      </c>
      <c r="AD8" s="202" t="s">
        <v>644</v>
      </c>
      <c r="AE8" s="202"/>
      <c r="AF8" s="202"/>
      <c r="AG8" s="202"/>
      <c r="AH8" s="202"/>
      <c r="AI8" s="202"/>
      <c r="AJ8" s="202"/>
      <c r="AK8" s="202"/>
    </row>
    <row r="9" spans="1:37" ht="37.5" customHeight="1" x14ac:dyDescent="0.4">
      <c r="A9" s="247" t="s">
        <v>902</v>
      </c>
      <c r="B9" s="234">
        <v>145</v>
      </c>
      <c r="C9" s="234">
        <v>6</v>
      </c>
      <c r="D9" s="294" t="s">
        <v>915</v>
      </c>
      <c r="E9" s="297" t="s">
        <v>698</v>
      </c>
      <c r="F9" s="236" t="s">
        <v>39</v>
      </c>
      <c r="G9" s="245" t="s">
        <v>944</v>
      </c>
      <c r="H9" s="235">
        <v>45726</v>
      </c>
      <c r="I9" s="233" t="s">
        <v>943</v>
      </c>
      <c r="J9" s="237">
        <v>17</v>
      </c>
      <c r="K9" s="239">
        <v>13</v>
      </c>
      <c r="L9" s="239">
        <v>4</v>
      </c>
      <c r="M9" s="229" t="s">
        <v>13</v>
      </c>
      <c r="N9" s="239"/>
      <c r="O9" s="239"/>
      <c r="P9" s="240"/>
      <c r="Q9" s="251">
        <f t="shared" si="0"/>
        <v>14</v>
      </c>
      <c r="R9" s="295"/>
      <c r="S9" s="202"/>
      <c r="T9" s="202"/>
      <c r="U9" s="202"/>
      <c r="V9" s="202"/>
      <c r="W9" s="202"/>
      <c r="X9" s="202"/>
      <c r="Y9" s="202" t="s">
        <v>644</v>
      </c>
      <c r="Z9" s="202"/>
      <c r="AA9" s="202" t="s">
        <v>644</v>
      </c>
      <c r="AB9" s="202" t="s">
        <v>644</v>
      </c>
      <c r="AC9" s="202" t="s">
        <v>644</v>
      </c>
      <c r="AD9" s="202" t="s">
        <v>644</v>
      </c>
      <c r="AE9" s="202" t="s">
        <v>644</v>
      </c>
      <c r="AF9" s="202"/>
      <c r="AG9" s="202"/>
      <c r="AH9" s="202"/>
      <c r="AI9" s="202"/>
      <c r="AJ9" s="202"/>
      <c r="AK9" s="202"/>
    </row>
    <row r="10" spans="1:37" ht="37.5" customHeight="1" x14ac:dyDescent="0.4">
      <c r="A10" s="247" t="s">
        <v>902</v>
      </c>
      <c r="B10" s="234">
        <v>146</v>
      </c>
      <c r="C10" s="234">
        <v>7</v>
      </c>
      <c r="D10" s="294" t="s">
        <v>916</v>
      </c>
      <c r="E10" s="297" t="s">
        <v>372</v>
      </c>
      <c r="F10" s="236" t="s">
        <v>39</v>
      </c>
      <c r="G10" s="245" t="s">
        <v>946</v>
      </c>
      <c r="H10" s="235">
        <v>45726</v>
      </c>
      <c r="I10" s="233" t="s">
        <v>945</v>
      </c>
      <c r="J10" s="237">
        <v>234</v>
      </c>
      <c r="K10" s="239">
        <v>136</v>
      </c>
      <c r="L10" s="239">
        <v>98</v>
      </c>
      <c r="M10" s="229" t="s">
        <v>163</v>
      </c>
      <c r="N10" s="239"/>
      <c r="O10" s="239" t="s">
        <v>667</v>
      </c>
      <c r="P10" s="240"/>
      <c r="Q10" s="251">
        <f t="shared" si="0"/>
        <v>14</v>
      </c>
      <c r="R10" s="202" t="s">
        <v>644</v>
      </c>
      <c r="S10" s="202" t="s">
        <v>644</v>
      </c>
      <c r="T10" s="202" t="s">
        <v>644</v>
      </c>
      <c r="U10" s="202"/>
      <c r="V10" s="202"/>
      <c r="W10" s="202"/>
      <c r="X10" s="202"/>
      <c r="Y10" s="202"/>
      <c r="Z10" s="202" t="s">
        <v>644</v>
      </c>
      <c r="AA10" s="202"/>
      <c r="AB10" s="202"/>
      <c r="AC10" s="202" t="s">
        <v>417</v>
      </c>
      <c r="AD10" s="202"/>
      <c r="AE10" s="202"/>
      <c r="AF10" s="202"/>
      <c r="AG10" s="202"/>
      <c r="AH10" s="202"/>
      <c r="AI10" s="202" t="s">
        <v>644</v>
      </c>
      <c r="AJ10" s="202"/>
      <c r="AK10" s="202"/>
    </row>
    <row r="11" spans="1:37" ht="37.5" customHeight="1" x14ac:dyDescent="0.4">
      <c r="A11" s="247" t="s">
        <v>902</v>
      </c>
      <c r="B11" s="234">
        <v>147</v>
      </c>
      <c r="C11" s="234">
        <v>8</v>
      </c>
      <c r="D11" s="294" t="s">
        <v>917</v>
      </c>
      <c r="E11" s="297" t="s">
        <v>950</v>
      </c>
      <c r="F11" s="236" t="s">
        <v>39</v>
      </c>
      <c r="G11" s="245" t="s">
        <v>948</v>
      </c>
      <c r="H11" s="235">
        <v>45726</v>
      </c>
      <c r="I11" s="233" t="s">
        <v>947</v>
      </c>
      <c r="J11" s="237">
        <v>31</v>
      </c>
      <c r="K11" s="239">
        <v>7</v>
      </c>
      <c r="L11" s="239">
        <v>24</v>
      </c>
      <c r="M11" s="229" t="s">
        <v>949</v>
      </c>
      <c r="N11" s="239"/>
      <c r="O11" s="239"/>
      <c r="P11" s="240"/>
      <c r="Q11" s="251">
        <f t="shared" si="0"/>
        <v>15</v>
      </c>
      <c r="R11" s="295"/>
      <c r="S11" s="202"/>
      <c r="T11" s="202"/>
      <c r="U11" s="202"/>
      <c r="V11" s="202"/>
      <c r="W11" s="202"/>
      <c r="X11" s="202" t="s">
        <v>644</v>
      </c>
      <c r="Y11" s="202"/>
      <c r="Z11" s="202"/>
      <c r="AA11" s="202"/>
      <c r="AB11" s="202"/>
      <c r="AC11" s="202" t="s">
        <v>644</v>
      </c>
      <c r="AD11" s="202" t="s">
        <v>644</v>
      </c>
      <c r="AE11" s="202"/>
      <c r="AF11" s="202" t="s">
        <v>644</v>
      </c>
      <c r="AG11" s="202"/>
      <c r="AH11" s="202"/>
      <c r="AI11" s="202"/>
      <c r="AJ11" s="202" t="s">
        <v>644</v>
      </c>
      <c r="AK11" s="202"/>
    </row>
    <row r="12" spans="1:37" ht="37.5" customHeight="1" x14ac:dyDescent="0.4">
      <c r="A12" s="247" t="s">
        <v>902</v>
      </c>
      <c r="B12" s="234">
        <v>148</v>
      </c>
      <c r="C12" s="234">
        <v>9</v>
      </c>
      <c r="D12" s="294" t="s">
        <v>918</v>
      </c>
      <c r="E12" s="297" t="s">
        <v>953</v>
      </c>
      <c r="F12" s="236" t="s">
        <v>39</v>
      </c>
      <c r="G12" s="245" t="s">
        <v>952</v>
      </c>
      <c r="H12" s="235">
        <v>45726</v>
      </c>
      <c r="I12" s="233" t="s">
        <v>951</v>
      </c>
      <c r="J12" s="237">
        <v>400</v>
      </c>
      <c r="K12" s="239">
        <v>116</v>
      </c>
      <c r="L12" s="239">
        <v>284</v>
      </c>
      <c r="M12" s="229" t="s">
        <v>179</v>
      </c>
      <c r="N12" s="239"/>
      <c r="O12" s="239"/>
      <c r="P12" s="240"/>
      <c r="Q12" s="251">
        <f t="shared" si="0"/>
        <v>16</v>
      </c>
      <c r="R12" s="295"/>
      <c r="S12" s="202" t="s">
        <v>644</v>
      </c>
      <c r="T12" s="202"/>
      <c r="U12" s="202"/>
      <c r="V12" s="202"/>
      <c r="W12" s="202"/>
      <c r="X12" s="202"/>
      <c r="Y12" s="202" t="s">
        <v>644</v>
      </c>
      <c r="Z12" s="202"/>
      <c r="AA12" s="202"/>
      <c r="AB12" s="202"/>
      <c r="AC12" s="202"/>
      <c r="AD12" s="202"/>
      <c r="AE12" s="202"/>
      <c r="AF12" s="202" t="s">
        <v>644</v>
      </c>
      <c r="AG12" s="202"/>
      <c r="AH12" s="202"/>
      <c r="AI12" s="202"/>
      <c r="AJ12" s="202" t="s">
        <v>644</v>
      </c>
      <c r="AK12" s="202"/>
    </row>
    <row r="13" spans="1:37" ht="37.5" customHeight="1" x14ac:dyDescent="0.4">
      <c r="A13" s="247" t="s">
        <v>902</v>
      </c>
      <c r="B13" s="234">
        <v>149</v>
      </c>
      <c r="C13" s="234">
        <v>10</v>
      </c>
      <c r="D13" s="294" t="s">
        <v>919</v>
      </c>
      <c r="E13" s="297" t="s">
        <v>955</v>
      </c>
      <c r="F13" s="236" t="s">
        <v>39</v>
      </c>
      <c r="G13" s="245" t="s">
        <v>954</v>
      </c>
      <c r="H13" s="235">
        <v>45726</v>
      </c>
      <c r="I13" s="233" t="s">
        <v>649</v>
      </c>
      <c r="J13" s="237">
        <v>1226</v>
      </c>
      <c r="K13" s="239">
        <v>985</v>
      </c>
      <c r="L13" s="239">
        <v>241</v>
      </c>
      <c r="M13" s="229" t="s">
        <v>949</v>
      </c>
      <c r="N13" s="239"/>
      <c r="O13" s="239"/>
      <c r="P13" s="240"/>
      <c r="Q13" s="251">
        <f>20-COUNTIF(R13:AK13,"×")</f>
        <v>15</v>
      </c>
      <c r="R13" s="295"/>
      <c r="S13" s="202"/>
      <c r="T13" s="202" t="s">
        <v>644</v>
      </c>
      <c r="U13" s="202" t="s">
        <v>644</v>
      </c>
      <c r="V13" s="202"/>
      <c r="W13" s="202"/>
      <c r="X13" s="202" t="s">
        <v>644</v>
      </c>
      <c r="Y13" s="202"/>
      <c r="Z13" s="202" t="s">
        <v>644</v>
      </c>
      <c r="AA13" s="202"/>
      <c r="AB13" s="202"/>
      <c r="AC13" s="202"/>
      <c r="AD13" s="202"/>
      <c r="AE13" s="202"/>
      <c r="AF13" s="202" t="s">
        <v>644</v>
      </c>
      <c r="AG13" s="202"/>
      <c r="AH13" s="202"/>
      <c r="AI13" s="202"/>
      <c r="AJ13" s="202"/>
      <c r="AK13" s="202"/>
    </row>
    <row r="14" spans="1:37" ht="37.5" customHeight="1" x14ac:dyDescent="0.4">
      <c r="A14" s="247" t="s">
        <v>902</v>
      </c>
      <c r="B14" s="234">
        <v>150</v>
      </c>
      <c r="C14" s="234">
        <v>11</v>
      </c>
      <c r="D14" s="294" t="s">
        <v>920</v>
      </c>
      <c r="E14" s="297" t="s">
        <v>702</v>
      </c>
      <c r="F14" s="236" t="s">
        <v>39</v>
      </c>
      <c r="G14" s="245" t="s">
        <v>956</v>
      </c>
      <c r="H14" s="235">
        <v>45726</v>
      </c>
      <c r="I14" s="233" t="s">
        <v>555</v>
      </c>
      <c r="J14" s="237">
        <v>63</v>
      </c>
      <c r="K14" s="239">
        <v>34</v>
      </c>
      <c r="L14" s="239">
        <v>29</v>
      </c>
      <c r="M14" s="229" t="s">
        <v>167</v>
      </c>
      <c r="N14" s="239"/>
      <c r="O14" s="239" t="s">
        <v>667</v>
      </c>
      <c r="P14" s="240" t="s">
        <v>667</v>
      </c>
      <c r="Q14" s="251">
        <f t="shared" si="0"/>
        <v>14</v>
      </c>
      <c r="R14" s="295"/>
      <c r="S14" s="202"/>
      <c r="T14" s="202"/>
      <c r="U14" s="202" t="s">
        <v>644</v>
      </c>
      <c r="V14" s="202" t="s">
        <v>644</v>
      </c>
      <c r="W14" s="202"/>
      <c r="X14" s="202"/>
      <c r="Y14" s="202"/>
      <c r="Z14" s="202"/>
      <c r="AA14" s="202" t="s">
        <v>644</v>
      </c>
      <c r="AB14" s="202"/>
      <c r="AC14" s="202"/>
      <c r="AD14" s="202" t="s">
        <v>644</v>
      </c>
      <c r="AE14" s="202"/>
      <c r="AF14" s="202" t="s">
        <v>644</v>
      </c>
      <c r="AG14" s="202"/>
      <c r="AH14" s="202"/>
      <c r="AI14" s="202"/>
      <c r="AJ14" s="202" t="s">
        <v>644</v>
      </c>
      <c r="AK14" s="202"/>
    </row>
    <row r="15" spans="1:37" ht="37.5" customHeight="1" x14ac:dyDescent="0.4">
      <c r="A15" s="247" t="s">
        <v>902</v>
      </c>
      <c r="B15" s="234">
        <v>151</v>
      </c>
      <c r="C15" s="234">
        <v>12</v>
      </c>
      <c r="D15" s="294" t="s">
        <v>921</v>
      </c>
      <c r="E15" s="297" t="s">
        <v>698</v>
      </c>
      <c r="F15" s="236" t="s">
        <v>39</v>
      </c>
      <c r="G15" s="245" t="s">
        <v>958</v>
      </c>
      <c r="H15" s="235">
        <v>45726</v>
      </c>
      <c r="I15" s="233" t="s">
        <v>957</v>
      </c>
      <c r="J15" s="237">
        <v>20</v>
      </c>
      <c r="K15" s="239">
        <v>14</v>
      </c>
      <c r="L15" s="239">
        <v>6</v>
      </c>
      <c r="M15" s="229" t="s">
        <v>13</v>
      </c>
      <c r="N15" s="239"/>
      <c r="O15" s="239"/>
      <c r="P15" s="240"/>
      <c r="Q15" s="251">
        <f t="shared" si="0"/>
        <v>14</v>
      </c>
      <c r="R15" s="295"/>
      <c r="S15" s="202"/>
      <c r="T15" s="202"/>
      <c r="U15" s="202" t="s">
        <v>644</v>
      </c>
      <c r="V15" s="202"/>
      <c r="W15" s="202"/>
      <c r="X15" s="202"/>
      <c r="Y15" s="202"/>
      <c r="Z15" s="202" t="s">
        <v>644</v>
      </c>
      <c r="AA15" s="202" t="s">
        <v>644</v>
      </c>
      <c r="AB15" s="202"/>
      <c r="AC15" s="202"/>
      <c r="AD15" s="202" t="s">
        <v>644</v>
      </c>
      <c r="AE15" s="202"/>
      <c r="AF15" s="202" t="s">
        <v>644</v>
      </c>
      <c r="AG15" s="202" t="s">
        <v>644</v>
      </c>
      <c r="AH15" s="202"/>
      <c r="AI15" s="202"/>
      <c r="AJ15" s="202"/>
      <c r="AK15" s="202"/>
    </row>
    <row r="16" spans="1:37" ht="37.5" customHeight="1" x14ac:dyDescent="0.4">
      <c r="A16" s="247" t="s">
        <v>902</v>
      </c>
      <c r="B16" s="234">
        <v>152</v>
      </c>
      <c r="C16" s="234">
        <v>13</v>
      </c>
      <c r="D16" s="294" t="s">
        <v>926</v>
      </c>
      <c r="E16" s="297" t="s">
        <v>961</v>
      </c>
      <c r="F16" s="236" t="s">
        <v>39</v>
      </c>
      <c r="G16" s="245" t="s">
        <v>960</v>
      </c>
      <c r="H16" s="235">
        <v>45726</v>
      </c>
      <c r="I16" s="233" t="s">
        <v>959</v>
      </c>
      <c r="J16" s="237">
        <v>60</v>
      </c>
      <c r="K16" s="239">
        <v>16</v>
      </c>
      <c r="L16" s="239">
        <v>44</v>
      </c>
      <c r="M16" s="229" t="s">
        <v>931</v>
      </c>
      <c r="N16" s="239"/>
      <c r="O16" s="239"/>
      <c r="P16" s="240"/>
      <c r="Q16" s="251">
        <f t="shared" si="0"/>
        <v>14</v>
      </c>
      <c r="R16" s="295"/>
      <c r="S16" s="202"/>
      <c r="T16" s="202"/>
      <c r="U16" s="202"/>
      <c r="V16" s="202" t="s">
        <v>644</v>
      </c>
      <c r="W16" s="202"/>
      <c r="X16" s="202"/>
      <c r="Y16" s="202"/>
      <c r="Z16" s="202"/>
      <c r="AA16" s="202"/>
      <c r="AB16" s="202" t="s">
        <v>644</v>
      </c>
      <c r="AC16" s="202"/>
      <c r="AD16" s="202"/>
      <c r="AE16" s="202" t="s">
        <v>644</v>
      </c>
      <c r="AF16" s="202" t="s">
        <v>644</v>
      </c>
      <c r="AG16" s="202"/>
      <c r="AH16" s="202"/>
      <c r="AI16" s="202"/>
      <c r="AJ16" s="202" t="s">
        <v>644</v>
      </c>
      <c r="AK16" s="202" t="s">
        <v>644</v>
      </c>
    </row>
    <row r="17" spans="1:37" ht="37.5" customHeight="1" x14ac:dyDescent="0.4">
      <c r="A17" s="247" t="s">
        <v>902</v>
      </c>
      <c r="B17" s="234">
        <v>153</v>
      </c>
      <c r="C17" s="234">
        <v>14</v>
      </c>
      <c r="D17" s="294" t="s">
        <v>927</v>
      </c>
      <c r="E17" s="297" t="s">
        <v>935</v>
      </c>
      <c r="F17" s="236" t="s">
        <v>39</v>
      </c>
      <c r="G17" s="245" t="s">
        <v>963</v>
      </c>
      <c r="H17" s="235">
        <v>45726</v>
      </c>
      <c r="I17" s="233" t="s">
        <v>962</v>
      </c>
      <c r="J17" s="237">
        <v>67</v>
      </c>
      <c r="K17" s="239">
        <v>31</v>
      </c>
      <c r="L17" s="239">
        <v>33</v>
      </c>
      <c r="M17" s="229" t="s">
        <v>171</v>
      </c>
      <c r="N17" s="239"/>
      <c r="O17" s="239"/>
      <c r="P17" s="240"/>
      <c r="Q17" s="251">
        <f t="shared" si="0"/>
        <v>17</v>
      </c>
      <c r="R17" s="295"/>
      <c r="S17" s="202"/>
      <c r="T17" s="202"/>
      <c r="U17" s="202"/>
      <c r="V17" s="202"/>
      <c r="W17" s="202"/>
      <c r="X17" s="202" t="s">
        <v>644</v>
      </c>
      <c r="Y17" s="202"/>
      <c r="Z17" s="202"/>
      <c r="AA17" s="202"/>
      <c r="AB17" s="202" t="s">
        <v>644</v>
      </c>
      <c r="AC17" s="202"/>
      <c r="AD17" s="202"/>
      <c r="AE17" s="202"/>
      <c r="AF17" s="202"/>
      <c r="AG17" s="202"/>
      <c r="AH17" s="202"/>
      <c r="AI17" s="202"/>
      <c r="AJ17" s="202" t="s">
        <v>644</v>
      </c>
      <c r="AK17" s="202"/>
    </row>
    <row r="18" spans="1:37" ht="37.5" customHeight="1" x14ac:dyDescent="0.4">
      <c r="A18" s="247" t="s">
        <v>902</v>
      </c>
      <c r="B18" s="234">
        <v>154</v>
      </c>
      <c r="C18" s="234">
        <v>15</v>
      </c>
      <c r="D18" s="294" t="s">
        <v>923</v>
      </c>
      <c r="E18" s="297" t="s">
        <v>935</v>
      </c>
      <c r="F18" s="236" t="s">
        <v>39</v>
      </c>
      <c r="G18" s="245" t="s">
        <v>966</v>
      </c>
      <c r="H18" s="235">
        <v>45726</v>
      </c>
      <c r="I18" s="233" t="s">
        <v>965</v>
      </c>
      <c r="J18" s="237">
        <v>253</v>
      </c>
      <c r="K18" s="239">
        <v>114</v>
      </c>
      <c r="L18" s="239">
        <v>139</v>
      </c>
      <c r="M18" s="229" t="s">
        <v>171</v>
      </c>
      <c r="N18" s="239"/>
      <c r="O18" s="239" t="s">
        <v>667</v>
      </c>
      <c r="P18" s="240"/>
      <c r="Q18" s="251">
        <f>20-COUNTIF(R18:AK18,"×")</f>
        <v>14</v>
      </c>
      <c r="R18" s="202" t="s">
        <v>644</v>
      </c>
      <c r="S18" s="202" t="s">
        <v>644</v>
      </c>
      <c r="T18" s="202"/>
      <c r="U18" s="202"/>
      <c r="V18" s="202" t="s">
        <v>644</v>
      </c>
      <c r="W18" s="202"/>
      <c r="X18" s="202" t="s">
        <v>644</v>
      </c>
      <c r="Y18" s="202" t="s">
        <v>644</v>
      </c>
      <c r="Z18" s="202"/>
      <c r="AA18" s="202"/>
      <c r="AB18" s="202"/>
      <c r="AC18" s="202"/>
      <c r="AD18" s="202"/>
      <c r="AE18" s="202"/>
      <c r="AF18" s="202"/>
      <c r="AG18" s="202" t="s">
        <v>644</v>
      </c>
      <c r="AH18" s="202"/>
      <c r="AI18" s="202"/>
      <c r="AJ18" s="202"/>
      <c r="AK18" s="202"/>
    </row>
    <row r="19" spans="1:37" ht="37.5" customHeight="1" x14ac:dyDescent="0.4">
      <c r="A19" s="247" t="s">
        <v>902</v>
      </c>
      <c r="B19" s="234">
        <v>155</v>
      </c>
      <c r="C19" s="234">
        <v>16</v>
      </c>
      <c r="D19" s="294" t="s">
        <v>922</v>
      </c>
      <c r="E19" s="297" t="s">
        <v>372</v>
      </c>
      <c r="F19" s="236" t="s">
        <v>39</v>
      </c>
      <c r="G19" s="245" t="s">
        <v>980</v>
      </c>
      <c r="H19" s="235">
        <v>45726</v>
      </c>
      <c r="I19" s="233" t="s">
        <v>479</v>
      </c>
      <c r="J19" s="237">
        <v>35</v>
      </c>
      <c r="K19" s="239">
        <v>14</v>
      </c>
      <c r="L19" s="239">
        <v>21</v>
      </c>
      <c r="M19" s="229" t="s">
        <v>163</v>
      </c>
      <c r="N19" s="239"/>
      <c r="O19" s="239"/>
      <c r="P19" s="240"/>
      <c r="Q19" s="251">
        <f t="shared" ref="Q19" si="1">20-COUNTIF(R19:AK19,"×")</f>
        <v>15</v>
      </c>
      <c r="R19" s="295"/>
      <c r="S19" s="202"/>
      <c r="T19" s="202"/>
      <c r="U19" s="202"/>
      <c r="V19" s="202" t="s">
        <v>644</v>
      </c>
      <c r="W19" s="202"/>
      <c r="X19" s="202"/>
      <c r="Y19" s="202"/>
      <c r="Z19" s="202" t="s">
        <v>644</v>
      </c>
      <c r="AA19" s="202"/>
      <c r="AB19" s="202"/>
      <c r="AC19" s="202"/>
      <c r="AD19" s="202" t="s">
        <v>644</v>
      </c>
      <c r="AE19" s="202"/>
      <c r="AF19" s="202"/>
      <c r="AG19" s="202"/>
      <c r="AH19" s="202"/>
      <c r="AI19" s="202"/>
      <c r="AJ19" s="202" t="s">
        <v>644</v>
      </c>
      <c r="AK19" s="202" t="s">
        <v>644</v>
      </c>
    </row>
    <row r="20" spans="1:37" ht="37.5" customHeight="1" x14ac:dyDescent="0.4">
      <c r="A20" s="247" t="s">
        <v>902</v>
      </c>
      <c r="B20" s="234">
        <v>156</v>
      </c>
      <c r="C20" s="234">
        <v>17</v>
      </c>
      <c r="D20" s="294" t="s">
        <v>924</v>
      </c>
      <c r="E20" s="297" t="s">
        <v>961</v>
      </c>
      <c r="F20" s="236" t="s">
        <v>39</v>
      </c>
      <c r="G20" s="245" t="s">
        <v>967</v>
      </c>
      <c r="H20" s="235">
        <v>45726</v>
      </c>
      <c r="I20" s="233" t="s">
        <v>778</v>
      </c>
      <c r="J20" s="237">
        <v>30</v>
      </c>
      <c r="K20" s="239">
        <v>10</v>
      </c>
      <c r="L20" s="239">
        <v>20</v>
      </c>
      <c r="M20" s="229" t="s">
        <v>931</v>
      </c>
      <c r="N20" s="239"/>
      <c r="O20" s="239"/>
      <c r="P20" s="240"/>
      <c r="Q20" s="251">
        <f t="shared" si="0"/>
        <v>14</v>
      </c>
      <c r="R20" s="202" t="s">
        <v>644</v>
      </c>
      <c r="S20" s="202"/>
      <c r="T20" s="202" t="s">
        <v>644</v>
      </c>
      <c r="U20" s="202"/>
      <c r="V20" s="202"/>
      <c r="W20" s="202" t="s">
        <v>644</v>
      </c>
      <c r="X20" s="202"/>
      <c r="Y20" s="202"/>
      <c r="Z20" s="202"/>
      <c r="AA20" s="202" t="s">
        <v>644</v>
      </c>
      <c r="AB20" s="202" t="s">
        <v>644</v>
      </c>
      <c r="AC20" s="202"/>
      <c r="AD20" s="202"/>
      <c r="AE20" s="202"/>
      <c r="AF20" s="202"/>
      <c r="AG20" s="202"/>
      <c r="AH20" s="202"/>
      <c r="AI20" s="202"/>
      <c r="AJ20" s="202" t="s">
        <v>644</v>
      </c>
      <c r="AK20" s="202"/>
    </row>
    <row r="21" spans="1:37" ht="37.5" customHeight="1" x14ac:dyDescent="0.4">
      <c r="A21" s="247" t="s">
        <v>902</v>
      </c>
      <c r="B21" s="234">
        <v>157</v>
      </c>
      <c r="C21" s="234">
        <v>18</v>
      </c>
      <c r="D21" s="294" t="s">
        <v>928</v>
      </c>
      <c r="E21" s="297" t="s">
        <v>935</v>
      </c>
      <c r="F21" s="236" t="s">
        <v>39</v>
      </c>
      <c r="G21" s="245" t="s">
        <v>969</v>
      </c>
      <c r="H21" s="235">
        <v>45726</v>
      </c>
      <c r="I21" s="233" t="s">
        <v>968</v>
      </c>
      <c r="J21" s="237">
        <v>11</v>
      </c>
      <c r="K21" s="239">
        <v>6</v>
      </c>
      <c r="L21" s="239">
        <v>5</v>
      </c>
      <c r="M21" s="229" t="s">
        <v>171</v>
      </c>
      <c r="N21" s="239"/>
      <c r="O21" s="239"/>
      <c r="P21" s="240"/>
      <c r="Q21" s="251">
        <f t="shared" si="0"/>
        <v>15</v>
      </c>
      <c r="R21" s="295"/>
      <c r="S21" s="202"/>
      <c r="T21" s="202"/>
      <c r="U21" s="202" t="s">
        <v>644</v>
      </c>
      <c r="V21" s="202"/>
      <c r="W21" s="202"/>
      <c r="X21" s="202"/>
      <c r="Y21" s="202" t="s">
        <v>644</v>
      </c>
      <c r="Z21" s="202"/>
      <c r="AA21" s="202"/>
      <c r="AB21" s="202"/>
      <c r="AC21" s="202"/>
      <c r="AD21" s="202"/>
      <c r="AE21" s="202"/>
      <c r="AF21" s="202" t="s">
        <v>644</v>
      </c>
      <c r="AG21" s="202"/>
      <c r="AH21" s="202"/>
      <c r="AI21" s="202" t="s">
        <v>644</v>
      </c>
      <c r="AJ21" s="202" t="s">
        <v>644</v>
      </c>
      <c r="AK21" s="202"/>
    </row>
    <row r="22" spans="1:37" ht="37.5" customHeight="1" x14ac:dyDescent="0.4">
      <c r="A22" s="247" t="s">
        <v>902</v>
      </c>
      <c r="B22" s="234">
        <v>158</v>
      </c>
      <c r="C22" s="234">
        <v>19</v>
      </c>
      <c r="D22" s="294" t="s">
        <v>929</v>
      </c>
      <c r="E22" s="297" t="s">
        <v>372</v>
      </c>
      <c r="F22" s="236" t="s">
        <v>39</v>
      </c>
      <c r="G22" s="245" t="s">
        <v>971</v>
      </c>
      <c r="H22" s="235">
        <v>45726</v>
      </c>
      <c r="I22" s="233" t="s">
        <v>970</v>
      </c>
      <c r="J22" s="237">
        <v>142</v>
      </c>
      <c r="K22" s="239">
        <v>85</v>
      </c>
      <c r="L22" s="239">
        <v>57</v>
      </c>
      <c r="M22" s="229" t="s">
        <v>163</v>
      </c>
      <c r="N22" s="239"/>
      <c r="O22" s="239" t="s">
        <v>667</v>
      </c>
      <c r="P22" s="240"/>
      <c r="Q22" s="251">
        <f t="shared" si="0"/>
        <v>14</v>
      </c>
      <c r="R22" s="295"/>
      <c r="S22" s="202" t="s">
        <v>644</v>
      </c>
      <c r="T22" s="202" t="s">
        <v>644</v>
      </c>
      <c r="U22" s="202"/>
      <c r="V22" s="202"/>
      <c r="W22" s="202"/>
      <c r="X22" s="202"/>
      <c r="Y22" s="202"/>
      <c r="Z22" s="202" t="s">
        <v>644</v>
      </c>
      <c r="AA22" s="202"/>
      <c r="AB22" s="202"/>
      <c r="AC22" s="202"/>
      <c r="AD22" s="202"/>
      <c r="AE22" s="202"/>
      <c r="AF22" s="202" t="s">
        <v>644</v>
      </c>
      <c r="AG22" s="202" t="s">
        <v>644</v>
      </c>
      <c r="AH22" s="202"/>
      <c r="AI22" s="202" t="s">
        <v>644</v>
      </c>
      <c r="AJ22" s="202"/>
      <c r="AK22" s="202"/>
    </row>
    <row r="23" spans="1:37" ht="37.5" customHeight="1" x14ac:dyDescent="0.4">
      <c r="A23" s="247" t="s">
        <v>902</v>
      </c>
      <c r="B23" s="234">
        <v>159</v>
      </c>
      <c r="C23" s="234">
        <v>20</v>
      </c>
      <c r="D23" s="294" t="s">
        <v>930</v>
      </c>
      <c r="E23" s="297" t="s">
        <v>935</v>
      </c>
      <c r="F23" s="236" t="s">
        <v>39</v>
      </c>
      <c r="G23" s="245" t="s">
        <v>973</v>
      </c>
      <c r="H23" s="235">
        <v>45726</v>
      </c>
      <c r="I23" s="233" t="s">
        <v>972</v>
      </c>
      <c r="J23" s="237">
        <v>16</v>
      </c>
      <c r="K23" s="239">
        <v>11</v>
      </c>
      <c r="L23" s="239">
        <v>5</v>
      </c>
      <c r="M23" s="229" t="s">
        <v>171</v>
      </c>
      <c r="N23" s="239"/>
      <c r="O23" s="239" t="s">
        <v>667</v>
      </c>
      <c r="P23" s="240"/>
      <c r="Q23" s="251">
        <f t="shared" si="0"/>
        <v>15</v>
      </c>
      <c r="R23" s="295"/>
      <c r="S23" s="202"/>
      <c r="T23" s="202"/>
      <c r="U23" s="202" t="s">
        <v>644</v>
      </c>
      <c r="V23" s="202"/>
      <c r="W23" s="202" t="s">
        <v>644</v>
      </c>
      <c r="X23" s="202"/>
      <c r="Y23" s="202"/>
      <c r="Z23" s="202"/>
      <c r="AA23" s="202"/>
      <c r="AB23" s="202" t="s">
        <v>644</v>
      </c>
      <c r="AC23" s="202"/>
      <c r="AD23" s="202"/>
      <c r="AE23" s="202"/>
      <c r="AF23" s="202"/>
      <c r="AG23" s="202"/>
      <c r="AH23" s="202"/>
      <c r="AI23" s="202" t="s">
        <v>644</v>
      </c>
      <c r="AJ23" s="202" t="s">
        <v>644</v>
      </c>
      <c r="AK23" s="202"/>
    </row>
    <row r="24" spans="1:37" ht="37.5" customHeight="1" x14ac:dyDescent="0.4">
      <c r="A24" s="247" t="s">
        <v>902</v>
      </c>
      <c r="B24" s="234">
        <v>160</v>
      </c>
      <c r="C24" s="234">
        <v>21</v>
      </c>
      <c r="D24" s="294" t="s">
        <v>979</v>
      </c>
      <c r="E24" s="297" t="s">
        <v>961</v>
      </c>
      <c r="F24" s="236" t="s">
        <v>39</v>
      </c>
      <c r="G24" s="245" t="s">
        <v>975</v>
      </c>
      <c r="H24" s="235">
        <v>45726</v>
      </c>
      <c r="I24" s="233" t="s">
        <v>974</v>
      </c>
      <c r="J24" s="237">
        <v>90</v>
      </c>
      <c r="K24" s="239">
        <v>17</v>
      </c>
      <c r="L24" s="239">
        <v>73</v>
      </c>
      <c r="M24" s="229" t="s">
        <v>931</v>
      </c>
      <c r="N24" s="239"/>
      <c r="O24" s="239"/>
      <c r="P24" s="240"/>
      <c r="Q24" s="251">
        <f t="shared" si="0"/>
        <v>16</v>
      </c>
      <c r="R24" s="295"/>
      <c r="S24" s="202"/>
      <c r="T24" s="202"/>
      <c r="U24" s="202"/>
      <c r="V24" s="202"/>
      <c r="W24" s="202"/>
      <c r="X24" s="202"/>
      <c r="Y24" s="202" t="s">
        <v>644</v>
      </c>
      <c r="Z24" s="202"/>
      <c r="AA24" s="202"/>
      <c r="AB24" s="202"/>
      <c r="AC24" s="202"/>
      <c r="AD24" s="202"/>
      <c r="AE24" s="202" t="s">
        <v>644</v>
      </c>
      <c r="AF24" s="202"/>
      <c r="AG24" s="202"/>
      <c r="AH24" s="202"/>
      <c r="AI24" s="202" t="s">
        <v>644</v>
      </c>
      <c r="AJ24" s="202" t="s">
        <v>644</v>
      </c>
      <c r="AK24" s="202"/>
    </row>
    <row r="25" spans="1:37" ht="37.5" customHeight="1" x14ac:dyDescent="0.4">
      <c r="A25" s="247" t="s">
        <v>902</v>
      </c>
      <c r="B25" s="234">
        <v>161</v>
      </c>
      <c r="C25" s="234">
        <v>22</v>
      </c>
      <c r="D25" s="250" t="s">
        <v>857</v>
      </c>
      <c r="E25" s="249" t="s">
        <v>871</v>
      </c>
      <c r="F25" s="241" t="s">
        <v>910</v>
      </c>
      <c r="G25" s="245" t="s">
        <v>821</v>
      </c>
      <c r="H25" s="235">
        <v>45726</v>
      </c>
      <c r="I25" s="233" t="s">
        <v>557</v>
      </c>
      <c r="J25" s="243">
        <f t="shared" ref="J25:J46" si="2">SUM(K25:L25)</f>
        <v>8</v>
      </c>
      <c r="K25" s="239">
        <v>6</v>
      </c>
      <c r="L25" s="239">
        <v>2</v>
      </c>
      <c r="M25" s="239" t="s">
        <v>635</v>
      </c>
      <c r="N25" s="239"/>
      <c r="O25" s="239"/>
      <c r="P25" s="240"/>
      <c r="Q25" s="252">
        <v>14</v>
      </c>
      <c r="R25" s="295"/>
      <c r="S25" s="202"/>
      <c r="T25" s="202"/>
      <c r="U25" s="202"/>
      <c r="V25" s="202"/>
      <c r="W25" s="202" t="s">
        <v>644</v>
      </c>
      <c r="X25" s="202"/>
      <c r="Y25" s="202"/>
      <c r="Z25" s="202" t="s">
        <v>644</v>
      </c>
      <c r="AA25" s="202"/>
      <c r="AB25" s="202"/>
      <c r="AC25" s="202"/>
      <c r="AD25" s="202" t="s">
        <v>644</v>
      </c>
      <c r="AE25" s="202" t="s">
        <v>644</v>
      </c>
      <c r="AF25" s="202" t="s">
        <v>644</v>
      </c>
      <c r="AG25" s="202"/>
      <c r="AH25" s="202"/>
      <c r="AI25" s="202"/>
      <c r="AJ25" s="202" t="s">
        <v>644</v>
      </c>
      <c r="AK25" s="202"/>
    </row>
    <row r="26" spans="1:37" ht="37.5" customHeight="1" x14ac:dyDescent="0.4">
      <c r="A26" s="247" t="s">
        <v>902</v>
      </c>
      <c r="B26" s="234">
        <v>162</v>
      </c>
      <c r="C26" s="234">
        <v>23</v>
      </c>
      <c r="D26" s="250" t="s">
        <v>843</v>
      </c>
      <c r="E26" s="249" t="s">
        <v>864</v>
      </c>
      <c r="F26" s="241" t="s">
        <v>910</v>
      </c>
      <c r="G26" s="244" t="s">
        <v>807</v>
      </c>
      <c r="H26" s="235">
        <v>45726</v>
      </c>
      <c r="I26" s="233" t="s">
        <v>878</v>
      </c>
      <c r="J26" s="243">
        <f t="shared" si="2"/>
        <v>48</v>
      </c>
      <c r="K26" s="239">
        <v>45</v>
      </c>
      <c r="L26" s="239">
        <v>3</v>
      </c>
      <c r="M26" s="239" t="s">
        <v>636</v>
      </c>
      <c r="N26" s="239"/>
      <c r="O26" s="239" t="s">
        <v>667</v>
      </c>
      <c r="P26" s="240"/>
      <c r="Q26" s="252">
        <v>14</v>
      </c>
      <c r="R26" s="202"/>
      <c r="S26" s="202"/>
      <c r="T26" s="202"/>
      <c r="U26" s="202" t="s">
        <v>644</v>
      </c>
      <c r="V26" s="202"/>
      <c r="W26" s="202"/>
      <c r="X26" s="202" t="s">
        <v>644</v>
      </c>
      <c r="Y26" s="202"/>
      <c r="Z26" s="202" t="s">
        <v>644</v>
      </c>
      <c r="AA26" s="202"/>
      <c r="AB26" s="202"/>
      <c r="AC26" s="202"/>
      <c r="AD26" s="202" t="s">
        <v>644</v>
      </c>
      <c r="AE26" s="202"/>
      <c r="AF26" s="202"/>
      <c r="AG26" s="202" t="s">
        <v>644</v>
      </c>
      <c r="AH26" s="202"/>
      <c r="AI26" s="202"/>
      <c r="AJ26" s="202" t="s">
        <v>644</v>
      </c>
      <c r="AK26" s="202"/>
    </row>
    <row r="27" spans="1:37" ht="37.5" customHeight="1" x14ac:dyDescent="0.4">
      <c r="A27" s="247" t="s">
        <v>902</v>
      </c>
      <c r="B27" s="234">
        <v>163</v>
      </c>
      <c r="C27" s="234">
        <v>24</v>
      </c>
      <c r="D27" s="250" t="s">
        <v>825</v>
      </c>
      <c r="E27" s="249" t="s">
        <v>707</v>
      </c>
      <c r="F27" s="241" t="s">
        <v>910</v>
      </c>
      <c r="G27" s="245" t="s">
        <v>788</v>
      </c>
      <c r="H27" s="235">
        <v>45726</v>
      </c>
      <c r="I27" s="233" t="s">
        <v>873</v>
      </c>
      <c r="J27" s="243">
        <f t="shared" si="2"/>
        <v>1180</v>
      </c>
      <c r="K27" s="234">
        <v>1081</v>
      </c>
      <c r="L27" s="234">
        <v>99</v>
      </c>
      <c r="M27" s="239" t="s">
        <v>632</v>
      </c>
      <c r="N27" s="239" t="s">
        <v>667</v>
      </c>
      <c r="O27" s="239"/>
      <c r="P27" s="240" t="s">
        <v>667</v>
      </c>
      <c r="Q27" s="252">
        <v>15</v>
      </c>
      <c r="R27" s="295"/>
      <c r="S27" s="202"/>
      <c r="T27" s="202" t="s">
        <v>644</v>
      </c>
      <c r="U27" s="202"/>
      <c r="V27" s="202"/>
      <c r="W27" s="202"/>
      <c r="X27" s="202" t="s">
        <v>644</v>
      </c>
      <c r="Y27" s="202" t="s">
        <v>644</v>
      </c>
      <c r="Z27" s="202" t="s">
        <v>644</v>
      </c>
      <c r="AA27" s="202"/>
      <c r="AB27" s="202"/>
      <c r="AC27" s="202"/>
      <c r="AD27" s="202"/>
      <c r="AE27" s="202"/>
      <c r="AF27" s="202" t="s">
        <v>644</v>
      </c>
      <c r="AG27" s="202"/>
      <c r="AH27" s="202"/>
      <c r="AI27" s="202"/>
      <c r="AJ27" s="202"/>
      <c r="AK27" s="202"/>
    </row>
    <row r="28" spans="1:37" ht="37.5" customHeight="1" x14ac:dyDescent="0.4">
      <c r="A28" s="247" t="s">
        <v>902</v>
      </c>
      <c r="B28" s="234">
        <v>164</v>
      </c>
      <c r="C28" s="234">
        <v>25</v>
      </c>
      <c r="D28" s="250" t="s">
        <v>848</v>
      </c>
      <c r="E28" s="249" t="s">
        <v>864</v>
      </c>
      <c r="F28" s="241" t="s">
        <v>910</v>
      </c>
      <c r="G28" s="245" t="s">
        <v>812</v>
      </c>
      <c r="H28" s="235">
        <v>45726</v>
      </c>
      <c r="I28" s="233" t="s">
        <v>891</v>
      </c>
      <c r="J28" s="243">
        <f t="shared" si="2"/>
        <v>27</v>
      </c>
      <c r="K28" s="234">
        <v>20</v>
      </c>
      <c r="L28" s="234">
        <v>7</v>
      </c>
      <c r="M28" s="239" t="s">
        <v>636</v>
      </c>
      <c r="N28" s="239"/>
      <c r="O28" s="239"/>
      <c r="P28" s="240"/>
      <c r="Q28" s="252">
        <v>15</v>
      </c>
      <c r="R28" s="295"/>
      <c r="S28" s="202" t="s">
        <v>644</v>
      </c>
      <c r="T28" s="202"/>
      <c r="U28" s="202"/>
      <c r="V28" s="202"/>
      <c r="W28" s="202"/>
      <c r="X28" s="202"/>
      <c r="Y28" s="202" t="s">
        <v>644</v>
      </c>
      <c r="Z28" s="202"/>
      <c r="AA28" s="202"/>
      <c r="AB28" s="202"/>
      <c r="AC28" s="202" t="s">
        <v>644</v>
      </c>
      <c r="AD28" s="202"/>
      <c r="AE28" s="202"/>
      <c r="AF28" s="202"/>
      <c r="AG28" s="202"/>
      <c r="AH28" s="202"/>
      <c r="AI28" s="202"/>
      <c r="AJ28" s="202" t="s">
        <v>644</v>
      </c>
      <c r="AK28" s="202" t="s">
        <v>644</v>
      </c>
    </row>
    <row r="29" spans="1:37" ht="37.5" customHeight="1" x14ac:dyDescent="0.4">
      <c r="A29" s="247" t="s">
        <v>902</v>
      </c>
      <c r="B29" s="234">
        <v>165</v>
      </c>
      <c r="C29" s="234">
        <v>26</v>
      </c>
      <c r="D29" s="250" t="s">
        <v>832</v>
      </c>
      <c r="E29" s="249" t="s">
        <v>866</v>
      </c>
      <c r="F29" s="241" t="s">
        <v>910</v>
      </c>
      <c r="G29" s="245" t="s">
        <v>796</v>
      </c>
      <c r="H29" s="235">
        <v>45726</v>
      </c>
      <c r="I29" s="233" t="s">
        <v>882</v>
      </c>
      <c r="J29" s="243">
        <f t="shared" si="2"/>
        <v>1925</v>
      </c>
      <c r="K29" s="239">
        <v>1375</v>
      </c>
      <c r="L29" s="239">
        <v>550</v>
      </c>
      <c r="M29" s="239" t="s">
        <v>632</v>
      </c>
      <c r="N29" s="234"/>
      <c r="O29" s="234"/>
      <c r="P29" s="286" t="s">
        <v>667</v>
      </c>
      <c r="Q29" s="252">
        <v>15</v>
      </c>
      <c r="R29" s="295"/>
      <c r="S29" s="202"/>
      <c r="T29" s="202" t="s">
        <v>644</v>
      </c>
      <c r="U29" s="202"/>
      <c r="V29" s="202"/>
      <c r="W29" s="202"/>
      <c r="X29" s="202" t="s">
        <v>644</v>
      </c>
      <c r="Y29" s="202" t="s">
        <v>644</v>
      </c>
      <c r="Z29" s="202"/>
      <c r="AA29" s="202"/>
      <c r="AB29" s="202"/>
      <c r="AC29" s="202" t="s">
        <v>644</v>
      </c>
      <c r="AD29" s="202"/>
      <c r="AE29" s="202"/>
      <c r="AF29" s="202" t="s">
        <v>644</v>
      </c>
      <c r="AG29" s="202"/>
      <c r="AH29" s="202"/>
      <c r="AI29" s="202"/>
      <c r="AJ29" s="202"/>
      <c r="AK29" s="202"/>
    </row>
    <row r="30" spans="1:37" ht="37.5" customHeight="1" x14ac:dyDescent="0.4">
      <c r="A30" s="247" t="s">
        <v>902</v>
      </c>
      <c r="B30" s="234">
        <v>166</v>
      </c>
      <c r="C30" s="234">
        <v>27</v>
      </c>
      <c r="D30" s="250" t="s">
        <v>846</v>
      </c>
      <c r="E30" s="249" t="s">
        <v>866</v>
      </c>
      <c r="F30" s="241" t="s">
        <v>911</v>
      </c>
      <c r="G30" s="245" t="s">
        <v>810</v>
      </c>
      <c r="H30" s="235">
        <v>45726</v>
      </c>
      <c r="I30" s="233" t="s">
        <v>899</v>
      </c>
      <c r="J30" s="243">
        <f t="shared" si="2"/>
        <v>328</v>
      </c>
      <c r="K30" s="239">
        <v>237</v>
      </c>
      <c r="L30" s="239">
        <v>91</v>
      </c>
      <c r="M30" s="239" t="s">
        <v>632</v>
      </c>
      <c r="N30" s="239"/>
      <c r="O30" s="239"/>
      <c r="P30" s="240"/>
      <c r="Q30" s="252">
        <v>14</v>
      </c>
      <c r="R30" s="202"/>
      <c r="S30" s="202" t="s">
        <v>644</v>
      </c>
      <c r="T30" s="202"/>
      <c r="U30" s="202" t="s">
        <v>644</v>
      </c>
      <c r="V30" s="202"/>
      <c r="W30" s="202"/>
      <c r="X30" s="202" t="s">
        <v>644</v>
      </c>
      <c r="Y30" s="202"/>
      <c r="Z30" s="202"/>
      <c r="AA30" s="202"/>
      <c r="AB30" s="202"/>
      <c r="AC30" s="202"/>
      <c r="AD30" s="202"/>
      <c r="AE30" s="202" t="s">
        <v>644</v>
      </c>
      <c r="AF30" s="202" t="s">
        <v>644</v>
      </c>
      <c r="AG30" s="202" t="s">
        <v>644</v>
      </c>
      <c r="AH30" s="202"/>
      <c r="AI30" s="202"/>
      <c r="AJ30" s="202"/>
      <c r="AK30" s="202"/>
    </row>
    <row r="31" spans="1:37" ht="37.5" customHeight="1" x14ac:dyDescent="0.4">
      <c r="A31" s="247" t="s">
        <v>902</v>
      </c>
      <c r="B31" s="234">
        <v>167</v>
      </c>
      <c r="C31" s="234">
        <v>28</v>
      </c>
      <c r="D31" s="250" t="s">
        <v>908</v>
      </c>
      <c r="E31" s="238" t="s">
        <v>399</v>
      </c>
      <c r="F31" s="241" t="s">
        <v>911</v>
      </c>
      <c r="G31" s="245" t="s">
        <v>789</v>
      </c>
      <c r="H31" s="235">
        <v>45726</v>
      </c>
      <c r="I31" s="233" t="s">
        <v>874</v>
      </c>
      <c r="J31" s="243">
        <f t="shared" si="2"/>
        <v>613</v>
      </c>
      <c r="K31" s="239">
        <v>266</v>
      </c>
      <c r="L31" s="239">
        <v>347</v>
      </c>
      <c r="M31" s="234" t="s">
        <v>631</v>
      </c>
      <c r="N31" s="239"/>
      <c r="O31" s="239" t="s">
        <v>667</v>
      </c>
      <c r="P31" s="240"/>
      <c r="Q31" s="252">
        <v>14</v>
      </c>
      <c r="R31" s="295"/>
      <c r="S31" s="202" t="s">
        <v>644</v>
      </c>
      <c r="T31" s="202"/>
      <c r="U31" s="202" t="s">
        <v>644</v>
      </c>
      <c r="V31" s="202"/>
      <c r="W31" s="202"/>
      <c r="X31" s="202" t="s">
        <v>644</v>
      </c>
      <c r="Y31" s="202" t="s">
        <v>644</v>
      </c>
      <c r="Z31" s="202"/>
      <c r="AA31" s="202"/>
      <c r="AB31" s="202"/>
      <c r="AC31" s="202"/>
      <c r="AD31" s="202" t="s">
        <v>644</v>
      </c>
      <c r="AE31" s="202"/>
      <c r="AF31" s="202" t="s">
        <v>644</v>
      </c>
      <c r="AG31" s="202"/>
      <c r="AH31" s="202"/>
      <c r="AI31" s="202"/>
      <c r="AJ31" s="202"/>
      <c r="AK31" s="202"/>
    </row>
    <row r="32" spans="1:37" ht="37.5" customHeight="1" x14ac:dyDescent="0.4">
      <c r="A32" s="247" t="s">
        <v>902</v>
      </c>
      <c r="B32" s="234">
        <v>168</v>
      </c>
      <c r="C32" s="234">
        <v>29</v>
      </c>
      <c r="D32" s="250" t="s">
        <v>854</v>
      </c>
      <c r="E32" s="249" t="s">
        <v>706</v>
      </c>
      <c r="F32" s="241" t="s">
        <v>911</v>
      </c>
      <c r="G32" s="245" t="s">
        <v>818</v>
      </c>
      <c r="H32" s="235">
        <v>45726</v>
      </c>
      <c r="I32" s="233" t="s">
        <v>895</v>
      </c>
      <c r="J32" s="243">
        <f t="shared" si="2"/>
        <v>69</v>
      </c>
      <c r="K32" s="234">
        <v>36</v>
      </c>
      <c r="L32" s="234">
        <v>33</v>
      </c>
      <c r="M32" s="239" t="s">
        <v>634</v>
      </c>
      <c r="N32" s="239"/>
      <c r="O32" s="239" t="s">
        <v>667</v>
      </c>
      <c r="P32" s="240"/>
      <c r="Q32" s="252">
        <v>14</v>
      </c>
      <c r="R32" s="295" t="s">
        <v>644</v>
      </c>
      <c r="S32" s="202" t="s">
        <v>644</v>
      </c>
      <c r="T32" s="202"/>
      <c r="U32" s="202" t="s">
        <v>644</v>
      </c>
      <c r="V32" s="202"/>
      <c r="W32" s="202"/>
      <c r="X32" s="202"/>
      <c r="Y32" s="202"/>
      <c r="Z32" s="202" t="s">
        <v>644</v>
      </c>
      <c r="AA32" s="202" t="s">
        <v>644</v>
      </c>
      <c r="AB32" s="202"/>
      <c r="AC32" s="202"/>
      <c r="AD32" s="202"/>
      <c r="AE32" s="202"/>
      <c r="AF32" s="202"/>
      <c r="AG32" s="202"/>
      <c r="AH32" s="202"/>
      <c r="AI32" s="202"/>
      <c r="AJ32" s="202" t="s">
        <v>644</v>
      </c>
      <c r="AK32" s="202"/>
    </row>
    <row r="33" spans="1:37" ht="37.5" customHeight="1" x14ac:dyDescent="0.4">
      <c r="A33" s="247" t="s">
        <v>902</v>
      </c>
      <c r="B33" s="234">
        <v>169</v>
      </c>
      <c r="C33" s="234">
        <v>30</v>
      </c>
      <c r="D33" s="250" t="s">
        <v>841</v>
      </c>
      <c r="E33" s="249" t="s">
        <v>706</v>
      </c>
      <c r="F33" s="241" t="s">
        <v>911</v>
      </c>
      <c r="G33" s="245" t="s">
        <v>805</v>
      </c>
      <c r="H33" s="235">
        <v>45726</v>
      </c>
      <c r="I33" s="233" t="s">
        <v>886</v>
      </c>
      <c r="J33" s="243">
        <f t="shared" si="2"/>
        <v>691</v>
      </c>
      <c r="K33" s="234">
        <v>465</v>
      </c>
      <c r="L33" s="234">
        <v>226</v>
      </c>
      <c r="M33" s="239" t="s">
        <v>634</v>
      </c>
      <c r="N33" s="239"/>
      <c r="O33" s="239" t="s">
        <v>667</v>
      </c>
      <c r="P33" s="240"/>
      <c r="Q33" s="252">
        <v>15</v>
      </c>
      <c r="R33" s="295"/>
      <c r="S33" s="202"/>
      <c r="T33" s="202"/>
      <c r="U33" s="202"/>
      <c r="V33" s="202"/>
      <c r="W33" s="202"/>
      <c r="X33" s="202" t="s">
        <v>644</v>
      </c>
      <c r="Y33" s="202" t="s">
        <v>644</v>
      </c>
      <c r="Z33" s="202" t="s">
        <v>644</v>
      </c>
      <c r="AA33" s="202"/>
      <c r="AB33" s="202"/>
      <c r="AC33" s="202" t="s">
        <v>644</v>
      </c>
      <c r="AD33" s="202"/>
      <c r="AE33" s="202"/>
      <c r="AF33" s="202"/>
      <c r="AG33" s="202"/>
      <c r="AH33" s="202"/>
      <c r="AI33" s="202" t="s">
        <v>644</v>
      </c>
      <c r="AJ33" s="202"/>
      <c r="AK33" s="202"/>
    </row>
    <row r="34" spans="1:37" ht="37.5" customHeight="1" x14ac:dyDescent="0.4">
      <c r="A34" s="247" t="s">
        <v>902</v>
      </c>
      <c r="B34" s="234">
        <v>170</v>
      </c>
      <c r="C34" s="234">
        <v>31</v>
      </c>
      <c r="D34" s="250" t="s">
        <v>830</v>
      </c>
      <c r="E34" s="249" t="s">
        <v>391</v>
      </c>
      <c r="F34" s="241" t="s">
        <v>911</v>
      </c>
      <c r="G34" s="245" t="s">
        <v>794</v>
      </c>
      <c r="H34" s="235">
        <v>45726</v>
      </c>
      <c r="I34" s="233" t="s">
        <v>879</v>
      </c>
      <c r="J34" s="243">
        <f t="shared" si="2"/>
        <v>47</v>
      </c>
      <c r="K34" s="234">
        <v>33</v>
      </c>
      <c r="L34" s="234">
        <v>14</v>
      </c>
      <c r="M34" s="239" t="s">
        <v>175</v>
      </c>
      <c r="N34" s="239"/>
      <c r="O34" s="239" t="s">
        <v>667</v>
      </c>
      <c r="P34" s="240"/>
      <c r="Q34" s="252">
        <v>15</v>
      </c>
      <c r="R34" s="295"/>
      <c r="S34" s="202"/>
      <c r="T34" s="202"/>
      <c r="U34" s="202"/>
      <c r="V34" s="202"/>
      <c r="W34" s="202"/>
      <c r="X34" s="202" t="s">
        <v>644</v>
      </c>
      <c r="Y34" s="202" t="s">
        <v>644</v>
      </c>
      <c r="Z34" s="202" t="s">
        <v>644</v>
      </c>
      <c r="AA34" s="202"/>
      <c r="AB34" s="202"/>
      <c r="AC34" s="202"/>
      <c r="AD34" s="202" t="s">
        <v>644</v>
      </c>
      <c r="AE34" s="202"/>
      <c r="AF34" s="202" t="s">
        <v>644</v>
      </c>
      <c r="AG34" s="296"/>
      <c r="AH34" s="202"/>
      <c r="AI34" s="202"/>
      <c r="AJ34" s="202"/>
      <c r="AK34" s="202"/>
    </row>
    <row r="35" spans="1:37" ht="37.5" customHeight="1" x14ac:dyDescent="0.4">
      <c r="A35" s="247" t="s">
        <v>902</v>
      </c>
      <c r="B35" s="234">
        <v>171</v>
      </c>
      <c r="C35" s="234">
        <v>32</v>
      </c>
      <c r="D35" s="250" t="s">
        <v>828</v>
      </c>
      <c r="E35" s="249" t="s">
        <v>699</v>
      </c>
      <c r="F35" s="241" t="s">
        <v>911</v>
      </c>
      <c r="G35" s="245" t="s">
        <v>792</v>
      </c>
      <c r="H35" s="235">
        <v>45726</v>
      </c>
      <c r="I35" s="233" t="s">
        <v>876</v>
      </c>
      <c r="J35" s="243">
        <f t="shared" si="2"/>
        <v>1080</v>
      </c>
      <c r="K35" s="239">
        <v>204</v>
      </c>
      <c r="L35" s="239">
        <v>876</v>
      </c>
      <c r="M35" s="239" t="s">
        <v>261</v>
      </c>
      <c r="N35" s="239"/>
      <c r="O35" s="239"/>
      <c r="P35" s="240"/>
      <c r="Q35" s="293">
        <v>14</v>
      </c>
      <c r="R35" s="202"/>
      <c r="S35" s="202" t="s">
        <v>644</v>
      </c>
      <c r="T35" s="202"/>
      <c r="U35" s="202" t="s">
        <v>644</v>
      </c>
      <c r="V35" s="202"/>
      <c r="W35" s="202"/>
      <c r="X35" s="202" t="s">
        <v>644</v>
      </c>
      <c r="Y35" s="202" t="s">
        <v>644</v>
      </c>
      <c r="Z35" s="202"/>
      <c r="AA35" s="202"/>
      <c r="AB35" s="202" t="s">
        <v>644</v>
      </c>
      <c r="AC35" s="202"/>
      <c r="AD35" s="202"/>
      <c r="AE35" s="202"/>
      <c r="AF35" s="202" t="s">
        <v>644</v>
      </c>
      <c r="AG35" s="202"/>
      <c r="AH35" s="202"/>
      <c r="AI35" s="202"/>
      <c r="AJ35" s="202"/>
      <c r="AK35" s="202"/>
    </row>
    <row r="36" spans="1:37" ht="37.5" customHeight="1" x14ac:dyDescent="0.4">
      <c r="A36" s="247" t="s">
        <v>902</v>
      </c>
      <c r="B36" s="234">
        <v>172</v>
      </c>
      <c r="C36" s="234">
        <v>33</v>
      </c>
      <c r="D36" s="250" t="s">
        <v>824</v>
      </c>
      <c r="E36" s="249" t="s">
        <v>699</v>
      </c>
      <c r="F36" s="241" t="s">
        <v>911</v>
      </c>
      <c r="G36" s="245" t="s">
        <v>977</v>
      </c>
      <c r="H36" s="235">
        <v>45726</v>
      </c>
      <c r="I36" s="245" t="s">
        <v>978</v>
      </c>
      <c r="J36" s="243">
        <f>SUM(K36:L36)</f>
        <v>743</v>
      </c>
      <c r="K36" s="234">
        <v>274</v>
      </c>
      <c r="L36" s="234">
        <v>469</v>
      </c>
      <c r="M36" s="239" t="s">
        <v>261</v>
      </c>
      <c r="N36" s="239"/>
      <c r="O36" s="239"/>
      <c r="P36" s="240"/>
      <c r="Q36" s="252">
        <v>14</v>
      </c>
      <c r="R36" s="295"/>
      <c r="S36" s="202" t="s">
        <v>644</v>
      </c>
      <c r="T36" s="202" t="s">
        <v>644</v>
      </c>
      <c r="U36" s="202"/>
      <c r="V36" s="202"/>
      <c r="W36" s="202"/>
      <c r="X36" s="202" t="s">
        <v>644</v>
      </c>
      <c r="Y36" s="202" t="s">
        <v>644</v>
      </c>
      <c r="Z36" s="202"/>
      <c r="AA36" s="202"/>
      <c r="AB36" s="202"/>
      <c r="AC36" s="202" t="s">
        <v>644</v>
      </c>
      <c r="AD36" s="202"/>
      <c r="AE36" s="202"/>
      <c r="AF36" s="202" t="s">
        <v>644</v>
      </c>
      <c r="AG36" s="202"/>
      <c r="AH36" s="202"/>
      <c r="AI36" s="202"/>
      <c r="AJ36" s="202"/>
      <c r="AK36" s="202"/>
    </row>
    <row r="37" spans="1:37" ht="37.5" customHeight="1" x14ac:dyDescent="0.4">
      <c r="A37" s="247" t="s">
        <v>902</v>
      </c>
      <c r="B37" s="234">
        <v>173</v>
      </c>
      <c r="C37" s="234">
        <v>34</v>
      </c>
      <c r="D37" s="302" t="s">
        <v>839</v>
      </c>
      <c r="E37" s="249" t="s">
        <v>868</v>
      </c>
      <c r="F37" s="241" t="s">
        <v>911</v>
      </c>
      <c r="G37" s="241" t="s">
        <v>803</v>
      </c>
      <c r="H37" s="235">
        <v>45726</v>
      </c>
      <c r="I37" s="233" t="s">
        <v>881</v>
      </c>
      <c r="J37" s="243">
        <f t="shared" si="2"/>
        <v>12</v>
      </c>
      <c r="K37" s="234">
        <v>7</v>
      </c>
      <c r="L37" s="234">
        <v>5</v>
      </c>
      <c r="M37" s="239" t="s">
        <v>637</v>
      </c>
      <c r="N37" s="239"/>
      <c r="O37" s="239"/>
      <c r="P37" s="240"/>
      <c r="Q37" s="252">
        <v>14</v>
      </c>
      <c r="R37" s="295"/>
      <c r="S37" s="202"/>
      <c r="T37" s="202"/>
      <c r="U37" s="202"/>
      <c r="V37" s="202"/>
      <c r="W37" s="202"/>
      <c r="X37" s="202" t="s">
        <v>644</v>
      </c>
      <c r="Y37" s="202" t="s">
        <v>644</v>
      </c>
      <c r="Z37" s="202" t="s">
        <v>644</v>
      </c>
      <c r="AA37" s="202" t="s">
        <v>644</v>
      </c>
      <c r="AB37" s="202"/>
      <c r="AC37" s="202"/>
      <c r="AD37" s="202"/>
      <c r="AE37" s="202"/>
      <c r="AF37" s="202" t="s">
        <v>644</v>
      </c>
      <c r="AG37" s="202"/>
      <c r="AH37" s="202"/>
      <c r="AI37" s="202"/>
      <c r="AJ37" s="202" t="s">
        <v>644</v>
      </c>
      <c r="AK37" s="202"/>
    </row>
    <row r="38" spans="1:37" ht="37.5" customHeight="1" x14ac:dyDescent="0.4">
      <c r="A38" s="247" t="s">
        <v>902</v>
      </c>
      <c r="B38" s="234">
        <v>174</v>
      </c>
      <c r="C38" s="234">
        <v>35</v>
      </c>
      <c r="D38" s="250" t="s">
        <v>851</v>
      </c>
      <c r="E38" s="249" t="s">
        <v>869</v>
      </c>
      <c r="F38" s="241" t="s">
        <v>911</v>
      </c>
      <c r="G38" s="245" t="s">
        <v>815</v>
      </c>
      <c r="H38" s="235">
        <v>45726</v>
      </c>
      <c r="I38" s="233" t="s">
        <v>892</v>
      </c>
      <c r="J38" s="243">
        <f t="shared" si="2"/>
        <v>28</v>
      </c>
      <c r="K38" s="234">
        <v>1</v>
      </c>
      <c r="L38" s="234">
        <v>27</v>
      </c>
      <c r="M38" s="239" t="s">
        <v>640</v>
      </c>
      <c r="N38" s="239"/>
      <c r="O38" s="239"/>
      <c r="P38" s="240"/>
      <c r="Q38" s="252">
        <v>15</v>
      </c>
      <c r="R38" s="295"/>
      <c r="S38" s="202" t="s">
        <v>644</v>
      </c>
      <c r="T38" s="202"/>
      <c r="U38" s="202"/>
      <c r="V38" s="202"/>
      <c r="W38" s="202"/>
      <c r="X38" s="202"/>
      <c r="Y38" s="202"/>
      <c r="Z38" s="202"/>
      <c r="AA38" s="202" t="s">
        <v>644</v>
      </c>
      <c r="AB38" s="202"/>
      <c r="AC38" s="202"/>
      <c r="AD38" s="202"/>
      <c r="AE38" s="202"/>
      <c r="AF38" s="202" t="s">
        <v>644</v>
      </c>
      <c r="AG38" s="202" t="s">
        <v>644</v>
      </c>
      <c r="AH38" s="202"/>
      <c r="AI38" s="202"/>
      <c r="AJ38" s="202" t="s">
        <v>644</v>
      </c>
      <c r="AK38" s="202"/>
    </row>
    <row r="39" spans="1:37" ht="37.5" customHeight="1" x14ac:dyDescent="0.4">
      <c r="A39" s="247" t="s">
        <v>902</v>
      </c>
      <c r="B39" s="234">
        <v>175</v>
      </c>
      <c r="C39" s="234">
        <v>36</v>
      </c>
      <c r="D39" s="250" t="s">
        <v>838</v>
      </c>
      <c r="E39" s="249" t="s">
        <v>866</v>
      </c>
      <c r="F39" s="241" t="s">
        <v>911</v>
      </c>
      <c r="G39" s="245" t="s">
        <v>802</v>
      </c>
      <c r="H39" s="235">
        <v>45726</v>
      </c>
      <c r="I39" s="233" t="s">
        <v>884</v>
      </c>
      <c r="J39" s="243">
        <f t="shared" si="2"/>
        <v>463</v>
      </c>
      <c r="K39" s="239">
        <v>398</v>
      </c>
      <c r="L39" s="239">
        <v>65</v>
      </c>
      <c r="M39" s="239" t="s">
        <v>632</v>
      </c>
      <c r="N39" s="239"/>
      <c r="O39" s="239"/>
      <c r="P39" s="240"/>
      <c r="Q39" s="252">
        <v>14</v>
      </c>
      <c r="R39" s="295"/>
      <c r="S39" s="202" t="s">
        <v>644</v>
      </c>
      <c r="T39" s="202"/>
      <c r="U39" s="202"/>
      <c r="V39" s="202"/>
      <c r="W39" s="202"/>
      <c r="X39" s="202" t="s">
        <v>644</v>
      </c>
      <c r="Y39" s="202" t="s">
        <v>644</v>
      </c>
      <c r="Z39" s="202" t="s">
        <v>644</v>
      </c>
      <c r="AA39" s="202"/>
      <c r="AB39" s="202"/>
      <c r="AC39" s="202"/>
      <c r="AD39" s="202"/>
      <c r="AE39" s="202"/>
      <c r="AF39" s="202" t="s">
        <v>644</v>
      </c>
      <c r="AG39" s="202"/>
      <c r="AH39" s="202"/>
      <c r="AI39" s="202"/>
      <c r="AJ39" s="202" t="s">
        <v>644</v>
      </c>
      <c r="AK39" s="202"/>
    </row>
    <row r="40" spans="1:37" ht="37.5" customHeight="1" x14ac:dyDescent="0.4">
      <c r="A40" s="247" t="s">
        <v>902</v>
      </c>
      <c r="B40" s="234">
        <v>176</v>
      </c>
      <c r="C40" s="234">
        <v>37</v>
      </c>
      <c r="D40" s="250" t="s">
        <v>833</v>
      </c>
      <c r="E40" s="249" t="s">
        <v>866</v>
      </c>
      <c r="F40" s="241" t="s">
        <v>911</v>
      </c>
      <c r="G40" s="245" t="s">
        <v>797</v>
      </c>
      <c r="H40" s="235">
        <v>45726</v>
      </c>
      <c r="I40" s="233" t="s">
        <v>883</v>
      </c>
      <c r="J40" s="243">
        <f t="shared" si="2"/>
        <v>363</v>
      </c>
      <c r="K40" s="239">
        <v>273</v>
      </c>
      <c r="L40" s="239">
        <v>90</v>
      </c>
      <c r="M40" s="239" t="s">
        <v>632</v>
      </c>
      <c r="N40" s="239"/>
      <c r="O40" s="239" t="s">
        <v>667</v>
      </c>
      <c r="P40" s="240"/>
      <c r="Q40" s="252">
        <v>14</v>
      </c>
      <c r="R40" s="295"/>
      <c r="S40" s="202" t="s">
        <v>644</v>
      </c>
      <c r="T40" s="202"/>
      <c r="U40" s="202" t="s">
        <v>644</v>
      </c>
      <c r="V40" s="202"/>
      <c r="W40" s="202"/>
      <c r="X40" s="202" t="s">
        <v>644</v>
      </c>
      <c r="Y40" s="202" t="s">
        <v>644</v>
      </c>
      <c r="Z40" s="202"/>
      <c r="AA40" s="202"/>
      <c r="AB40" s="202"/>
      <c r="AC40" s="202" t="s">
        <v>644</v>
      </c>
      <c r="AD40" s="202"/>
      <c r="AE40" s="202"/>
      <c r="AF40" s="202" t="s">
        <v>644</v>
      </c>
      <c r="AG40" s="202"/>
      <c r="AH40" s="202"/>
      <c r="AI40" s="202"/>
      <c r="AJ40" s="202"/>
      <c r="AK40" s="202"/>
    </row>
    <row r="41" spans="1:37" ht="37.5" customHeight="1" x14ac:dyDescent="0.4">
      <c r="A41" s="247" t="s">
        <v>902</v>
      </c>
      <c r="B41" s="234">
        <v>177</v>
      </c>
      <c r="C41" s="234">
        <v>38</v>
      </c>
      <c r="D41" s="250" t="s">
        <v>840</v>
      </c>
      <c r="E41" s="249" t="s">
        <v>868</v>
      </c>
      <c r="F41" s="241" t="s">
        <v>911</v>
      </c>
      <c r="G41" s="245" t="s">
        <v>804</v>
      </c>
      <c r="H41" s="235">
        <v>45726</v>
      </c>
      <c r="I41" s="233" t="s">
        <v>885</v>
      </c>
      <c r="J41" s="243">
        <f t="shared" si="2"/>
        <v>77</v>
      </c>
      <c r="K41" s="239">
        <v>28</v>
      </c>
      <c r="L41" s="239">
        <v>49</v>
      </c>
      <c r="M41" s="239" t="s">
        <v>637</v>
      </c>
      <c r="N41" s="239"/>
      <c r="O41" s="239" t="s">
        <v>667</v>
      </c>
      <c r="P41" s="240"/>
      <c r="Q41" s="252">
        <v>15</v>
      </c>
      <c r="R41" s="295"/>
      <c r="S41" s="202" t="s">
        <v>644</v>
      </c>
      <c r="T41" s="202"/>
      <c r="U41" s="202" t="s">
        <v>644</v>
      </c>
      <c r="V41" s="202"/>
      <c r="W41" s="202"/>
      <c r="X41" s="202"/>
      <c r="Y41" s="202"/>
      <c r="Z41" s="202"/>
      <c r="AA41" s="202"/>
      <c r="AB41" s="202"/>
      <c r="AC41" s="202"/>
      <c r="AD41" s="202" t="s">
        <v>644</v>
      </c>
      <c r="AE41" s="202"/>
      <c r="AF41" s="202" t="s">
        <v>644</v>
      </c>
      <c r="AG41" s="202"/>
      <c r="AH41" s="202"/>
      <c r="AI41" s="202"/>
      <c r="AJ41" s="202" t="s">
        <v>644</v>
      </c>
      <c r="AK41" s="202"/>
    </row>
    <row r="42" spans="1:37" ht="37.5" customHeight="1" x14ac:dyDescent="0.4">
      <c r="A42" s="247" t="s">
        <v>902</v>
      </c>
      <c r="B42" s="234">
        <v>178</v>
      </c>
      <c r="C42" s="234">
        <v>39</v>
      </c>
      <c r="D42" s="250" t="s">
        <v>856</v>
      </c>
      <c r="E42" s="249" t="s">
        <v>707</v>
      </c>
      <c r="F42" s="241" t="s">
        <v>911</v>
      </c>
      <c r="G42" s="245" t="s">
        <v>820</v>
      </c>
      <c r="H42" s="235">
        <v>45726</v>
      </c>
      <c r="I42" s="233" t="s">
        <v>896</v>
      </c>
      <c r="J42" s="243">
        <f t="shared" si="2"/>
        <v>316</v>
      </c>
      <c r="K42" s="239">
        <v>193</v>
      </c>
      <c r="L42" s="239">
        <v>123</v>
      </c>
      <c r="M42" s="239" t="s">
        <v>632</v>
      </c>
      <c r="N42" s="239"/>
      <c r="O42" s="239" t="s">
        <v>667</v>
      </c>
      <c r="P42" s="240"/>
      <c r="Q42" s="252">
        <v>14</v>
      </c>
      <c r="R42" s="202"/>
      <c r="S42" s="202"/>
      <c r="T42" s="202" t="s">
        <v>644</v>
      </c>
      <c r="U42" s="202" t="s">
        <v>644</v>
      </c>
      <c r="V42" s="202"/>
      <c r="W42" s="202" t="s">
        <v>644</v>
      </c>
      <c r="X42" s="202"/>
      <c r="Y42" s="202"/>
      <c r="Z42" s="202"/>
      <c r="AA42" s="202"/>
      <c r="AB42" s="202"/>
      <c r="AC42" s="202"/>
      <c r="AD42" s="202"/>
      <c r="AE42" s="202"/>
      <c r="AF42" s="202" t="s">
        <v>644</v>
      </c>
      <c r="AG42" s="202"/>
      <c r="AH42" s="202"/>
      <c r="AI42" s="202" t="s">
        <v>644</v>
      </c>
      <c r="AJ42" s="202" t="s">
        <v>644</v>
      </c>
      <c r="AK42" s="202"/>
    </row>
    <row r="43" spans="1:37" ht="37.5" customHeight="1" x14ac:dyDescent="0.4">
      <c r="A43" s="247" t="s">
        <v>902</v>
      </c>
      <c r="B43" s="234">
        <v>179</v>
      </c>
      <c r="C43" s="234">
        <v>40</v>
      </c>
      <c r="D43" s="250" t="s">
        <v>835</v>
      </c>
      <c r="E43" s="238" t="s">
        <v>399</v>
      </c>
      <c r="F43" s="241" t="s">
        <v>911</v>
      </c>
      <c r="G43" s="245" t="s">
        <v>799</v>
      </c>
      <c r="H43" s="235">
        <v>45726</v>
      </c>
      <c r="I43" s="233" t="s">
        <v>901</v>
      </c>
      <c r="J43" s="243">
        <f t="shared" si="2"/>
        <v>7</v>
      </c>
      <c r="K43" s="234">
        <v>2</v>
      </c>
      <c r="L43" s="234">
        <v>5</v>
      </c>
      <c r="M43" s="234" t="s">
        <v>631</v>
      </c>
      <c r="N43" s="239"/>
      <c r="O43" s="239"/>
      <c r="P43" s="240"/>
      <c r="Q43" s="252">
        <v>14</v>
      </c>
      <c r="R43" s="295"/>
      <c r="S43" s="202"/>
      <c r="T43" s="202"/>
      <c r="U43" s="202"/>
      <c r="V43" s="202"/>
      <c r="W43" s="202" t="s">
        <v>644</v>
      </c>
      <c r="X43" s="202" t="s">
        <v>644</v>
      </c>
      <c r="Y43" s="202" t="s">
        <v>644</v>
      </c>
      <c r="Z43" s="202"/>
      <c r="AA43" s="202"/>
      <c r="AB43" s="202"/>
      <c r="AC43" s="202" t="s">
        <v>644</v>
      </c>
      <c r="AD43" s="202" t="s">
        <v>644</v>
      </c>
      <c r="AE43" s="202"/>
      <c r="AF43" s="202" t="s">
        <v>644</v>
      </c>
      <c r="AG43" s="202"/>
      <c r="AH43" s="202"/>
      <c r="AI43" s="202"/>
      <c r="AJ43" s="202"/>
      <c r="AK43" s="202"/>
    </row>
    <row r="44" spans="1:37" ht="37.5" customHeight="1" x14ac:dyDescent="0.4">
      <c r="A44" s="247" t="s">
        <v>902</v>
      </c>
      <c r="B44" s="234">
        <v>180</v>
      </c>
      <c r="C44" s="234">
        <v>41</v>
      </c>
      <c r="D44" s="250" t="s">
        <v>831</v>
      </c>
      <c r="E44" s="238" t="s">
        <v>399</v>
      </c>
      <c r="F44" s="241" t="s">
        <v>911</v>
      </c>
      <c r="G44" s="245" t="s">
        <v>795</v>
      </c>
      <c r="H44" s="235">
        <v>45726</v>
      </c>
      <c r="I44" s="233" t="s">
        <v>880</v>
      </c>
      <c r="J44" s="243">
        <f t="shared" si="2"/>
        <v>167</v>
      </c>
      <c r="K44" s="239">
        <v>111</v>
      </c>
      <c r="L44" s="239">
        <v>56</v>
      </c>
      <c r="M44" s="234" t="s">
        <v>631</v>
      </c>
      <c r="N44" s="234"/>
      <c r="O44" s="234"/>
      <c r="P44" s="286"/>
      <c r="Q44" s="252">
        <v>17</v>
      </c>
      <c r="R44" s="202"/>
      <c r="S44" s="202"/>
      <c r="T44" s="202"/>
      <c r="U44" s="202"/>
      <c r="V44" s="202" t="s">
        <v>644</v>
      </c>
      <c r="W44" s="202"/>
      <c r="X44" s="202"/>
      <c r="Y44" s="202"/>
      <c r="Z44" s="202" t="s">
        <v>644</v>
      </c>
      <c r="AA44" s="202"/>
      <c r="AB44" s="202"/>
      <c r="AC44" s="202"/>
      <c r="AD44" s="202"/>
      <c r="AE44" s="202"/>
      <c r="AF44" s="202"/>
      <c r="AG44" s="202"/>
      <c r="AH44" s="202"/>
      <c r="AI44" s="202"/>
      <c r="AJ44" s="202" t="s">
        <v>644</v>
      </c>
      <c r="AK44" s="202"/>
    </row>
    <row r="45" spans="1:37" s="291" customFormat="1" ht="37.5" customHeight="1" x14ac:dyDescent="0.4">
      <c r="A45" s="247" t="s">
        <v>902</v>
      </c>
      <c r="B45" s="234">
        <v>181</v>
      </c>
      <c r="C45" s="234">
        <v>42</v>
      </c>
      <c r="D45" s="250" t="s">
        <v>909</v>
      </c>
      <c r="E45" s="249" t="s">
        <v>706</v>
      </c>
      <c r="F45" s="241" t="s">
        <v>911</v>
      </c>
      <c r="G45" s="245" t="s">
        <v>787</v>
      </c>
      <c r="H45" s="235">
        <v>45726</v>
      </c>
      <c r="I45" s="233" t="s">
        <v>872</v>
      </c>
      <c r="J45" s="243">
        <f t="shared" si="2"/>
        <v>40</v>
      </c>
      <c r="K45" s="239">
        <v>4</v>
      </c>
      <c r="L45" s="239">
        <v>36</v>
      </c>
      <c r="M45" s="239" t="s">
        <v>634</v>
      </c>
      <c r="N45" s="239"/>
      <c r="O45" s="239" t="s">
        <v>667</v>
      </c>
      <c r="P45" s="240"/>
      <c r="Q45" s="252">
        <v>14</v>
      </c>
      <c r="R45" s="295" t="s">
        <v>644</v>
      </c>
      <c r="S45" s="202" t="s">
        <v>644</v>
      </c>
      <c r="T45" s="202"/>
      <c r="U45" s="202"/>
      <c r="V45" s="202" t="s">
        <v>644</v>
      </c>
      <c r="W45" s="202"/>
      <c r="X45" s="202"/>
      <c r="Y45" s="202"/>
      <c r="Z45" s="202"/>
      <c r="AA45" s="202"/>
      <c r="AB45" s="202"/>
      <c r="AC45" s="202"/>
      <c r="AD45" s="202"/>
      <c r="AE45" s="202"/>
      <c r="AF45" s="202" t="s">
        <v>644</v>
      </c>
      <c r="AG45" s="202"/>
      <c r="AH45" s="202"/>
      <c r="AI45" s="202" t="s">
        <v>644</v>
      </c>
      <c r="AJ45" s="202" t="s">
        <v>644</v>
      </c>
      <c r="AK45" s="202"/>
    </row>
    <row r="46" spans="1:37" s="291" customFormat="1" ht="37.5" customHeight="1" x14ac:dyDescent="0.4">
      <c r="A46" s="247" t="s">
        <v>902</v>
      </c>
      <c r="B46" s="234">
        <v>182</v>
      </c>
      <c r="C46" s="234">
        <v>43</v>
      </c>
      <c r="D46" s="250" t="s">
        <v>852</v>
      </c>
      <c r="E46" s="249" t="s">
        <v>866</v>
      </c>
      <c r="F46" s="241" t="s">
        <v>911</v>
      </c>
      <c r="G46" s="245" t="s">
        <v>816</v>
      </c>
      <c r="H46" s="235">
        <v>45726</v>
      </c>
      <c r="I46" s="233" t="s">
        <v>893</v>
      </c>
      <c r="J46" s="243">
        <f t="shared" si="2"/>
        <v>661</v>
      </c>
      <c r="K46" s="239">
        <v>493</v>
      </c>
      <c r="L46" s="239">
        <v>168</v>
      </c>
      <c r="M46" s="239" t="s">
        <v>632</v>
      </c>
      <c r="N46" s="239"/>
      <c r="O46" s="239" t="s">
        <v>667</v>
      </c>
      <c r="P46" s="240"/>
      <c r="Q46" s="252">
        <v>16</v>
      </c>
      <c r="R46" s="295"/>
      <c r="S46" s="202"/>
      <c r="T46" s="202"/>
      <c r="U46" s="202"/>
      <c r="V46" s="202"/>
      <c r="W46" s="202"/>
      <c r="X46" s="202" t="s">
        <v>644</v>
      </c>
      <c r="Y46" s="202" t="s">
        <v>644</v>
      </c>
      <c r="Z46" s="202" t="s">
        <v>644</v>
      </c>
      <c r="AA46" s="202"/>
      <c r="AB46" s="202"/>
      <c r="AC46" s="202"/>
      <c r="AD46" s="202"/>
      <c r="AE46" s="202"/>
      <c r="AF46" s="202" t="s">
        <v>644</v>
      </c>
      <c r="AG46" s="202"/>
      <c r="AH46" s="202"/>
      <c r="AI46" s="202"/>
      <c r="AJ46" s="202"/>
      <c r="AK46" s="202"/>
    </row>
    <row r="47" spans="1:37" ht="37.5" customHeight="1" x14ac:dyDescent="0.4">
      <c r="A47" s="247" t="s">
        <v>902</v>
      </c>
      <c r="B47" s="234">
        <v>183</v>
      </c>
      <c r="C47" s="234">
        <v>44</v>
      </c>
      <c r="D47" s="250" t="s">
        <v>836</v>
      </c>
      <c r="E47" s="249" t="s">
        <v>864</v>
      </c>
      <c r="F47" s="241" t="s">
        <v>911</v>
      </c>
      <c r="G47" s="245" t="s">
        <v>800</v>
      </c>
      <c r="H47" s="235">
        <v>45726</v>
      </c>
      <c r="I47" s="233" t="s">
        <v>906</v>
      </c>
      <c r="J47" s="243">
        <v>5</v>
      </c>
      <c r="K47" s="239">
        <v>0</v>
      </c>
      <c r="L47" s="239">
        <v>5</v>
      </c>
      <c r="M47" s="239" t="s">
        <v>636</v>
      </c>
      <c r="N47" s="239"/>
      <c r="O47" s="239" t="s">
        <v>667</v>
      </c>
      <c r="P47" s="240"/>
      <c r="Q47" s="252">
        <v>14</v>
      </c>
      <c r="R47" s="295"/>
      <c r="S47" s="202"/>
      <c r="T47" s="202"/>
      <c r="U47" s="202" t="s">
        <v>644</v>
      </c>
      <c r="V47" s="202" t="s">
        <v>644</v>
      </c>
      <c r="W47" s="202"/>
      <c r="X47" s="202"/>
      <c r="Y47" s="202"/>
      <c r="Z47" s="202"/>
      <c r="AA47" s="202" t="s">
        <v>644</v>
      </c>
      <c r="AB47" s="202" t="s">
        <v>644</v>
      </c>
      <c r="AC47" s="202"/>
      <c r="AD47" s="202"/>
      <c r="AE47" s="202"/>
      <c r="AF47" s="202"/>
      <c r="AG47" s="202"/>
      <c r="AH47" s="202"/>
      <c r="AI47" s="202" t="s">
        <v>644</v>
      </c>
      <c r="AJ47" s="202" t="s">
        <v>644</v>
      </c>
      <c r="AK47" s="202"/>
    </row>
    <row r="48" spans="1:37" ht="37.5" customHeight="1" x14ac:dyDescent="0.4">
      <c r="A48" s="247" t="s">
        <v>902</v>
      </c>
      <c r="B48" s="234">
        <v>184</v>
      </c>
      <c r="C48" s="234">
        <v>45</v>
      </c>
      <c r="D48" s="250" t="s">
        <v>849</v>
      </c>
      <c r="E48" s="249" t="s">
        <v>866</v>
      </c>
      <c r="F48" s="241" t="s">
        <v>911</v>
      </c>
      <c r="G48" s="245" t="s">
        <v>813</v>
      </c>
      <c r="H48" s="235">
        <v>45726</v>
      </c>
      <c r="I48" s="233" t="s">
        <v>903</v>
      </c>
      <c r="J48" s="243">
        <v>88</v>
      </c>
      <c r="K48" s="239">
        <v>63</v>
      </c>
      <c r="L48" s="239">
        <v>25</v>
      </c>
      <c r="M48" s="239" t="s">
        <v>632</v>
      </c>
      <c r="N48" s="239"/>
      <c r="O48" s="239" t="s">
        <v>667</v>
      </c>
      <c r="P48" s="240"/>
      <c r="Q48" s="252">
        <v>14</v>
      </c>
      <c r="R48" s="295"/>
      <c r="S48" s="202" t="s">
        <v>644</v>
      </c>
      <c r="T48" s="202"/>
      <c r="U48" s="202"/>
      <c r="V48" s="202"/>
      <c r="W48" s="202"/>
      <c r="X48" s="202" t="s">
        <v>644</v>
      </c>
      <c r="Y48" s="202" t="s">
        <v>644</v>
      </c>
      <c r="Z48" s="202" t="s">
        <v>644</v>
      </c>
      <c r="AA48" s="202"/>
      <c r="AB48" s="202"/>
      <c r="AC48" s="202" t="s">
        <v>644</v>
      </c>
      <c r="AD48" s="202"/>
      <c r="AE48" s="202"/>
      <c r="AF48" s="202" t="s">
        <v>644</v>
      </c>
      <c r="AG48" s="202"/>
      <c r="AH48" s="202"/>
      <c r="AI48" s="202"/>
      <c r="AJ48" s="202"/>
      <c r="AK48" s="202"/>
    </row>
    <row r="49" spans="1:37" ht="37.5" customHeight="1" x14ac:dyDescent="0.4">
      <c r="A49" s="247" t="s">
        <v>902</v>
      </c>
      <c r="B49" s="234">
        <v>185</v>
      </c>
      <c r="C49" s="234">
        <v>46</v>
      </c>
      <c r="D49" s="250" t="s">
        <v>859</v>
      </c>
      <c r="E49" s="238" t="s">
        <v>399</v>
      </c>
      <c r="F49" s="241" t="s">
        <v>911</v>
      </c>
      <c r="G49" s="245" t="s">
        <v>823</v>
      </c>
      <c r="H49" s="235">
        <v>45726</v>
      </c>
      <c r="I49" s="233" t="s">
        <v>905</v>
      </c>
      <c r="J49" s="243">
        <v>11</v>
      </c>
      <c r="K49" s="239">
        <v>5</v>
      </c>
      <c r="L49" s="239">
        <v>6</v>
      </c>
      <c r="M49" s="234" t="s">
        <v>631</v>
      </c>
      <c r="N49" s="239"/>
      <c r="O49" s="239" t="s">
        <v>667</v>
      </c>
      <c r="P49" s="240"/>
      <c r="Q49" s="252">
        <v>15</v>
      </c>
      <c r="R49" s="202" t="s">
        <v>644</v>
      </c>
      <c r="S49" s="202"/>
      <c r="T49" s="202"/>
      <c r="U49" s="202"/>
      <c r="V49" s="202"/>
      <c r="W49" s="202"/>
      <c r="X49" s="202"/>
      <c r="Y49" s="202" t="s">
        <v>644</v>
      </c>
      <c r="Z49" s="202"/>
      <c r="AA49" s="202" t="s">
        <v>644</v>
      </c>
      <c r="AB49" s="202" t="s">
        <v>644</v>
      </c>
      <c r="AC49" s="202"/>
      <c r="AD49" s="202"/>
      <c r="AE49" s="202"/>
      <c r="AF49" s="202"/>
      <c r="AG49" s="202"/>
      <c r="AH49" s="202"/>
      <c r="AI49" s="202"/>
      <c r="AJ49" s="202" t="s">
        <v>644</v>
      </c>
      <c r="AK49" s="202"/>
    </row>
    <row r="50" spans="1:37" ht="37.5" customHeight="1" x14ac:dyDescent="0.4">
      <c r="A50" s="247" t="s">
        <v>902</v>
      </c>
      <c r="B50" s="234">
        <v>186</v>
      </c>
      <c r="C50" s="234">
        <v>47</v>
      </c>
      <c r="D50" s="250" t="s">
        <v>858</v>
      </c>
      <c r="E50" s="249" t="s">
        <v>707</v>
      </c>
      <c r="F50" s="241" t="s">
        <v>911</v>
      </c>
      <c r="G50" s="245" t="s">
        <v>822</v>
      </c>
      <c r="H50" s="235">
        <v>45726</v>
      </c>
      <c r="I50" s="233" t="s">
        <v>904</v>
      </c>
      <c r="J50" s="243">
        <v>349</v>
      </c>
      <c r="K50" s="234">
        <v>207</v>
      </c>
      <c r="L50" s="234">
        <v>142</v>
      </c>
      <c r="M50" s="239" t="s">
        <v>632</v>
      </c>
      <c r="N50" s="239"/>
      <c r="O50" s="239"/>
      <c r="P50" s="240"/>
      <c r="Q50" s="252">
        <v>15</v>
      </c>
      <c r="R50" s="295"/>
      <c r="S50" s="202" t="s">
        <v>644</v>
      </c>
      <c r="T50" s="202"/>
      <c r="U50" s="202"/>
      <c r="V50" s="202"/>
      <c r="W50" s="202"/>
      <c r="X50" s="202" t="s">
        <v>644</v>
      </c>
      <c r="Y50" s="202" t="s">
        <v>644</v>
      </c>
      <c r="Z50" s="202"/>
      <c r="AA50" s="202"/>
      <c r="AB50" s="202" t="s">
        <v>644</v>
      </c>
      <c r="AC50" s="202" t="s">
        <v>644</v>
      </c>
      <c r="AD50" s="202"/>
      <c r="AE50" s="202"/>
      <c r="AF50" s="202"/>
      <c r="AG50" s="202"/>
      <c r="AH50" s="202"/>
      <c r="AI50" s="202"/>
      <c r="AJ50" s="202"/>
      <c r="AK50" s="202"/>
    </row>
    <row r="51" spans="1:37" ht="37.5" customHeight="1" x14ac:dyDescent="0.4">
      <c r="A51" s="247" t="s">
        <v>902</v>
      </c>
      <c r="B51" s="234">
        <v>187</v>
      </c>
      <c r="C51" s="234">
        <v>48</v>
      </c>
      <c r="D51" s="250" t="s">
        <v>847</v>
      </c>
      <c r="E51" s="249" t="s">
        <v>864</v>
      </c>
      <c r="F51" s="241" t="s">
        <v>911</v>
      </c>
      <c r="G51" s="244" t="s">
        <v>811</v>
      </c>
      <c r="H51" s="235">
        <v>45726</v>
      </c>
      <c r="I51" s="233" t="s">
        <v>890</v>
      </c>
      <c r="J51" s="243">
        <f>SUM(K51:L51)</f>
        <v>38</v>
      </c>
      <c r="K51" s="234">
        <v>27</v>
      </c>
      <c r="L51" s="234">
        <v>11</v>
      </c>
      <c r="M51" s="239" t="s">
        <v>636</v>
      </c>
      <c r="N51" s="239"/>
      <c r="O51" s="239" t="s">
        <v>667</v>
      </c>
      <c r="P51" s="240"/>
      <c r="Q51" s="252">
        <v>16</v>
      </c>
      <c r="R51" s="295"/>
      <c r="S51" s="202" t="s">
        <v>644</v>
      </c>
      <c r="T51" s="202"/>
      <c r="U51" s="202"/>
      <c r="V51" s="202" t="s">
        <v>644</v>
      </c>
      <c r="W51" s="202"/>
      <c r="X51" s="202"/>
      <c r="Y51" s="202"/>
      <c r="Z51" s="202"/>
      <c r="AA51" s="202"/>
      <c r="AB51" s="202"/>
      <c r="AC51" s="202"/>
      <c r="AD51" s="202" t="s">
        <v>644</v>
      </c>
      <c r="AE51" s="202" t="s">
        <v>644</v>
      </c>
      <c r="AF51" s="202"/>
      <c r="AG51" s="202"/>
      <c r="AH51" s="202"/>
      <c r="AI51" s="202"/>
      <c r="AJ51" s="202"/>
      <c r="AK51" s="202"/>
    </row>
    <row r="52" spans="1:37" ht="37.5" customHeight="1" x14ac:dyDescent="0.4">
      <c r="A52" s="247" t="s">
        <v>902</v>
      </c>
      <c r="B52" s="234">
        <v>188</v>
      </c>
      <c r="C52" s="234">
        <v>49</v>
      </c>
      <c r="D52" s="250" t="s">
        <v>837</v>
      </c>
      <c r="E52" s="249" t="s">
        <v>866</v>
      </c>
      <c r="F52" s="241" t="s">
        <v>911</v>
      </c>
      <c r="G52" s="245" t="s">
        <v>801</v>
      </c>
      <c r="H52" s="235">
        <v>45726</v>
      </c>
      <c r="I52" s="233" t="s">
        <v>898</v>
      </c>
      <c r="J52" s="243">
        <f>SUM(K52:L52)</f>
        <v>314</v>
      </c>
      <c r="K52" s="234">
        <v>273</v>
      </c>
      <c r="L52" s="234">
        <v>41</v>
      </c>
      <c r="M52" s="234" t="s">
        <v>632</v>
      </c>
      <c r="N52" s="234"/>
      <c r="O52" s="234"/>
      <c r="P52" s="286"/>
      <c r="Q52" s="252">
        <v>15</v>
      </c>
      <c r="R52" s="295"/>
      <c r="S52" s="202"/>
      <c r="T52" s="202" t="s">
        <v>644</v>
      </c>
      <c r="U52" s="202"/>
      <c r="V52" s="202"/>
      <c r="W52" s="202"/>
      <c r="X52" s="202" t="s">
        <v>644</v>
      </c>
      <c r="Y52" s="202" t="s">
        <v>644</v>
      </c>
      <c r="Z52" s="202"/>
      <c r="AA52" s="202"/>
      <c r="AB52" s="202" t="s">
        <v>644</v>
      </c>
      <c r="AC52" s="202"/>
      <c r="AD52" s="202"/>
      <c r="AE52" s="202"/>
      <c r="AF52" s="202" t="s">
        <v>644</v>
      </c>
      <c r="AG52" s="202"/>
      <c r="AH52" s="202"/>
      <c r="AI52" s="202"/>
      <c r="AJ52" s="202"/>
      <c r="AK52" s="202"/>
    </row>
    <row r="53" spans="1:37" ht="37.5" customHeight="1" x14ac:dyDescent="0.4">
      <c r="A53" s="247" t="s">
        <v>902</v>
      </c>
      <c r="B53" s="234">
        <v>189</v>
      </c>
      <c r="C53" s="234">
        <v>50</v>
      </c>
      <c r="D53" s="250" t="s">
        <v>827</v>
      </c>
      <c r="E53" s="249" t="s">
        <v>707</v>
      </c>
      <c r="F53" s="241" t="s">
        <v>911</v>
      </c>
      <c r="G53" s="245" t="s">
        <v>791</v>
      </c>
      <c r="H53" s="235">
        <v>45726</v>
      </c>
      <c r="I53" s="233" t="s">
        <v>875</v>
      </c>
      <c r="J53" s="243">
        <f>SUM(K53:L53)</f>
        <v>350</v>
      </c>
      <c r="K53" s="239">
        <v>286</v>
      </c>
      <c r="L53" s="239">
        <v>64</v>
      </c>
      <c r="M53" s="239" t="s">
        <v>632</v>
      </c>
      <c r="N53" s="239"/>
      <c r="O53" s="239"/>
      <c r="P53" s="240"/>
      <c r="Q53" s="252">
        <v>15</v>
      </c>
      <c r="R53" s="295"/>
      <c r="S53" s="202" t="s">
        <v>644</v>
      </c>
      <c r="T53" s="202" t="s">
        <v>644</v>
      </c>
      <c r="U53" s="202"/>
      <c r="V53" s="202"/>
      <c r="W53" s="202"/>
      <c r="X53" s="202" t="s">
        <v>644</v>
      </c>
      <c r="Y53" s="202" t="s">
        <v>644</v>
      </c>
      <c r="Z53" s="202"/>
      <c r="AA53" s="202"/>
      <c r="AB53" s="202"/>
      <c r="AC53" s="202"/>
      <c r="AD53" s="202"/>
      <c r="AE53" s="202"/>
      <c r="AF53" s="202" t="s">
        <v>644</v>
      </c>
      <c r="AG53" s="292"/>
      <c r="AH53" s="202"/>
      <c r="AI53" s="202"/>
      <c r="AJ53" s="202"/>
      <c r="AK53" s="202"/>
    </row>
    <row r="54" spans="1:37" ht="37.5" customHeight="1" x14ac:dyDescent="0.4">
      <c r="A54" s="247" t="s">
        <v>902</v>
      </c>
      <c r="B54" s="234">
        <v>190</v>
      </c>
      <c r="C54" s="234">
        <v>51</v>
      </c>
      <c r="D54" s="250" t="s">
        <v>844</v>
      </c>
      <c r="E54" s="249" t="s">
        <v>699</v>
      </c>
      <c r="F54" s="241" t="s">
        <v>911</v>
      </c>
      <c r="G54" s="245" t="s">
        <v>808</v>
      </c>
      <c r="H54" s="235">
        <v>45726</v>
      </c>
      <c r="I54" s="233" t="s">
        <v>888</v>
      </c>
      <c r="J54" s="243">
        <f>SUM(K54:L54)</f>
        <v>285</v>
      </c>
      <c r="K54" s="234">
        <v>66</v>
      </c>
      <c r="L54" s="234">
        <v>219</v>
      </c>
      <c r="M54" s="239" t="s">
        <v>261</v>
      </c>
      <c r="N54" s="239"/>
      <c r="O54" s="239"/>
      <c r="P54" s="240"/>
      <c r="Q54" s="252">
        <v>15</v>
      </c>
      <c r="R54" s="202"/>
      <c r="S54" s="202" t="s">
        <v>644</v>
      </c>
      <c r="T54" s="202"/>
      <c r="U54" s="202" t="s">
        <v>644</v>
      </c>
      <c r="V54" s="202"/>
      <c r="W54" s="202"/>
      <c r="X54" s="202"/>
      <c r="Y54" s="202"/>
      <c r="Z54" s="202"/>
      <c r="AA54" s="202"/>
      <c r="AB54" s="202"/>
      <c r="AC54" s="202"/>
      <c r="AD54" s="202"/>
      <c r="AE54" s="202" t="s">
        <v>644</v>
      </c>
      <c r="AF54" s="202" t="s">
        <v>644</v>
      </c>
      <c r="AG54" s="202" t="s">
        <v>644</v>
      </c>
      <c r="AH54" s="202"/>
      <c r="AI54" s="202"/>
      <c r="AJ54" s="202"/>
      <c r="AK54" s="202"/>
    </row>
    <row r="55" spans="1:37" ht="37.5" customHeight="1" x14ac:dyDescent="0.4">
      <c r="A55" s="247" t="s">
        <v>902</v>
      </c>
      <c r="B55" s="234">
        <v>191</v>
      </c>
      <c r="C55" s="234">
        <v>52</v>
      </c>
      <c r="D55" s="250" t="s">
        <v>850</v>
      </c>
      <c r="E55" s="249" t="s">
        <v>865</v>
      </c>
      <c r="F55" s="241" t="s">
        <v>911</v>
      </c>
      <c r="G55" s="245" t="s">
        <v>814</v>
      </c>
      <c r="H55" s="235">
        <v>45726</v>
      </c>
      <c r="I55" s="233" t="s">
        <v>888</v>
      </c>
      <c r="J55" s="243">
        <v>22</v>
      </c>
      <c r="K55" s="239">
        <v>2</v>
      </c>
      <c r="L55" s="239">
        <v>20</v>
      </c>
      <c r="M55" s="239" t="s">
        <v>641</v>
      </c>
      <c r="N55" s="239"/>
      <c r="O55" s="239"/>
      <c r="P55" s="240"/>
      <c r="Q55" s="252">
        <v>14</v>
      </c>
      <c r="R55" s="295"/>
      <c r="S55" s="202"/>
      <c r="T55" s="202"/>
      <c r="U55" s="202"/>
      <c r="V55" s="202"/>
      <c r="W55" s="202"/>
      <c r="X55" s="202"/>
      <c r="Y55" s="202" t="s">
        <v>644</v>
      </c>
      <c r="Z55" s="202" t="s">
        <v>644</v>
      </c>
      <c r="AA55" s="202"/>
      <c r="AB55" s="202"/>
      <c r="AC55" s="202" t="s">
        <v>644</v>
      </c>
      <c r="AD55" s="202" t="s">
        <v>644</v>
      </c>
      <c r="AE55" s="202"/>
      <c r="AF55" s="202"/>
      <c r="AG55" s="202" t="s">
        <v>644</v>
      </c>
      <c r="AH55" s="202"/>
      <c r="AI55" s="202"/>
      <c r="AJ55" s="202" t="s">
        <v>644</v>
      </c>
      <c r="AK55" s="202"/>
    </row>
    <row r="56" spans="1:37" ht="37.5" customHeight="1" x14ac:dyDescent="0.4">
      <c r="A56" s="247" t="s">
        <v>902</v>
      </c>
      <c r="B56" s="234">
        <v>192</v>
      </c>
      <c r="C56" s="234">
        <v>53</v>
      </c>
      <c r="D56" s="250" t="s">
        <v>834</v>
      </c>
      <c r="E56" s="249" t="s">
        <v>706</v>
      </c>
      <c r="F56" s="241" t="s">
        <v>911</v>
      </c>
      <c r="G56" s="245" t="s">
        <v>798</v>
      </c>
      <c r="H56" s="235">
        <v>45726</v>
      </c>
      <c r="I56" s="233" t="s">
        <v>888</v>
      </c>
      <c r="J56" s="243">
        <f>SUM(K56:L56)</f>
        <v>5</v>
      </c>
      <c r="K56" s="234">
        <v>1</v>
      </c>
      <c r="L56" s="234">
        <v>4</v>
      </c>
      <c r="M56" s="239" t="s">
        <v>634</v>
      </c>
      <c r="N56" s="239"/>
      <c r="O56" s="239"/>
      <c r="P56" s="240"/>
      <c r="Q56" s="252">
        <v>14</v>
      </c>
      <c r="R56" s="295"/>
      <c r="S56" s="202" t="s">
        <v>644</v>
      </c>
      <c r="T56" s="202"/>
      <c r="U56" s="202" t="s">
        <v>644</v>
      </c>
      <c r="V56" s="202"/>
      <c r="W56" s="202"/>
      <c r="X56" s="202"/>
      <c r="Y56" s="202"/>
      <c r="Z56" s="202" t="s">
        <v>644</v>
      </c>
      <c r="AA56" s="202" t="s">
        <v>644</v>
      </c>
      <c r="AB56" s="202"/>
      <c r="AC56" s="202"/>
      <c r="AD56" s="202"/>
      <c r="AE56" s="202"/>
      <c r="AF56" s="202" t="s">
        <v>644</v>
      </c>
      <c r="AG56" s="202"/>
      <c r="AH56" s="202"/>
      <c r="AI56" s="202"/>
      <c r="AJ56" s="202" t="s">
        <v>644</v>
      </c>
      <c r="AK56" s="202"/>
    </row>
    <row r="57" spans="1:37" ht="37.5" customHeight="1" x14ac:dyDescent="0.4">
      <c r="A57" s="247" t="s">
        <v>902</v>
      </c>
      <c r="B57" s="234">
        <v>193</v>
      </c>
      <c r="C57" s="234">
        <v>54</v>
      </c>
      <c r="D57" s="250" t="s">
        <v>853</v>
      </c>
      <c r="E57" s="249" t="s">
        <v>867</v>
      </c>
      <c r="F57" s="241" t="s">
        <v>861</v>
      </c>
      <c r="G57" s="245" t="s">
        <v>817</v>
      </c>
      <c r="H57" s="235">
        <v>45726</v>
      </c>
      <c r="I57" s="233" t="s">
        <v>894</v>
      </c>
      <c r="J57" s="243">
        <f>SUM(K57:L57)</f>
        <v>84</v>
      </c>
      <c r="K57" s="239">
        <v>37</v>
      </c>
      <c r="L57" s="239">
        <v>47</v>
      </c>
      <c r="M57" s="239" t="s">
        <v>638</v>
      </c>
      <c r="N57" s="239"/>
      <c r="O57" s="239"/>
      <c r="P57" s="240"/>
      <c r="Q57" s="252">
        <v>14</v>
      </c>
      <c r="R57" s="202"/>
      <c r="S57" s="202" t="s">
        <v>644</v>
      </c>
      <c r="T57" s="202"/>
      <c r="U57" s="202"/>
      <c r="V57" s="202"/>
      <c r="W57" s="202" t="s">
        <v>644</v>
      </c>
      <c r="X57" s="202"/>
      <c r="Y57" s="202"/>
      <c r="Z57" s="202"/>
      <c r="AA57" s="202" t="s">
        <v>644</v>
      </c>
      <c r="AB57" s="202"/>
      <c r="AC57" s="202"/>
      <c r="AD57" s="202"/>
      <c r="AE57" s="202"/>
      <c r="AF57" s="202" t="s">
        <v>644</v>
      </c>
      <c r="AG57" s="202" t="s">
        <v>644</v>
      </c>
      <c r="AH57" s="202"/>
      <c r="AI57" s="202"/>
      <c r="AJ57" s="202"/>
      <c r="AK57" s="202" t="s">
        <v>644</v>
      </c>
    </row>
    <row r="58" spans="1:37" ht="37.5" customHeight="1" x14ac:dyDescent="0.4">
      <c r="A58" s="247" t="s">
        <v>902</v>
      </c>
      <c r="B58" s="234">
        <v>194</v>
      </c>
      <c r="C58" s="234">
        <v>55</v>
      </c>
      <c r="D58" s="250" t="s">
        <v>842</v>
      </c>
      <c r="E58" s="249" t="s">
        <v>868</v>
      </c>
      <c r="F58" s="241" t="s">
        <v>861</v>
      </c>
      <c r="G58" s="245" t="s">
        <v>806</v>
      </c>
      <c r="H58" s="235">
        <v>45726</v>
      </c>
      <c r="I58" s="233" t="s">
        <v>887</v>
      </c>
      <c r="J58" s="243">
        <f>SUM(K58:L58)</f>
        <v>10</v>
      </c>
      <c r="K58" s="234">
        <v>6</v>
      </c>
      <c r="L58" s="234">
        <v>4</v>
      </c>
      <c r="M58" s="239" t="s">
        <v>637</v>
      </c>
      <c r="N58" s="239"/>
      <c r="O58" s="239"/>
      <c r="P58" s="240"/>
      <c r="Q58" s="252">
        <v>14</v>
      </c>
      <c r="R58" s="295"/>
      <c r="S58" s="202" t="s">
        <v>644</v>
      </c>
      <c r="T58" s="202" t="s">
        <v>644</v>
      </c>
      <c r="U58" s="202" t="s">
        <v>644</v>
      </c>
      <c r="V58" s="202"/>
      <c r="W58" s="202"/>
      <c r="X58" s="202" t="s">
        <v>644</v>
      </c>
      <c r="Y58" s="202"/>
      <c r="Z58" s="202" t="s">
        <v>644</v>
      </c>
      <c r="AA58" s="202"/>
      <c r="AB58" s="202"/>
      <c r="AC58" s="202"/>
      <c r="AD58" s="202"/>
      <c r="AE58" s="202"/>
      <c r="AF58" s="202" t="s">
        <v>644</v>
      </c>
      <c r="AG58" s="202"/>
      <c r="AH58" s="202"/>
      <c r="AI58" s="202"/>
      <c r="AJ58" s="202"/>
      <c r="AK58" s="202"/>
    </row>
    <row r="59" spans="1:37" ht="37.5" customHeight="1" x14ac:dyDescent="0.4">
      <c r="A59" s="247" t="s">
        <v>902</v>
      </c>
      <c r="B59" s="234">
        <v>195</v>
      </c>
      <c r="C59" s="234">
        <v>56</v>
      </c>
      <c r="D59" s="250" t="s">
        <v>845</v>
      </c>
      <c r="E59" s="249" t="s">
        <v>864</v>
      </c>
      <c r="F59" s="241" t="s">
        <v>860</v>
      </c>
      <c r="G59" s="245" t="s">
        <v>809</v>
      </c>
      <c r="H59" s="235">
        <v>45726</v>
      </c>
      <c r="I59" s="233" t="s">
        <v>889</v>
      </c>
      <c r="J59" s="243">
        <f>SUM(K59:L59)</f>
        <v>29</v>
      </c>
      <c r="K59" s="239">
        <v>22</v>
      </c>
      <c r="L59" s="239">
        <v>7</v>
      </c>
      <c r="M59" s="239" t="s">
        <v>636</v>
      </c>
      <c r="N59" s="239"/>
      <c r="O59" s="239"/>
      <c r="P59" s="240"/>
      <c r="Q59" s="252">
        <v>14</v>
      </c>
      <c r="R59" s="295"/>
      <c r="S59" s="202" t="s">
        <v>644</v>
      </c>
      <c r="T59" s="202"/>
      <c r="U59" s="202" t="s">
        <v>644</v>
      </c>
      <c r="V59" s="202"/>
      <c r="W59" s="202"/>
      <c r="X59" s="202"/>
      <c r="Y59" s="202"/>
      <c r="Z59" s="202"/>
      <c r="AA59" s="202"/>
      <c r="AB59" s="202"/>
      <c r="AC59" s="202"/>
      <c r="AD59" s="202" t="s">
        <v>644</v>
      </c>
      <c r="AE59" s="202" t="s">
        <v>644</v>
      </c>
      <c r="AF59" s="202" t="s">
        <v>644</v>
      </c>
      <c r="AG59" s="202" t="s">
        <v>644</v>
      </c>
      <c r="AH59" s="202"/>
      <c r="AI59" s="202"/>
      <c r="AJ59" s="202"/>
      <c r="AK59" s="202"/>
    </row>
    <row r="60" spans="1:37" ht="37.5" customHeight="1" x14ac:dyDescent="0.4">
      <c r="A60" s="247" t="s">
        <v>902</v>
      </c>
      <c r="B60" s="234">
        <v>196</v>
      </c>
      <c r="C60" s="234">
        <v>57</v>
      </c>
      <c r="D60" s="250" t="s">
        <v>826</v>
      </c>
      <c r="E60" s="249" t="s">
        <v>864</v>
      </c>
      <c r="F60" s="241" t="s">
        <v>861</v>
      </c>
      <c r="G60" s="245" t="s">
        <v>790</v>
      </c>
      <c r="H60" s="235">
        <v>45726</v>
      </c>
      <c r="I60" s="233" t="s">
        <v>900</v>
      </c>
      <c r="J60" s="243">
        <f>SUM(K60:L60)</f>
        <v>45</v>
      </c>
      <c r="K60" s="234">
        <v>36</v>
      </c>
      <c r="L60" s="234">
        <v>9</v>
      </c>
      <c r="M60" s="239" t="s">
        <v>636</v>
      </c>
      <c r="N60" s="239"/>
      <c r="O60" s="239"/>
      <c r="P60" s="240"/>
      <c r="Q60" s="252">
        <v>14</v>
      </c>
      <c r="R60" s="295"/>
      <c r="S60" s="202"/>
      <c r="T60" s="202"/>
      <c r="U60" s="202"/>
      <c r="V60" s="202" t="s">
        <v>644</v>
      </c>
      <c r="W60" s="202"/>
      <c r="X60" s="202"/>
      <c r="Y60" s="202"/>
      <c r="Z60" s="202"/>
      <c r="AA60" s="202" t="s">
        <v>644</v>
      </c>
      <c r="AB60" s="202" t="s">
        <v>644</v>
      </c>
      <c r="AC60" s="202" t="s">
        <v>644</v>
      </c>
      <c r="AD60" s="202"/>
      <c r="AE60" s="202"/>
      <c r="AF60" s="202"/>
      <c r="AG60" s="202" t="s">
        <v>644</v>
      </c>
      <c r="AH60" s="202"/>
      <c r="AI60" s="202"/>
      <c r="AJ60" s="202" t="s">
        <v>644</v>
      </c>
      <c r="AK60" s="202"/>
    </row>
    <row r="61" spans="1:37" ht="37.5" customHeight="1" x14ac:dyDescent="0.4">
      <c r="A61" s="247" t="s">
        <v>902</v>
      </c>
      <c r="B61" s="234">
        <v>197</v>
      </c>
      <c r="C61" s="234">
        <v>58</v>
      </c>
      <c r="D61" s="303" t="s">
        <v>855</v>
      </c>
      <c r="E61" s="249" t="s">
        <v>870</v>
      </c>
      <c r="F61" s="241" t="s">
        <v>863</v>
      </c>
      <c r="G61" s="253" t="s">
        <v>819</v>
      </c>
      <c r="H61" s="235">
        <v>45726</v>
      </c>
      <c r="I61" s="233" t="s">
        <v>907</v>
      </c>
      <c r="J61" s="243">
        <v>35</v>
      </c>
      <c r="K61" s="239">
        <v>20</v>
      </c>
      <c r="L61" s="239">
        <v>15</v>
      </c>
      <c r="M61" s="239" t="s">
        <v>175</v>
      </c>
      <c r="N61" s="239"/>
      <c r="O61" s="239" t="s">
        <v>667</v>
      </c>
      <c r="P61" s="240" t="s">
        <v>667</v>
      </c>
      <c r="Q61" s="252">
        <v>14</v>
      </c>
      <c r="R61" s="295"/>
      <c r="S61" s="202" t="s">
        <v>644</v>
      </c>
      <c r="T61" s="202" t="s">
        <v>644</v>
      </c>
      <c r="U61" s="202" t="s">
        <v>644</v>
      </c>
      <c r="V61" s="202"/>
      <c r="W61" s="202"/>
      <c r="X61" s="202"/>
      <c r="Y61" s="202"/>
      <c r="Z61" s="202"/>
      <c r="AA61" s="202"/>
      <c r="AB61" s="202"/>
      <c r="AC61" s="202"/>
      <c r="AD61" s="202" t="s">
        <v>644</v>
      </c>
      <c r="AE61" s="202"/>
      <c r="AF61" s="202" t="s">
        <v>644</v>
      </c>
      <c r="AG61" s="202"/>
      <c r="AH61" s="202"/>
      <c r="AI61" s="202"/>
      <c r="AJ61" s="202" t="s">
        <v>644</v>
      </c>
      <c r="AK61" s="202"/>
    </row>
    <row r="62" spans="1:37" ht="37.5" customHeight="1" x14ac:dyDescent="0.4">
      <c r="A62" s="247" t="s">
        <v>902</v>
      </c>
      <c r="B62" s="234">
        <v>198</v>
      </c>
      <c r="C62" s="234">
        <v>59</v>
      </c>
      <c r="D62" s="250" t="s">
        <v>829</v>
      </c>
      <c r="E62" s="238" t="s">
        <v>399</v>
      </c>
      <c r="F62" s="241" t="s">
        <v>862</v>
      </c>
      <c r="G62" s="245" t="s">
        <v>793</v>
      </c>
      <c r="H62" s="235">
        <v>45726</v>
      </c>
      <c r="I62" s="233" t="s">
        <v>877</v>
      </c>
      <c r="J62" s="243">
        <f>SUM(K62:L62)</f>
        <v>13</v>
      </c>
      <c r="K62" s="239">
        <v>7</v>
      </c>
      <c r="L62" s="239">
        <v>6</v>
      </c>
      <c r="M62" s="234" t="s">
        <v>631</v>
      </c>
      <c r="N62" s="239"/>
      <c r="O62" s="239"/>
      <c r="P62" s="240"/>
      <c r="Q62" s="252">
        <v>14</v>
      </c>
      <c r="R62" s="295"/>
      <c r="S62" s="202"/>
      <c r="T62" s="202"/>
      <c r="U62" s="202" t="s">
        <v>644</v>
      </c>
      <c r="V62" s="202" t="s">
        <v>644</v>
      </c>
      <c r="W62" s="202"/>
      <c r="X62" s="202"/>
      <c r="Y62" s="202"/>
      <c r="Z62" s="202"/>
      <c r="AA62" s="202" t="s">
        <v>644</v>
      </c>
      <c r="AB62" s="202"/>
      <c r="AC62" s="202"/>
      <c r="AD62" s="202"/>
      <c r="AE62" s="202"/>
      <c r="AF62" s="202" t="s">
        <v>644</v>
      </c>
      <c r="AG62" s="202"/>
      <c r="AH62" s="202"/>
      <c r="AI62" s="202" t="s">
        <v>644</v>
      </c>
      <c r="AJ62" s="202" t="s">
        <v>644</v>
      </c>
      <c r="AK62" s="202"/>
    </row>
    <row r="63" spans="1:37" ht="30" customHeight="1" x14ac:dyDescent="0.4">
      <c r="B63" s="254"/>
      <c r="C63" s="254"/>
      <c r="D63" s="258"/>
      <c r="E63" s="260"/>
      <c r="F63" s="256"/>
      <c r="G63" s="257"/>
      <c r="H63" s="255"/>
      <c r="I63" s="257"/>
      <c r="J63" s="259"/>
      <c r="K63" s="259"/>
      <c r="L63" s="259"/>
      <c r="M63" s="259"/>
      <c r="N63" s="259"/>
      <c r="O63" s="260"/>
      <c r="P63" s="260"/>
      <c r="Q63" s="287" t="s">
        <v>644</v>
      </c>
      <c r="R63" s="288">
        <f t="shared" ref="R63:AK63" si="3">COUNTIF(R4:R62,"×")</f>
        <v>7</v>
      </c>
      <c r="S63" s="288">
        <f t="shared" si="3"/>
        <v>26</v>
      </c>
      <c r="T63" s="288">
        <f t="shared" si="3"/>
        <v>15</v>
      </c>
      <c r="U63" s="288">
        <f t="shared" si="3"/>
        <v>20</v>
      </c>
      <c r="V63" s="288">
        <f t="shared" si="3"/>
        <v>11</v>
      </c>
      <c r="W63" s="288">
        <f t="shared" si="3"/>
        <v>6</v>
      </c>
      <c r="X63" s="288">
        <f t="shared" si="3"/>
        <v>24</v>
      </c>
      <c r="Y63" s="288">
        <f t="shared" si="3"/>
        <v>25</v>
      </c>
      <c r="Z63" s="288">
        <f t="shared" si="3"/>
        <v>20</v>
      </c>
      <c r="AA63" s="288">
        <f t="shared" si="3"/>
        <v>13</v>
      </c>
      <c r="AB63" s="288">
        <f t="shared" si="3"/>
        <v>12</v>
      </c>
      <c r="AC63" s="288">
        <f t="shared" si="3"/>
        <v>15</v>
      </c>
      <c r="AD63" s="288">
        <f t="shared" si="3"/>
        <v>17</v>
      </c>
      <c r="AE63" s="288">
        <f t="shared" si="3"/>
        <v>8</v>
      </c>
      <c r="AF63" s="288">
        <f t="shared" si="3"/>
        <v>38</v>
      </c>
      <c r="AG63" s="288">
        <f t="shared" si="3"/>
        <v>11</v>
      </c>
      <c r="AH63" s="288">
        <f t="shared" si="3"/>
        <v>0</v>
      </c>
      <c r="AI63" s="288">
        <f t="shared" si="3"/>
        <v>10</v>
      </c>
      <c r="AJ63" s="288">
        <f t="shared" si="3"/>
        <v>31</v>
      </c>
      <c r="AK63" s="288">
        <f t="shared" si="3"/>
        <v>4</v>
      </c>
    </row>
    <row r="64" spans="1:37" ht="30" customHeight="1" x14ac:dyDescent="0.4">
      <c r="B64" s="259"/>
      <c r="C64" s="254"/>
      <c r="D64" s="265"/>
      <c r="E64" s="267"/>
      <c r="F64" s="262"/>
      <c r="G64" s="264"/>
      <c r="H64" s="261"/>
      <c r="I64" s="263"/>
      <c r="J64" s="266"/>
      <c r="K64" s="254"/>
      <c r="L64" s="254"/>
      <c r="N64" s="268"/>
      <c r="O64" s="254"/>
      <c r="P64" s="254"/>
      <c r="Q64" s="289" t="s">
        <v>666</v>
      </c>
      <c r="R64" s="269">
        <f>(59-R63)/59</f>
        <v>0.88135593220338981</v>
      </c>
      <c r="S64" s="269">
        <f t="shared" ref="S64:AK64" si="4">(59-S63)/59</f>
        <v>0.55932203389830504</v>
      </c>
      <c r="T64" s="269">
        <f t="shared" si="4"/>
        <v>0.74576271186440679</v>
      </c>
      <c r="U64" s="269">
        <f t="shared" si="4"/>
        <v>0.66101694915254239</v>
      </c>
      <c r="V64" s="269">
        <f t="shared" si="4"/>
        <v>0.81355932203389836</v>
      </c>
      <c r="W64" s="269">
        <f t="shared" si="4"/>
        <v>0.89830508474576276</v>
      </c>
      <c r="X64" s="269">
        <f t="shared" si="4"/>
        <v>0.59322033898305082</v>
      </c>
      <c r="Y64" s="269">
        <f t="shared" si="4"/>
        <v>0.57627118644067798</v>
      </c>
      <c r="Z64" s="269">
        <f t="shared" si="4"/>
        <v>0.66101694915254239</v>
      </c>
      <c r="AA64" s="269">
        <f t="shared" si="4"/>
        <v>0.77966101694915257</v>
      </c>
      <c r="AB64" s="269">
        <f t="shared" si="4"/>
        <v>0.79661016949152541</v>
      </c>
      <c r="AC64" s="269">
        <f t="shared" si="4"/>
        <v>0.74576271186440679</v>
      </c>
      <c r="AD64" s="269">
        <f t="shared" si="4"/>
        <v>0.71186440677966101</v>
      </c>
      <c r="AE64" s="269">
        <f t="shared" si="4"/>
        <v>0.86440677966101698</v>
      </c>
      <c r="AF64" s="269">
        <f t="shared" si="4"/>
        <v>0.3559322033898305</v>
      </c>
      <c r="AG64" s="269">
        <f t="shared" si="4"/>
        <v>0.81355932203389836</v>
      </c>
      <c r="AH64" s="269">
        <f t="shared" si="4"/>
        <v>1</v>
      </c>
      <c r="AI64" s="269">
        <f t="shared" si="4"/>
        <v>0.83050847457627119</v>
      </c>
      <c r="AJ64" s="269">
        <f t="shared" si="4"/>
        <v>0.47457627118644069</v>
      </c>
      <c r="AK64" s="269">
        <f t="shared" si="4"/>
        <v>0.93220338983050843</v>
      </c>
    </row>
    <row r="65" spans="1:37" s="270" customFormat="1" ht="30" customHeight="1" x14ac:dyDescent="0.4">
      <c r="B65" s="271"/>
      <c r="C65" s="272"/>
      <c r="D65" s="276"/>
      <c r="E65" s="277"/>
      <c r="F65" s="273"/>
      <c r="G65" s="275"/>
      <c r="H65" s="272"/>
      <c r="I65" s="274"/>
      <c r="J65" s="272"/>
      <c r="K65" s="272"/>
      <c r="L65" s="272"/>
      <c r="M65" s="274"/>
      <c r="N65" s="278"/>
      <c r="O65" s="272"/>
      <c r="P65" s="272"/>
      <c r="Q65" s="290" t="s">
        <v>667</v>
      </c>
      <c r="R65" s="279">
        <f>$C$62-R63</f>
        <v>52</v>
      </c>
      <c r="S65" s="279">
        <f t="shared" ref="S65:AK65" si="5">$C$62-S63</f>
        <v>33</v>
      </c>
      <c r="T65" s="279">
        <f t="shared" si="5"/>
        <v>44</v>
      </c>
      <c r="U65" s="279">
        <f t="shared" si="5"/>
        <v>39</v>
      </c>
      <c r="V65" s="279">
        <f t="shared" si="5"/>
        <v>48</v>
      </c>
      <c r="W65" s="279">
        <f t="shared" si="5"/>
        <v>53</v>
      </c>
      <c r="X65" s="279">
        <f t="shared" si="5"/>
        <v>35</v>
      </c>
      <c r="Y65" s="279">
        <f t="shared" si="5"/>
        <v>34</v>
      </c>
      <c r="Z65" s="279">
        <f t="shared" si="5"/>
        <v>39</v>
      </c>
      <c r="AA65" s="279">
        <f t="shared" si="5"/>
        <v>46</v>
      </c>
      <c r="AB65" s="279">
        <f t="shared" si="5"/>
        <v>47</v>
      </c>
      <c r="AC65" s="279">
        <f t="shared" si="5"/>
        <v>44</v>
      </c>
      <c r="AD65" s="279">
        <f t="shared" si="5"/>
        <v>42</v>
      </c>
      <c r="AE65" s="279">
        <f t="shared" si="5"/>
        <v>51</v>
      </c>
      <c r="AF65" s="279">
        <f t="shared" si="5"/>
        <v>21</v>
      </c>
      <c r="AG65" s="279">
        <f t="shared" si="5"/>
        <v>48</v>
      </c>
      <c r="AH65" s="279">
        <f t="shared" si="5"/>
        <v>59</v>
      </c>
      <c r="AI65" s="279">
        <f t="shared" si="5"/>
        <v>49</v>
      </c>
      <c r="AJ65" s="279">
        <f t="shared" si="5"/>
        <v>28</v>
      </c>
      <c r="AK65" s="279">
        <f t="shared" si="5"/>
        <v>55</v>
      </c>
    </row>
    <row r="66" spans="1:37" x14ac:dyDescent="0.4">
      <c r="E66" s="281"/>
      <c r="F66" s="256"/>
      <c r="G66" s="280"/>
      <c r="H66" s="280"/>
      <c r="I66" s="280"/>
    </row>
    <row r="67" spans="1:37" ht="25.5" customHeight="1" x14ac:dyDescent="0.4">
      <c r="D67" s="264" t="s">
        <v>17</v>
      </c>
      <c r="E67" s="282"/>
      <c r="F67" s="46" t="s">
        <v>382</v>
      </c>
      <c r="H67" s="46" t="s">
        <v>36</v>
      </c>
      <c r="I67" s="46" t="s">
        <v>384</v>
      </c>
      <c r="Q67" s="263"/>
    </row>
    <row r="68" spans="1:37" ht="25.5" customHeight="1" x14ac:dyDescent="0.4">
      <c r="D68" s="264" t="s">
        <v>18</v>
      </c>
      <c r="E68" s="45"/>
      <c r="F68" s="46">
        <v>70</v>
      </c>
      <c r="H68" s="46" t="s">
        <v>264</v>
      </c>
      <c r="I68" s="46" t="s">
        <v>386</v>
      </c>
      <c r="Q68" s="263"/>
    </row>
    <row r="69" spans="1:37" ht="25.5" customHeight="1" x14ac:dyDescent="0.4">
      <c r="D69" s="264" t="s">
        <v>19</v>
      </c>
      <c r="E69" s="45"/>
      <c r="F69" s="46">
        <v>38</v>
      </c>
      <c r="H69" s="46" t="s">
        <v>383</v>
      </c>
      <c r="I69" s="46" t="s">
        <v>385</v>
      </c>
      <c r="J69" s="283"/>
      <c r="Q69" s="263"/>
    </row>
    <row r="70" spans="1:37" s="231" customFormat="1" ht="25.5" customHeight="1" x14ac:dyDescent="0.4">
      <c r="A70" s="45"/>
      <c r="B70" s="45"/>
      <c r="D70" s="264" t="s">
        <v>20</v>
      </c>
      <c r="E70" s="45"/>
      <c r="F70" s="46">
        <v>31</v>
      </c>
      <c r="H70" s="46" t="s">
        <v>383</v>
      </c>
      <c r="I70" s="46" t="s">
        <v>712</v>
      </c>
      <c r="J70" s="283"/>
      <c r="K70" s="45"/>
      <c r="L70" s="45"/>
      <c r="M70" s="263"/>
      <c r="N70" s="45"/>
      <c r="O70" s="45"/>
      <c r="P70" s="45"/>
      <c r="Q70" s="263"/>
    </row>
    <row r="71" spans="1:37" s="231" customFormat="1" ht="25.5" customHeight="1" x14ac:dyDescent="0.4">
      <c r="A71" s="45"/>
      <c r="B71" s="45"/>
      <c r="D71" s="264" t="s">
        <v>21</v>
      </c>
      <c r="E71" s="45"/>
      <c r="F71" s="46">
        <v>59</v>
      </c>
      <c r="H71" s="46" t="s">
        <v>897</v>
      </c>
      <c r="I71" s="46"/>
      <c r="J71" s="283"/>
      <c r="K71" s="45"/>
      <c r="L71" s="45"/>
      <c r="M71" s="263"/>
      <c r="N71" s="45"/>
      <c r="O71" s="45"/>
      <c r="P71" s="45"/>
      <c r="Q71" s="263"/>
    </row>
    <row r="72" spans="1:37" s="231" customFormat="1" ht="25.5" customHeight="1" x14ac:dyDescent="0.4">
      <c r="A72" s="45"/>
      <c r="B72" s="45"/>
      <c r="D72" s="264" t="s">
        <v>22</v>
      </c>
      <c r="E72" s="45"/>
      <c r="F72" s="46">
        <f>SUM(F68:F71)</f>
        <v>198</v>
      </c>
      <c r="H72" s="304" t="s">
        <v>244</v>
      </c>
      <c r="I72" s="305"/>
      <c r="J72" s="283"/>
      <c r="K72" s="45"/>
      <c r="L72" s="45"/>
      <c r="M72" s="263"/>
      <c r="N72" s="45"/>
      <c r="O72" s="45"/>
      <c r="P72" s="45"/>
      <c r="Q72" s="263"/>
    </row>
    <row r="73" spans="1:37" s="231" customFormat="1" ht="25.5" customHeight="1" x14ac:dyDescent="0.4">
      <c r="A73" s="45"/>
      <c r="B73" s="45"/>
      <c r="C73" s="45"/>
      <c r="D73" s="264" t="s">
        <v>23</v>
      </c>
      <c r="E73" s="45"/>
      <c r="F73" s="230"/>
      <c r="G73" s="285"/>
      <c r="H73" s="45"/>
      <c r="I73" s="283"/>
      <c r="J73" s="283"/>
      <c r="K73" s="45"/>
      <c r="L73" s="45"/>
      <c r="M73" s="263"/>
      <c r="N73" s="45"/>
      <c r="O73" s="45"/>
      <c r="P73" s="45"/>
      <c r="Q73" s="263"/>
    </row>
    <row r="74" spans="1:37" s="231" customFormat="1" ht="25.5" customHeight="1" x14ac:dyDescent="0.4">
      <c r="A74" s="45"/>
      <c r="B74" s="45"/>
      <c r="C74" s="45"/>
      <c r="D74" s="264" t="s">
        <v>24</v>
      </c>
      <c r="E74" s="45"/>
      <c r="F74" s="284"/>
      <c r="G74" s="285"/>
      <c r="H74" s="45"/>
      <c r="I74" s="283"/>
      <c r="J74" s="283"/>
      <c r="K74" s="45"/>
      <c r="L74" s="45"/>
      <c r="M74" s="263"/>
      <c r="N74" s="45"/>
      <c r="O74" s="45"/>
      <c r="P74" s="45"/>
      <c r="Q74" s="263"/>
    </row>
    <row r="75" spans="1:37" s="231" customFormat="1" ht="25.5" customHeight="1" x14ac:dyDescent="0.4">
      <c r="A75" s="45"/>
      <c r="B75" s="45"/>
      <c r="C75" s="45"/>
      <c r="D75" s="264" t="s">
        <v>243</v>
      </c>
      <c r="E75" s="45"/>
      <c r="F75" s="284"/>
      <c r="G75" s="285"/>
      <c r="H75" s="45"/>
      <c r="I75" s="283"/>
      <c r="J75" s="283"/>
      <c r="K75" s="45"/>
      <c r="L75" s="45"/>
      <c r="M75" s="263"/>
      <c r="N75" s="45"/>
      <c r="O75" s="45"/>
      <c r="P75" s="45"/>
      <c r="Q75" s="263"/>
    </row>
    <row r="76" spans="1:37" s="231" customFormat="1" ht="25.5" customHeight="1" x14ac:dyDescent="0.4">
      <c r="A76" s="45"/>
      <c r="B76" s="45"/>
      <c r="C76" s="45"/>
      <c r="D76" s="264" t="s">
        <v>25</v>
      </c>
      <c r="E76" s="45"/>
      <c r="F76" s="284"/>
      <c r="G76" s="285"/>
      <c r="H76" s="45"/>
      <c r="I76" s="283"/>
      <c r="J76" s="283"/>
      <c r="K76" s="45"/>
      <c r="L76" s="45"/>
      <c r="M76" s="263"/>
      <c r="N76" s="45"/>
      <c r="O76" s="45"/>
      <c r="P76" s="45"/>
      <c r="Q76" s="263"/>
    </row>
    <row r="77" spans="1:37" s="231" customFormat="1" ht="25.5" customHeight="1" x14ac:dyDescent="0.4">
      <c r="A77" s="45"/>
      <c r="B77" s="45"/>
      <c r="C77" s="45"/>
      <c r="D77" s="264" t="s">
        <v>26</v>
      </c>
      <c r="E77" s="45"/>
      <c r="F77" s="284"/>
      <c r="G77" s="285"/>
      <c r="H77" s="45"/>
      <c r="I77" s="283"/>
      <c r="J77" s="283"/>
      <c r="K77" s="45"/>
      <c r="L77" s="45"/>
      <c r="M77" s="263"/>
      <c r="N77" s="45"/>
      <c r="O77" s="45"/>
      <c r="P77" s="45"/>
      <c r="Q77" s="263"/>
    </row>
    <row r="78" spans="1:37" s="231" customFormat="1" ht="25.5" customHeight="1" x14ac:dyDescent="0.4">
      <c r="A78" s="45"/>
      <c r="B78" s="45"/>
      <c r="C78" s="45"/>
      <c r="D78" s="264" t="s">
        <v>27</v>
      </c>
      <c r="E78" s="45"/>
      <c r="F78" s="284"/>
      <c r="G78" s="285"/>
      <c r="H78" s="45"/>
      <c r="I78" s="283"/>
      <c r="J78" s="283"/>
      <c r="K78" s="45"/>
      <c r="L78" s="45"/>
      <c r="M78" s="263"/>
      <c r="N78" s="45"/>
      <c r="O78" s="45"/>
      <c r="P78" s="45"/>
      <c r="Q78" s="263"/>
    </row>
    <row r="79" spans="1:37" s="231" customFormat="1" ht="25.5" customHeight="1" x14ac:dyDescent="0.4">
      <c r="A79" s="45"/>
      <c r="B79" s="45"/>
      <c r="C79" s="45"/>
      <c r="D79" s="264" t="s">
        <v>28</v>
      </c>
      <c r="E79" s="45"/>
      <c r="F79" s="284"/>
      <c r="G79" s="285"/>
      <c r="H79" s="45"/>
      <c r="I79" s="283"/>
      <c r="J79" s="283"/>
      <c r="K79" s="45"/>
      <c r="L79" s="45"/>
      <c r="M79" s="263"/>
      <c r="N79" s="45"/>
      <c r="O79" s="45"/>
      <c r="P79" s="45"/>
      <c r="Q79" s="263"/>
    </row>
    <row r="80" spans="1:37" s="231" customFormat="1" ht="25.5" customHeight="1" x14ac:dyDescent="0.4">
      <c r="A80" s="45"/>
      <c r="B80" s="45"/>
      <c r="C80" s="45"/>
      <c r="D80" s="264" t="s">
        <v>29</v>
      </c>
      <c r="E80" s="45"/>
      <c r="F80" s="284"/>
      <c r="G80" s="285"/>
      <c r="H80" s="45"/>
      <c r="I80" s="283"/>
      <c r="J80" s="283"/>
      <c r="K80" s="45"/>
      <c r="L80" s="45"/>
      <c r="M80" s="263"/>
      <c r="N80" s="45"/>
      <c r="O80" s="45"/>
      <c r="P80" s="45"/>
      <c r="Q80" s="263"/>
    </row>
    <row r="81" spans="1:17" s="231" customFormat="1" ht="25.5" customHeight="1" x14ac:dyDescent="0.4">
      <c r="A81" s="45"/>
      <c r="B81" s="45"/>
      <c r="C81" s="45"/>
      <c r="D81" s="264" t="s">
        <v>30</v>
      </c>
      <c r="E81" s="45"/>
      <c r="F81" s="284"/>
      <c r="G81" s="285"/>
      <c r="H81" s="45"/>
      <c r="I81" s="283"/>
      <c r="J81" s="283"/>
      <c r="K81" s="45"/>
      <c r="L81" s="45"/>
      <c r="M81" s="263"/>
      <c r="N81" s="45"/>
      <c r="O81" s="45"/>
      <c r="P81" s="45"/>
      <c r="Q81" s="263"/>
    </row>
    <row r="82" spans="1:17" s="231" customFormat="1" ht="25.5" customHeight="1" x14ac:dyDescent="0.4">
      <c r="A82" s="45"/>
      <c r="B82" s="45"/>
      <c r="C82" s="45"/>
      <c r="D82" s="264" t="s">
        <v>31</v>
      </c>
      <c r="E82" s="45"/>
      <c r="F82" s="284"/>
      <c r="G82" s="285"/>
      <c r="H82" s="45"/>
      <c r="I82" s="283"/>
      <c r="J82" s="283"/>
      <c r="K82" s="45"/>
      <c r="L82" s="45"/>
      <c r="M82" s="263"/>
      <c r="N82" s="45"/>
      <c r="O82" s="45"/>
      <c r="P82" s="45"/>
      <c r="Q82" s="263"/>
    </row>
    <row r="83" spans="1:17" s="231" customFormat="1" ht="25.5" customHeight="1" x14ac:dyDescent="0.4">
      <c r="A83" s="45"/>
      <c r="B83" s="45"/>
      <c r="C83" s="45"/>
      <c r="D83" s="264" t="s">
        <v>32</v>
      </c>
      <c r="E83" s="45"/>
      <c r="F83" s="284"/>
      <c r="G83" s="285"/>
      <c r="H83" s="45"/>
      <c r="I83" s="283"/>
      <c r="J83" s="283"/>
      <c r="K83" s="45"/>
      <c r="L83" s="45"/>
      <c r="M83" s="263"/>
      <c r="N83" s="45"/>
      <c r="O83" s="45"/>
      <c r="P83" s="45"/>
      <c r="Q83" s="263"/>
    </row>
    <row r="84" spans="1:17" s="231" customFormat="1" ht="25.5" customHeight="1" x14ac:dyDescent="0.4">
      <c r="A84" s="45"/>
      <c r="B84" s="45"/>
      <c r="C84" s="45"/>
      <c r="D84" s="264" t="s">
        <v>33</v>
      </c>
      <c r="E84" s="45"/>
      <c r="F84" s="284"/>
      <c r="G84" s="285"/>
      <c r="H84" s="45"/>
      <c r="I84" s="283"/>
      <c r="J84" s="283"/>
      <c r="K84" s="45"/>
      <c r="L84" s="45"/>
      <c r="M84" s="263"/>
      <c r="N84" s="45"/>
      <c r="O84" s="45"/>
      <c r="P84" s="45"/>
      <c r="Q84" s="263"/>
    </row>
    <row r="85" spans="1:17" s="231" customFormat="1" ht="25.5" customHeight="1" x14ac:dyDescent="0.4">
      <c r="A85" s="45"/>
      <c r="B85" s="45"/>
      <c r="C85" s="45"/>
      <c r="D85" s="264" t="s">
        <v>34</v>
      </c>
      <c r="E85" s="45"/>
      <c r="F85" s="284"/>
      <c r="G85" s="285"/>
      <c r="H85" s="45"/>
      <c r="I85" s="283"/>
      <c r="J85" s="283"/>
      <c r="K85" s="45"/>
      <c r="L85" s="45"/>
      <c r="M85" s="263"/>
      <c r="N85" s="45"/>
      <c r="O85" s="45"/>
      <c r="P85" s="45"/>
      <c r="Q85" s="263"/>
    </row>
    <row r="86" spans="1:17" s="231" customFormat="1" ht="25.5" customHeight="1" x14ac:dyDescent="0.4">
      <c r="A86" s="45"/>
      <c r="B86" s="45"/>
      <c r="C86" s="45"/>
      <c r="D86" s="264" t="s">
        <v>35</v>
      </c>
      <c r="E86" s="45"/>
      <c r="F86" s="284"/>
      <c r="G86" s="285"/>
      <c r="H86" s="45"/>
      <c r="I86" s="283"/>
      <c r="J86" s="283"/>
      <c r="K86" s="45"/>
      <c r="L86" s="45"/>
      <c r="M86" s="263"/>
      <c r="N86" s="45"/>
      <c r="O86" s="45"/>
      <c r="P86" s="45"/>
      <c r="Q86" s="263"/>
    </row>
    <row r="87" spans="1:17" s="231" customFormat="1" ht="31.5" customHeight="1" x14ac:dyDescent="0.4">
      <c r="A87" s="45"/>
      <c r="B87" s="45"/>
      <c r="C87" s="45"/>
      <c r="D87" s="285"/>
      <c r="E87" s="45"/>
      <c r="F87" s="284"/>
      <c r="G87" s="285"/>
      <c r="H87" s="45"/>
      <c r="I87" s="283"/>
      <c r="K87" s="45"/>
      <c r="L87" s="45"/>
      <c r="M87" s="263"/>
      <c r="N87" s="45"/>
      <c r="O87" s="45"/>
      <c r="P87" s="45"/>
    </row>
    <row r="88" spans="1:17" s="231" customFormat="1" ht="31.5" customHeight="1" x14ac:dyDescent="0.4">
      <c r="A88" s="45"/>
      <c r="B88" s="45"/>
      <c r="C88" s="45"/>
      <c r="D88" s="285"/>
      <c r="E88" s="45"/>
      <c r="F88" s="284"/>
      <c r="G88" s="285"/>
      <c r="H88" s="45"/>
      <c r="I88" s="283"/>
      <c r="K88" s="45"/>
      <c r="L88" s="45"/>
      <c r="M88" s="263"/>
      <c r="N88" s="45"/>
      <c r="O88" s="45"/>
      <c r="P88" s="45"/>
    </row>
    <row r="89" spans="1:17" s="231" customFormat="1" ht="31.5" customHeight="1" x14ac:dyDescent="0.4">
      <c r="A89" s="45"/>
      <c r="B89" s="45"/>
      <c r="C89" s="45"/>
      <c r="D89" s="285"/>
      <c r="E89" s="45"/>
      <c r="F89" s="284"/>
      <c r="G89" s="285"/>
      <c r="H89" s="45"/>
      <c r="I89" s="283"/>
      <c r="K89" s="45"/>
      <c r="L89" s="45"/>
      <c r="M89" s="263"/>
      <c r="N89" s="45"/>
      <c r="O89" s="45"/>
      <c r="P89" s="45"/>
    </row>
    <row r="90" spans="1:17" s="231" customFormat="1" ht="31.5" customHeight="1" x14ac:dyDescent="0.4">
      <c r="A90" s="45"/>
      <c r="B90" s="45"/>
      <c r="C90" s="45"/>
      <c r="D90" s="285"/>
      <c r="E90" s="45"/>
      <c r="F90" s="284"/>
      <c r="G90" s="285"/>
      <c r="H90" s="45"/>
      <c r="I90" s="283"/>
      <c r="K90" s="45"/>
      <c r="L90" s="45"/>
      <c r="M90" s="263"/>
      <c r="N90" s="45"/>
      <c r="O90" s="45"/>
      <c r="P90" s="45"/>
    </row>
    <row r="91" spans="1:17" s="231" customFormat="1" x14ac:dyDescent="0.4">
      <c r="A91" s="45"/>
      <c r="B91" s="45"/>
      <c r="C91" s="45"/>
      <c r="D91" s="45"/>
      <c r="E91" s="232"/>
      <c r="F91" s="284"/>
      <c r="G91" s="285"/>
      <c r="H91" s="45"/>
      <c r="I91" s="283"/>
      <c r="K91" s="45"/>
      <c r="L91" s="45"/>
      <c r="M91" s="263"/>
      <c r="N91" s="45"/>
      <c r="O91" s="45"/>
      <c r="P91" s="45"/>
    </row>
    <row r="92" spans="1:17" s="231" customFormat="1" x14ac:dyDescent="0.4">
      <c r="A92" s="45"/>
      <c r="B92" s="45"/>
      <c r="C92" s="45"/>
      <c r="D92" s="45"/>
      <c r="E92" s="232"/>
      <c r="F92" s="284"/>
      <c r="G92" s="285"/>
      <c r="H92" s="285"/>
      <c r="I92" s="283"/>
      <c r="K92" s="45"/>
      <c r="L92" s="45"/>
      <c r="M92" s="263"/>
      <c r="N92" s="45"/>
      <c r="O92" s="45"/>
      <c r="P92" s="45"/>
    </row>
    <row r="93" spans="1:17" s="231" customFormat="1" x14ac:dyDescent="0.4">
      <c r="A93" s="45"/>
      <c r="B93" s="45"/>
      <c r="C93" s="45"/>
      <c r="D93" s="45"/>
      <c r="E93" s="232"/>
      <c r="F93" s="284"/>
      <c r="G93" s="45"/>
      <c r="H93" s="285"/>
      <c r="K93" s="45"/>
      <c r="L93" s="45"/>
      <c r="M93" s="263"/>
      <c r="N93" s="45"/>
      <c r="O93" s="45"/>
      <c r="P93" s="45"/>
    </row>
  </sheetData>
  <autoFilter ref="A3:O90" xr:uid="{00000000-0009-0000-0000-000000000000}"/>
  <mergeCells count="34">
    <mergeCell ref="AB2:AB3"/>
    <mergeCell ref="W2:W3"/>
    <mergeCell ref="X2:X3"/>
    <mergeCell ref="Y2:Y3"/>
    <mergeCell ref="Z2:Z3"/>
    <mergeCell ref="AA2:AA3"/>
    <mergeCell ref="AI2:AI3"/>
    <mergeCell ref="AJ2:AJ3"/>
    <mergeCell ref="AK2:AK3"/>
    <mergeCell ref="AC2:AC3"/>
    <mergeCell ref="AD2:AD3"/>
    <mergeCell ref="AE2:AE3"/>
    <mergeCell ref="AF2:AF3"/>
    <mergeCell ref="AG2:AG3"/>
    <mergeCell ref="AH2:AH3"/>
    <mergeCell ref="I2:I3"/>
    <mergeCell ref="G2:G3"/>
    <mergeCell ref="V2:V3"/>
    <mergeCell ref="J2:L2"/>
    <mergeCell ref="M2:M3"/>
    <mergeCell ref="N2:N3"/>
    <mergeCell ref="O2:O3"/>
    <mergeCell ref="P2:P3"/>
    <mergeCell ref="Q2:Q3"/>
    <mergeCell ref="R2:R3"/>
    <mergeCell ref="S2:S3"/>
    <mergeCell ref="T2:T3"/>
    <mergeCell ref="U2:U3"/>
    <mergeCell ref="B1:D1"/>
    <mergeCell ref="D2:D3"/>
    <mergeCell ref="B2:B3"/>
    <mergeCell ref="H2:H3"/>
    <mergeCell ref="F2:F3"/>
    <mergeCell ref="E2:E3"/>
  </mergeCells>
  <phoneticPr fontId="6"/>
  <printOptions horizontalCentered="1"/>
  <pageMargins left="0.39370078740157483" right="0.27559055118110237" top="0.39370078740157483" bottom="0.39370078740157483" header="0.31496062992125984" footer="0.31496062992125984"/>
  <pageSetup paperSize="8" scale="3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19"/>
  <sheetViews>
    <sheetView zoomScale="85" zoomScaleNormal="85" workbookViewId="0">
      <selection activeCell="D6" sqref="D6"/>
    </sheetView>
  </sheetViews>
  <sheetFormatPr defaultRowHeight="18.75" x14ac:dyDescent="0.4"/>
  <cols>
    <col min="1" max="1" width="4" customWidth="1"/>
    <col min="2" max="2" width="6" customWidth="1"/>
    <col min="4" max="4" width="14.75" style="41" customWidth="1"/>
    <col min="5" max="6" width="9" customWidth="1"/>
    <col min="7" max="7" width="26.5" customWidth="1"/>
    <col min="8" max="8" width="23" customWidth="1"/>
    <col min="9" max="14" width="9" style="41"/>
    <col min="15" max="15" width="41.5" customWidth="1"/>
  </cols>
  <sheetData>
    <row r="1" spans="2:15" ht="28.5" customHeight="1" x14ac:dyDescent="0.4">
      <c r="B1" s="2" t="s">
        <v>255</v>
      </c>
      <c r="C1" s="2"/>
      <c r="E1" s="42"/>
      <c r="F1" s="42"/>
    </row>
    <row r="2" spans="2:15" x14ac:dyDescent="0.4">
      <c r="B2" s="384" t="s">
        <v>37</v>
      </c>
      <c r="C2" s="96" t="s">
        <v>36</v>
      </c>
      <c r="D2" s="384" t="s">
        <v>252</v>
      </c>
      <c r="E2" s="384" t="s">
        <v>0</v>
      </c>
      <c r="F2" s="384" t="s">
        <v>1</v>
      </c>
      <c r="G2" s="384" t="s">
        <v>2</v>
      </c>
      <c r="H2" s="384" t="s">
        <v>3</v>
      </c>
      <c r="I2" s="384" t="s">
        <v>253</v>
      </c>
      <c r="J2" s="387" t="s">
        <v>4</v>
      </c>
      <c r="K2" s="388"/>
      <c r="L2" s="389"/>
      <c r="M2" s="384" t="s">
        <v>5</v>
      </c>
      <c r="N2" s="384" t="s">
        <v>254</v>
      </c>
      <c r="O2" s="390" t="s">
        <v>6</v>
      </c>
    </row>
    <row r="3" spans="2:15" x14ac:dyDescent="0.4">
      <c r="B3" s="385"/>
      <c r="C3" s="85" t="s">
        <v>37</v>
      </c>
      <c r="D3" s="385"/>
      <c r="E3" s="386"/>
      <c r="F3" s="385"/>
      <c r="G3" s="385"/>
      <c r="H3" s="385"/>
      <c r="I3" s="386"/>
      <c r="J3" s="5" t="s">
        <v>7</v>
      </c>
      <c r="K3" s="4" t="s">
        <v>8</v>
      </c>
      <c r="L3" s="4" t="s">
        <v>9</v>
      </c>
      <c r="M3" s="385"/>
      <c r="N3" s="385"/>
      <c r="O3" s="391"/>
    </row>
    <row r="4" spans="2:15" ht="38.25" customHeight="1" x14ac:dyDescent="0.4">
      <c r="B4" s="32">
        <v>1</v>
      </c>
      <c r="C4" s="32">
        <v>1</v>
      </c>
      <c r="D4" s="97">
        <v>44308</v>
      </c>
      <c r="E4" s="28"/>
      <c r="F4" s="28"/>
      <c r="G4" s="28"/>
      <c r="H4" s="28" t="s">
        <v>258</v>
      </c>
      <c r="I4" s="32" t="s">
        <v>256</v>
      </c>
      <c r="J4" s="32">
        <v>321</v>
      </c>
      <c r="K4" s="32">
        <v>89</v>
      </c>
      <c r="L4" s="32">
        <v>232</v>
      </c>
      <c r="M4" s="32" t="s">
        <v>163</v>
      </c>
      <c r="N4" s="98" t="s">
        <v>257</v>
      </c>
      <c r="O4" s="28" t="s">
        <v>259</v>
      </c>
    </row>
    <row r="5" spans="2:15" ht="38.25" customHeight="1" x14ac:dyDescent="0.4">
      <c r="B5" s="32">
        <v>2</v>
      </c>
      <c r="C5" s="32">
        <v>2</v>
      </c>
      <c r="D5" s="97"/>
      <c r="E5" s="28"/>
      <c r="F5" s="28"/>
      <c r="G5" s="28"/>
      <c r="H5" s="28"/>
      <c r="I5" s="32"/>
      <c r="J5" s="32"/>
      <c r="K5" s="32"/>
      <c r="L5" s="32"/>
      <c r="M5" s="32"/>
      <c r="N5" s="98"/>
      <c r="O5" s="28"/>
    </row>
    <row r="6" spans="2:15" ht="38.25" customHeight="1" x14ac:dyDescent="0.4">
      <c r="B6" s="32">
        <v>3</v>
      </c>
      <c r="C6" s="32">
        <v>3</v>
      </c>
      <c r="D6" s="32"/>
      <c r="E6" s="28"/>
      <c r="F6" s="28"/>
      <c r="G6" s="28"/>
      <c r="H6" s="28"/>
      <c r="I6" s="32"/>
      <c r="J6" s="32"/>
      <c r="K6" s="32"/>
      <c r="L6" s="32"/>
      <c r="M6" s="32"/>
      <c r="N6" s="32"/>
      <c r="O6" s="28"/>
    </row>
    <row r="7" spans="2:15" ht="38.25" customHeight="1" x14ac:dyDescent="0.4">
      <c r="B7" s="32">
        <v>4</v>
      </c>
      <c r="C7" s="32">
        <v>4</v>
      </c>
      <c r="D7" s="32"/>
      <c r="E7" s="28"/>
      <c r="F7" s="28"/>
      <c r="G7" s="28"/>
      <c r="H7" s="28"/>
      <c r="I7" s="32"/>
      <c r="J7" s="32"/>
      <c r="K7" s="32"/>
      <c r="L7" s="32"/>
      <c r="M7" s="32"/>
      <c r="N7" s="32"/>
      <c r="O7" s="28"/>
    </row>
    <row r="8" spans="2:15" ht="38.25" customHeight="1" x14ac:dyDescent="0.4">
      <c r="B8" s="32">
        <v>5</v>
      </c>
      <c r="C8" s="32">
        <v>5</v>
      </c>
      <c r="D8" s="32"/>
      <c r="E8" s="28"/>
      <c r="F8" s="28"/>
      <c r="G8" s="28"/>
      <c r="H8" s="28"/>
      <c r="I8" s="32"/>
      <c r="J8" s="32"/>
      <c r="K8" s="32"/>
      <c r="L8" s="32"/>
      <c r="M8" s="32"/>
      <c r="N8" s="32"/>
      <c r="O8" s="28"/>
    </row>
    <row r="9" spans="2:15" ht="38.25" customHeight="1" x14ac:dyDescent="0.4">
      <c r="B9" s="32">
        <v>6</v>
      </c>
      <c r="C9" s="32">
        <v>6</v>
      </c>
      <c r="D9" s="32"/>
      <c r="E9" s="28"/>
      <c r="F9" s="28"/>
      <c r="G9" s="28"/>
      <c r="H9" s="28"/>
      <c r="I9" s="32"/>
      <c r="J9" s="32"/>
      <c r="K9" s="32"/>
      <c r="L9" s="32"/>
      <c r="M9" s="32"/>
      <c r="N9" s="32"/>
      <c r="O9" s="28"/>
    </row>
    <row r="10" spans="2:15" ht="38.25" customHeight="1" x14ac:dyDescent="0.4">
      <c r="B10" s="32">
        <v>7</v>
      </c>
      <c r="C10" s="32">
        <v>7</v>
      </c>
      <c r="D10" s="32"/>
      <c r="E10" s="28"/>
      <c r="F10" s="28"/>
      <c r="G10" s="28"/>
      <c r="H10" s="28"/>
      <c r="I10" s="32"/>
      <c r="J10" s="32"/>
      <c r="K10" s="32"/>
      <c r="L10" s="32"/>
      <c r="M10" s="32"/>
      <c r="N10" s="32"/>
      <c r="O10" s="28"/>
    </row>
    <row r="11" spans="2:15" ht="38.25" customHeight="1" x14ac:dyDescent="0.4">
      <c r="B11" s="32">
        <v>8</v>
      </c>
      <c r="C11" s="32">
        <v>8</v>
      </c>
      <c r="D11" s="32"/>
      <c r="E11" s="28"/>
      <c r="F11" s="28"/>
      <c r="G11" s="28"/>
      <c r="H11" s="28"/>
      <c r="I11" s="32"/>
      <c r="J11" s="32"/>
      <c r="K11" s="32"/>
      <c r="L11" s="32"/>
      <c r="M11" s="32"/>
      <c r="N11" s="32"/>
      <c r="O11" s="28"/>
    </row>
    <row r="12" spans="2:15" ht="38.25" customHeight="1" x14ac:dyDescent="0.4">
      <c r="B12" s="32">
        <v>9</v>
      </c>
      <c r="C12" s="32">
        <v>9</v>
      </c>
      <c r="D12" s="32"/>
      <c r="E12" s="28"/>
      <c r="F12" s="28"/>
      <c r="G12" s="28"/>
      <c r="H12" s="28"/>
      <c r="I12" s="32"/>
      <c r="J12" s="32"/>
      <c r="K12" s="32"/>
      <c r="L12" s="32"/>
      <c r="M12" s="32"/>
      <c r="N12" s="32"/>
      <c r="O12" s="28"/>
    </row>
    <row r="13" spans="2:15" ht="38.25" customHeight="1" x14ac:dyDescent="0.4">
      <c r="B13" s="32">
        <v>10</v>
      </c>
      <c r="C13" s="32">
        <v>10</v>
      </c>
      <c r="D13" s="32"/>
      <c r="E13" s="28"/>
      <c r="F13" s="28"/>
      <c r="G13" s="28"/>
      <c r="H13" s="28"/>
      <c r="I13" s="32"/>
      <c r="J13" s="32"/>
      <c r="K13" s="32"/>
      <c r="L13" s="32"/>
      <c r="M13" s="32"/>
      <c r="N13" s="32"/>
      <c r="O13" s="28"/>
    </row>
    <row r="14" spans="2:15" ht="38.25" customHeight="1" x14ac:dyDescent="0.4">
      <c r="B14" s="32">
        <v>11</v>
      </c>
      <c r="C14" s="32"/>
      <c r="D14" s="32"/>
      <c r="E14" s="28"/>
      <c r="F14" s="28"/>
      <c r="G14" s="28"/>
      <c r="H14" s="28"/>
      <c r="I14" s="32"/>
      <c r="J14" s="32"/>
      <c r="K14" s="32"/>
      <c r="L14" s="32"/>
      <c r="M14" s="32"/>
      <c r="N14" s="32"/>
      <c r="O14" s="28"/>
    </row>
    <row r="15" spans="2:15" ht="38.25" customHeight="1" x14ac:dyDescent="0.4">
      <c r="B15" s="32">
        <v>12</v>
      </c>
      <c r="C15" s="32"/>
      <c r="D15" s="32"/>
      <c r="E15" s="28"/>
      <c r="F15" s="28"/>
      <c r="G15" s="28"/>
      <c r="H15" s="28"/>
      <c r="I15" s="32"/>
      <c r="J15" s="32"/>
      <c r="K15" s="32"/>
      <c r="L15" s="32"/>
      <c r="M15" s="32"/>
      <c r="N15" s="32"/>
      <c r="O15" s="28"/>
    </row>
    <row r="16" spans="2:15" ht="38.25" customHeight="1" x14ac:dyDescent="0.4">
      <c r="B16" s="32">
        <v>13</v>
      </c>
      <c r="C16" s="32"/>
      <c r="D16" s="32"/>
      <c r="E16" s="28"/>
      <c r="F16" s="28"/>
      <c r="G16" s="28"/>
      <c r="H16" s="28"/>
      <c r="I16" s="32"/>
      <c r="J16" s="32"/>
      <c r="K16" s="32"/>
      <c r="L16" s="32"/>
      <c r="M16" s="32"/>
      <c r="N16" s="32"/>
      <c r="O16" s="28"/>
    </row>
    <row r="17" spans="2:15" ht="38.25" customHeight="1" x14ac:dyDescent="0.4">
      <c r="B17" s="32">
        <v>14</v>
      </c>
      <c r="C17" s="32"/>
      <c r="D17" s="32"/>
      <c r="E17" s="28"/>
      <c r="F17" s="28"/>
      <c r="G17" s="28"/>
      <c r="H17" s="28"/>
      <c r="I17" s="32"/>
      <c r="J17" s="32"/>
      <c r="K17" s="32"/>
      <c r="L17" s="32"/>
      <c r="M17" s="32"/>
      <c r="N17" s="32"/>
      <c r="O17" s="28"/>
    </row>
    <row r="18" spans="2:15" ht="38.25" customHeight="1" x14ac:dyDescent="0.4">
      <c r="B18" s="32">
        <v>15</v>
      </c>
      <c r="C18" s="32"/>
      <c r="D18" s="32"/>
      <c r="E18" s="28"/>
      <c r="F18" s="28"/>
      <c r="G18" s="28"/>
      <c r="H18" s="28"/>
      <c r="I18" s="32"/>
      <c r="J18" s="32"/>
      <c r="K18" s="32"/>
      <c r="L18" s="32"/>
      <c r="M18" s="32"/>
      <c r="N18" s="32"/>
      <c r="O18" s="28"/>
    </row>
    <row r="19" spans="2:15" ht="38.25" customHeight="1" x14ac:dyDescent="0.4">
      <c r="B19" s="32">
        <v>16</v>
      </c>
      <c r="C19" s="32"/>
      <c r="D19" s="32"/>
      <c r="E19" s="28"/>
      <c r="F19" s="28"/>
      <c r="G19" s="28"/>
      <c r="H19" s="28"/>
      <c r="I19" s="32"/>
      <c r="J19" s="32"/>
      <c r="K19" s="32"/>
      <c r="L19" s="32"/>
      <c r="M19" s="32"/>
      <c r="N19" s="32"/>
      <c r="O19" s="28"/>
    </row>
  </sheetData>
  <mergeCells count="11">
    <mergeCell ref="H2:H3"/>
    <mergeCell ref="B2:B3"/>
    <mergeCell ref="D2:D3"/>
    <mergeCell ref="E2:E3"/>
    <mergeCell ref="F2:F3"/>
    <mergeCell ref="G2:G3"/>
    <mergeCell ref="N2:N3"/>
    <mergeCell ref="I2:I3"/>
    <mergeCell ref="J2:L2"/>
    <mergeCell ref="M2:M3"/>
    <mergeCell ref="O2:O3"/>
  </mergeCells>
  <phoneticPr fontId="6"/>
  <pageMargins left="0.7" right="0.7" top="0.75" bottom="0.75" header="0.3" footer="0.3"/>
  <pageSetup paperSize="9" scale="61"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R156"/>
  <sheetViews>
    <sheetView view="pageBreakPreview" topLeftCell="A19" zoomScale="82" zoomScaleNormal="100" zoomScaleSheetLayoutView="82" workbookViewId="0">
      <selection activeCell="C18" sqref="C18"/>
    </sheetView>
  </sheetViews>
  <sheetFormatPr defaultRowHeight="18.75" x14ac:dyDescent="0.4"/>
  <cols>
    <col min="2" max="2" width="9.75" customWidth="1"/>
    <col min="4" max="4" width="11.625" customWidth="1"/>
    <col min="9" max="9" width="32" customWidth="1"/>
    <col min="12" max="12" width="9" customWidth="1"/>
    <col min="13" max="13" width="32.25" customWidth="1"/>
    <col min="15" max="15" width="12.875" customWidth="1"/>
    <col min="19" max="19" width="12.75" customWidth="1"/>
  </cols>
  <sheetData>
    <row r="2" spans="1:18" x14ac:dyDescent="0.4">
      <c r="A2" t="s">
        <v>249</v>
      </c>
      <c r="H2" t="s">
        <v>250</v>
      </c>
      <c r="P2" t="s">
        <v>246</v>
      </c>
    </row>
    <row r="4" spans="1:18" x14ac:dyDescent="0.4">
      <c r="A4" s="41"/>
      <c r="B4">
        <v>0</v>
      </c>
      <c r="C4" s="82" t="e">
        <f>COUNTIF('ミモザ認定企業一覧 (R4～R6 198社）'!#REF!,"&gt;0")</f>
        <v>#REF!</v>
      </c>
      <c r="D4" s="60" t="s">
        <v>151</v>
      </c>
      <c r="E4" s="28" t="e">
        <f>C4-C5</f>
        <v>#REF!</v>
      </c>
      <c r="H4" s="61" t="s">
        <v>10</v>
      </c>
      <c r="I4" t="s">
        <v>152</v>
      </c>
      <c r="J4" t="e">
        <f>COUNTIF('ミモザ認定企業一覧 (R4～R6 198社）'!#REF!,H4)</f>
        <v>#REF!</v>
      </c>
      <c r="K4" s="141" t="e">
        <f>J4/$J$25</f>
        <v>#REF!</v>
      </c>
      <c r="M4" s="28" t="s">
        <v>153</v>
      </c>
      <c r="N4" s="89" t="e">
        <f>K7</f>
        <v>#REF!</v>
      </c>
      <c r="O4" s="141"/>
      <c r="P4" s="86" t="s">
        <v>0</v>
      </c>
      <c r="Q4" s="86" t="s">
        <v>245</v>
      </c>
      <c r="R4" s="86" t="s">
        <v>46</v>
      </c>
    </row>
    <row r="5" spans="1:18" x14ac:dyDescent="0.4">
      <c r="B5">
        <v>10</v>
      </c>
      <c r="C5" t="e">
        <f>COUNTIF('ミモザ認定企業一覧 (R4～R6 198社）'!#REF!,"&gt;10")</f>
        <v>#REF!</v>
      </c>
      <c r="D5" s="60" t="s">
        <v>154</v>
      </c>
      <c r="E5" s="28" t="e">
        <f t="shared" ref="E5:E9" si="0">C5-C6</f>
        <v>#REF!</v>
      </c>
      <c r="H5" s="61" t="s">
        <v>12</v>
      </c>
      <c r="I5" t="s">
        <v>155</v>
      </c>
      <c r="J5" t="e">
        <f>COUNTIF('ミモザ認定企業一覧 (R4～R6 198社）'!#REF!,H5)</f>
        <v>#REF!</v>
      </c>
      <c r="K5" s="141" t="e">
        <f t="shared" ref="K5:K23" si="1">J5/$J$25</f>
        <v>#REF!</v>
      </c>
      <c r="M5" s="28" t="s">
        <v>156</v>
      </c>
      <c r="N5" s="89" t="e">
        <f>K8</f>
        <v>#REF!</v>
      </c>
      <c r="O5" s="141"/>
      <c r="P5" s="87" t="s">
        <v>39</v>
      </c>
      <c r="Q5" s="88">
        <f>R5/$R11</f>
        <v>0.46043165467625902</v>
      </c>
      <c r="R5" s="87">
        <v>64</v>
      </c>
    </row>
    <row r="6" spans="1:18" x14ac:dyDescent="0.4">
      <c r="B6">
        <v>50</v>
      </c>
      <c r="C6" t="e">
        <f>COUNTIF('ミモザ認定企業一覧 (R4～R6 198社）'!#REF!,"&gt;50")</f>
        <v>#REF!</v>
      </c>
      <c r="D6" s="60" t="s">
        <v>157</v>
      </c>
      <c r="E6" s="28" t="e">
        <f t="shared" si="0"/>
        <v>#REF!</v>
      </c>
      <c r="H6" s="61" t="s">
        <v>11</v>
      </c>
      <c r="I6" t="s">
        <v>158</v>
      </c>
      <c r="J6" t="e">
        <f>COUNTIF('ミモザ認定企業一覧 (R4～R6 198社）'!#REF!,H6)</f>
        <v>#REF!</v>
      </c>
      <c r="K6" s="141" t="e">
        <f t="shared" si="1"/>
        <v>#REF!</v>
      </c>
      <c r="M6" s="28" t="s">
        <v>168</v>
      </c>
      <c r="N6" s="89" t="e">
        <f>K10</f>
        <v>#REF!</v>
      </c>
      <c r="O6" s="141"/>
      <c r="P6" s="87" t="s">
        <v>248</v>
      </c>
      <c r="Q6" s="88">
        <f>R6/$R11</f>
        <v>0.12949640287769784</v>
      </c>
      <c r="R6" s="87">
        <v>18</v>
      </c>
    </row>
    <row r="7" spans="1:18" x14ac:dyDescent="0.4">
      <c r="B7">
        <v>100</v>
      </c>
      <c r="C7" t="e">
        <f>COUNTIF('ミモザ認定企業一覧 (R4～R6 198社）'!#REF!,"&gt;100")</f>
        <v>#REF!</v>
      </c>
      <c r="D7" s="60" t="s">
        <v>160</v>
      </c>
      <c r="E7" s="28" t="e">
        <f t="shared" si="0"/>
        <v>#REF!</v>
      </c>
      <c r="H7" s="61" t="s">
        <v>13</v>
      </c>
      <c r="I7" t="s">
        <v>153</v>
      </c>
      <c r="J7" t="e">
        <f>COUNTIF('ミモザ認定企業一覧 (R4～R6 198社）'!#REF!,H7)</f>
        <v>#REF!</v>
      </c>
      <c r="K7" s="141" t="e">
        <f t="shared" si="1"/>
        <v>#REF!</v>
      </c>
      <c r="M7" s="28" t="s">
        <v>170</v>
      </c>
      <c r="N7" s="89" t="e">
        <f t="shared" ref="N7:N15" si="2">K11</f>
        <v>#REF!</v>
      </c>
      <c r="O7" s="141"/>
      <c r="P7" s="87" t="s">
        <v>247</v>
      </c>
      <c r="Q7" s="88">
        <f>R7/$R11</f>
        <v>0.26618705035971224</v>
      </c>
      <c r="R7" s="87">
        <v>37</v>
      </c>
    </row>
    <row r="8" spans="1:18" x14ac:dyDescent="0.4">
      <c r="B8">
        <v>300</v>
      </c>
      <c r="C8" t="e">
        <f>COUNTIF('ミモザ認定企業一覧 (R4～R6 198社）'!#REF!,"&gt;300")</f>
        <v>#REF!</v>
      </c>
      <c r="D8" s="60" t="s">
        <v>162</v>
      </c>
      <c r="E8" s="28" t="e">
        <f t="shared" si="0"/>
        <v>#REF!</v>
      </c>
      <c r="H8" s="61" t="s">
        <v>163</v>
      </c>
      <c r="I8" t="s">
        <v>156</v>
      </c>
      <c r="J8" t="e">
        <f>COUNTIF('ミモザ認定企業一覧 (R4～R6 198社）'!#REF!,H8)</f>
        <v>#REF!</v>
      </c>
      <c r="K8" s="141" t="e">
        <f t="shared" si="1"/>
        <v>#REF!</v>
      </c>
      <c r="M8" s="28" t="s">
        <v>159</v>
      </c>
      <c r="N8" s="89" t="e">
        <f t="shared" si="2"/>
        <v>#REF!</v>
      </c>
      <c r="O8" s="141"/>
      <c r="P8" s="87" t="s">
        <v>42</v>
      </c>
      <c r="Q8" s="88">
        <f>R8/$R11</f>
        <v>6.4748201438848921E-2</v>
      </c>
      <c r="R8" s="87">
        <v>9</v>
      </c>
    </row>
    <row r="9" spans="1:18" x14ac:dyDescent="0.4">
      <c r="B9">
        <v>1000</v>
      </c>
      <c r="C9" t="e">
        <f>COUNTIF('ミモザ認定企業一覧 (R4～R6 198社）'!#REF!,"&gt;1000")</f>
        <v>#REF!</v>
      </c>
      <c r="D9" s="60" t="s">
        <v>164</v>
      </c>
      <c r="E9" s="28" t="e">
        <f t="shared" si="0"/>
        <v>#REF!</v>
      </c>
      <c r="H9" s="61" t="s">
        <v>165</v>
      </c>
      <c r="I9" t="s">
        <v>166</v>
      </c>
      <c r="J9" t="e">
        <f>COUNTIF('ミモザ認定企業一覧 (R4～R6 198社）'!#REF!,H9)</f>
        <v>#REF!</v>
      </c>
      <c r="K9" s="141" t="e">
        <f t="shared" si="1"/>
        <v>#REF!</v>
      </c>
      <c r="M9" s="28" t="s">
        <v>161</v>
      </c>
      <c r="N9" s="89" t="e">
        <f t="shared" si="2"/>
        <v>#REF!</v>
      </c>
      <c r="O9" s="141"/>
      <c r="P9" s="87" t="s">
        <v>44</v>
      </c>
      <c r="Q9" s="88">
        <f>R9/$R11</f>
        <v>4.3165467625899283E-2</v>
      </c>
      <c r="R9" s="87">
        <f>COUNTIF('ミモザ認定企業一覧 (R4～R6 198社）'!$E$5:$E$112,P9)</f>
        <v>6</v>
      </c>
    </row>
    <row r="10" spans="1:18" x14ac:dyDescent="0.4">
      <c r="B10" s="95"/>
      <c r="C10" s="94"/>
      <c r="D10" s="83" t="s">
        <v>7</v>
      </c>
      <c r="E10" s="142" t="e">
        <f>SUM(E4:E9)</f>
        <v>#REF!</v>
      </c>
      <c r="H10" s="61" t="s">
        <v>167</v>
      </c>
      <c r="I10" t="s">
        <v>168</v>
      </c>
      <c r="J10" t="e">
        <f>COUNTIF('ミモザ認定企業一覧 (R4～R6 198社）'!#REF!,H10)</f>
        <v>#REF!</v>
      </c>
      <c r="K10" s="141" t="e">
        <f t="shared" si="1"/>
        <v>#REF!</v>
      </c>
      <c r="M10" s="28" t="s">
        <v>174</v>
      </c>
      <c r="N10" s="89" t="e">
        <f t="shared" si="2"/>
        <v>#REF!</v>
      </c>
      <c r="O10" s="141"/>
      <c r="P10" s="87" t="s">
        <v>40</v>
      </c>
      <c r="Q10" s="88">
        <f>R10/$R11</f>
        <v>3.5971223021582732E-2</v>
      </c>
      <c r="R10" s="87">
        <v>5</v>
      </c>
    </row>
    <row r="11" spans="1:18" x14ac:dyDescent="0.4">
      <c r="H11" s="61" t="s">
        <v>169</v>
      </c>
      <c r="I11" t="s">
        <v>170</v>
      </c>
      <c r="J11" t="e">
        <f>COUNTIF('ミモザ認定企業一覧 (R4～R6 198社）'!#REF!,H11)</f>
        <v>#REF!</v>
      </c>
      <c r="K11" s="141" t="e">
        <f t="shared" si="1"/>
        <v>#REF!</v>
      </c>
      <c r="L11" s="41"/>
      <c r="M11" s="28" t="s">
        <v>176</v>
      </c>
      <c r="N11" s="89" t="e">
        <f t="shared" si="2"/>
        <v>#REF!</v>
      </c>
      <c r="O11" s="141"/>
      <c r="P11" s="87" t="s">
        <v>244</v>
      </c>
      <c r="Q11" s="88">
        <f>SUM(Q5:Q10)</f>
        <v>1</v>
      </c>
      <c r="R11" s="87">
        <f>SUM(R5:R10)</f>
        <v>139</v>
      </c>
    </row>
    <row r="12" spans="1:18" x14ac:dyDescent="0.4">
      <c r="H12" s="61" t="s">
        <v>171</v>
      </c>
      <c r="I12" t="s">
        <v>159</v>
      </c>
      <c r="J12" t="e">
        <f>COUNTIF('ミモザ認定企業一覧 (R4～R6 198社）'!#REF!,H12)</f>
        <v>#REF!</v>
      </c>
      <c r="K12" s="141" t="e">
        <f t="shared" si="1"/>
        <v>#REF!</v>
      </c>
      <c r="M12" s="28" t="s">
        <v>178</v>
      </c>
      <c r="N12" s="89" t="e">
        <f t="shared" si="2"/>
        <v>#REF!</v>
      </c>
      <c r="O12" s="141"/>
    </row>
    <row r="13" spans="1:18" x14ac:dyDescent="0.4">
      <c r="H13" s="61" t="s">
        <v>172</v>
      </c>
      <c r="I13" t="s">
        <v>161</v>
      </c>
      <c r="J13" t="e">
        <f>COUNTIF('ミモザ認定企業一覧 (R4～R6 198社）'!#REF!,H13)</f>
        <v>#REF!</v>
      </c>
      <c r="K13" s="141" t="e">
        <f t="shared" si="1"/>
        <v>#REF!</v>
      </c>
      <c r="M13" s="28" t="s">
        <v>180</v>
      </c>
      <c r="N13" s="89" t="e">
        <f t="shared" si="2"/>
        <v>#REF!</v>
      </c>
      <c r="O13" s="141"/>
      <c r="P13" s="117" t="s">
        <v>714</v>
      </c>
      <c r="Q13" s="117" t="s">
        <v>715</v>
      </c>
    </row>
    <row r="14" spans="1:18" x14ac:dyDescent="0.4">
      <c r="H14" s="61" t="s">
        <v>173</v>
      </c>
      <c r="I14" t="s">
        <v>174</v>
      </c>
      <c r="J14" t="e">
        <f>COUNTIF('ミモザ認定企業一覧 (R4～R6 198社）'!#REF!,H14)</f>
        <v>#REF!</v>
      </c>
      <c r="K14" s="141" t="e">
        <f t="shared" si="1"/>
        <v>#REF!</v>
      </c>
      <c r="M14" s="28" t="s">
        <v>182</v>
      </c>
      <c r="N14" s="89" t="e">
        <f t="shared" si="2"/>
        <v>#REF!</v>
      </c>
      <c r="O14" s="141"/>
      <c r="P14" s="168" t="s">
        <v>716</v>
      </c>
    </row>
    <row r="15" spans="1:18" x14ac:dyDescent="0.4">
      <c r="H15" s="61" t="s">
        <v>175</v>
      </c>
      <c r="I15" t="s">
        <v>176</v>
      </c>
      <c r="J15" t="e">
        <f>COUNTIF('ミモザ認定企業一覧 (R4～R6 198社）'!#REF!,H15)</f>
        <v>#REF!</v>
      </c>
      <c r="K15" s="141" t="e">
        <f t="shared" si="1"/>
        <v>#REF!</v>
      </c>
      <c r="M15" s="28" t="s">
        <v>183</v>
      </c>
      <c r="N15" s="89" t="e">
        <f t="shared" si="2"/>
        <v>#REF!</v>
      </c>
      <c r="O15" s="141"/>
      <c r="P15" s="168" t="s">
        <v>717</v>
      </c>
    </row>
    <row r="16" spans="1:18" x14ac:dyDescent="0.4">
      <c r="H16" s="61" t="s">
        <v>177</v>
      </c>
      <c r="I16" t="s">
        <v>178</v>
      </c>
      <c r="J16" t="e">
        <f>COUNTIF('ミモザ認定企業一覧 (R4～R6 198社）'!#REF!,H16)</f>
        <v>#REF!</v>
      </c>
      <c r="K16" s="141" t="e">
        <f t="shared" si="1"/>
        <v>#REF!</v>
      </c>
      <c r="M16" s="28" t="s">
        <v>185</v>
      </c>
      <c r="N16" s="89" t="e">
        <f>K20</f>
        <v>#REF!</v>
      </c>
      <c r="O16" s="141"/>
    </row>
    <row r="17" spans="2:15" x14ac:dyDescent="0.4">
      <c r="H17" s="61" t="s">
        <v>179</v>
      </c>
      <c r="I17" t="s">
        <v>180</v>
      </c>
      <c r="J17" t="e">
        <f>COUNTIF('ミモザ認定企業一覧 (R4～R6 198社）'!#REF!,H17)</f>
        <v>#REF!</v>
      </c>
      <c r="K17" s="141" t="e">
        <f t="shared" si="1"/>
        <v>#REF!</v>
      </c>
      <c r="M17" s="28" t="s">
        <v>187</v>
      </c>
      <c r="N17" s="89" t="e">
        <f>K21</f>
        <v>#REF!</v>
      </c>
      <c r="O17" s="141"/>
    </row>
    <row r="18" spans="2:15" x14ac:dyDescent="0.4">
      <c r="H18" s="61" t="s">
        <v>181</v>
      </c>
      <c r="I18" t="s">
        <v>182</v>
      </c>
      <c r="J18" t="e">
        <f>COUNTIF('ミモザ認定企業一覧 (R4～R6 198社）'!#REF!,H18)</f>
        <v>#REF!</v>
      </c>
      <c r="K18" s="141" t="e">
        <f t="shared" si="1"/>
        <v>#REF!</v>
      </c>
    </row>
    <row r="19" spans="2:15" x14ac:dyDescent="0.4">
      <c r="H19" s="61" t="s">
        <v>261</v>
      </c>
      <c r="I19" t="s">
        <v>183</v>
      </c>
      <c r="J19" t="e">
        <f>COUNTIF('ミモザ認定企業一覧 (R4～R6 198社）'!#REF!,H19)</f>
        <v>#REF!</v>
      </c>
      <c r="K19" s="141" t="e">
        <f t="shared" si="1"/>
        <v>#REF!</v>
      </c>
      <c r="N19" s="141" t="e">
        <f>SUM(N4:N17)</f>
        <v>#REF!</v>
      </c>
      <c r="O19" s="141"/>
    </row>
    <row r="20" spans="2:15" x14ac:dyDescent="0.4">
      <c r="H20" s="61" t="s">
        <v>184</v>
      </c>
      <c r="I20" t="s">
        <v>185</v>
      </c>
      <c r="J20" t="e">
        <f>COUNTIF('ミモザ認定企業一覧 (R4～R6 198社）'!#REF!,H20)</f>
        <v>#REF!</v>
      </c>
      <c r="K20" s="141" t="e">
        <f t="shared" si="1"/>
        <v>#REF!</v>
      </c>
    </row>
    <row r="21" spans="2:15" x14ac:dyDescent="0.4">
      <c r="H21" s="61" t="s">
        <v>186</v>
      </c>
      <c r="I21" t="s">
        <v>187</v>
      </c>
      <c r="J21" t="e">
        <f>COUNTIF('ミモザ認定企業一覧 (R4～R6 198社）'!#REF!,H21)</f>
        <v>#REF!</v>
      </c>
      <c r="K21" s="141" t="e">
        <f t="shared" si="1"/>
        <v>#REF!</v>
      </c>
    </row>
    <row r="22" spans="2:15" x14ac:dyDescent="0.4">
      <c r="H22" s="61" t="s">
        <v>188</v>
      </c>
      <c r="I22" t="s">
        <v>189</v>
      </c>
      <c r="J22" t="e">
        <f>COUNTIF('ミモザ認定企業一覧 (R4～R6 198社）'!#REF!,H22)</f>
        <v>#REF!</v>
      </c>
      <c r="K22" s="141" t="e">
        <f t="shared" si="1"/>
        <v>#REF!</v>
      </c>
    </row>
    <row r="23" spans="2:15" x14ac:dyDescent="0.4">
      <c r="H23" s="61" t="s">
        <v>190</v>
      </c>
      <c r="I23" t="s">
        <v>191</v>
      </c>
      <c r="J23" t="e">
        <f>COUNTIF('ミモザ認定企業一覧 (R4～R6 198社）'!#REF!,H23)</f>
        <v>#REF!</v>
      </c>
      <c r="K23" s="141" t="e">
        <f t="shared" si="1"/>
        <v>#REF!</v>
      </c>
    </row>
    <row r="25" spans="2:15" x14ac:dyDescent="0.4">
      <c r="I25" t="s">
        <v>7</v>
      </c>
      <c r="J25" t="e">
        <f>SUM(J4:J23)</f>
        <v>#REF!</v>
      </c>
      <c r="K25" s="141" t="e">
        <f>SUM(K4:K23)</f>
        <v>#REF!</v>
      </c>
    </row>
    <row r="27" spans="2:15" s="146" customFormat="1" ht="18" x14ac:dyDescent="0.4"/>
    <row r="28" spans="2:15" x14ac:dyDescent="0.4">
      <c r="B28" s="146" t="s">
        <v>660</v>
      </c>
      <c r="C28" s="146"/>
      <c r="D28" s="146"/>
      <c r="E28" s="146"/>
      <c r="F28" s="146"/>
      <c r="G28" s="146"/>
      <c r="H28" s="146"/>
      <c r="I28" s="146" t="s">
        <v>661</v>
      </c>
      <c r="J28" s="146"/>
      <c r="K28" s="146"/>
      <c r="L28" s="146"/>
      <c r="M28" s="146"/>
      <c r="N28" s="146" t="s">
        <v>662</v>
      </c>
    </row>
    <row r="50" spans="11:11" x14ac:dyDescent="0.4">
      <c r="K50" t="s">
        <v>711</v>
      </c>
    </row>
    <row r="71" ht="57.75" customHeight="1" x14ac:dyDescent="0.4"/>
    <row r="72" ht="57.75" customHeight="1" x14ac:dyDescent="0.4"/>
    <row r="73" ht="57.75" customHeight="1" x14ac:dyDescent="0.4"/>
    <row r="74" ht="57.75" customHeight="1" x14ac:dyDescent="0.4"/>
    <row r="75" ht="57.75" customHeight="1" x14ac:dyDescent="0.4"/>
    <row r="76" ht="57.75" customHeight="1" x14ac:dyDescent="0.4"/>
    <row r="77" ht="57.75" customHeight="1" x14ac:dyDescent="0.4"/>
    <row r="78" ht="57.75" customHeight="1" x14ac:dyDescent="0.4"/>
    <row r="79" ht="57.75" customHeight="1" x14ac:dyDescent="0.4"/>
    <row r="80" ht="57.75" customHeight="1" x14ac:dyDescent="0.4"/>
    <row r="81" ht="57.75" customHeight="1" x14ac:dyDescent="0.4"/>
    <row r="82" ht="57.75" customHeight="1" x14ac:dyDescent="0.4"/>
    <row r="83" ht="57.75" customHeight="1" x14ac:dyDescent="0.4"/>
    <row r="84" ht="57.75" customHeight="1" x14ac:dyDescent="0.4"/>
    <row r="85" ht="57.75" customHeight="1" x14ac:dyDescent="0.4"/>
    <row r="86" ht="57.75" customHeight="1" x14ac:dyDescent="0.4"/>
    <row r="87" ht="57.75" customHeight="1" x14ac:dyDescent="0.4"/>
    <row r="88" ht="57.75" customHeight="1" x14ac:dyDescent="0.4"/>
    <row r="89" ht="57.75" customHeight="1" x14ac:dyDescent="0.4"/>
    <row r="90" ht="57.75" customHeight="1" x14ac:dyDescent="0.4"/>
    <row r="91" ht="57.75" customHeight="1" x14ac:dyDescent="0.4"/>
    <row r="92" ht="57.75" customHeight="1" x14ac:dyDescent="0.4"/>
    <row r="93" ht="57.75" customHeight="1" x14ac:dyDescent="0.4"/>
    <row r="94" ht="57.75" customHeight="1" x14ac:dyDescent="0.4"/>
    <row r="95" ht="57.75" customHeight="1" x14ac:dyDescent="0.4"/>
    <row r="96" ht="57.75" customHeight="1" x14ac:dyDescent="0.4"/>
    <row r="97" ht="57.75" customHeight="1" x14ac:dyDescent="0.4"/>
    <row r="98" ht="57.75" customHeight="1" x14ac:dyDescent="0.4"/>
    <row r="99" ht="57.75" customHeight="1" x14ac:dyDescent="0.4"/>
    <row r="100" ht="57.75" customHeight="1" x14ac:dyDescent="0.4"/>
    <row r="101" ht="57.75" customHeight="1" x14ac:dyDescent="0.4"/>
    <row r="102" ht="57.75" customHeight="1" x14ac:dyDescent="0.4"/>
    <row r="103" ht="57.75" customHeight="1" x14ac:dyDescent="0.4"/>
    <row r="104" ht="57.75" customHeight="1" x14ac:dyDescent="0.4"/>
    <row r="105" ht="57.75" customHeight="1" x14ac:dyDescent="0.4"/>
    <row r="106" ht="57.75" customHeight="1" x14ac:dyDescent="0.4"/>
    <row r="107" ht="57.75" customHeight="1" x14ac:dyDescent="0.4"/>
    <row r="108" ht="57.75" customHeight="1" x14ac:dyDescent="0.4"/>
    <row r="109" ht="57.75" customHeight="1" x14ac:dyDescent="0.4"/>
    <row r="110" ht="57.75" customHeight="1" x14ac:dyDescent="0.4"/>
    <row r="111" ht="57.75" customHeight="1" x14ac:dyDescent="0.4"/>
    <row r="112" ht="57.75" customHeight="1" x14ac:dyDescent="0.4"/>
    <row r="113" ht="57.75" customHeight="1" x14ac:dyDescent="0.4"/>
    <row r="114" ht="57.75" customHeight="1" x14ac:dyDescent="0.4"/>
    <row r="115" ht="57.75" customHeight="1" x14ac:dyDescent="0.4"/>
    <row r="116" ht="57.75" customHeight="1" x14ac:dyDescent="0.4"/>
    <row r="117" ht="57.75" customHeight="1" x14ac:dyDescent="0.4"/>
    <row r="118" ht="57.75" customHeight="1" x14ac:dyDescent="0.4"/>
    <row r="119" ht="57.75" customHeight="1" x14ac:dyDescent="0.4"/>
    <row r="120" ht="57.75" customHeight="1" x14ac:dyDescent="0.4"/>
    <row r="121" ht="57.75" customHeight="1" x14ac:dyDescent="0.4"/>
    <row r="122" ht="57.75" customHeight="1" x14ac:dyDescent="0.4"/>
    <row r="123" ht="57.75" customHeight="1" x14ac:dyDescent="0.4"/>
    <row r="124" ht="57.75" customHeight="1" x14ac:dyDescent="0.4"/>
    <row r="125" ht="57.75" customHeight="1" x14ac:dyDescent="0.4"/>
    <row r="126" ht="57.75" customHeight="1" x14ac:dyDescent="0.4"/>
    <row r="127" ht="57.75" customHeight="1" x14ac:dyDescent="0.4"/>
    <row r="128" ht="57.75" customHeight="1" x14ac:dyDescent="0.4"/>
    <row r="129" ht="57.75" customHeight="1" x14ac:dyDescent="0.4"/>
    <row r="130" ht="57.75" customHeight="1" x14ac:dyDescent="0.4"/>
    <row r="131" ht="57.75" customHeight="1" x14ac:dyDescent="0.4"/>
    <row r="132" ht="57.75" customHeight="1" x14ac:dyDescent="0.4"/>
    <row r="133" ht="57.75" customHeight="1" x14ac:dyDescent="0.4"/>
    <row r="134" ht="57.75" customHeight="1" x14ac:dyDescent="0.4"/>
    <row r="135" ht="57.75" customHeight="1" x14ac:dyDescent="0.4"/>
    <row r="136" ht="57.75" customHeight="1" x14ac:dyDescent="0.4"/>
    <row r="137" ht="57.75" customHeight="1" x14ac:dyDescent="0.4"/>
    <row r="138" ht="57.75" customHeight="1" x14ac:dyDescent="0.4"/>
    <row r="139" ht="57.75" customHeight="1" x14ac:dyDescent="0.4"/>
    <row r="140" ht="57.75" customHeight="1" x14ac:dyDescent="0.4"/>
    <row r="141" ht="57.75" customHeight="1" x14ac:dyDescent="0.4"/>
    <row r="142" ht="57.75" customHeight="1" x14ac:dyDescent="0.4"/>
    <row r="143" ht="57.75" customHeight="1" x14ac:dyDescent="0.4"/>
    <row r="144" ht="57.75" customHeight="1" x14ac:dyDescent="0.4"/>
    <row r="145" ht="57.75" customHeight="1" x14ac:dyDescent="0.4"/>
    <row r="146" ht="57.75" customHeight="1" x14ac:dyDescent="0.4"/>
    <row r="147" ht="57.75" customHeight="1" x14ac:dyDescent="0.4"/>
    <row r="148" ht="57.75" customHeight="1" x14ac:dyDescent="0.4"/>
    <row r="149" ht="57.75" customHeight="1" x14ac:dyDescent="0.4"/>
    <row r="150" ht="57.75" customHeight="1" x14ac:dyDescent="0.4"/>
    <row r="151" ht="57.75" customHeight="1" x14ac:dyDescent="0.4"/>
    <row r="152" ht="57.75" customHeight="1" x14ac:dyDescent="0.4"/>
    <row r="153" ht="57.75" customHeight="1" x14ac:dyDescent="0.4"/>
    <row r="154" ht="57.75" customHeight="1" x14ac:dyDescent="0.4"/>
    <row r="155" ht="57.75" customHeight="1" x14ac:dyDescent="0.4"/>
    <row r="156" ht="57.75" customHeight="1" x14ac:dyDescent="0.4"/>
  </sheetData>
  <phoneticPr fontId="6"/>
  <pageMargins left="0.70866141732283472" right="0.70866141732283472" top="0.74803149606299213" bottom="0.74803149606299213" header="0.31496062992125984" footer="0.31496062992125984"/>
  <pageSetup paperSize="9" scale="51" orientation="landscape" r:id="rId1"/>
  <rowBreaks count="1" manualBreakCount="1">
    <brk id="48" max="20"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BC8AA-1266-489B-9ED5-CDDE553254E6}">
  <sheetPr>
    <tabColor rgb="FFFFFF00"/>
    <pageSetUpPr fitToPage="1"/>
  </sheetPr>
  <dimension ref="A1:AL172"/>
  <sheetViews>
    <sheetView view="pageBreakPreview" zoomScale="80" zoomScaleNormal="80" zoomScaleSheetLayoutView="80" workbookViewId="0">
      <pane ySplit="3" topLeftCell="A139" activePane="bottomLeft" state="frozen"/>
      <selection activeCell="B1" sqref="B1"/>
      <selection pane="bottomLeft" activeCell="G154" sqref="G154"/>
    </sheetView>
  </sheetViews>
  <sheetFormatPr defaultRowHeight="18.75" x14ac:dyDescent="0.4"/>
  <cols>
    <col min="1" max="1" width="7.25" customWidth="1"/>
    <col min="2" max="3" width="5.375" customWidth="1"/>
    <col min="4" max="4" width="15.25" customWidth="1"/>
    <col min="5" max="5" width="13.375" style="42" customWidth="1"/>
    <col min="6" max="6" width="8.5" style="41" customWidth="1"/>
    <col min="7" max="7" width="43.375" customWidth="1"/>
    <col min="8" max="8" width="27.625" customWidth="1"/>
    <col min="9" max="9" width="13.875" customWidth="1"/>
    <col min="10" max="10" width="8.125" style="41" customWidth="1"/>
    <col min="11" max="12" width="7" customWidth="1"/>
    <col min="13" max="13" width="8.25" style="41" customWidth="1"/>
    <col min="14" max="14" width="23.125" style="99" customWidth="1"/>
    <col min="15" max="15" width="8.125" customWidth="1"/>
    <col min="16" max="17" width="8.5" customWidth="1"/>
    <col min="18" max="18" width="8.375" style="41" customWidth="1"/>
    <col min="19" max="38" width="14.5" style="41" customWidth="1"/>
  </cols>
  <sheetData>
    <row r="1" spans="1:38" ht="28.5" customHeight="1" x14ac:dyDescent="0.4">
      <c r="B1" s="2" t="s">
        <v>265</v>
      </c>
      <c r="C1" s="2"/>
      <c r="R1" s="42" t="s">
        <v>415</v>
      </c>
      <c r="S1" s="41">
        <v>1</v>
      </c>
      <c r="T1" s="41">
        <v>2</v>
      </c>
      <c r="U1" s="41">
        <v>3</v>
      </c>
      <c r="V1" s="41">
        <v>4</v>
      </c>
      <c r="W1" s="41">
        <v>5</v>
      </c>
      <c r="X1" s="41">
        <v>6</v>
      </c>
      <c r="Y1" s="41">
        <v>7</v>
      </c>
      <c r="Z1" s="41">
        <v>8</v>
      </c>
      <c r="AA1" s="41">
        <v>9</v>
      </c>
      <c r="AB1" s="41">
        <v>10</v>
      </c>
      <c r="AC1" s="41">
        <v>11</v>
      </c>
      <c r="AD1" s="41">
        <v>12</v>
      </c>
      <c r="AE1" s="41">
        <v>13</v>
      </c>
      <c r="AF1" s="41">
        <v>14</v>
      </c>
      <c r="AG1" s="41">
        <v>15</v>
      </c>
      <c r="AH1" s="41">
        <v>16</v>
      </c>
      <c r="AI1" s="41">
        <v>17</v>
      </c>
      <c r="AJ1" s="41">
        <v>18</v>
      </c>
      <c r="AK1" s="41">
        <v>19</v>
      </c>
      <c r="AL1" s="41">
        <v>20</v>
      </c>
    </row>
    <row r="2" spans="1:38" ht="18.75" customHeight="1" x14ac:dyDescent="0.4">
      <c r="B2" s="384" t="s">
        <v>37</v>
      </c>
      <c r="C2" s="96" t="s">
        <v>36</v>
      </c>
      <c r="D2" s="384" t="s">
        <v>266</v>
      </c>
      <c r="E2" s="384" t="s">
        <v>0</v>
      </c>
      <c r="F2" s="384" t="s">
        <v>1</v>
      </c>
      <c r="G2" s="384" t="s">
        <v>2</v>
      </c>
      <c r="H2" s="384" t="s">
        <v>3</v>
      </c>
      <c r="I2" s="201"/>
      <c r="J2" s="387" t="s">
        <v>4</v>
      </c>
      <c r="K2" s="388"/>
      <c r="L2" s="389"/>
      <c r="M2" s="384" t="s">
        <v>5</v>
      </c>
      <c r="N2" s="398" t="s">
        <v>5</v>
      </c>
      <c r="O2" s="370" t="s">
        <v>412</v>
      </c>
      <c r="P2" s="370" t="s">
        <v>413</v>
      </c>
      <c r="Q2" s="380" t="s">
        <v>414</v>
      </c>
      <c r="R2" s="396" t="s">
        <v>333</v>
      </c>
      <c r="S2" s="394" t="s">
        <v>381</v>
      </c>
      <c r="T2" s="394" t="s">
        <v>418</v>
      </c>
      <c r="U2" s="394" t="s">
        <v>419</v>
      </c>
      <c r="V2" s="394" t="s">
        <v>420</v>
      </c>
      <c r="W2" s="394" t="s">
        <v>421</v>
      </c>
      <c r="X2" s="394" t="s">
        <v>422</v>
      </c>
      <c r="Y2" s="394" t="s">
        <v>423</v>
      </c>
      <c r="Z2" s="394" t="s">
        <v>424</v>
      </c>
      <c r="AA2" s="394" t="s">
        <v>425</v>
      </c>
      <c r="AB2" s="394" t="s">
        <v>426</v>
      </c>
      <c r="AC2" s="394" t="s">
        <v>427</v>
      </c>
      <c r="AD2" s="394" t="s">
        <v>428</v>
      </c>
      <c r="AE2" s="394" t="s">
        <v>429</v>
      </c>
      <c r="AF2" s="394" t="s">
        <v>430</v>
      </c>
      <c r="AG2" s="394" t="s">
        <v>431</v>
      </c>
      <c r="AH2" s="394" t="s">
        <v>432</v>
      </c>
      <c r="AI2" s="394" t="s">
        <v>433</v>
      </c>
      <c r="AJ2" s="394" t="s">
        <v>434</v>
      </c>
      <c r="AK2" s="394" t="s">
        <v>435</v>
      </c>
      <c r="AL2" s="394" t="s">
        <v>436</v>
      </c>
    </row>
    <row r="3" spans="1:38" ht="73.5" customHeight="1" x14ac:dyDescent="0.4">
      <c r="B3" s="385"/>
      <c r="C3" s="85" t="s">
        <v>37</v>
      </c>
      <c r="D3" s="385"/>
      <c r="E3" s="386"/>
      <c r="F3" s="385"/>
      <c r="G3" s="385"/>
      <c r="H3" s="385"/>
      <c r="I3" s="85"/>
      <c r="J3" s="5" t="s">
        <v>7</v>
      </c>
      <c r="K3" s="4" t="s">
        <v>8</v>
      </c>
      <c r="L3" s="4" t="s">
        <v>9</v>
      </c>
      <c r="M3" s="385"/>
      <c r="N3" s="399"/>
      <c r="O3" s="400"/>
      <c r="P3" s="400"/>
      <c r="Q3" s="401"/>
      <c r="R3" s="397"/>
      <c r="S3" s="395"/>
      <c r="T3" s="395"/>
      <c r="U3" s="395"/>
      <c r="V3" s="395"/>
      <c r="W3" s="395"/>
      <c r="X3" s="395"/>
      <c r="Y3" s="395"/>
      <c r="Z3" s="395"/>
      <c r="AA3" s="395"/>
      <c r="AB3" s="395"/>
      <c r="AC3" s="395"/>
      <c r="AD3" s="395"/>
      <c r="AE3" s="395"/>
      <c r="AF3" s="395"/>
      <c r="AG3" s="395"/>
      <c r="AH3" s="395"/>
      <c r="AI3" s="395"/>
      <c r="AJ3" s="395"/>
      <c r="AK3" s="395"/>
      <c r="AL3" s="395"/>
    </row>
    <row r="4" spans="1:38" ht="37.5" customHeight="1" x14ac:dyDescent="0.4">
      <c r="A4" s="117"/>
      <c r="B4" s="6">
        <v>1</v>
      </c>
      <c r="C4" s="6">
        <v>1</v>
      </c>
      <c r="D4" s="7">
        <v>44995</v>
      </c>
      <c r="E4" s="8" t="s">
        <v>251</v>
      </c>
      <c r="F4" s="9" t="s">
        <v>531</v>
      </c>
      <c r="G4" s="8" t="s">
        <v>532</v>
      </c>
      <c r="H4" s="10" t="s">
        <v>267</v>
      </c>
      <c r="I4" s="223" t="str">
        <f>IF(J4&gt;300,"300人超",IF(J4&gt;100,"300人以下",IF(J4&gt;50,"100人以下",IF(J4&gt;20,"50人以下",IF(J4&gt;5,"20人以下","5人以下")))))</f>
        <v>300人以下</v>
      </c>
      <c r="J4" s="91">
        <v>170</v>
      </c>
      <c r="K4" s="92"/>
      <c r="L4" s="92"/>
      <c r="M4" s="11" t="s">
        <v>631</v>
      </c>
      <c r="N4" s="13" t="s">
        <v>376</v>
      </c>
      <c r="O4" s="12"/>
      <c r="P4" s="12"/>
      <c r="Q4" s="121"/>
      <c r="R4" s="119">
        <v>18</v>
      </c>
      <c r="S4" s="84"/>
      <c r="T4" s="84"/>
      <c r="U4" s="84" t="s">
        <v>417</v>
      </c>
      <c r="V4" s="84"/>
      <c r="W4" s="84" t="s">
        <v>417</v>
      </c>
      <c r="X4" s="84"/>
      <c r="Y4" s="84"/>
      <c r="Z4" s="32"/>
      <c r="AA4" s="32" t="s">
        <v>417</v>
      </c>
      <c r="AB4" s="32"/>
      <c r="AC4" s="32"/>
      <c r="AD4" s="32" t="s">
        <v>417</v>
      </c>
      <c r="AE4" s="32"/>
      <c r="AF4" s="32"/>
      <c r="AG4" s="32"/>
      <c r="AH4" s="32"/>
      <c r="AI4" s="32"/>
      <c r="AJ4" s="32"/>
      <c r="AK4" s="32"/>
      <c r="AL4" s="32"/>
    </row>
    <row r="5" spans="1:38" ht="37.5" customHeight="1" x14ac:dyDescent="0.4">
      <c r="A5" s="117"/>
      <c r="B5" s="6">
        <v>2</v>
      </c>
      <c r="C5" s="6">
        <v>2</v>
      </c>
      <c r="D5" s="7">
        <v>44995</v>
      </c>
      <c r="E5" s="8" t="s">
        <v>251</v>
      </c>
      <c r="F5" s="9" t="s">
        <v>657</v>
      </c>
      <c r="G5" s="135" t="s">
        <v>515</v>
      </c>
      <c r="H5" s="10" t="s">
        <v>268</v>
      </c>
      <c r="I5" s="223" t="str">
        <f t="shared" ref="I5:I68" si="0">IF(J5&gt;300,"300人超",IF(J5&gt;100,"300人以下",IF(J5&gt;50,"100人以下",IF(J5&gt;20,"50人以下",IF(J5&gt;5,"20人以下","5人以下")))))</f>
        <v>300人超</v>
      </c>
      <c r="J5" s="91">
        <v>972</v>
      </c>
      <c r="K5" s="92"/>
      <c r="L5" s="92"/>
      <c r="M5" s="16" t="s">
        <v>632</v>
      </c>
      <c r="N5" s="13" t="s">
        <v>372</v>
      </c>
      <c r="O5" s="12" t="s">
        <v>416</v>
      </c>
      <c r="P5" s="12" t="s">
        <v>416</v>
      </c>
      <c r="Q5" s="121"/>
      <c r="R5" s="119">
        <v>17</v>
      </c>
      <c r="S5" s="84"/>
      <c r="T5" s="84"/>
      <c r="U5" s="84" t="s">
        <v>417</v>
      </c>
      <c r="V5" s="84"/>
      <c r="W5" s="84"/>
      <c r="X5" s="84"/>
      <c r="Y5" s="84"/>
      <c r="Z5" s="32"/>
      <c r="AA5" s="32" t="s">
        <v>417</v>
      </c>
      <c r="AB5" s="32"/>
      <c r="AC5" s="32"/>
      <c r="AD5" s="32" t="s">
        <v>417</v>
      </c>
      <c r="AE5" s="32"/>
      <c r="AF5" s="32"/>
      <c r="AG5" s="32"/>
      <c r="AH5" s="32"/>
      <c r="AI5" s="32"/>
      <c r="AJ5" s="32"/>
      <c r="AK5" s="32"/>
      <c r="AL5" s="32"/>
    </row>
    <row r="6" spans="1:38" ht="37.5" customHeight="1" x14ac:dyDescent="0.4">
      <c r="A6" s="117"/>
      <c r="B6" s="6">
        <v>3</v>
      </c>
      <c r="C6" s="6">
        <v>3</v>
      </c>
      <c r="D6" s="7">
        <v>44995</v>
      </c>
      <c r="E6" s="8" t="s">
        <v>251</v>
      </c>
      <c r="F6" s="9" t="s">
        <v>536</v>
      </c>
      <c r="G6" s="8" t="s">
        <v>537</v>
      </c>
      <c r="H6" s="10" t="s">
        <v>269</v>
      </c>
      <c r="I6" s="223" t="str">
        <f t="shared" si="0"/>
        <v>100人以下</v>
      </c>
      <c r="J6" s="91">
        <v>68</v>
      </c>
      <c r="K6" s="92"/>
      <c r="L6" s="92"/>
      <c r="M6" s="16" t="s">
        <v>633</v>
      </c>
      <c r="N6" s="13" t="s">
        <v>387</v>
      </c>
      <c r="O6" s="12"/>
      <c r="P6" s="12"/>
      <c r="Q6" s="121" t="s">
        <v>416</v>
      </c>
      <c r="R6" s="119">
        <v>16</v>
      </c>
      <c r="S6" s="84" t="s">
        <v>417</v>
      </c>
      <c r="T6" s="84"/>
      <c r="U6" s="84"/>
      <c r="V6" s="84"/>
      <c r="W6" s="84" t="s">
        <v>417</v>
      </c>
      <c r="X6" s="84"/>
      <c r="Y6" s="84" t="s">
        <v>417</v>
      </c>
      <c r="Z6" s="32" t="s">
        <v>417</v>
      </c>
      <c r="AA6" s="32"/>
      <c r="AB6" s="32" t="s">
        <v>417</v>
      </c>
      <c r="AC6" s="32"/>
      <c r="AD6" s="32" t="s">
        <v>417</v>
      </c>
      <c r="AE6" s="32"/>
      <c r="AF6" s="32"/>
      <c r="AG6" s="32"/>
      <c r="AH6" s="32"/>
      <c r="AI6" s="32"/>
      <c r="AJ6" s="32"/>
      <c r="AK6" s="32"/>
      <c r="AL6" s="32"/>
    </row>
    <row r="7" spans="1:38" ht="37.5" customHeight="1" x14ac:dyDescent="0.4">
      <c r="A7" s="117"/>
      <c r="B7" s="6">
        <v>4</v>
      </c>
      <c r="C7" s="6">
        <v>4</v>
      </c>
      <c r="D7" s="7">
        <v>44995</v>
      </c>
      <c r="E7" s="8" t="s">
        <v>251</v>
      </c>
      <c r="F7" s="9" t="s">
        <v>509</v>
      </c>
      <c r="G7" s="135" t="s">
        <v>510</v>
      </c>
      <c r="H7" s="10" t="s">
        <v>270</v>
      </c>
      <c r="I7" s="223" t="str">
        <f t="shared" si="0"/>
        <v>50人以下</v>
      </c>
      <c r="J7" s="91">
        <v>50</v>
      </c>
      <c r="K7" s="92"/>
      <c r="L7" s="92"/>
      <c r="M7" s="16" t="s">
        <v>632</v>
      </c>
      <c r="N7" s="13" t="s">
        <v>372</v>
      </c>
      <c r="O7" s="12"/>
      <c r="P7" s="12" t="s">
        <v>416</v>
      </c>
      <c r="Q7" s="121" t="s">
        <v>416</v>
      </c>
      <c r="R7" s="119">
        <v>16</v>
      </c>
      <c r="S7" s="84"/>
      <c r="T7" s="84"/>
      <c r="U7" s="84" t="s">
        <v>417</v>
      </c>
      <c r="V7" s="84" t="s">
        <v>417</v>
      </c>
      <c r="W7" s="84"/>
      <c r="X7" s="84" t="s">
        <v>417</v>
      </c>
      <c r="Y7" s="84"/>
      <c r="Z7" s="32"/>
      <c r="AA7" s="32" t="s">
        <v>417</v>
      </c>
      <c r="AB7" s="32"/>
      <c r="AC7" s="32"/>
      <c r="AD7" s="32" t="s">
        <v>417</v>
      </c>
      <c r="AE7" s="32"/>
      <c r="AF7" s="32"/>
      <c r="AG7" s="32"/>
      <c r="AH7" s="32" t="s">
        <v>417</v>
      </c>
      <c r="AI7" s="32"/>
      <c r="AJ7" s="32"/>
      <c r="AK7" s="32"/>
      <c r="AL7" s="32"/>
    </row>
    <row r="8" spans="1:38" s="29" customFormat="1" ht="37.5" customHeight="1" x14ac:dyDescent="0.4">
      <c r="A8" s="117"/>
      <c r="B8" s="6">
        <v>5</v>
      </c>
      <c r="C8" s="6">
        <v>5</v>
      </c>
      <c r="D8" s="7">
        <v>44995</v>
      </c>
      <c r="E8" s="8" t="s">
        <v>251</v>
      </c>
      <c r="F8" s="14" t="s">
        <v>555</v>
      </c>
      <c r="G8" s="17" t="s">
        <v>556</v>
      </c>
      <c r="H8" s="15" t="s">
        <v>271</v>
      </c>
      <c r="I8" s="223" t="str">
        <f t="shared" si="0"/>
        <v>300人超</v>
      </c>
      <c r="J8" s="91">
        <v>659</v>
      </c>
      <c r="K8" s="93"/>
      <c r="L8" s="93"/>
      <c r="M8" s="16" t="s">
        <v>634</v>
      </c>
      <c r="N8" s="13" t="s">
        <v>388</v>
      </c>
      <c r="O8" s="12"/>
      <c r="P8" s="12" t="s">
        <v>416</v>
      </c>
      <c r="Q8" s="121"/>
      <c r="R8" s="120">
        <v>14</v>
      </c>
      <c r="S8" s="84"/>
      <c r="T8" s="84" t="s">
        <v>417</v>
      </c>
      <c r="U8" s="84" t="s">
        <v>417</v>
      </c>
      <c r="V8" s="84" t="s">
        <v>417</v>
      </c>
      <c r="W8" s="84"/>
      <c r="X8" s="84"/>
      <c r="Y8" s="84"/>
      <c r="Z8" s="118"/>
      <c r="AA8" s="118"/>
      <c r="AB8" s="118"/>
      <c r="AC8" s="118"/>
      <c r="AD8" s="118" t="s">
        <v>417</v>
      </c>
      <c r="AE8" s="118"/>
      <c r="AF8" s="118"/>
      <c r="AG8" s="118"/>
      <c r="AH8" s="118"/>
      <c r="AI8" s="118"/>
      <c r="AJ8" s="118"/>
      <c r="AK8" s="118" t="s">
        <v>417</v>
      </c>
      <c r="AL8" s="118" t="s">
        <v>417</v>
      </c>
    </row>
    <row r="9" spans="1:38" ht="37.5" customHeight="1" x14ac:dyDescent="0.4">
      <c r="A9" s="117"/>
      <c r="B9" s="6">
        <v>6</v>
      </c>
      <c r="C9" s="6">
        <v>6</v>
      </c>
      <c r="D9" s="7">
        <v>44995</v>
      </c>
      <c r="E9" s="8" t="s">
        <v>251</v>
      </c>
      <c r="F9" s="132" t="s">
        <v>539</v>
      </c>
      <c r="G9" s="135" t="s">
        <v>540</v>
      </c>
      <c r="H9" s="10" t="s">
        <v>272</v>
      </c>
      <c r="I9" s="223" t="str">
        <f t="shared" si="0"/>
        <v>100人以下</v>
      </c>
      <c r="J9" s="91">
        <v>55</v>
      </c>
      <c r="K9" s="92"/>
      <c r="L9" s="92"/>
      <c r="M9" s="16" t="s">
        <v>632</v>
      </c>
      <c r="N9" s="13" t="s">
        <v>372</v>
      </c>
      <c r="O9" s="12"/>
      <c r="P9" s="12" t="s">
        <v>416</v>
      </c>
      <c r="Q9" s="121"/>
      <c r="R9" s="119">
        <v>14</v>
      </c>
      <c r="S9" s="84"/>
      <c r="T9" s="84" t="s">
        <v>417</v>
      </c>
      <c r="U9" s="84"/>
      <c r="V9" s="84"/>
      <c r="W9" s="84"/>
      <c r="X9" s="84"/>
      <c r="Y9" s="84"/>
      <c r="Z9" s="32" t="s">
        <v>417</v>
      </c>
      <c r="AA9" s="32"/>
      <c r="AB9" s="32"/>
      <c r="AC9" s="32" t="s">
        <v>417</v>
      </c>
      <c r="AD9" s="32" t="s">
        <v>417</v>
      </c>
      <c r="AE9" s="32" t="s">
        <v>417</v>
      </c>
      <c r="AF9" s="32"/>
      <c r="AG9" s="32"/>
      <c r="AH9" s="32" t="s">
        <v>417</v>
      </c>
      <c r="AI9" s="32"/>
      <c r="AJ9" s="32"/>
      <c r="AK9" s="32"/>
      <c r="AL9" s="32"/>
    </row>
    <row r="10" spans="1:38" ht="37.5" customHeight="1" x14ac:dyDescent="0.4">
      <c r="A10" s="117"/>
      <c r="B10" s="6">
        <v>7</v>
      </c>
      <c r="C10" s="6">
        <v>7</v>
      </c>
      <c r="D10" s="7">
        <v>44995</v>
      </c>
      <c r="E10" s="8" t="s">
        <v>251</v>
      </c>
      <c r="F10" s="14" t="s">
        <v>664</v>
      </c>
      <c r="G10" s="17" t="s">
        <v>665</v>
      </c>
      <c r="H10" s="15" t="s">
        <v>273</v>
      </c>
      <c r="I10" s="223" t="str">
        <f t="shared" si="0"/>
        <v>300人以下</v>
      </c>
      <c r="J10" s="129">
        <v>190</v>
      </c>
      <c r="K10" s="92"/>
      <c r="L10" s="92"/>
      <c r="M10" s="16" t="s">
        <v>635</v>
      </c>
      <c r="N10" s="13" t="s">
        <v>389</v>
      </c>
      <c r="O10" s="12"/>
      <c r="P10" s="12"/>
      <c r="Q10" s="121" t="s">
        <v>416</v>
      </c>
      <c r="R10" s="119">
        <v>15</v>
      </c>
      <c r="S10" s="84"/>
      <c r="T10" s="84"/>
      <c r="U10" s="84"/>
      <c r="V10" s="84"/>
      <c r="W10" s="84"/>
      <c r="X10" s="84" t="s">
        <v>417</v>
      </c>
      <c r="Y10" s="84" t="s">
        <v>417</v>
      </c>
      <c r="Z10" s="32" t="s">
        <v>417</v>
      </c>
      <c r="AA10" s="32" t="s">
        <v>417</v>
      </c>
      <c r="AB10" s="32"/>
      <c r="AC10" s="32"/>
      <c r="AD10" s="32"/>
      <c r="AE10" s="32"/>
      <c r="AF10" s="32"/>
      <c r="AG10" s="32"/>
      <c r="AH10" s="32"/>
      <c r="AI10" s="32"/>
      <c r="AJ10" s="32"/>
      <c r="AK10" s="32"/>
      <c r="AL10" s="32"/>
    </row>
    <row r="11" spans="1:38" ht="37.5" customHeight="1" x14ac:dyDescent="0.4">
      <c r="A11" s="117"/>
      <c r="B11" s="6">
        <v>8</v>
      </c>
      <c r="C11" s="6">
        <v>8</v>
      </c>
      <c r="D11" s="7">
        <v>44995</v>
      </c>
      <c r="E11" s="8" t="s">
        <v>251</v>
      </c>
      <c r="F11" s="132" t="s">
        <v>541</v>
      </c>
      <c r="G11" s="135" t="s">
        <v>594</v>
      </c>
      <c r="H11" s="10" t="s">
        <v>274</v>
      </c>
      <c r="I11" s="223" t="str">
        <f t="shared" si="0"/>
        <v>300人超</v>
      </c>
      <c r="J11" s="91">
        <v>11296</v>
      </c>
      <c r="K11" s="92"/>
      <c r="L11" s="92"/>
      <c r="M11" s="16" t="s">
        <v>632</v>
      </c>
      <c r="N11" s="13" t="s">
        <v>372</v>
      </c>
      <c r="O11" s="12" t="s">
        <v>416</v>
      </c>
      <c r="P11" s="12" t="s">
        <v>416</v>
      </c>
      <c r="Q11" s="121" t="s">
        <v>416</v>
      </c>
      <c r="R11" s="119">
        <v>17</v>
      </c>
      <c r="S11" s="84"/>
      <c r="T11" s="84"/>
      <c r="U11" s="84"/>
      <c r="V11" s="84"/>
      <c r="W11" s="84"/>
      <c r="X11" s="84"/>
      <c r="Y11" s="84"/>
      <c r="Z11" s="32" t="s">
        <v>417</v>
      </c>
      <c r="AA11" s="32" t="s">
        <v>417</v>
      </c>
      <c r="AB11" s="32"/>
      <c r="AC11" s="32" t="s">
        <v>417</v>
      </c>
      <c r="AD11" s="32" t="s">
        <v>417</v>
      </c>
      <c r="AE11" s="32"/>
      <c r="AF11" s="32"/>
      <c r="AG11" s="32"/>
      <c r="AH11" s="32"/>
      <c r="AI11" s="32"/>
      <c r="AJ11" s="32"/>
      <c r="AK11" s="32" t="s">
        <v>417</v>
      </c>
      <c r="AL11" s="32"/>
    </row>
    <row r="12" spans="1:38" ht="37.5" customHeight="1" x14ac:dyDescent="0.4">
      <c r="A12" s="117"/>
      <c r="B12" s="6">
        <v>9</v>
      </c>
      <c r="C12" s="6">
        <v>9</v>
      </c>
      <c r="D12" s="7">
        <v>44995</v>
      </c>
      <c r="E12" s="8" t="s">
        <v>251</v>
      </c>
      <c r="F12" s="132" t="s">
        <v>516</v>
      </c>
      <c r="G12" s="135" t="s">
        <v>595</v>
      </c>
      <c r="H12" s="10" t="s">
        <v>275</v>
      </c>
      <c r="I12" s="223" t="str">
        <f t="shared" si="0"/>
        <v>100人以下</v>
      </c>
      <c r="J12" s="91">
        <v>82</v>
      </c>
      <c r="K12" s="92"/>
      <c r="L12" s="92"/>
      <c r="M12" s="16" t="s">
        <v>636</v>
      </c>
      <c r="N12" s="13" t="s">
        <v>375</v>
      </c>
      <c r="O12" s="12" t="s">
        <v>416</v>
      </c>
      <c r="P12" s="12" t="s">
        <v>416</v>
      </c>
      <c r="Q12" s="121" t="s">
        <v>416</v>
      </c>
      <c r="R12" s="119">
        <v>15</v>
      </c>
      <c r="S12" s="84"/>
      <c r="T12" s="84"/>
      <c r="U12" s="84"/>
      <c r="V12" s="84"/>
      <c r="W12" s="84"/>
      <c r="X12" s="84"/>
      <c r="Y12" s="84"/>
      <c r="Z12" s="32"/>
      <c r="AA12" s="32" t="s">
        <v>417</v>
      </c>
      <c r="AB12" s="32" t="s">
        <v>417</v>
      </c>
      <c r="AC12" s="32"/>
      <c r="AD12" s="32"/>
      <c r="AE12" s="32"/>
      <c r="AF12" s="32" t="s">
        <v>417</v>
      </c>
      <c r="AG12" s="32"/>
      <c r="AH12" s="32" t="s">
        <v>417</v>
      </c>
      <c r="AI12" s="32"/>
      <c r="AJ12" s="32"/>
      <c r="AK12" s="32" t="s">
        <v>417</v>
      </c>
      <c r="AL12" s="32" t="s">
        <v>417</v>
      </c>
    </row>
    <row r="13" spans="1:38" ht="37.5" customHeight="1" x14ac:dyDescent="0.4">
      <c r="A13" s="117"/>
      <c r="B13" s="6">
        <v>10</v>
      </c>
      <c r="C13" s="6">
        <v>10</v>
      </c>
      <c r="D13" s="7">
        <v>44995</v>
      </c>
      <c r="E13" s="8" t="s">
        <v>251</v>
      </c>
      <c r="F13" s="132" t="s">
        <v>533</v>
      </c>
      <c r="G13" s="135" t="s">
        <v>596</v>
      </c>
      <c r="H13" s="10" t="s">
        <v>276</v>
      </c>
      <c r="I13" s="223" t="str">
        <f t="shared" si="0"/>
        <v>20人以下</v>
      </c>
      <c r="J13" s="91">
        <v>12</v>
      </c>
      <c r="K13" s="92"/>
      <c r="L13" s="92"/>
      <c r="M13" s="16" t="s">
        <v>636</v>
      </c>
      <c r="N13" s="13" t="s">
        <v>375</v>
      </c>
      <c r="O13" s="12"/>
      <c r="P13" s="12"/>
      <c r="Q13" s="121"/>
      <c r="R13" s="119">
        <v>14</v>
      </c>
      <c r="S13" s="84"/>
      <c r="T13" s="84"/>
      <c r="U13" s="84"/>
      <c r="V13" s="84"/>
      <c r="W13" s="84"/>
      <c r="X13" s="84"/>
      <c r="Y13" s="84" t="s">
        <v>417</v>
      </c>
      <c r="Z13" s="32" t="s">
        <v>417</v>
      </c>
      <c r="AA13" s="32" t="s">
        <v>417</v>
      </c>
      <c r="AB13" s="32"/>
      <c r="AC13" s="32" t="s">
        <v>417</v>
      </c>
      <c r="AD13" s="32" t="s">
        <v>417</v>
      </c>
      <c r="AE13" s="32"/>
      <c r="AF13" s="32"/>
      <c r="AG13" s="32"/>
      <c r="AH13" s="32"/>
      <c r="AI13" s="32"/>
      <c r="AJ13" s="32"/>
      <c r="AK13" s="32"/>
      <c r="AL13" s="32"/>
    </row>
    <row r="14" spans="1:38" ht="37.5" customHeight="1" x14ac:dyDescent="0.4">
      <c r="A14" s="117"/>
      <c r="B14" s="6">
        <v>11</v>
      </c>
      <c r="C14" s="6">
        <v>11</v>
      </c>
      <c r="D14" s="7">
        <v>44995</v>
      </c>
      <c r="E14" s="8" t="s">
        <v>251</v>
      </c>
      <c r="F14" s="132" t="s">
        <v>511</v>
      </c>
      <c r="G14" s="135" t="s">
        <v>597</v>
      </c>
      <c r="H14" s="10" t="s">
        <v>277</v>
      </c>
      <c r="I14" s="223" t="str">
        <f t="shared" si="0"/>
        <v>300人超</v>
      </c>
      <c r="J14" s="91">
        <v>1129</v>
      </c>
      <c r="K14" s="92"/>
      <c r="L14" s="92"/>
      <c r="M14" s="16" t="s">
        <v>637</v>
      </c>
      <c r="N14" s="13" t="s">
        <v>390</v>
      </c>
      <c r="O14" s="12" t="s">
        <v>416</v>
      </c>
      <c r="P14" s="12"/>
      <c r="Q14" s="121" t="s">
        <v>416</v>
      </c>
      <c r="R14" s="119">
        <v>15</v>
      </c>
      <c r="S14" s="84"/>
      <c r="T14" s="84"/>
      <c r="U14" s="84" t="s">
        <v>417</v>
      </c>
      <c r="V14" s="84"/>
      <c r="W14" s="84"/>
      <c r="X14" s="84"/>
      <c r="Y14" s="84"/>
      <c r="Z14" s="32"/>
      <c r="AA14" s="32" t="s">
        <v>417</v>
      </c>
      <c r="AB14" s="32"/>
      <c r="AC14" s="32"/>
      <c r="AD14" s="32" t="s">
        <v>417</v>
      </c>
      <c r="AE14" s="32"/>
      <c r="AF14" s="32"/>
      <c r="AG14" s="32"/>
      <c r="AH14" s="32"/>
      <c r="AI14" s="32"/>
      <c r="AJ14" s="32"/>
      <c r="AK14" s="32"/>
      <c r="AL14" s="32"/>
    </row>
    <row r="15" spans="1:38" ht="37.5" customHeight="1" x14ac:dyDescent="0.4">
      <c r="A15" s="117"/>
      <c r="B15" s="6">
        <v>12</v>
      </c>
      <c r="C15" s="6">
        <v>12</v>
      </c>
      <c r="D15" s="7">
        <v>44995</v>
      </c>
      <c r="E15" s="8" t="s">
        <v>251</v>
      </c>
      <c r="F15" s="132" t="s">
        <v>649</v>
      </c>
      <c r="G15" s="135" t="s">
        <v>550</v>
      </c>
      <c r="H15" s="10" t="s">
        <v>278</v>
      </c>
      <c r="I15" s="223" t="str">
        <f t="shared" si="0"/>
        <v>300人超</v>
      </c>
      <c r="J15" s="129">
        <v>2783</v>
      </c>
      <c r="K15" s="92"/>
      <c r="L15" s="92"/>
      <c r="M15" s="16" t="s">
        <v>632</v>
      </c>
      <c r="N15" s="13" t="s">
        <v>372</v>
      </c>
      <c r="O15" s="12"/>
      <c r="P15" s="12" t="s">
        <v>416</v>
      </c>
      <c r="Q15" s="121"/>
      <c r="R15" s="119">
        <v>17</v>
      </c>
      <c r="S15" s="84"/>
      <c r="T15" s="84" t="s">
        <v>417</v>
      </c>
      <c r="U15" s="84" t="s">
        <v>417</v>
      </c>
      <c r="V15" s="84" t="s">
        <v>417</v>
      </c>
      <c r="W15" s="84"/>
      <c r="X15" s="84"/>
      <c r="Y15" s="84"/>
      <c r="Z15" s="32"/>
      <c r="AA15" s="32"/>
      <c r="AB15" s="32"/>
      <c r="AC15" s="32" t="s">
        <v>417</v>
      </c>
      <c r="AD15" s="32"/>
      <c r="AE15" s="32"/>
      <c r="AF15" s="32"/>
      <c r="AG15" s="32" t="s">
        <v>417</v>
      </c>
      <c r="AH15" s="32"/>
      <c r="AI15" s="32"/>
      <c r="AJ15" s="32"/>
      <c r="AK15" s="32" t="s">
        <v>417</v>
      </c>
      <c r="AL15" s="32"/>
    </row>
    <row r="16" spans="1:38" ht="37.5" customHeight="1" x14ac:dyDescent="0.4">
      <c r="A16" s="117"/>
      <c r="B16" s="6">
        <v>13</v>
      </c>
      <c r="C16" s="6">
        <v>13</v>
      </c>
      <c r="D16" s="7">
        <v>44995</v>
      </c>
      <c r="E16" s="8" t="s">
        <v>251</v>
      </c>
      <c r="F16" s="132" t="s">
        <v>517</v>
      </c>
      <c r="G16" s="135" t="s">
        <v>598</v>
      </c>
      <c r="H16" s="10" t="s">
        <v>279</v>
      </c>
      <c r="I16" s="223" t="str">
        <f t="shared" si="0"/>
        <v>20人以下</v>
      </c>
      <c r="J16" s="91">
        <v>18</v>
      </c>
      <c r="K16" s="92"/>
      <c r="L16" s="92"/>
      <c r="M16" s="16" t="s">
        <v>175</v>
      </c>
      <c r="N16" s="13" t="s">
        <v>391</v>
      </c>
      <c r="O16" s="12"/>
      <c r="P16" s="12" t="s">
        <v>416</v>
      </c>
      <c r="Q16" s="121" t="s">
        <v>416</v>
      </c>
      <c r="R16" s="119">
        <v>14</v>
      </c>
      <c r="S16" s="84"/>
      <c r="T16" s="84"/>
      <c r="U16" s="84"/>
      <c r="V16" s="84" t="s">
        <v>417</v>
      </c>
      <c r="W16" s="84"/>
      <c r="X16" s="84"/>
      <c r="Y16" s="84"/>
      <c r="Z16" s="32" t="s">
        <v>417</v>
      </c>
      <c r="AA16" s="32"/>
      <c r="AB16" s="32" t="s">
        <v>417</v>
      </c>
      <c r="AC16" s="32"/>
      <c r="AD16" s="32" t="s">
        <v>417</v>
      </c>
      <c r="AE16" s="32"/>
      <c r="AF16" s="32"/>
      <c r="AG16" s="32"/>
      <c r="AH16" s="32"/>
      <c r="AI16" s="32"/>
      <c r="AJ16" s="32"/>
      <c r="AK16" s="32" t="s">
        <v>417</v>
      </c>
      <c r="AL16" s="32"/>
    </row>
    <row r="17" spans="1:38" ht="37.5" customHeight="1" x14ac:dyDescent="0.4">
      <c r="A17" s="117"/>
      <c r="B17" s="6">
        <v>14</v>
      </c>
      <c r="C17" s="6">
        <v>14</v>
      </c>
      <c r="D17" s="7">
        <v>44995</v>
      </c>
      <c r="E17" s="8" t="s">
        <v>251</v>
      </c>
      <c r="F17" s="132" t="s">
        <v>526</v>
      </c>
      <c r="G17" s="135" t="s">
        <v>599</v>
      </c>
      <c r="H17" s="10" t="s">
        <v>280</v>
      </c>
      <c r="I17" s="223" t="str">
        <f t="shared" si="0"/>
        <v>300人以下</v>
      </c>
      <c r="J17" s="91">
        <v>258</v>
      </c>
      <c r="K17" s="92"/>
      <c r="L17" s="92"/>
      <c r="M17" s="16" t="s">
        <v>634</v>
      </c>
      <c r="N17" s="13" t="s">
        <v>388</v>
      </c>
      <c r="O17" s="12"/>
      <c r="P17" s="12" t="s">
        <v>416</v>
      </c>
      <c r="Q17" s="121"/>
      <c r="R17" s="119">
        <v>14</v>
      </c>
      <c r="S17" s="84"/>
      <c r="T17" s="84" t="s">
        <v>417</v>
      </c>
      <c r="U17" s="84" t="s">
        <v>417</v>
      </c>
      <c r="V17" s="84"/>
      <c r="W17" s="84"/>
      <c r="X17" s="84"/>
      <c r="Y17" s="84"/>
      <c r="Z17" s="32"/>
      <c r="AA17" s="32" t="s">
        <v>417</v>
      </c>
      <c r="AB17" s="32"/>
      <c r="AC17" s="32"/>
      <c r="AD17" s="32"/>
      <c r="AE17" s="32"/>
      <c r="AF17" s="32"/>
      <c r="AG17" s="32"/>
      <c r="AH17" s="32" t="s">
        <v>417</v>
      </c>
      <c r="AI17" s="32"/>
      <c r="AJ17" s="32"/>
      <c r="AK17" s="32"/>
      <c r="AL17" s="32"/>
    </row>
    <row r="18" spans="1:38" ht="37.5" customHeight="1" x14ac:dyDescent="0.4">
      <c r="A18" s="117"/>
      <c r="B18" s="6">
        <v>15</v>
      </c>
      <c r="C18" s="6">
        <v>15</v>
      </c>
      <c r="D18" s="7">
        <v>44995</v>
      </c>
      <c r="E18" s="8" t="s">
        <v>251</v>
      </c>
      <c r="F18" s="132" t="s">
        <v>524</v>
      </c>
      <c r="G18" s="135" t="s">
        <v>600</v>
      </c>
      <c r="H18" s="10" t="s">
        <v>281</v>
      </c>
      <c r="I18" s="223" t="str">
        <f t="shared" si="0"/>
        <v>300人超</v>
      </c>
      <c r="J18" s="91">
        <v>9682</v>
      </c>
      <c r="K18" s="92"/>
      <c r="L18" s="92"/>
      <c r="M18" s="16" t="s">
        <v>634</v>
      </c>
      <c r="N18" s="13" t="s">
        <v>388</v>
      </c>
      <c r="O18" s="12" t="s">
        <v>416</v>
      </c>
      <c r="P18" s="12" t="s">
        <v>416</v>
      </c>
      <c r="Q18" s="121" t="s">
        <v>416</v>
      </c>
      <c r="R18" s="119">
        <v>16</v>
      </c>
      <c r="S18" s="84"/>
      <c r="T18" s="84"/>
      <c r="U18" s="84" t="s">
        <v>417</v>
      </c>
      <c r="V18" s="84"/>
      <c r="W18" s="84"/>
      <c r="X18" s="84"/>
      <c r="Y18" s="84" t="s">
        <v>417</v>
      </c>
      <c r="Z18" s="32" t="s">
        <v>417</v>
      </c>
      <c r="AA18" s="32" t="s">
        <v>417</v>
      </c>
      <c r="AB18" s="32"/>
      <c r="AC18" s="32"/>
      <c r="AD18" s="32"/>
      <c r="AE18" s="32"/>
      <c r="AF18" s="32"/>
      <c r="AG18" s="32"/>
      <c r="AH18" s="32"/>
      <c r="AI18" s="32"/>
      <c r="AJ18" s="32"/>
      <c r="AK18" s="32"/>
      <c r="AL18" s="32"/>
    </row>
    <row r="19" spans="1:38" ht="37.5" customHeight="1" x14ac:dyDescent="0.4">
      <c r="A19" s="117"/>
      <c r="B19" s="6">
        <v>16</v>
      </c>
      <c r="C19" s="6">
        <v>16</v>
      </c>
      <c r="D19" s="7">
        <v>44995</v>
      </c>
      <c r="E19" s="8" t="s">
        <v>251</v>
      </c>
      <c r="F19" s="132" t="s">
        <v>522</v>
      </c>
      <c r="G19" s="135" t="s">
        <v>601</v>
      </c>
      <c r="H19" s="10" t="s">
        <v>282</v>
      </c>
      <c r="I19" s="223" t="str">
        <f t="shared" si="0"/>
        <v>300人超</v>
      </c>
      <c r="J19" s="91">
        <v>7573</v>
      </c>
      <c r="K19" s="92"/>
      <c r="L19" s="92"/>
      <c r="M19" s="16" t="s">
        <v>632</v>
      </c>
      <c r="N19" s="13" t="s">
        <v>372</v>
      </c>
      <c r="O19" s="12" t="s">
        <v>416</v>
      </c>
      <c r="P19" s="12" t="s">
        <v>416</v>
      </c>
      <c r="Q19" s="121" t="s">
        <v>416</v>
      </c>
      <c r="R19" s="119">
        <v>16</v>
      </c>
      <c r="S19" s="84"/>
      <c r="T19" s="84"/>
      <c r="U19" s="84"/>
      <c r="V19" s="84"/>
      <c r="W19" s="84"/>
      <c r="X19" s="84"/>
      <c r="Y19" s="84" t="s">
        <v>417</v>
      </c>
      <c r="Z19" s="32" t="s">
        <v>417</v>
      </c>
      <c r="AA19" s="32" t="s">
        <v>417</v>
      </c>
      <c r="AB19" s="32"/>
      <c r="AC19" s="32"/>
      <c r="AD19" s="32" t="s">
        <v>417</v>
      </c>
      <c r="AE19" s="32"/>
      <c r="AF19" s="32"/>
      <c r="AG19" s="32"/>
      <c r="AH19" s="32" t="s">
        <v>417</v>
      </c>
      <c r="AI19" s="32"/>
      <c r="AJ19" s="32"/>
      <c r="AK19" s="32" t="s">
        <v>417</v>
      </c>
      <c r="AL19" s="32"/>
    </row>
    <row r="20" spans="1:38" ht="37.5" customHeight="1" x14ac:dyDescent="0.4">
      <c r="A20" s="117"/>
      <c r="B20" s="6">
        <v>17</v>
      </c>
      <c r="C20" s="6">
        <v>17</v>
      </c>
      <c r="D20" s="7">
        <v>44995</v>
      </c>
      <c r="E20" s="8" t="s">
        <v>251</v>
      </c>
      <c r="F20" s="132" t="s">
        <v>548</v>
      </c>
      <c r="G20" s="144" t="s">
        <v>652</v>
      </c>
      <c r="H20" s="10" t="s">
        <v>283</v>
      </c>
      <c r="I20" s="223" t="str">
        <f t="shared" si="0"/>
        <v>300人超</v>
      </c>
      <c r="J20" s="91">
        <v>1101</v>
      </c>
      <c r="K20" s="92"/>
      <c r="L20" s="92"/>
      <c r="M20" s="16" t="s">
        <v>631</v>
      </c>
      <c r="N20" s="13" t="s">
        <v>376</v>
      </c>
      <c r="O20" s="12"/>
      <c r="P20" s="12" t="s">
        <v>416</v>
      </c>
      <c r="Q20" s="121"/>
      <c r="R20" s="119">
        <v>14</v>
      </c>
      <c r="S20" s="84"/>
      <c r="T20" s="84"/>
      <c r="U20" s="84"/>
      <c r="V20" s="84"/>
      <c r="W20" s="84"/>
      <c r="X20" s="84" t="s">
        <v>417</v>
      </c>
      <c r="Y20" s="84"/>
      <c r="Z20" s="32" t="s">
        <v>417</v>
      </c>
      <c r="AA20" s="32"/>
      <c r="AB20" s="32" t="s">
        <v>417</v>
      </c>
      <c r="AC20" s="32"/>
      <c r="AD20" s="32"/>
      <c r="AE20" s="32"/>
      <c r="AF20" s="32" t="s">
        <v>417</v>
      </c>
      <c r="AG20" s="32"/>
      <c r="AH20" s="32"/>
      <c r="AI20" s="32"/>
      <c r="AJ20" s="32"/>
      <c r="AK20" s="32" t="s">
        <v>417</v>
      </c>
      <c r="AL20" s="32"/>
    </row>
    <row r="21" spans="1:38" ht="37.5" customHeight="1" x14ac:dyDescent="0.4">
      <c r="A21" s="117"/>
      <c r="B21" s="6">
        <v>18</v>
      </c>
      <c r="C21" s="6">
        <v>18</v>
      </c>
      <c r="D21" s="7">
        <v>44995</v>
      </c>
      <c r="E21" s="8" t="s">
        <v>251</v>
      </c>
      <c r="F21" s="9" t="s">
        <v>553</v>
      </c>
      <c r="G21" s="8" t="s">
        <v>554</v>
      </c>
      <c r="H21" s="10" t="s">
        <v>284</v>
      </c>
      <c r="I21" s="223" t="str">
        <f t="shared" si="0"/>
        <v>300人以下</v>
      </c>
      <c r="J21" s="91">
        <v>219</v>
      </c>
      <c r="K21" s="92"/>
      <c r="L21" s="92"/>
      <c r="M21" s="16" t="s">
        <v>261</v>
      </c>
      <c r="N21" s="13" t="s">
        <v>380</v>
      </c>
      <c r="O21" s="12" t="s">
        <v>416</v>
      </c>
      <c r="P21" s="12" t="s">
        <v>416</v>
      </c>
      <c r="Q21" s="121" t="s">
        <v>416</v>
      </c>
      <c r="R21" s="119">
        <v>16</v>
      </c>
      <c r="S21" s="84"/>
      <c r="T21" s="84" t="s">
        <v>417</v>
      </c>
      <c r="U21" s="84"/>
      <c r="V21" s="84"/>
      <c r="W21" s="84"/>
      <c r="X21" s="84"/>
      <c r="Y21" s="84" t="s">
        <v>417</v>
      </c>
      <c r="Z21" s="32" t="s">
        <v>417</v>
      </c>
      <c r="AA21" s="32" t="s">
        <v>417</v>
      </c>
      <c r="AB21" s="32"/>
      <c r="AC21" s="32"/>
      <c r="AD21" s="32"/>
      <c r="AE21" s="32"/>
      <c r="AF21" s="32"/>
      <c r="AG21" s="32"/>
      <c r="AH21" s="32"/>
      <c r="AI21" s="32"/>
      <c r="AJ21" s="32"/>
      <c r="AK21" s="32"/>
      <c r="AL21" s="32"/>
    </row>
    <row r="22" spans="1:38" ht="37.5" customHeight="1" x14ac:dyDescent="0.4">
      <c r="A22" s="117"/>
      <c r="B22" s="6">
        <v>19</v>
      </c>
      <c r="C22" s="6">
        <v>19</v>
      </c>
      <c r="D22" s="7">
        <v>44995</v>
      </c>
      <c r="E22" s="8" t="s">
        <v>251</v>
      </c>
      <c r="F22" s="132" t="s">
        <v>552</v>
      </c>
      <c r="G22" s="136" t="s">
        <v>602</v>
      </c>
      <c r="H22" s="10" t="s">
        <v>285</v>
      </c>
      <c r="I22" s="223" t="str">
        <f t="shared" si="0"/>
        <v>300人超</v>
      </c>
      <c r="J22" s="91">
        <v>3988</v>
      </c>
      <c r="K22" s="92"/>
      <c r="L22" s="92"/>
      <c r="M22" s="16" t="s">
        <v>632</v>
      </c>
      <c r="N22" s="13" t="s">
        <v>372</v>
      </c>
      <c r="O22" s="12"/>
      <c r="P22" s="12" t="s">
        <v>416</v>
      </c>
      <c r="Q22" s="121"/>
      <c r="R22" s="119">
        <v>14</v>
      </c>
      <c r="S22" s="84"/>
      <c r="T22" s="84"/>
      <c r="U22" s="84" t="s">
        <v>417</v>
      </c>
      <c r="V22" s="84"/>
      <c r="W22" s="84"/>
      <c r="X22" s="84"/>
      <c r="Y22" s="84"/>
      <c r="Z22" s="32"/>
      <c r="AA22" s="32" t="s">
        <v>417</v>
      </c>
      <c r="AB22" s="32"/>
      <c r="AC22" s="32"/>
      <c r="AD22" s="32"/>
      <c r="AE22" s="32" t="s">
        <v>417</v>
      </c>
      <c r="AF22" s="32"/>
      <c r="AG22" s="32"/>
      <c r="AH22" s="32"/>
      <c r="AI22" s="32"/>
      <c r="AJ22" s="32"/>
      <c r="AK22" s="32" t="s">
        <v>417</v>
      </c>
      <c r="AL22" s="32"/>
    </row>
    <row r="23" spans="1:38" ht="37.5" customHeight="1" x14ac:dyDescent="0.4">
      <c r="A23" s="117"/>
      <c r="B23" s="6">
        <v>20</v>
      </c>
      <c r="C23" s="6">
        <v>20</v>
      </c>
      <c r="D23" s="7">
        <v>44995</v>
      </c>
      <c r="E23" s="8" t="s">
        <v>251</v>
      </c>
      <c r="F23" s="9" t="s">
        <v>479</v>
      </c>
      <c r="G23" s="8" t="s">
        <v>546</v>
      </c>
      <c r="H23" s="10" t="s">
        <v>286</v>
      </c>
      <c r="I23" s="223" t="str">
        <f t="shared" si="0"/>
        <v>300人超</v>
      </c>
      <c r="J23" s="91">
        <v>1176</v>
      </c>
      <c r="K23" s="92"/>
      <c r="L23" s="92"/>
      <c r="M23" s="16" t="s">
        <v>632</v>
      </c>
      <c r="N23" s="13" t="s">
        <v>372</v>
      </c>
      <c r="O23" s="12"/>
      <c r="P23" s="12"/>
      <c r="Q23" s="121" t="s">
        <v>416</v>
      </c>
      <c r="R23" s="119">
        <v>18</v>
      </c>
      <c r="S23" s="84"/>
      <c r="T23" s="84" t="s">
        <v>417</v>
      </c>
      <c r="U23" s="84" t="s">
        <v>417</v>
      </c>
      <c r="V23" s="84"/>
      <c r="W23" s="84"/>
      <c r="X23" s="84"/>
      <c r="Y23" s="84" t="s">
        <v>417</v>
      </c>
      <c r="Z23" s="32"/>
      <c r="AA23" s="32" t="s">
        <v>417</v>
      </c>
      <c r="AB23" s="32"/>
      <c r="AC23" s="32" t="s">
        <v>417</v>
      </c>
      <c r="AD23" s="32" t="s">
        <v>417</v>
      </c>
      <c r="AE23" s="32"/>
      <c r="AF23" s="32"/>
      <c r="AG23" s="32"/>
      <c r="AH23" s="32"/>
      <c r="AI23" s="32"/>
      <c r="AJ23" s="32"/>
      <c r="AK23" s="32"/>
      <c r="AL23" s="32"/>
    </row>
    <row r="24" spans="1:38" ht="37.5" customHeight="1" x14ac:dyDescent="0.4">
      <c r="A24" s="117"/>
      <c r="B24" s="6">
        <v>21</v>
      </c>
      <c r="C24" s="6">
        <v>21</v>
      </c>
      <c r="D24" s="7">
        <v>44995</v>
      </c>
      <c r="E24" s="8" t="s">
        <v>251</v>
      </c>
      <c r="F24" s="9" t="s">
        <v>542</v>
      </c>
      <c r="G24" s="8" t="s">
        <v>543</v>
      </c>
      <c r="H24" s="10" t="s">
        <v>287</v>
      </c>
      <c r="I24" s="223" t="str">
        <f t="shared" si="0"/>
        <v>300人以下</v>
      </c>
      <c r="J24" s="91">
        <v>248</v>
      </c>
      <c r="K24" s="92"/>
      <c r="L24" s="92"/>
      <c r="M24" s="16" t="s">
        <v>632</v>
      </c>
      <c r="N24" s="13" t="s">
        <v>372</v>
      </c>
      <c r="O24" s="12"/>
      <c r="P24" s="12"/>
      <c r="Q24" s="121" t="s">
        <v>416</v>
      </c>
      <c r="R24" s="119">
        <v>16</v>
      </c>
      <c r="S24" s="84"/>
      <c r="T24" s="84"/>
      <c r="U24" s="84" t="s">
        <v>417</v>
      </c>
      <c r="V24" s="84"/>
      <c r="W24" s="84"/>
      <c r="X24" s="84"/>
      <c r="Y24" s="84"/>
      <c r="Z24" s="32"/>
      <c r="AA24" s="32" t="s">
        <v>417</v>
      </c>
      <c r="AB24" s="32"/>
      <c r="AC24" s="32" t="s">
        <v>417</v>
      </c>
      <c r="AD24" s="32" t="s">
        <v>417</v>
      </c>
      <c r="AE24" s="32"/>
      <c r="AF24" s="32"/>
      <c r="AG24" s="32"/>
      <c r="AH24" s="32"/>
      <c r="AI24" s="32"/>
      <c r="AJ24" s="32"/>
      <c r="AK24" s="32"/>
      <c r="AL24" s="32"/>
    </row>
    <row r="25" spans="1:38" ht="37.5" customHeight="1" x14ac:dyDescent="0.4">
      <c r="A25" s="117"/>
      <c r="B25" s="6">
        <v>22</v>
      </c>
      <c r="C25" s="6">
        <v>22</v>
      </c>
      <c r="D25" s="7">
        <v>44995</v>
      </c>
      <c r="E25" s="8" t="s">
        <v>251</v>
      </c>
      <c r="F25" s="132" t="s">
        <v>528</v>
      </c>
      <c r="G25" s="135" t="s">
        <v>603</v>
      </c>
      <c r="H25" s="10" t="s">
        <v>288</v>
      </c>
      <c r="I25" s="223" t="str">
        <f t="shared" si="0"/>
        <v>100人以下</v>
      </c>
      <c r="J25" s="91">
        <v>85</v>
      </c>
      <c r="K25" s="92"/>
      <c r="L25" s="92"/>
      <c r="M25" s="16" t="s">
        <v>634</v>
      </c>
      <c r="N25" s="13" t="s">
        <v>388</v>
      </c>
      <c r="O25" s="12"/>
      <c r="P25" s="12" t="s">
        <v>416</v>
      </c>
      <c r="Q25" s="121" t="s">
        <v>416</v>
      </c>
      <c r="R25" s="119">
        <v>16</v>
      </c>
      <c r="S25" s="84"/>
      <c r="T25" s="84"/>
      <c r="U25" s="84" t="s">
        <v>417</v>
      </c>
      <c r="V25" s="84"/>
      <c r="W25" s="84"/>
      <c r="X25" s="84"/>
      <c r="Y25" s="84"/>
      <c r="Z25" s="32"/>
      <c r="AA25" s="32" t="s">
        <v>417</v>
      </c>
      <c r="AB25" s="32"/>
      <c r="AC25" s="32"/>
      <c r="AD25" s="32"/>
      <c r="AE25" s="32" t="s">
        <v>417</v>
      </c>
      <c r="AF25" s="32"/>
      <c r="AG25" s="32"/>
      <c r="AH25" s="32"/>
      <c r="AI25" s="32"/>
      <c r="AJ25" s="32"/>
      <c r="AK25" s="32"/>
      <c r="AL25" s="32"/>
    </row>
    <row r="26" spans="1:38" ht="37.5" customHeight="1" x14ac:dyDescent="0.4">
      <c r="A26" s="117"/>
      <c r="B26" s="6">
        <v>23</v>
      </c>
      <c r="C26" s="6">
        <v>23</v>
      </c>
      <c r="D26" s="7">
        <v>44995</v>
      </c>
      <c r="E26" s="8" t="s">
        <v>251</v>
      </c>
      <c r="F26" s="9" t="s">
        <v>534</v>
      </c>
      <c r="G26" s="8" t="s">
        <v>535</v>
      </c>
      <c r="H26" s="10" t="s">
        <v>289</v>
      </c>
      <c r="I26" s="223" t="str">
        <f t="shared" si="0"/>
        <v>300人超</v>
      </c>
      <c r="J26" s="91">
        <v>2400</v>
      </c>
      <c r="K26" s="92"/>
      <c r="L26" s="92"/>
      <c r="M26" s="16" t="s">
        <v>632</v>
      </c>
      <c r="N26" s="13" t="s">
        <v>372</v>
      </c>
      <c r="O26" s="12"/>
      <c r="P26" s="12" t="s">
        <v>416</v>
      </c>
      <c r="Q26" s="121"/>
      <c r="R26" s="119">
        <v>16</v>
      </c>
      <c r="S26" s="84"/>
      <c r="T26" s="84"/>
      <c r="U26" s="84"/>
      <c r="V26" s="84"/>
      <c r="W26" s="84"/>
      <c r="X26" s="84"/>
      <c r="Y26" s="84"/>
      <c r="Z26" s="32"/>
      <c r="AA26" s="32"/>
      <c r="AB26" s="32"/>
      <c r="AC26" s="32"/>
      <c r="AD26" s="32"/>
      <c r="AE26" s="32"/>
      <c r="AF26" s="32"/>
      <c r="AG26" s="32"/>
      <c r="AH26" s="32"/>
      <c r="AI26" s="32"/>
      <c r="AJ26" s="32"/>
      <c r="AK26" s="32"/>
      <c r="AL26" s="32"/>
    </row>
    <row r="27" spans="1:38" ht="37.5" customHeight="1" x14ac:dyDescent="0.4">
      <c r="A27" s="117"/>
      <c r="B27" s="6">
        <v>24</v>
      </c>
      <c r="C27" s="6">
        <v>24</v>
      </c>
      <c r="D27" s="7">
        <v>44995</v>
      </c>
      <c r="E27" s="8" t="s">
        <v>251</v>
      </c>
      <c r="F27" s="132" t="s">
        <v>529</v>
      </c>
      <c r="G27" s="135" t="s">
        <v>530</v>
      </c>
      <c r="H27" s="10" t="s">
        <v>290</v>
      </c>
      <c r="I27" s="223" t="str">
        <f t="shared" si="0"/>
        <v>300人超</v>
      </c>
      <c r="J27" s="91">
        <v>494</v>
      </c>
      <c r="K27" s="92"/>
      <c r="L27" s="92"/>
      <c r="M27" s="16" t="s">
        <v>632</v>
      </c>
      <c r="N27" s="13" t="s">
        <v>372</v>
      </c>
      <c r="O27" s="12"/>
      <c r="P27" s="12" t="s">
        <v>416</v>
      </c>
      <c r="Q27" s="121" t="s">
        <v>416</v>
      </c>
      <c r="R27" s="119">
        <v>17</v>
      </c>
      <c r="S27" s="84"/>
      <c r="T27" s="84"/>
      <c r="U27" s="84" t="s">
        <v>417</v>
      </c>
      <c r="V27" s="84"/>
      <c r="W27" s="84"/>
      <c r="X27" s="84"/>
      <c r="Y27" s="84" t="s">
        <v>417</v>
      </c>
      <c r="Z27" s="32" t="s">
        <v>417</v>
      </c>
      <c r="AA27" s="32"/>
      <c r="AB27" s="32"/>
      <c r="AC27" s="32"/>
      <c r="AD27" s="32"/>
      <c r="AE27" s="32" t="s">
        <v>417</v>
      </c>
      <c r="AF27" s="32" t="s">
        <v>417</v>
      </c>
      <c r="AG27" s="32" t="s">
        <v>417</v>
      </c>
      <c r="AH27" s="32"/>
      <c r="AI27" s="32"/>
      <c r="AJ27" s="32"/>
      <c r="AK27" s="32"/>
      <c r="AL27" s="32"/>
    </row>
    <row r="28" spans="1:38" ht="37.5" customHeight="1" x14ac:dyDescent="0.4">
      <c r="A28" s="117"/>
      <c r="B28" s="6">
        <v>25</v>
      </c>
      <c r="C28" s="6">
        <v>25</v>
      </c>
      <c r="D28" s="7">
        <v>44995</v>
      </c>
      <c r="E28" s="8" t="s">
        <v>251</v>
      </c>
      <c r="F28" s="132" t="s">
        <v>512</v>
      </c>
      <c r="G28" s="135" t="s">
        <v>513</v>
      </c>
      <c r="H28" s="10" t="s">
        <v>291</v>
      </c>
      <c r="I28" s="223" t="str">
        <f t="shared" si="0"/>
        <v>300人超</v>
      </c>
      <c r="J28" s="91">
        <v>738</v>
      </c>
      <c r="K28" s="92"/>
      <c r="L28" s="92"/>
      <c r="M28" s="16" t="s">
        <v>632</v>
      </c>
      <c r="N28" s="13" t="s">
        <v>372</v>
      </c>
      <c r="O28" s="12" t="s">
        <v>416</v>
      </c>
      <c r="P28" s="12" t="s">
        <v>416</v>
      </c>
      <c r="Q28" s="121" t="s">
        <v>416</v>
      </c>
      <c r="R28" s="119">
        <v>20</v>
      </c>
      <c r="S28" s="84"/>
      <c r="T28" s="84"/>
      <c r="U28" s="84"/>
      <c r="V28" s="84"/>
      <c r="W28" s="84"/>
      <c r="X28" s="84"/>
      <c r="Y28" s="84" t="s">
        <v>417</v>
      </c>
      <c r="Z28" s="32" t="s">
        <v>417</v>
      </c>
      <c r="AA28" s="32"/>
      <c r="AB28" s="32"/>
      <c r="AC28" s="32" t="s">
        <v>417</v>
      </c>
      <c r="AD28" s="32" t="s">
        <v>417</v>
      </c>
      <c r="AE28" s="32"/>
      <c r="AF28" s="32"/>
      <c r="AG28" s="32"/>
      <c r="AH28" s="32"/>
      <c r="AI28" s="32"/>
      <c r="AJ28" s="32"/>
      <c r="AK28" s="32" t="s">
        <v>417</v>
      </c>
      <c r="AL28" s="32"/>
    </row>
    <row r="29" spans="1:38" ht="37.5" customHeight="1" x14ac:dyDescent="0.4">
      <c r="A29" s="117"/>
      <c r="B29" s="6">
        <v>26</v>
      </c>
      <c r="C29" s="6">
        <v>26</v>
      </c>
      <c r="D29" s="7">
        <v>44995</v>
      </c>
      <c r="E29" s="8" t="s">
        <v>251</v>
      </c>
      <c r="F29" s="132" t="s">
        <v>544</v>
      </c>
      <c r="G29" s="135" t="s">
        <v>545</v>
      </c>
      <c r="H29" s="10" t="s">
        <v>292</v>
      </c>
      <c r="I29" s="223" t="str">
        <f t="shared" si="0"/>
        <v>300人超</v>
      </c>
      <c r="J29" s="91">
        <v>703</v>
      </c>
      <c r="K29" s="92"/>
      <c r="L29" s="92"/>
      <c r="M29" s="16" t="s">
        <v>640</v>
      </c>
      <c r="N29" s="13" t="s">
        <v>392</v>
      </c>
      <c r="O29" s="12"/>
      <c r="P29" s="12" t="s">
        <v>416</v>
      </c>
      <c r="Q29" s="121"/>
      <c r="R29" s="119">
        <v>15</v>
      </c>
      <c r="S29" s="84"/>
      <c r="T29" s="84"/>
      <c r="U29" s="84"/>
      <c r="V29" s="84"/>
      <c r="W29" s="84" t="s">
        <v>417</v>
      </c>
      <c r="X29" s="84"/>
      <c r="Y29" s="84"/>
      <c r="Z29" s="32"/>
      <c r="AA29" s="32"/>
      <c r="AB29" s="32"/>
      <c r="AC29" s="32"/>
      <c r="AD29" s="32" t="s">
        <v>417</v>
      </c>
      <c r="AE29" s="32"/>
      <c r="AF29" s="32"/>
      <c r="AG29" s="32" t="s">
        <v>417</v>
      </c>
      <c r="AH29" s="32"/>
      <c r="AI29" s="32"/>
      <c r="AJ29" s="32"/>
      <c r="AK29" s="32" t="s">
        <v>417</v>
      </c>
      <c r="AL29" s="32"/>
    </row>
    <row r="30" spans="1:38" ht="37.5" customHeight="1" x14ac:dyDescent="0.4">
      <c r="A30" s="117"/>
      <c r="B30" s="6">
        <v>27</v>
      </c>
      <c r="C30" s="6">
        <v>27</v>
      </c>
      <c r="D30" s="7">
        <v>44995</v>
      </c>
      <c r="E30" s="8" t="s">
        <v>251</v>
      </c>
      <c r="F30" s="132" t="s">
        <v>519</v>
      </c>
      <c r="G30" s="135" t="s">
        <v>520</v>
      </c>
      <c r="H30" s="10" t="s">
        <v>293</v>
      </c>
      <c r="I30" s="223" t="str">
        <f t="shared" si="0"/>
        <v>300人超</v>
      </c>
      <c r="J30" s="91">
        <v>974</v>
      </c>
      <c r="K30" s="92"/>
      <c r="L30" s="92"/>
      <c r="M30" s="16" t="s">
        <v>634</v>
      </c>
      <c r="N30" s="13" t="s">
        <v>393</v>
      </c>
      <c r="O30" s="12"/>
      <c r="P30" s="12"/>
      <c r="Q30" s="121" t="s">
        <v>416</v>
      </c>
      <c r="R30" s="119">
        <v>14</v>
      </c>
      <c r="S30" s="84"/>
      <c r="T30" s="84"/>
      <c r="U30" s="84" t="s">
        <v>417</v>
      </c>
      <c r="V30" s="84"/>
      <c r="W30" s="84"/>
      <c r="X30" s="84"/>
      <c r="Y30" s="84"/>
      <c r="Z30" s="32"/>
      <c r="AA30" s="32"/>
      <c r="AB30" s="32"/>
      <c r="AC30" s="32"/>
      <c r="AD30" s="32"/>
      <c r="AE30" s="32" t="s">
        <v>417</v>
      </c>
      <c r="AF30" s="32"/>
      <c r="AG30" s="32" t="s">
        <v>417</v>
      </c>
      <c r="AH30" s="32"/>
      <c r="AI30" s="32"/>
      <c r="AJ30" s="32"/>
      <c r="AK30" s="32"/>
      <c r="AL30" s="32"/>
    </row>
    <row r="31" spans="1:38" ht="37.5" customHeight="1" x14ac:dyDescent="0.4">
      <c r="A31" s="117"/>
      <c r="B31" s="6">
        <v>28</v>
      </c>
      <c r="C31" s="6">
        <v>28</v>
      </c>
      <c r="D31" s="7">
        <v>44995</v>
      </c>
      <c r="E31" s="8" t="s">
        <v>251</v>
      </c>
      <c r="F31" s="132" t="s">
        <v>521</v>
      </c>
      <c r="G31" s="135" t="s">
        <v>604</v>
      </c>
      <c r="H31" s="10" t="s">
        <v>294</v>
      </c>
      <c r="I31" s="223" t="str">
        <f t="shared" si="0"/>
        <v>300人以下</v>
      </c>
      <c r="J31" s="91">
        <v>287</v>
      </c>
      <c r="K31" s="92"/>
      <c r="L31" s="92"/>
      <c r="M31" s="16" t="s">
        <v>634</v>
      </c>
      <c r="N31" s="13" t="s">
        <v>393</v>
      </c>
      <c r="O31" s="12"/>
      <c r="P31" s="12" t="s">
        <v>416</v>
      </c>
      <c r="Q31" s="121"/>
      <c r="R31" s="119">
        <v>17</v>
      </c>
      <c r="S31" s="84"/>
      <c r="T31" s="84" t="s">
        <v>417</v>
      </c>
      <c r="U31" s="84" t="s">
        <v>417</v>
      </c>
      <c r="V31" s="84"/>
      <c r="W31" s="84" t="s">
        <v>417</v>
      </c>
      <c r="X31" s="84"/>
      <c r="Y31" s="84" t="s">
        <v>417</v>
      </c>
      <c r="Z31" s="32"/>
      <c r="AA31" s="32"/>
      <c r="AB31" s="32"/>
      <c r="AC31" s="32" t="s">
        <v>417</v>
      </c>
      <c r="AD31" s="32"/>
      <c r="AE31" s="32" t="s">
        <v>417</v>
      </c>
      <c r="AF31" s="32"/>
      <c r="AG31" s="32"/>
      <c r="AH31" s="32"/>
      <c r="AI31" s="32"/>
      <c r="AJ31" s="32"/>
      <c r="AK31" s="32"/>
      <c r="AL31" s="32"/>
    </row>
    <row r="32" spans="1:38" ht="37.5" customHeight="1" x14ac:dyDescent="0.4">
      <c r="A32" s="117"/>
      <c r="B32" s="6">
        <v>29</v>
      </c>
      <c r="C32" s="6">
        <v>29</v>
      </c>
      <c r="D32" s="7">
        <v>44995</v>
      </c>
      <c r="E32" s="8" t="s">
        <v>251</v>
      </c>
      <c r="F32" s="133" t="s">
        <v>605</v>
      </c>
      <c r="G32" s="135" t="s">
        <v>606</v>
      </c>
      <c r="H32" s="10" t="s">
        <v>295</v>
      </c>
      <c r="I32" s="223" t="str">
        <f t="shared" si="0"/>
        <v>300人超</v>
      </c>
      <c r="J32" s="91">
        <v>745</v>
      </c>
      <c r="K32" s="92"/>
      <c r="L32" s="92"/>
      <c r="M32" s="16" t="s">
        <v>634</v>
      </c>
      <c r="N32" s="13" t="s">
        <v>394</v>
      </c>
      <c r="O32" s="12" t="s">
        <v>416</v>
      </c>
      <c r="P32" s="12" t="s">
        <v>416</v>
      </c>
      <c r="Q32" s="121" t="s">
        <v>416</v>
      </c>
      <c r="R32" s="119">
        <v>17</v>
      </c>
      <c r="S32" s="84"/>
      <c r="T32" s="84" t="s">
        <v>417</v>
      </c>
      <c r="U32" s="84" t="s">
        <v>417</v>
      </c>
      <c r="V32" s="84"/>
      <c r="W32" s="84"/>
      <c r="X32" s="84"/>
      <c r="Y32" s="84"/>
      <c r="Z32" s="32"/>
      <c r="AA32" s="32" t="s">
        <v>417</v>
      </c>
      <c r="AB32" s="32"/>
      <c r="AC32" s="32"/>
      <c r="AD32" s="32" t="s">
        <v>417</v>
      </c>
      <c r="AE32" s="32" t="s">
        <v>417</v>
      </c>
      <c r="AF32" s="32"/>
      <c r="AG32" s="32" t="s">
        <v>417</v>
      </c>
      <c r="AH32" s="32"/>
      <c r="AI32" s="32"/>
      <c r="AJ32" s="32"/>
      <c r="AK32" s="32"/>
      <c r="AL32" s="32"/>
    </row>
    <row r="33" spans="1:38" ht="37.5" customHeight="1" x14ac:dyDescent="0.4">
      <c r="A33" s="117"/>
      <c r="B33" s="6">
        <v>30</v>
      </c>
      <c r="C33" s="6">
        <v>30</v>
      </c>
      <c r="D33" s="7">
        <v>44995</v>
      </c>
      <c r="E33" s="8" t="s">
        <v>251</v>
      </c>
      <c r="F33" s="132" t="s">
        <v>549</v>
      </c>
      <c r="G33" s="144" t="s">
        <v>653</v>
      </c>
      <c r="H33" s="10" t="s">
        <v>296</v>
      </c>
      <c r="I33" s="223" t="str">
        <f t="shared" si="0"/>
        <v>50人以下</v>
      </c>
      <c r="J33" s="91">
        <v>33</v>
      </c>
      <c r="K33" s="92"/>
      <c r="L33" s="92"/>
      <c r="M33" s="16" t="s">
        <v>637</v>
      </c>
      <c r="N33" s="13" t="s">
        <v>390</v>
      </c>
      <c r="O33" s="12"/>
      <c r="P33" s="12"/>
      <c r="Q33" s="121" t="s">
        <v>416</v>
      </c>
      <c r="R33" s="119">
        <v>15</v>
      </c>
      <c r="S33" s="84"/>
      <c r="T33" s="84"/>
      <c r="U33" s="84" t="s">
        <v>417</v>
      </c>
      <c r="V33" s="84"/>
      <c r="W33" s="84" t="s">
        <v>417</v>
      </c>
      <c r="X33" s="84"/>
      <c r="Y33" s="84" t="s">
        <v>417</v>
      </c>
      <c r="Z33" s="32" t="s">
        <v>417</v>
      </c>
      <c r="AA33" s="32"/>
      <c r="AB33" s="32"/>
      <c r="AC33" s="32" t="s">
        <v>417</v>
      </c>
      <c r="AD33" s="32" t="s">
        <v>417</v>
      </c>
      <c r="AE33" s="32"/>
      <c r="AF33" s="32"/>
      <c r="AG33" s="32"/>
      <c r="AH33" s="32"/>
      <c r="AI33" s="32"/>
      <c r="AJ33" s="32"/>
      <c r="AK33" s="32"/>
      <c r="AL33" s="32"/>
    </row>
    <row r="34" spans="1:38" ht="37.5" customHeight="1" x14ac:dyDescent="0.4">
      <c r="A34" s="117"/>
      <c r="B34" s="6">
        <v>31</v>
      </c>
      <c r="C34" s="6">
        <v>31</v>
      </c>
      <c r="D34" s="7">
        <v>44995</v>
      </c>
      <c r="E34" s="8" t="s">
        <v>251</v>
      </c>
      <c r="F34" s="132" t="s">
        <v>547</v>
      </c>
      <c r="G34" s="135" t="s">
        <v>607</v>
      </c>
      <c r="H34" s="10" t="s">
        <v>297</v>
      </c>
      <c r="I34" s="223" t="str">
        <f t="shared" si="0"/>
        <v>50人以下</v>
      </c>
      <c r="J34" s="91">
        <v>47</v>
      </c>
      <c r="K34" s="92"/>
      <c r="L34" s="92"/>
      <c r="M34" s="16" t="s">
        <v>637</v>
      </c>
      <c r="N34" s="13" t="s">
        <v>390</v>
      </c>
      <c r="O34" s="12"/>
      <c r="P34" s="12" t="s">
        <v>416</v>
      </c>
      <c r="Q34" s="121" t="s">
        <v>416</v>
      </c>
      <c r="R34" s="119">
        <v>15</v>
      </c>
      <c r="S34" s="84"/>
      <c r="T34" s="84"/>
      <c r="U34" s="84"/>
      <c r="V34" s="84"/>
      <c r="W34" s="84"/>
      <c r="X34" s="84"/>
      <c r="Y34" s="84"/>
      <c r="Z34" s="32"/>
      <c r="AA34" s="32" t="s">
        <v>417</v>
      </c>
      <c r="AB34" s="32"/>
      <c r="AC34" s="32"/>
      <c r="AD34" s="32" t="s">
        <v>417</v>
      </c>
      <c r="AE34" s="32"/>
      <c r="AF34" s="32"/>
      <c r="AG34" s="32"/>
      <c r="AH34" s="32"/>
      <c r="AI34" s="32"/>
      <c r="AJ34" s="32"/>
      <c r="AK34" s="32"/>
      <c r="AL34" s="32"/>
    </row>
    <row r="35" spans="1:38" ht="37.5" customHeight="1" x14ac:dyDescent="0.4">
      <c r="A35" s="117"/>
      <c r="B35" s="6">
        <v>32</v>
      </c>
      <c r="C35" s="6">
        <v>32</v>
      </c>
      <c r="D35" s="7">
        <v>44995</v>
      </c>
      <c r="E35" s="8" t="s">
        <v>251</v>
      </c>
      <c r="F35" s="132" t="s">
        <v>551</v>
      </c>
      <c r="G35" s="135" t="s">
        <v>608</v>
      </c>
      <c r="H35" s="10" t="s">
        <v>298</v>
      </c>
      <c r="I35" s="223" t="str">
        <f t="shared" si="0"/>
        <v>300人以下</v>
      </c>
      <c r="J35" s="91">
        <v>252</v>
      </c>
      <c r="K35" s="92"/>
      <c r="L35" s="92"/>
      <c r="M35" s="16" t="s">
        <v>638</v>
      </c>
      <c r="N35" s="13" t="s">
        <v>395</v>
      </c>
      <c r="O35" s="12"/>
      <c r="P35" s="12"/>
      <c r="Q35" s="121"/>
      <c r="R35" s="119">
        <v>14</v>
      </c>
      <c r="S35" s="84"/>
      <c r="T35" s="84"/>
      <c r="U35" s="84" t="s">
        <v>417</v>
      </c>
      <c r="V35" s="84"/>
      <c r="W35" s="84"/>
      <c r="X35" s="84"/>
      <c r="Y35" s="84"/>
      <c r="Z35" s="32"/>
      <c r="AA35" s="32"/>
      <c r="AB35" s="32"/>
      <c r="AC35" s="32"/>
      <c r="AD35" s="32"/>
      <c r="AE35" s="32"/>
      <c r="AF35" s="32"/>
      <c r="AG35" s="32"/>
      <c r="AH35" s="32"/>
      <c r="AI35" s="32"/>
      <c r="AJ35" s="32"/>
      <c r="AK35" s="32"/>
      <c r="AL35" s="32"/>
    </row>
    <row r="36" spans="1:38" ht="37.5" customHeight="1" x14ac:dyDescent="0.4">
      <c r="A36" s="117"/>
      <c r="B36" s="6">
        <v>33</v>
      </c>
      <c r="C36" s="6">
        <v>33</v>
      </c>
      <c r="D36" s="7">
        <v>44995</v>
      </c>
      <c r="E36" s="8" t="s">
        <v>251</v>
      </c>
      <c r="F36" s="132" t="s">
        <v>514</v>
      </c>
      <c r="G36" s="135" t="s">
        <v>609</v>
      </c>
      <c r="H36" s="10" t="s">
        <v>299</v>
      </c>
      <c r="I36" s="223" t="str">
        <f t="shared" si="0"/>
        <v>300人超</v>
      </c>
      <c r="J36" s="91">
        <v>1847</v>
      </c>
      <c r="K36" s="92"/>
      <c r="L36" s="92"/>
      <c r="M36" s="16" t="s">
        <v>639</v>
      </c>
      <c r="N36" s="13" t="s">
        <v>379</v>
      </c>
      <c r="O36" s="12" t="s">
        <v>416</v>
      </c>
      <c r="P36" s="12"/>
      <c r="Q36" s="121" t="s">
        <v>416</v>
      </c>
      <c r="R36" s="119">
        <v>18</v>
      </c>
      <c r="S36" s="84"/>
      <c r="T36" s="84"/>
      <c r="U36" s="84" t="s">
        <v>417</v>
      </c>
      <c r="V36" s="84" t="s">
        <v>417</v>
      </c>
      <c r="W36" s="84" t="s">
        <v>417</v>
      </c>
      <c r="X36" s="84" t="s">
        <v>417</v>
      </c>
      <c r="Y36" s="84"/>
      <c r="Z36" s="32"/>
      <c r="AA36" s="32"/>
      <c r="AB36" s="32"/>
      <c r="AC36" s="32" t="s">
        <v>417</v>
      </c>
      <c r="AD36" s="32" t="s">
        <v>417</v>
      </c>
      <c r="AE36" s="32"/>
      <c r="AF36" s="32"/>
      <c r="AG36" s="32"/>
      <c r="AH36" s="32"/>
      <c r="AI36" s="32"/>
      <c r="AJ36" s="32"/>
      <c r="AK36" s="32"/>
      <c r="AL36" s="32"/>
    </row>
    <row r="37" spans="1:38" ht="37.5" customHeight="1" x14ac:dyDescent="0.4">
      <c r="A37" s="117"/>
      <c r="B37" s="6">
        <v>34</v>
      </c>
      <c r="C37" s="6">
        <v>34</v>
      </c>
      <c r="D37" s="7">
        <v>44995</v>
      </c>
      <c r="E37" s="8" t="s">
        <v>251</v>
      </c>
      <c r="F37" s="132" t="s">
        <v>525</v>
      </c>
      <c r="G37" s="135" t="s">
        <v>610</v>
      </c>
      <c r="H37" s="10" t="s">
        <v>300</v>
      </c>
      <c r="I37" s="223" t="str">
        <f t="shared" si="0"/>
        <v>300人超</v>
      </c>
      <c r="J37" s="91">
        <v>533</v>
      </c>
      <c r="K37" s="92"/>
      <c r="L37" s="92"/>
      <c r="M37" s="16" t="s">
        <v>261</v>
      </c>
      <c r="N37" s="13" t="s">
        <v>380</v>
      </c>
      <c r="O37" s="12"/>
      <c r="P37" s="12" t="s">
        <v>416</v>
      </c>
      <c r="Q37" s="121" t="s">
        <v>416</v>
      </c>
      <c r="R37" s="119">
        <v>19</v>
      </c>
      <c r="S37" s="84"/>
      <c r="T37" s="84"/>
      <c r="U37" s="84"/>
      <c r="V37" s="84"/>
      <c r="W37" s="84"/>
      <c r="X37" s="84" t="s">
        <v>417</v>
      </c>
      <c r="Y37" s="84"/>
      <c r="Z37" s="32"/>
      <c r="AA37" s="32" t="s">
        <v>417</v>
      </c>
      <c r="AB37" s="32"/>
      <c r="AC37" s="32"/>
      <c r="AD37" s="32"/>
      <c r="AE37" s="32" t="s">
        <v>417</v>
      </c>
      <c r="AF37" s="32" t="s">
        <v>417</v>
      </c>
      <c r="AG37" s="32"/>
      <c r="AH37" s="32"/>
      <c r="AI37" s="32"/>
      <c r="AJ37" s="32" t="s">
        <v>417</v>
      </c>
      <c r="AK37" s="32" t="s">
        <v>417</v>
      </c>
      <c r="AL37" s="32"/>
    </row>
    <row r="38" spans="1:38" ht="37.5" customHeight="1" x14ac:dyDescent="0.4">
      <c r="A38" s="117"/>
      <c r="B38" s="6">
        <v>35</v>
      </c>
      <c r="C38" s="6">
        <v>35</v>
      </c>
      <c r="D38" s="7">
        <v>44995</v>
      </c>
      <c r="E38" s="8" t="s">
        <v>251</v>
      </c>
      <c r="F38" s="132" t="s">
        <v>542</v>
      </c>
      <c r="G38" s="135" t="s">
        <v>523</v>
      </c>
      <c r="H38" s="10" t="s">
        <v>301</v>
      </c>
      <c r="I38" s="223" t="str">
        <f t="shared" si="0"/>
        <v>300人超</v>
      </c>
      <c r="J38" s="91">
        <v>591</v>
      </c>
      <c r="K38" s="92"/>
      <c r="L38" s="92"/>
      <c r="M38" s="16" t="s">
        <v>632</v>
      </c>
      <c r="N38" s="13" t="s">
        <v>396</v>
      </c>
      <c r="O38" s="12" t="s">
        <v>416</v>
      </c>
      <c r="P38" s="12" t="s">
        <v>416</v>
      </c>
      <c r="Q38" s="121" t="s">
        <v>416</v>
      </c>
      <c r="R38" s="119">
        <v>14</v>
      </c>
      <c r="S38" s="84"/>
      <c r="T38" s="84"/>
      <c r="U38" s="84" t="s">
        <v>417</v>
      </c>
      <c r="V38" s="84"/>
      <c r="W38" s="84" t="s">
        <v>417</v>
      </c>
      <c r="X38" s="84" t="s">
        <v>417</v>
      </c>
      <c r="Y38" s="84"/>
      <c r="Z38" s="32"/>
      <c r="AA38" s="32" t="s">
        <v>417</v>
      </c>
      <c r="AB38" s="32"/>
      <c r="AC38" s="32"/>
      <c r="AD38" s="32"/>
      <c r="AE38" s="32" t="s">
        <v>417</v>
      </c>
      <c r="AF38" s="32"/>
      <c r="AG38" s="32"/>
      <c r="AH38" s="32"/>
      <c r="AI38" s="32"/>
      <c r="AJ38" s="32"/>
      <c r="AK38" s="32" t="s">
        <v>417</v>
      </c>
      <c r="AL38" s="32"/>
    </row>
    <row r="39" spans="1:38" ht="37.5" customHeight="1" x14ac:dyDescent="0.4">
      <c r="A39" s="117"/>
      <c r="B39" s="6">
        <v>36</v>
      </c>
      <c r="C39" s="6">
        <v>36</v>
      </c>
      <c r="D39" s="7">
        <v>44995</v>
      </c>
      <c r="E39" s="8" t="s">
        <v>251</v>
      </c>
      <c r="F39" s="132" t="s">
        <v>475</v>
      </c>
      <c r="G39" s="135" t="s">
        <v>611</v>
      </c>
      <c r="H39" s="18" t="s">
        <v>302</v>
      </c>
      <c r="I39" s="223" t="str">
        <f t="shared" si="0"/>
        <v>20人以下</v>
      </c>
      <c r="J39" s="91">
        <v>20</v>
      </c>
      <c r="K39" s="92"/>
      <c r="L39" s="92"/>
      <c r="M39" s="16" t="s">
        <v>637</v>
      </c>
      <c r="N39" s="13" t="s">
        <v>397</v>
      </c>
      <c r="O39" s="12" t="s">
        <v>416</v>
      </c>
      <c r="P39" s="12" t="s">
        <v>416</v>
      </c>
      <c r="Q39" s="121" t="s">
        <v>416</v>
      </c>
      <c r="R39" s="119">
        <v>14</v>
      </c>
      <c r="S39" s="84"/>
      <c r="T39" s="84"/>
      <c r="U39" s="84" t="s">
        <v>417</v>
      </c>
      <c r="V39" s="84"/>
      <c r="W39" s="84"/>
      <c r="X39" s="84"/>
      <c r="Y39" s="84"/>
      <c r="Z39" s="32"/>
      <c r="AA39" s="32"/>
      <c r="AB39" s="32"/>
      <c r="AC39" s="32" t="s">
        <v>417</v>
      </c>
      <c r="AD39" s="32" t="s">
        <v>417</v>
      </c>
      <c r="AE39" s="32"/>
      <c r="AF39" s="32"/>
      <c r="AG39" s="32"/>
      <c r="AH39" s="32"/>
      <c r="AI39" s="32"/>
      <c r="AJ39" s="32"/>
      <c r="AK39" s="32"/>
      <c r="AL39" s="32"/>
    </row>
    <row r="40" spans="1:38" ht="37.5" customHeight="1" x14ac:dyDescent="0.4">
      <c r="A40" s="117"/>
      <c r="B40" s="6">
        <v>37</v>
      </c>
      <c r="C40" s="6">
        <v>37</v>
      </c>
      <c r="D40" s="7">
        <v>44995</v>
      </c>
      <c r="E40" s="8" t="s">
        <v>251</v>
      </c>
      <c r="F40" s="132" t="s">
        <v>527</v>
      </c>
      <c r="G40" s="135" t="s">
        <v>612</v>
      </c>
      <c r="H40" s="10" t="s">
        <v>303</v>
      </c>
      <c r="I40" s="223" t="str">
        <f t="shared" si="0"/>
        <v>20人以下</v>
      </c>
      <c r="J40" s="91">
        <v>13</v>
      </c>
      <c r="K40" s="92"/>
      <c r="L40" s="92"/>
      <c r="M40" s="16" t="s">
        <v>637</v>
      </c>
      <c r="N40" s="13" t="s">
        <v>397</v>
      </c>
      <c r="O40" s="12" t="s">
        <v>416</v>
      </c>
      <c r="P40" s="12" t="s">
        <v>416</v>
      </c>
      <c r="Q40" s="121" t="s">
        <v>416</v>
      </c>
      <c r="R40" s="119">
        <v>15</v>
      </c>
      <c r="S40" s="84" t="s">
        <v>417</v>
      </c>
      <c r="T40" s="84"/>
      <c r="U40" s="84"/>
      <c r="V40" s="84"/>
      <c r="W40" s="84"/>
      <c r="X40" s="84"/>
      <c r="Y40" s="84"/>
      <c r="Z40" s="32"/>
      <c r="AA40" s="32"/>
      <c r="AB40" s="32" t="s">
        <v>417</v>
      </c>
      <c r="AC40" s="32" t="s">
        <v>417</v>
      </c>
      <c r="AD40" s="32" t="s">
        <v>417</v>
      </c>
      <c r="AE40" s="32"/>
      <c r="AF40" s="32"/>
      <c r="AG40" s="32"/>
      <c r="AH40" s="32"/>
      <c r="AI40" s="32"/>
      <c r="AJ40" s="32"/>
      <c r="AK40" s="32" t="s">
        <v>417</v>
      </c>
      <c r="AL40" s="32"/>
    </row>
    <row r="41" spans="1:38" ht="37.5" customHeight="1" x14ac:dyDescent="0.4">
      <c r="A41" s="117"/>
      <c r="B41" s="6">
        <v>38</v>
      </c>
      <c r="C41" s="6">
        <v>38</v>
      </c>
      <c r="D41" s="7">
        <v>44995</v>
      </c>
      <c r="E41" s="8" t="s">
        <v>251</v>
      </c>
      <c r="F41" s="9" t="s">
        <v>538</v>
      </c>
      <c r="G41" s="144" t="s">
        <v>654</v>
      </c>
      <c r="H41" s="10" t="s">
        <v>304</v>
      </c>
      <c r="I41" s="223" t="str">
        <f t="shared" si="0"/>
        <v>300人超</v>
      </c>
      <c r="J41" s="91">
        <v>618</v>
      </c>
      <c r="K41" s="92"/>
      <c r="L41" s="92"/>
      <c r="M41" s="16" t="s">
        <v>641</v>
      </c>
      <c r="N41" s="13" t="s">
        <v>398</v>
      </c>
      <c r="O41" s="12"/>
      <c r="P41" s="12"/>
      <c r="Q41" s="121" t="s">
        <v>416</v>
      </c>
      <c r="R41" s="119">
        <v>17</v>
      </c>
      <c r="S41" s="84"/>
      <c r="T41" s="84"/>
      <c r="U41" s="84"/>
      <c r="V41" s="84"/>
      <c r="W41" s="84"/>
      <c r="X41" s="84"/>
      <c r="Y41" s="84" t="s">
        <v>417</v>
      </c>
      <c r="Z41" s="32" t="s">
        <v>417</v>
      </c>
      <c r="AA41" s="32" t="s">
        <v>417</v>
      </c>
      <c r="AB41" s="32"/>
      <c r="AC41" s="32" t="s">
        <v>417</v>
      </c>
      <c r="AD41" s="32" t="s">
        <v>417</v>
      </c>
      <c r="AE41" s="32"/>
      <c r="AF41" s="32"/>
      <c r="AG41" s="32"/>
      <c r="AH41" s="32"/>
      <c r="AI41" s="32"/>
      <c r="AJ41" s="32"/>
      <c r="AK41" s="32" t="s">
        <v>417</v>
      </c>
      <c r="AL41" s="32"/>
    </row>
    <row r="42" spans="1:38" ht="37.5" customHeight="1" x14ac:dyDescent="0.4">
      <c r="A42" s="117"/>
      <c r="B42" s="6">
        <v>39</v>
      </c>
      <c r="C42" s="6">
        <v>39</v>
      </c>
      <c r="D42" s="7">
        <v>44995</v>
      </c>
      <c r="E42" s="8" t="s">
        <v>251</v>
      </c>
      <c r="F42" s="132" t="s">
        <v>518</v>
      </c>
      <c r="G42" s="135" t="s">
        <v>613</v>
      </c>
      <c r="H42" s="10" t="s">
        <v>305</v>
      </c>
      <c r="I42" s="223" t="str">
        <f t="shared" si="0"/>
        <v>300人超</v>
      </c>
      <c r="J42" s="91">
        <v>8609</v>
      </c>
      <c r="K42" s="92"/>
      <c r="L42" s="92"/>
      <c r="M42" s="16" t="s">
        <v>632</v>
      </c>
      <c r="N42" s="13" t="s">
        <v>396</v>
      </c>
      <c r="O42" s="12"/>
      <c r="P42" s="12" t="s">
        <v>416</v>
      </c>
      <c r="Q42" s="121"/>
      <c r="R42" s="119">
        <v>15</v>
      </c>
      <c r="S42" s="84"/>
      <c r="T42" s="84"/>
      <c r="U42" s="84"/>
      <c r="V42" s="84"/>
      <c r="W42" s="84"/>
      <c r="X42" s="84"/>
      <c r="Y42" s="84"/>
      <c r="Z42" s="32"/>
      <c r="AA42" s="32"/>
      <c r="AB42" s="32"/>
      <c r="AC42" s="32"/>
      <c r="AD42" s="32"/>
      <c r="AE42" s="32"/>
      <c r="AF42" s="32"/>
      <c r="AG42" s="32"/>
      <c r="AH42" s="32"/>
      <c r="AI42" s="32"/>
      <c r="AJ42" s="32"/>
      <c r="AK42" s="32"/>
      <c r="AL42" s="32"/>
    </row>
    <row r="43" spans="1:38" ht="37.5" customHeight="1" x14ac:dyDescent="0.4">
      <c r="A43" s="117"/>
      <c r="B43" s="6">
        <v>40</v>
      </c>
      <c r="C43" s="6">
        <v>40</v>
      </c>
      <c r="D43" s="7">
        <v>44995</v>
      </c>
      <c r="E43" s="8" t="s">
        <v>406</v>
      </c>
      <c r="F43" s="9" t="s">
        <v>557</v>
      </c>
      <c r="G43" s="8" t="s">
        <v>558</v>
      </c>
      <c r="H43" s="19" t="s">
        <v>306</v>
      </c>
      <c r="I43" s="223" t="str">
        <f t="shared" si="0"/>
        <v>100人以下</v>
      </c>
      <c r="J43" s="91">
        <v>51</v>
      </c>
      <c r="K43" s="92"/>
      <c r="L43" s="92"/>
      <c r="M43" s="16" t="s">
        <v>636</v>
      </c>
      <c r="N43" s="13" t="s">
        <v>375</v>
      </c>
      <c r="O43" s="12"/>
      <c r="P43" s="12"/>
      <c r="Q43" s="121" t="s">
        <v>416</v>
      </c>
      <c r="R43" s="119">
        <v>14</v>
      </c>
      <c r="S43" s="84"/>
      <c r="T43" s="84"/>
      <c r="U43" s="84" t="s">
        <v>417</v>
      </c>
      <c r="V43" s="84"/>
      <c r="W43" s="84"/>
      <c r="X43" s="84"/>
      <c r="Y43" s="84" t="s">
        <v>417</v>
      </c>
      <c r="Z43" s="32" t="s">
        <v>417</v>
      </c>
      <c r="AA43" s="32"/>
      <c r="AB43" s="32"/>
      <c r="AC43" s="32"/>
      <c r="AD43" s="32" t="s">
        <v>417</v>
      </c>
      <c r="AE43" s="32"/>
      <c r="AF43" s="32"/>
      <c r="AG43" s="32"/>
      <c r="AH43" s="32"/>
      <c r="AI43" s="32"/>
      <c r="AJ43" s="32"/>
      <c r="AK43" s="32"/>
      <c r="AL43" s="32"/>
    </row>
    <row r="44" spans="1:38" ht="37.5" customHeight="1" x14ac:dyDescent="0.4">
      <c r="A44" s="117"/>
      <c r="B44" s="6">
        <v>41</v>
      </c>
      <c r="C44" s="6">
        <v>41</v>
      </c>
      <c r="D44" s="7">
        <v>44995</v>
      </c>
      <c r="E44" s="8" t="s">
        <v>406</v>
      </c>
      <c r="F44" s="132" t="s">
        <v>559</v>
      </c>
      <c r="G44" s="135" t="s">
        <v>614</v>
      </c>
      <c r="H44" s="20" t="s">
        <v>307</v>
      </c>
      <c r="I44" s="223" t="str">
        <f t="shared" si="0"/>
        <v>50人以下</v>
      </c>
      <c r="J44" s="91">
        <v>23</v>
      </c>
      <c r="K44" s="92"/>
      <c r="L44" s="92"/>
      <c r="M44" s="16" t="s">
        <v>636</v>
      </c>
      <c r="N44" s="13" t="s">
        <v>375</v>
      </c>
      <c r="O44" s="12"/>
      <c r="P44" s="12"/>
      <c r="Q44" s="121" t="s">
        <v>416</v>
      </c>
      <c r="R44" s="119">
        <v>20</v>
      </c>
      <c r="S44" s="84"/>
      <c r="T44" s="84"/>
      <c r="U44" s="84"/>
      <c r="V44" s="84"/>
      <c r="W44" s="84" t="s">
        <v>417</v>
      </c>
      <c r="X44" s="84"/>
      <c r="Y44" s="84"/>
      <c r="Z44" s="32" t="s">
        <v>417</v>
      </c>
      <c r="AA44" s="32"/>
      <c r="AB44" s="32"/>
      <c r="AC44" s="32"/>
      <c r="AD44" s="32"/>
      <c r="AE44" s="32"/>
      <c r="AF44" s="32"/>
      <c r="AG44" s="32"/>
      <c r="AH44" s="32"/>
      <c r="AI44" s="32"/>
      <c r="AJ44" s="32" t="s">
        <v>417</v>
      </c>
      <c r="AK44" s="32" t="s">
        <v>417</v>
      </c>
      <c r="AL44" s="32"/>
    </row>
    <row r="45" spans="1:38" ht="37.5" customHeight="1" x14ac:dyDescent="0.4">
      <c r="A45" s="117"/>
      <c r="B45" s="6">
        <v>42</v>
      </c>
      <c r="C45" s="6">
        <v>42</v>
      </c>
      <c r="D45" s="7">
        <v>44995</v>
      </c>
      <c r="E45" s="8" t="s">
        <v>406</v>
      </c>
      <c r="F45" s="132" t="s">
        <v>560</v>
      </c>
      <c r="G45" s="135" t="s">
        <v>561</v>
      </c>
      <c r="H45" s="10" t="s">
        <v>308</v>
      </c>
      <c r="I45" s="223" t="str">
        <f t="shared" si="0"/>
        <v>300人超</v>
      </c>
      <c r="J45" s="91">
        <v>1550</v>
      </c>
      <c r="K45" s="92"/>
      <c r="L45" s="92"/>
      <c r="M45" s="16" t="s">
        <v>632</v>
      </c>
      <c r="N45" s="13" t="s">
        <v>372</v>
      </c>
      <c r="O45" s="12"/>
      <c r="P45" s="12"/>
      <c r="Q45" s="121"/>
      <c r="R45" s="119">
        <v>16</v>
      </c>
      <c r="S45" s="84"/>
      <c r="T45" s="84"/>
      <c r="U45" s="84" t="s">
        <v>417</v>
      </c>
      <c r="V45" s="84"/>
      <c r="W45" s="84"/>
      <c r="X45" s="84"/>
      <c r="Y45" s="84" t="s">
        <v>417</v>
      </c>
      <c r="Z45" s="32" t="s">
        <v>417</v>
      </c>
      <c r="AA45" s="32" t="s">
        <v>417</v>
      </c>
      <c r="AB45" s="32"/>
      <c r="AC45" s="32"/>
      <c r="AD45" s="32"/>
      <c r="AE45" s="32"/>
      <c r="AF45" s="32"/>
      <c r="AG45" s="32"/>
      <c r="AH45" s="32"/>
      <c r="AI45" s="32"/>
      <c r="AJ45" s="32"/>
      <c r="AK45" s="32"/>
      <c r="AL45" s="32"/>
    </row>
    <row r="46" spans="1:38" ht="37.5" customHeight="1" x14ac:dyDescent="0.4">
      <c r="A46" s="117"/>
      <c r="B46" s="6">
        <v>43</v>
      </c>
      <c r="C46" s="6">
        <v>43</v>
      </c>
      <c r="D46" s="7">
        <v>44995</v>
      </c>
      <c r="E46" s="8" t="s">
        <v>406</v>
      </c>
      <c r="F46" s="9" t="s">
        <v>562</v>
      </c>
      <c r="G46" s="8" t="s">
        <v>563</v>
      </c>
      <c r="H46" s="10" t="s">
        <v>309</v>
      </c>
      <c r="I46" s="223" t="str">
        <f t="shared" si="0"/>
        <v>20人以下</v>
      </c>
      <c r="J46" s="91">
        <v>14</v>
      </c>
      <c r="K46" s="92"/>
      <c r="L46" s="92"/>
      <c r="M46" s="16" t="s">
        <v>631</v>
      </c>
      <c r="N46" s="13" t="s">
        <v>399</v>
      </c>
      <c r="O46" s="12"/>
      <c r="P46" s="12"/>
      <c r="Q46" s="121" t="s">
        <v>416</v>
      </c>
      <c r="R46" s="119">
        <v>16</v>
      </c>
      <c r="S46" s="84"/>
      <c r="T46" s="84" t="s">
        <v>417</v>
      </c>
      <c r="U46" s="84" t="s">
        <v>417</v>
      </c>
      <c r="V46" s="84" t="s">
        <v>417</v>
      </c>
      <c r="W46" s="84" t="s">
        <v>417</v>
      </c>
      <c r="X46" s="84"/>
      <c r="Y46" s="84"/>
      <c r="Z46" s="32"/>
      <c r="AA46" s="32"/>
      <c r="AB46" s="32"/>
      <c r="AC46" s="32"/>
      <c r="AD46" s="32" t="s">
        <v>417</v>
      </c>
      <c r="AE46" s="32"/>
      <c r="AF46" s="32"/>
      <c r="AG46" s="32"/>
      <c r="AH46" s="32"/>
      <c r="AI46" s="32"/>
      <c r="AJ46" s="32"/>
      <c r="AK46" s="32"/>
      <c r="AL46" s="32"/>
    </row>
    <row r="47" spans="1:38" ht="37.5" customHeight="1" x14ac:dyDescent="0.4">
      <c r="A47" s="117"/>
      <c r="B47" s="6">
        <v>44</v>
      </c>
      <c r="C47" s="6">
        <v>44</v>
      </c>
      <c r="D47" s="7">
        <v>44995</v>
      </c>
      <c r="E47" s="8" t="s">
        <v>407</v>
      </c>
      <c r="F47" s="132" t="s">
        <v>564</v>
      </c>
      <c r="G47" s="137" t="s">
        <v>565</v>
      </c>
      <c r="H47" s="10" t="s">
        <v>310</v>
      </c>
      <c r="I47" s="223" t="str">
        <f t="shared" si="0"/>
        <v>300人超</v>
      </c>
      <c r="J47" s="91">
        <v>427</v>
      </c>
      <c r="K47" s="92"/>
      <c r="L47" s="92"/>
      <c r="M47" s="16" t="s">
        <v>634</v>
      </c>
      <c r="N47" s="13" t="s">
        <v>400</v>
      </c>
      <c r="O47" s="12" t="s">
        <v>416</v>
      </c>
      <c r="P47" s="12"/>
      <c r="Q47" s="121" t="s">
        <v>416</v>
      </c>
      <c r="R47" s="119">
        <v>16</v>
      </c>
      <c r="S47" s="84"/>
      <c r="T47" s="84" t="s">
        <v>417</v>
      </c>
      <c r="U47" s="84" t="s">
        <v>417</v>
      </c>
      <c r="V47" s="84"/>
      <c r="W47" s="84"/>
      <c r="X47" s="84" t="s">
        <v>417</v>
      </c>
      <c r="Y47" s="84"/>
      <c r="Z47" s="32" t="s">
        <v>417</v>
      </c>
      <c r="AA47" s="32"/>
      <c r="AB47" s="32"/>
      <c r="AC47" s="32" t="s">
        <v>417</v>
      </c>
      <c r="AD47" s="32"/>
      <c r="AE47" s="32"/>
      <c r="AF47" s="32"/>
      <c r="AG47" s="32"/>
      <c r="AH47" s="32"/>
      <c r="AI47" s="32"/>
      <c r="AJ47" s="32"/>
      <c r="AK47" s="32"/>
      <c r="AL47" s="32"/>
    </row>
    <row r="48" spans="1:38" ht="37.5" customHeight="1" x14ac:dyDescent="0.4">
      <c r="A48" s="117"/>
      <c r="B48" s="6">
        <v>45</v>
      </c>
      <c r="C48" s="6">
        <v>45</v>
      </c>
      <c r="D48" s="7">
        <v>44995</v>
      </c>
      <c r="E48" s="8" t="s">
        <v>407</v>
      </c>
      <c r="F48" s="9" t="s">
        <v>566</v>
      </c>
      <c r="G48" s="8" t="s">
        <v>567</v>
      </c>
      <c r="H48" s="10" t="s">
        <v>311</v>
      </c>
      <c r="I48" s="223" t="str">
        <f t="shared" si="0"/>
        <v>300人以下</v>
      </c>
      <c r="J48" s="91">
        <v>127</v>
      </c>
      <c r="K48" s="92"/>
      <c r="L48" s="92"/>
      <c r="M48" s="16" t="s">
        <v>175</v>
      </c>
      <c r="N48" s="13" t="s">
        <v>401</v>
      </c>
      <c r="O48" s="12"/>
      <c r="P48" s="12"/>
      <c r="Q48" s="121" t="s">
        <v>416</v>
      </c>
      <c r="R48" s="119">
        <v>15</v>
      </c>
      <c r="S48" s="84"/>
      <c r="T48" s="84"/>
      <c r="U48" s="84" t="s">
        <v>417</v>
      </c>
      <c r="V48" s="84"/>
      <c r="W48" s="84"/>
      <c r="X48" s="84" t="s">
        <v>417</v>
      </c>
      <c r="Y48" s="84"/>
      <c r="Z48" s="32"/>
      <c r="AA48" s="32"/>
      <c r="AB48" s="32"/>
      <c r="AC48" s="32"/>
      <c r="AD48" s="32" t="s">
        <v>417</v>
      </c>
      <c r="AE48" s="32"/>
      <c r="AF48" s="32"/>
      <c r="AG48" s="32"/>
      <c r="AH48" s="32"/>
      <c r="AI48" s="32"/>
      <c r="AJ48" s="32" t="s">
        <v>417</v>
      </c>
      <c r="AK48" s="32"/>
      <c r="AL48" s="32"/>
    </row>
    <row r="49" spans="1:38" ht="37.5" customHeight="1" x14ac:dyDescent="0.4">
      <c r="A49" s="117"/>
      <c r="B49" s="6">
        <v>46</v>
      </c>
      <c r="C49" s="6">
        <v>46</v>
      </c>
      <c r="D49" s="7">
        <v>44995</v>
      </c>
      <c r="E49" s="8" t="s">
        <v>407</v>
      </c>
      <c r="F49" s="132" t="s">
        <v>568</v>
      </c>
      <c r="G49" s="135" t="s">
        <v>569</v>
      </c>
      <c r="H49" s="15" t="s">
        <v>312</v>
      </c>
      <c r="I49" s="223" t="str">
        <f t="shared" si="0"/>
        <v>300人以下</v>
      </c>
      <c r="J49" s="91">
        <v>217</v>
      </c>
      <c r="K49" s="92"/>
      <c r="L49" s="92"/>
      <c r="M49" s="16" t="s">
        <v>634</v>
      </c>
      <c r="N49" s="13" t="s">
        <v>400</v>
      </c>
      <c r="O49" s="12"/>
      <c r="P49" s="12"/>
      <c r="Q49" s="121" t="s">
        <v>416</v>
      </c>
      <c r="R49" s="119">
        <v>15</v>
      </c>
      <c r="S49" s="84"/>
      <c r="T49" s="84"/>
      <c r="U49" s="84" t="s">
        <v>417</v>
      </c>
      <c r="V49" s="84"/>
      <c r="W49" s="84"/>
      <c r="X49" s="84"/>
      <c r="Y49" s="84" t="s">
        <v>417</v>
      </c>
      <c r="Z49" s="32"/>
      <c r="AA49" s="32"/>
      <c r="AB49" s="32"/>
      <c r="AC49" s="32"/>
      <c r="AD49" s="32"/>
      <c r="AE49" s="32"/>
      <c r="AF49" s="32"/>
      <c r="AG49" s="32" t="s">
        <v>417</v>
      </c>
      <c r="AH49" s="32"/>
      <c r="AI49" s="32"/>
      <c r="AJ49" s="32"/>
      <c r="AK49" s="32"/>
      <c r="AL49" s="32"/>
    </row>
    <row r="50" spans="1:38" ht="37.5" customHeight="1" x14ac:dyDescent="0.4">
      <c r="A50" s="117"/>
      <c r="B50" s="6">
        <v>47</v>
      </c>
      <c r="C50" s="6">
        <v>47</v>
      </c>
      <c r="D50" s="7">
        <v>44995</v>
      </c>
      <c r="E50" s="8" t="s">
        <v>407</v>
      </c>
      <c r="F50" s="132" t="s">
        <v>650</v>
      </c>
      <c r="G50" s="135" t="s">
        <v>615</v>
      </c>
      <c r="H50" s="10" t="s">
        <v>313</v>
      </c>
      <c r="I50" s="223" t="str">
        <f t="shared" si="0"/>
        <v>300人超</v>
      </c>
      <c r="J50" s="91">
        <v>377</v>
      </c>
      <c r="K50" s="92"/>
      <c r="L50" s="92"/>
      <c r="M50" s="16" t="s">
        <v>632</v>
      </c>
      <c r="N50" s="13" t="s">
        <v>372</v>
      </c>
      <c r="O50" s="12" t="s">
        <v>416</v>
      </c>
      <c r="P50" s="12"/>
      <c r="Q50" s="121" t="s">
        <v>416</v>
      </c>
      <c r="R50" s="119">
        <v>16</v>
      </c>
      <c r="S50" s="84"/>
      <c r="T50" s="84"/>
      <c r="U50" s="84" t="s">
        <v>417</v>
      </c>
      <c r="V50" s="84"/>
      <c r="W50" s="84"/>
      <c r="X50" s="84" t="s">
        <v>417</v>
      </c>
      <c r="Y50" s="84"/>
      <c r="Z50" s="32"/>
      <c r="AA50" s="32"/>
      <c r="AB50" s="32"/>
      <c r="AC50" s="32" t="s">
        <v>417</v>
      </c>
      <c r="AD50" s="32" t="s">
        <v>417</v>
      </c>
      <c r="AE50" s="32"/>
      <c r="AF50" s="32"/>
      <c r="AG50" s="32" t="s">
        <v>417</v>
      </c>
      <c r="AH50" s="32" t="s">
        <v>417</v>
      </c>
      <c r="AI50" s="32"/>
      <c r="AJ50" s="32"/>
      <c r="AK50" s="32"/>
      <c r="AL50" s="32"/>
    </row>
    <row r="51" spans="1:38" ht="37.5" customHeight="1" x14ac:dyDescent="0.4">
      <c r="A51" s="117"/>
      <c r="B51" s="6">
        <v>48</v>
      </c>
      <c r="C51" s="6">
        <v>48</v>
      </c>
      <c r="D51" s="7">
        <v>44995</v>
      </c>
      <c r="E51" s="8" t="s">
        <v>407</v>
      </c>
      <c r="F51" s="132" t="s">
        <v>570</v>
      </c>
      <c r="G51" s="135" t="s">
        <v>616</v>
      </c>
      <c r="H51" s="10" t="s">
        <v>314</v>
      </c>
      <c r="I51" s="223" t="str">
        <f t="shared" si="0"/>
        <v>300人超</v>
      </c>
      <c r="J51" s="91">
        <v>1611</v>
      </c>
      <c r="K51" s="92"/>
      <c r="L51" s="92"/>
      <c r="M51" s="16" t="s">
        <v>632</v>
      </c>
      <c r="N51" s="13" t="s">
        <v>372</v>
      </c>
      <c r="O51" s="12"/>
      <c r="P51" s="12"/>
      <c r="Q51" s="121" t="s">
        <v>416</v>
      </c>
      <c r="R51" s="119">
        <v>17</v>
      </c>
      <c r="S51" s="84"/>
      <c r="T51" s="84"/>
      <c r="U51" s="84"/>
      <c r="V51" s="84"/>
      <c r="W51" s="84"/>
      <c r="X51" s="84"/>
      <c r="Y51" s="84" t="s">
        <v>417</v>
      </c>
      <c r="Z51" s="32"/>
      <c r="AA51" s="32" t="s">
        <v>417</v>
      </c>
      <c r="AB51" s="32"/>
      <c r="AC51" s="32"/>
      <c r="AD51" s="32"/>
      <c r="AE51" s="32" t="s">
        <v>417</v>
      </c>
      <c r="AF51" s="32"/>
      <c r="AG51" s="32" t="s">
        <v>417</v>
      </c>
      <c r="AH51" s="32" t="s">
        <v>417</v>
      </c>
      <c r="AI51" s="32"/>
      <c r="AJ51" s="32"/>
      <c r="AK51" s="32"/>
      <c r="AL51" s="32"/>
    </row>
    <row r="52" spans="1:38" ht="37.5" customHeight="1" x14ac:dyDescent="0.4">
      <c r="A52" s="117"/>
      <c r="B52" s="6">
        <v>49</v>
      </c>
      <c r="C52" s="6">
        <v>49</v>
      </c>
      <c r="D52" s="7">
        <v>44995</v>
      </c>
      <c r="E52" s="8" t="s">
        <v>407</v>
      </c>
      <c r="F52" s="132" t="s">
        <v>571</v>
      </c>
      <c r="G52" s="135" t="s">
        <v>617</v>
      </c>
      <c r="H52" s="10" t="s">
        <v>315</v>
      </c>
      <c r="I52" s="223" t="str">
        <f t="shared" si="0"/>
        <v>300人超</v>
      </c>
      <c r="J52" s="91">
        <v>776</v>
      </c>
      <c r="K52" s="92"/>
      <c r="L52" s="92"/>
      <c r="M52" s="16" t="s">
        <v>639</v>
      </c>
      <c r="N52" s="13" t="s">
        <v>402</v>
      </c>
      <c r="O52" s="12"/>
      <c r="P52" s="12"/>
      <c r="Q52" s="121" t="s">
        <v>416</v>
      </c>
      <c r="R52" s="119">
        <v>14</v>
      </c>
      <c r="S52" s="84"/>
      <c r="T52" s="84"/>
      <c r="U52" s="84" t="s">
        <v>417</v>
      </c>
      <c r="V52" s="84"/>
      <c r="W52" s="84"/>
      <c r="X52" s="84"/>
      <c r="Y52" s="84" t="s">
        <v>417</v>
      </c>
      <c r="Z52" s="32" t="s">
        <v>417</v>
      </c>
      <c r="AA52" s="32"/>
      <c r="AB52" s="32" t="s">
        <v>417</v>
      </c>
      <c r="AC52" s="32" t="s">
        <v>417</v>
      </c>
      <c r="AD52" s="32" t="s">
        <v>417</v>
      </c>
      <c r="AE52" s="32"/>
      <c r="AF52" s="32"/>
      <c r="AG52" s="32"/>
      <c r="AH52" s="32"/>
      <c r="AI52" s="32"/>
      <c r="AJ52" s="32"/>
      <c r="AK52" s="32"/>
      <c r="AL52" s="32"/>
    </row>
    <row r="53" spans="1:38" ht="37.5" customHeight="1" x14ac:dyDescent="0.4">
      <c r="A53" s="117"/>
      <c r="B53" s="6">
        <v>50</v>
      </c>
      <c r="C53" s="6">
        <v>50</v>
      </c>
      <c r="D53" s="7">
        <v>44995</v>
      </c>
      <c r="E53" s="8" t="s">
        <v>407</v>
      </c>
      <c r="F53" s="132" t="s">
        <v>572</v>
      </c>
      <c r="G53" s="135" t="s">
        <v>573</v>
      </c>
      <c r="H53" s="15" t="s">
        <v>316</v>
      </c>
      <c r="I53" s="223" t="str">
        <f t="shared" si="0"/>
        <v>50人以下</v>
      </c>
      <c r="J53" s="91">
        <v>30</v>
      </c>
      <c r="K53" s="92"/>
      <c r="L53" s="92"/>
      <c r="M53" s="16" t="s">
        <v>636</v>
      </c>
      <c r="N53" s="13" t="s">
        <v>375</v>
      </c>
      <c r="O53" s="12"/>
      <c r="P53" s="12"/>
      <c r="Q53" s="121" t="s">
        <v>416</v>
      </c>
      <c r="R53" s="119">
        <v>15</v>
      </c>
      <c r="S53" s="84"/>
      <c r="T53" s="84"/>
      <c r="U53" s="84" t="s">
        <v>417</v>
      </c>
      <c r="V53" s="84"/>
      <c r="W53" s="84"/>
      <c r="X53" s="84"/>
      <c r="Y53" s="84"/>
      <c r="Z53" s="32" t="s">
        <v>417</v>
      </c>
      <c r="AA53" s="32"/>
      <c r="AB53" s="32"/>
      <c r="AC53" s="32"/>
      <c r="AD53" s="32" t="s">
        <v>417</v>
      </c>
      <c r="AE53" s="32"/>
      <c r="AF53" s="32"/>
      <c r="AG53" s="32"/>
      <c r="AH53" s="32"/>
      <c r="AI53" s="32"/>
      <c r="AJ53" s="32"/>
      <c r="AK53" s="32" t="s">
        <v>417</v>
      </c>
      <c r="AL53" s="32"/>
    </row>
    <row r="54" spans="1:38" ht="37.5" customHeight="1" x14ac:dyDescent="0.4">
      <c r="A54" s="117"/>
      <c r="B54" s="6">
        <v>51</v>
      </c>
      <c r="C54" s="6">
        <v>51</v>
      </c>
      <c r="D54" s="7">
        <v>44995</v>
      </c>
      <c r="E54" s="8" t="s">
        <v>407</v>
      </c>
      <c r="F54" s="134" t="s">
        <v>574</v>
      </c>
      <c r="G54" s="135" t="s">
        <v>575</v>
      </c>
      <c r="H54" s="15" t="s">
        <v>317</v>
      </c>
      <c r="I54" s="223" t="str">
        <f t="shared" si="0"/>
        <v>300人超</v>
      </c>
      <c r="J54" s="91">
        <v>1870</v>
      </c>
      <c r="K54" s="93"/>
      <c r="L54" s="93"/>
      <c r="M54" s="16" t="s">
        <v>632</v>
      </c>
      <c r="N54" s="13" t="s">
        <v>372</v>
      </c>
      <c r="O54" s="12" t="s">
        <v>416</v>
      </c>
      <c r="P54" s="12"/>
      <c r="Q54" s="121" t="s">
        <v>416</v>
      </c>
      <c r="R54" s="119">
        <v>14</v>
      </c>
      <c r="S54" s="84"/>
      <c r="T54" s="84"/>
      <c r="U54" s="84" t="s">
        <v>417</v>
      </c>
      <c r="V54" s="84"/>
      <c r="W54" s="84"/>
      <c r="X54" s="84"/>
      <c r="Y54" s="84"/>
      <c r="Z54" s="32" t="s">
        <v>417</v>
      </c>
      <c r="AA54" s="32"/>
      <c r="AB54" s="32"/>
      <c r="AC54" s="32"/>
      <c r="AD54" s="32"/>
      <c r="AE54" s="32"/>
      <c r="AF54" s="32"/>
      <c r="AG54" s="32"/>
      <c r="AH54" s="32"/>
      <c r="AI54" s="32"/>
      <c r="AJ54" s="32"/>
      <c r="AK54" s="32" t="s">
        <v>417</v>
      </c>
      <c r="AL54" s="32"/>
    </row>
    <row r="55" spans="1:38" ht="37.5" customHeight="1" x14ac:dyDescent="0.4">
      <c r="A55" s="117"/>
      <c r="B55" s="6">
        <v>52</v>
      </c>
      <c r="C55" s="6">
        <v>52</v>
      </c>
      <c r="D55" s="7">
        <v>44995</v>
      </c>
      <c r="E55" s="8" t="s">
        <v>407</v>
      </c>
      <c r="F55" s="132" t="s">
        <v>576</v>
      </c>
      <c r="G55" s="135" t="s">
        <v>618</v>
      </c>
      <c r="H55" s="15" t="s">
        <v>318</v>
      </c>
      <c r="I55" s="223" t="str">
        <f t="shared" si="0"/>
        <v>20人以下</v>
      </c>
      <c r="J55" s="91">
        <v>14</v>
      </c>
      <c r="K55" s="93"/>
      <c r="L55" s="93"/>
      <c r="M55" s="16" t="s">
        <v>631</v>
      </c>
      <c r="N55" s="13" t="s">
        <v>399</v>
      </c>
      <c r="O55" s="12"/>
      <c r="P55" s="12"/>
      <c r="Q55" s="121"/>
      <c r="R55" s="119">
        <v>16</v>
      </c>
      <c r="S55" s="84" t="s">
        <v>417</v>
      </c>
      <c r="T55" s="84"/>
      <c r="U55" s="84" t="s">
        <v>417</v>
      </c>
      <c r="V55" s="84"/>
      <c r="W55" s="84"/>
      <c r="X55" s="84"/>
      <c r="Y55" s="84"/>
      <c r="Z55" s="32"/>
      <c r="AA55" s="32"/>
      <c r="AB55" s="32" t="s">
        <v>417</v>
      </c>
      <c r="AC55" s="32"/>
      <c r="AD55" s="32"/>
      <c r="AE55" s="32" t="s">
        <v>417</v>
      </c>
      <c r="AF55" s="32"/>
      <c r="AG55" s="32"/>
      <c r="AH55" s="32"/>
      <c r="AI55" s="32"/>
      <c r="AJ55" s="32"/>
      <c r="AK55" s="32" t="s">
        <v>417</v>
      </c>
      <c r="AL55" s="32"/>
    </row>
    <row r="56" spans="1:38" ht="37.5" customHeight="1" x14ac:dyDescent="0.4">
      <c r="A56" s="117"/>
      <c r="B56" s="6">
        <v>53</v>
      </c>
      <c r="C56" s="6">
        <v>53</v>
      </c>
      <c r="D56" s="7">
        <v>44995</v>
      </c>
      <c r="E56" s="8" t="s">
        <v>407</v>
      </c>
      <c r="F56" s="132" t="s">
        <v>577</v>
      </c>
      <c r="G56" s="135" t="s">
        <v>619</v>
      </c>
      <c r="H56" s="15" t="s">
        <v>319</v>
      </c>
      <c r="I56" s="223" t="str">
        <f t="shared" si="0"/>
        <v>50人以下</v>
      </c>
      <c r="J56" s="91">
        <v>37</v>
      </c>
      <c r="K56" s="93"/>
      <c r="L56" s="93"/>
      <c r="M56" s="16" t="s">
        <v>634</v>
      </c>
      <c r="N56" s="13" t="s">
        <v>400</v>
      </c>
      <c r="O56" s="12" t="s">
        <v>416</v>
      </c>
      <c r="P56" s="12"/>
      <c r="Q56" s="121" t="s">
        <v>416</v>
      </c>
      <c r="R56" s="119">
        <v>17</v>
      </c>
      <c r="S56" s="84"/>
      <c r="T56" s="84" t="s">
        <v>417</v>
      </c>
      <c r="U56" s="84" t="s">
        <v>417</v>
      </c>
      <c r="V56" s="84"/>
      <c r="W56" s="84"/>
      <c r="X56" s="84"/>
      <c r="Y56" s="84"/>
      <c r="Z56" s="32" t="s">
        <v>417</v>
      </c>
      <c r="AA56" s="32"/>
      <c r="AB56" s="32"/>
      <c r="AC56" s="32" t="s">
        <v>417</v>
      </c>
      <c r="AD56" s="32"/>
      <c r="AE56" s="32"/>
      <c r="AF56" s="32"/>
      <c r="AG56" s="32"/>
      <c r="AH56" s="32"/>
      <c r="AI56" s="32"/>
      <c r="AJ56" s="32"/>
      <c r="AK56" s="32"/>
      <c r="AL56" s="32"/>
    </row>
    <row r="57" spans="1:38" ht="37.5" customHeight="1" x14ac:dyDescent="0.4">
      <c r="A57" s="117"/>
      <c r="B57" s="6">
        <v>54</v>
      </c>
      <c r="C57" s="6">
        <v>54</v>
      </c>
      <c r="D57" s="7">
        <v>44995</v>
      </c>
      <c r="E57" s="8" t="s">
        <v>407</v>
      </c>
      <c r="F57" s="132" t="s">
        <v>578</v>
      </c>
      <c r="G57" s="135" t="s">
        <v>620</v>
      </c>
      <c r="H57" s="15" t="s">
        <v>320</v>
      </c>
      <c r="I57" s="223" t="str">
        <f t="shared" si="0"/>
        <v>100人以下</v>
      </c>
      <c r="J57" s="91">
        <v>63</v>
      </c>
      <c r="K57" s="93"/>
      <c r="L57" s="93"/>
      <c r="M57" s="16" t="s">
        <v>631</v>
      </c>
      <c r="N57" s="13" t="s">
        <v>399</v>
      </c>
      <c r="O57" s="12"/>
      <c r="P57" s="12"/>
      <c r="Q57" s="121" t="s">
        <v>416</v>
      </c>
      <c r="R57" s="119">
        <v>15</v>
      </c>
      <c r="S57" s="84"/>
      <c r="T57" s="84"/>
      <c r="U57" s="84" t="s">
        <v>417</v>
      </c>
      <c r="V57" s="84"/>
      <c r="W57" s="84"/>
      <c r="X57" s="84"/>
      <c r="Y57" s="84"/>
      <c r="Z57" s="32"/>
      <c r="AA57" s="32" t="s">
        <v>417</v>
      </c>
      <c r="AB57" s="32"/>
      <c r="AC57" s="32"/>
      <c r="AD57" s="32" t="s">
        <v>417</v>
      </c>
      <c r="AE57" s="32"/>
      <c r="AF57" s="32"/>
      <c r="AG57" s="32"/>
      <c r="AH57" s="32"/>
      <c r="AI57" s="32"/>
      <c r="AJ57" s="32"/>
      <c r="AK57" s="32"/>
      <c r="AL57" s="32"/>
    </row>
    <row r="58" spans="1:38" ht="37.5" customHeight="1" x14ac:dyDescent="0.4">
      <c r="A58" s="117"/>
      <c r="B58" s="6">
        <v>55</v>
      </c>
      <c r="C58" s="6">
        <v>55</v>
      </c>
      <c r="D58" s="7">
        <v>44995</v>
      </c>
      <c r="E58" s="8" t="s">
        <v>407</v>
      </c>
      <c r="F58" s="14" t="s">
        <v>579</v>
      </c>
      <c r="G58" s="17" t="s">
        <v>580</v>
      </c>
      <c r="H58" s="21" t="s">
        <v>262</v>
      </c>
      <c r="I58" s="223" t="str">
        <f t="shared" si="0"/>
        <v>300人以下</v>
      </c>
      <c r="J58" s="91">
        <v>235</v>
      </c>
      <c r="K58" s="93"/>
      <c r="L58" s="93"/>
      <c r="M58" s="16" t="s">
        <v>175</v>
      </c>
      <c r="N58" s="13" t="s">
        <v>401</v>
      </c>
      <c r="O58" s="12" t="s">
        <v>416</v>
      </c>
      <c r="P58" s="12"/>
      <c r="Q58" s="121" t="s">
        <v>416</v>
      </c>
      <c r="R58" s="119">
        <v>16</v>
      </c>
      <c r="S58" s="84"/>
      <c r="T58" s="84"/>
      <c r="U58" s="84" t="s">
        <v>417</v>
      </c>
      <c r="V58" s="84"/>
      <c r="W58" s="84"/>
      <c r="X58" s="84"/>
      <c r="Y58" s="84"/>
      <c r="Z58" s="32"/>
      <c r="AA58" s="32"/>
      <c r="AB58" s="32" t="s">
        <v>417</v>
      </c>
      <c r="AC58" s="32"/>
      <c r="AD58" s="32"/>
      <c r="AE58" s="32"/>
      <c r="AF58" s="32"/>
      <c r="AG58" s="32" t="s">
        <v>417</v>
      </c>
      <c r="AH58" s="32"/>
      <c r="AI58" s="32"/>
      <c r="AJ58" s="32"/>
      <c r="AK58" s="32" t="s">
        <v>417</v>
      </c>
      <c r="AL58" s="32"/>
    </row>
    <row r="59" spans="1:38" ht="37.5" customHeight="1" x14ac:dyDescent="0.4">
      <c r="A59" s="117"/>
      <c r="B59" s="6">
        <v>56</v>
      </c>
      <c r="C59" s="6">
        <v>56</v>
      </c>
      <c r="D59" s="7">
        <v>44995</v>
      </c>
      <c r="E59" s="8" t="s">
        <v>407</v>
      </c>
      <c r="F59" s="132" t="s">
        <v>581</v>
      </c>
      <c r="G59" s="135" t="s">
        <v>621</v>
      </c>
      <c r="H59" s="15" t="s">
        <v>321</v>
      </c>
      <c r="I59" s="223" t="str">
        <f t="shared" si="0"/>
        <v>300人以下</v>
      </c>
      <c r="J59" s="91">
        <v>251</v>
      </c>
      <c r="K59" s="93"/>
      <c r="L59" s="93"/>
      <c r="M59" s="16" t="s">
        <v>632</v>
      </c>
      <c r="N59" s="13" t="s">
        <v>372</v>
      </c>
      <c r="O59" s="12" t="s">
        <v>416</v>
      </c>
      <c r="P59" s="12"/>
      <c r="Q59" s="121" t="s">
        <v>416</v>
      </c>
      <c r="R59" s="119">
        <v>17</v>
      </c>
      <c r="S59" s="84"/>
      <c r="T59" s="84"/>
      <c r="U59" s="84"/>
      <c r="V59" s="84"/>
      <c r="W59" s="84"/>
      <c r="X59" s="84"/>
      <c r="Y59" s="84" t="s">
        <v>417</v>
      </c>
      <c r="Z59" s="32"/>
      <c r="AA59" s="32"/>
      <c r="AB59" s="32"/>
      <c r="AC59" s="32"/>
      <c r="AD59" s="32" t="s">
        <v>417</v>
      </c>
      <c r="AE59" s="32"/>
      <c r="AF59" s="32"/>
      <c r="AG59" s="32"/>
      <c r="AH59" s="32"/>
      <c r="AI59" s="32"/>
      <c r="AJ59" s="32" t="s">
        <v>417</v>
      </c>
      <c r="AK59" s="32" t="s">
        <v>417</v>
      </c>
      <c r="AL59" s="32"/>
    </row>
    <row r="60" spans="1:38" ht="37.5" customHeight="1" x14ac:dyDescent="0.4">
      <c r="A60" s="117"/>
      <c r="B60" s="6">
        <v>57</v>
      </c>
      <c r="C60" s="6">
        <v>57</v>
      </c>
      <c r="D60" s="7">
        <v>44995</v>
      </c>
      <c r="E60" s="8" t="s">
        <v>407</v>
      </c>
      <c r="F60" s="132" t="s">
        <v>582</v>
      </c>
      <c r="G60" s="135" t="s">
        <v>622</v>
      </c>
      <c r="H60" s="15" t="s">
        <v>322</v>
      </c>
      <c r="I60" s="223" t="str">
        <f t="shared" si="0"/>
        <v>20人以下</v>
      </c>
      <c r="J60" s="91">
        <v>17</v>
      </c>
      <c r="K60" s="93"/>
      <c r="L60" s="93"/>
      <c r="M60" s="16" t="s">
        <v>632</v>
      </c>
      <c r="N60" s="13" t="s">
        <v>372</v>
      </c>
      <c r="O60" s="22"/>
      <c r="P60" s="12"/>
      <c r="Q60" s="121"/>
      <c r="R60" s="119">
        <v>15</v>
      </c>
      <c r="S60" s="84"/>
      <c r="T60" s="84" t="s">
        <v>417</v>
      </c>
      <c r="U60" s="84" t="s">
        <v>417</v>
      </c>
      <c r="V60" s="84"/>
      <c r="W60" s="84"/>
      <c r="X60" s="84"/>
      <c r="Y60" s="84"/>
      <c r="Z60" s="32"/>
      <c r="AA60" s="32"/>
      <c r="AB60" s="32"/>
      <c r="AC60" s="32"/>
      <c r="AD60" s="32"/>
      <c r="AE60" s="32" t="s">
        <v>417</v>
      </c>
      <c r="AF60" s="32"/>
      <c r="AG60" s="32" t="s">
        <v>417</v>
      </c>
      <c r="AH60" s="32" t="s">
        <v>417</v>
      </c>
      <c r="AI60" s="32"/>
      <c r="AJ60" s="32"/>
      <c r="AK60" s="32"/>
      <c r="AL60" s="32"/>
    </row>
    <row r="61" spans="1:38" ht="37.5" customHeight="1" x14ac:dyDescent="0.4">
      <c r="A61" s="117"/>
      <c r="B61" s="6">
        <v>58</v>
      </c>
      <c r="C61" s="6">
        <v>58</v>
      </c>
      <c r="D61" s="7">
        <v>44995</v>
      </c>
      <c r="E61" s="8" t="s">
        <v>407</v>
      </c>
      <c r="F61" s="132" t="s">
        <v>583</v>
      </c>
      <c r="G61" s="135" t="s">
        <v>623</v>
      </c>
      <c r="H61" s="15" t="s">
        <v>323</v>
      </c>
      <c r="I61" s="223" t="str">
        <f t="shared" si="0"/>
        <v>20人以下</v>
      </c>
      <c r="J61" s="91">
        <v>15</v>
      </c>
      <c r="K61" s="93"/>
      <c r="L61" s="93"/>
      <c r="M61" s="16" t="s">
        <v>632</v>
      </c>
      <c r="N61" s="13" t="s">
        <v>372</v>
      </c>
      <c r="O61" s="12"/>
      <c r="P61" s="12"/>
      <c r="Q61" s="121" t="s">
        <v>416</v>
      </c>
      <c r="R61" s="119">
        <v>16</v>
      </c>
      <c r="S61" s="84"/>
      <c r="T61" s="84"/>
      <c r="U61" s="84"/>
      <c r="V61" s="84"/>
      <c r="W61" s="84" t="s">
        <v>417</v>
      </c>
      <c r="X61" s="84"/>
      <c r="Y61" s="84" t="s">
        <v>417</v>
      </c>
      <c r="Z61" s="32" t="s">
        <v>417</v>
      </c>
      <c r="AA61" s="32"/>
      <c r="AB61" s="32" t="s">
        <v>417</v>
      </c>
      <c r="AC61" s="32"/>
      <c r="AD61" s="32" t="s">
        <v>417</v>
      </c>
      <c r="AE61" s="32"/>
      <c r="AF61" s="32"/>
      <c r="AG61" s="32"/>
      <c r="AH61" s="32"/>
      <c r="AI61" s="32"/>
      <c r="AJ61" s="32"/>
      <c r="AK61" s="32"/>
      <c r="AL61" s="32"/>
    </row>
    <row r="62" spans="1:38" ht="37.5" customHeight="1" x14ac:dyDescent="0.4">
      <c r="A62" s="117"/>
      <c r="B62" s="6">
        <v>59</v>
      </c>
      <c r="C62" s="6">
        <v>59</v>
      </c>
      <c r="D62" s="7">
        <v>44995</v>
      </c>
      <c r="E62" s="8" t="s">
        <v>407</v>
      </c>
      <c r="F62" s="132" t="s">
        <v>584</v>
      </c>
      <c r="G62" s="135" t="s">
        <v>624</v>
      </c>
      <c r="H62" s="15" t="s">
        <v>324</v>
      </c>
      <c r="I62" s="223" t="str">
        <f t="shared" si="0"/>
        <v>20人以下</v>
      </c>
      <c r="J62" s="91">
        <v>8</v>
      </c>
      <c r="K62" s="93"/>
      <c r="L62" s="93"/>
      <c r="M62" s="16" t="s">
        <v>634</v>
      </c>
      <c r="N62" s="13" t="s">
        <v>400</v>
      </c>
      <c r="O62" s="12"/>
      <c r="P62" s="12"/>
      <c r="Q62" s="121"/>
      <c r="R62" s="119">
        <v>15</v>
      </c>
      <c r="S62" s="84"/>
      <c r="T62" s="84"/>
      <c r="U62" s="84" t="s">
        <v>417</v>
      </c>
      <c r="V62" s="84"/>
      <c r="W62" s="84"/>
      <c r="X62" s="84"/>
      <c r="Y62" s="84" t="s">
        <v>417</v>
      </c>
      <c r="Z62" s="32" t="s">
        <v>417</v>
      </c>
      <c r="AA62" s="32"/>
      <c r="AB62" s="32"/>
      <c r="AC62" s="32" t="s">
        <v>417</v>
      </c>
      <c r="AD62" s="32" t="s">
        <v>417</v>
      </c>
      <c r="AE62" s="32"/>
      <c r="AF62" s="32"/>
      <c r="AG62" s="32"/>
      <c r="AH62" s="32"/>
      <c r="AI62" s="32"/>
      <c r="AJ62" s="32"/>
      <c r="AK62" s="32" t="s">
        <v>417</v>
      </c>
      <c r="AL62" s="32"/>
    </row>
    <row r="63" spans="1:38" ht="37.5" customHeight="1" x14ac:dyDescent="0.4">
      <c r="A63" s="117"/>
      <c r="B63" s="6">
        <v>60</v>
      </c>
      <c r="C63" s="6">
        <v>60</v>
      </c>
      <c r="D63" s="7">
        <v>44995</v>
      </c>
      <c r="E63" s="8" t="s">
        <v>407</v>
      </c>
      <c r="F63" s="132" t="s">
        <v>585</v>
      </c>
      <c r="G63" s="135" t="s">
        <v>625</v>
      </c>
      <c r="H63" s="15" t="s">
        <v>325</v>
      </c>
      <c r="I63" s="223" t="str">
        <f t="shared" si="0"/>
        <v>50人以下</v>
      </c>
      <c r="J63" s="91">
        <v>28</v>
      </c>
      <c r="K63" s="93"/>
      <c r="L63" s="93"/>
      <c r="M63" s="16" t="s">
        <v>632</v>
      </c>
      <c r="N63" s="13" t="s">
        <v>372</v>
      </c>
      <c r="O63" s="12"/>
      <c r="P63" s="12"/>
      <c r="Q63" s="121" t="s">
        <v>416</v>
      </c>
      <c r="R63" s="119">
        <v>15</v>
      </c>
      <c r="S63" s="84" t="s">
        <v>417</v>
      </c>
      <c r="T63" s="84"/>
      <c r="U63" s="84" t="s">
        <v>417</v>
      </c>
      <c r="V63" s="84"/>
      <c r="W63" s="84"/>
      <c r="X63" s="84"/>
      <c r="Y63" s="84" t="s">
        <v>417</v>
      </c>
      <c r="Z63" s="32"/>
      <c r="AA63" s="32" t="s">
        <v>417</v>
      </c>
      <c r="AB63" s="32" t="s">
        <v>417</v>
      </c>
      <c r="AC63" s="32"/>
      <c r="AD63" s="32"/>
      <c r="AE63" s="32"/>
      <c r="AF63" s="32"/>
      <c r="AG63" s="32" t="s">
        <v>417</v>
      </c>
      <c r="AH63" s="32"/>
      <c r="AI63" s="32"/>
      <c r="AJ63" s="32"/>
      <c r="AK63" s="32"/>
      <c r="AL63" s="32"/>
    </row>
    <row r="64" spans="1:38" ht="37.5" customHeight="1" x14ac:dyDescent="0.4">
      <c r="A64" s="117"/>
      <c r="B64" s="6">
        <v>61</v>
      </c>
      <c r="C64" s="6">
        <v>61</v>
      </c>
      <c r="D64" s="7">
        <v>44995</v>
      </c>
      <c r="E64" s="8" t="s">
        <v>408</v>
      </c>
      <c r="F64" s="132" t="s">
        <v>658</v>
      </c>
      <c r="G64" s="135" t="s">
        <v>659</v>
      </c>
      <c r="H64" s="15" t="s">
        <v>43</v>
      </c>
      <c r="I64" s="223" t="str">
        <f t="shared" si="0"/>
        <v>300人超</v>
      </c>
      <c r="J64" s="91">
        <v>838</v>
      </c>
      <c r="K64" s="93"/>
      <c r="L64" s="93"/>
      <c r="M64" s="16" t="s">
        <v>639</v>
      </c>
      <c r="N64" s="13" t="s">
        <v>402</v>
      </c>
      <c r="O64" s="12"/>
      <c r="P64" s="12"/>
      <c r="Q64" s="121" t="s">
        <v>416</v>
      </c>
      <c r="R64" s="119">
        <v>14</v>
      </c>
      <c r="S64" s="84"/>
      <c r="T64" s="84"/>
      <c r="U64" s="84" t="s">
        <v>417</v>
      </c>
      <c r="V64" s="84"/>
      <c r="W64" s="84"/>
      <c r="X64" s="84"/>
      <c r="Y64" s="84" t="s">
        <v>417</v>
      </c>
      <c r="Z64" s="32"/>
      <c r="AA64" s="32"/>
      <c r="AB64" s="32"/>
      <c r="AC64" s="32"/>
      <c r="AD64" s="32" t="s">
        <v>417</v>
      </c>
      <c r="AE64" s="32"/>
      <c r="AF64" s="32"/>
      <c r="AG64" s="32"/>
      <c r="AH64" s="32" t="s">
        <v>417</v>
      </c>
      <c r="AI64" s="32"/>
      <c r="AJ64" s="32"/>
      <c r="AK64" s="32" t="s">
        <v>417</v>
      </c>
      <c r="AL64" s="32"/>
    </row>
    <row r="65" spans="1:38" ht="37.5" customHeight="1" x14ac:dyDescent="0.4">
      <c r="A65" s="117"/>
      <c r="B65" s="6">
        <v>62</v>
      </c>
      <c r="C65" s="6">
        <v>62</v>
      </c>
      <c r="D65" s="7">
        <v>44995</v>
      </c>
      <c r="E65" s="8" t="s">
        <v>408</v>
      </c>
      <c r="F65" s="132" t="s">
        <v>586</v>
      </c>
      <c r="G65" s="135" t="s">
        <v>626</v>
      </c>
      <c r="H65" s="15" t="s">
        <v>326</v>
      </c>
      <c r="I65" s="223" t="str">
        <f t="shared" si="0"/>
        <v>100人以下</v>
      </c>
      <c r="J65" s="91">
        <v>87</v>
      </c>
      <c r="K65" s="93"/>
      <c r="L65" s="93"/>
      <c r="M65" s="16" t="s">
        <v>632</v>
      </c>
      <c r="N65" s="13" t="s">
        <v>372</v>
      </c>
      <c r="O65" s="12"/>
      <c r="P65" s="12"/>
      <c r="Q65" s="121" t="s">
        <v>416</v>
      </c>
      <c r="R65" s="119">
        <v>14</v>
      </c>
      <c r="S65" s="84"/>
      <c r="T65" s="84"/>
      <c r="U65" s="84" t="s">
        <v>417</v>
      </c>
      <c r="V65" s="84"/>
      <c r="W65" s="84" t="s">
        <v>417</v>
      </c>
      <c r="X65" s="84"/>
      <c r="Y65" s="84" t="s">
        <v>417</v>
      </c>
      <c r="Z65" s="32"/>
      <c r="AA65" s="32"/>
      <c r="AB65" s="32" t="s">
        <v>417</v>
      </c>
      <c r="AC65" s="32"/>
      <c r="AD65" s="32" t="s">
        <v>417</v>
      </c>
      <c r="AE65" s="32"/>
      <c r="AF65" s="32"/>
      <c r="AG65" s="32"/>
      <c r="AH65" s="32"/>
      <c r="AI65" s="32"/>
      <c r="AJ65" s="32"/>
      <c r="AK65" s="32"/>
      <c r="AL65" s="32" t="s">
        <v>417</v>
      </c>
    </row>
    <row r="66" spans="1:38" ht="37.5" customHeight="1" x14ac:dyDescent="0.4">
      <c r="A66" s="117"/>
      <c r="B66" s="6">
        <v>63</v>
      </c>
      <c r="C66" s="6">
        <v>63</v>
      </c>
      <c r="D66" s="7">
        <v>44995</v>
      </c>
      <c r="E66" s="8" t="s">
        <v>408</v>
      </c>
      <c r="F66" s="132" t="s">
        <v>651</v>
      </c>
      <c r="G66" s="135" t="s">
        <v>587</v>
      </c>
      <c r="H66" s="15" t="s">
        <v>327</v>
      </c>
      <c r="I66" s="223" t="str">
        <f t="shared" si="0"/>
        <v>300人超</v>
      </c>
      <c r="J66" s="91">
        <v>347</v>
      </c>
      <c r="K66" s="93"/>
      <c r="L66" s="93"/>
      <c r="M66" s="16" t="s">
        <v>639</v>
      </c>
      <c r="N66" s="13" t="s">
        <v>402</v>
      </c>
      <c r="O66" s="12"/>
      <c r="P66" s="12"/>
      <c r="Q66" s="121" t="s">
        <v>416</v>
      </c>
      <c r="R66" s="119">
        <v>15</v>
      </c>
      <c r="S66" s="84"/>
      <c r="T66" s="84" t="s">
        <v>417</v>
      </c>
      <c r="U66" s="84"/>
      <c r="V66" s="84" t="s">
        <v>417</v>
      </c>
      <c r="W66" s="84" t="s">
        <v>417</v>
      </c>
      <c r="X66" s="84"/>
      <c r="Y66" s="84"/>
      <c r="Z66" s="32"/>
      <c r="AA66" s="32"/>
      <c r="AB66" s="32"/>
      <c r="AC66" s="32"/>
      <c r="AD66" s="32"/>
      <c r="AE66" s="32"/>
      <c r="AF66" s="32"/>
      <c r="AG66" s="32" t="s">
        <v>417</v>
      </c>
      <c r="AH66" s="32"/>
      <c r="AI66" s="32"/>
      <c r="AJ66" s="32"/>
      <c r="AK66" s="32" t="s">
        <v>417</v>
      </c>
      <c r="AL66" s="32"/>
    </row>
    <row r="67" spans="1:38" ht="37.5" customHeight="1" x14ac:dyDescent="0.4">
      <c r="A67" s="117"/>
      <c r="B67" s="6">
        <v>64</v>
      </c>
      <c r="C67" s="6">
        <v>64</v>
      </c>
      <c r="D67" s="7">
        <v>44995</v>
      </c>
      <c r="E67" s="8" t="s">
        <v>408</v>
      </c>
      <c r="F67" s="132" t="s">
        <v>588</v>
      </c>
      <c r="G67" s="135" t="s">
        <v>627</v>
      </c>
      <c r="H67" s="15" t="s">
        <v>328</v>
      </c>
      <c r="I67" s="223" t="str">
        <f t="shared" si="0"/>
        <v>50人以下</v>
      </c>
      <c r="J67" s="91">
        <v>33</v>
      </c>
      <c r="K67" s="93"/>
      <c r="L67" s="93"/>
      <c r="M67" s="16" t="s">
        <v>640</v>
      </c>
      <c r="N67" s="13" t="s">
        <v>403</v>
      </c>
      <c r="O67" s="12"/>
      <c r="P67" s="12"/>
      <c r="Q67" s="121" t="s">
        <v>416</v>
      </c>
      <c r="R67" s="119">
        <v>14</v>
      </c>
      <c r="S67" s="84"/>
      <c r="T67" s="84"/>
      <c r="U67" s="84"/>
      <c r="V67" s="84" t="s">
        <v>417</v>
      </c>
      <c r="W67" s="84"/>
      <c r="X67" s="84"/>
      <c r="Y67" s="84" t="s">
        <v>417</v>
      </c>
      <c r="Z67" s="32"/>
      <c r="AA67" s="32" t="s">
        <v>417</v>
      </c>
      <c r="AB67" s="32"/>
      <c r="AC67" s="32"/>
      <c r="AD67" s="32" t="s">
        <v>417</v>
      </c>
      <c r="AE67" s="32"/>
      <c r="AF67" s="32"/>
      <c r="AG67" s="32" t="s">
        <v>417</v>
      </c>
      <c r="AH67" s="32"/>
      <c r="AI67" s="32"/>
      <c r="AJ67" s="32"/>
      <c r="AK67" s="32"/>
      <c r="AL67" s="32"/>
    </row>
    <row r="68" spans="1:38" ht="37.5" customHeight="1" x14ac:dyDescent="0.4">
      <c r="A68" s="117"/>
      <c r="B68" s="6">
        <v>65</v>
      </c>
      <c r="C68" s="6">
        <v>65</v>
      </c>
      <c r="D68" s="7">
        <v>44995</v>
      </c>
      <c r="E68" s="8" t="s">
        <v>409</v>
      </c>
      <c r="F68" s="143" t="s">
        <v>645</v>
      </c>
      <c r="G68" s="143" t="s">
        <v>647</v>
      </c>
      <c r="H68" s="15" t="s">
        <v>642</v>
      </c>
      <c r="I68" s="223" t="str">
        <f t="shared" si="0"/>
        <v>300人以下</v>
      </c>
      <c r="J68" s="91">
        <v>169</v>
      </c>
      <c r="K68" s="93"/>
      <c r="L68" s="93"/>
      <c r="M68" s="16" t="s">
        <v>632</v>
      </c>
      <c r="N68" s="13" t="s">
        <v>372</v>
      </c>
      <c r="O68" s="130"/>
      <c r="P68" s="130"/>
      <c r="Q68" s="131"/>
      <c r="R68" s="119">
        <v>15</v>
      </c>
      <c r="S68" s="84"/>
      <c r="T68" s="84" t="s">
        <v>644</v>
      </c>
      <c r="U68" s="84"/>
      <c r="V68" s="84" t="s">
        <v>644</v>
      </c>
      <c r="W68" s="84" t="s">
        <v>644</v>
      </c>
      <c r="X68" s="84"/>
      <c r="Y68" s="84"/>
      <c r="Z68" s="32"/>
      <c r="AA68" s="32"/>
      <c r="AB68" s="32"/>
      <c r="AC68" s="32"/>
      <c r="AD68" s="32"/>
      <c r="AE68" s="32"/>
      <c r="AF68" s="32"/>
      <c r="AG68" s="32" t="s">
        <v>644</v>
      </c>
      <c r="AH68" s="32"/>
      <c r="AI68" s="32"/>
      <c r="AJ68" s="32"/>
      <c r="AK68" s="32" t="s">
        <v>644</v>
      </c>
      <c r="AL68" s="32"/>
    </row>
    <row r="69" spans="1:38" ht="37.5" customHeight="1" x14ac:dyDescent="0.4">
      <c r="A69" s="113"/>
      <c r="B69" s="6">
        <v>67</v>
      </c>
      <c r="C69" s="6">
        <v>66</v>
      </c>
      <c r="D69" s="7">
        <v>44995</v>
      </c>
      <c r="E69" s="8" t="s">
        <v>409</v>
      </c>
      <c r="F69" s="126" t="s">
        <v>646</v>
      </c>
      <c r="G69" s="126" t="s">
        <v>648</v>
      </c>
      <c r="H69" s="15" t="s">
        <v>643</v>
      </c>
      <c r="I69" s="223" t="str">
        <f t="shared" ref="I69:I132" si="1">IF(J69&gt;300,"300人超",IF(J69&gt;100,"300人以下",IF(J69&gt;50,"100人以下",IF(J69&gt;20,"50人以下",IF(J69&gt;5,"20人以下","5人以下")))))</f>
        <v>20人以下</v>
      </c>
      <c r="J69" s="91">
        <v>19</v>
      </c>
      <c r="K69" s="93"/>
      <c r="L69" s="93"/>
      <c r="M69" s="16" t="s">
        <v>632</v>
      </c>
      <c r="N69" s="13" t="s">
        <v>372</v>
      </c>
      <c r="O69" s="130"/>
      <c r="P69" s="130"/>
      <c r="Q69" s="131"/>
      <c r="R69" s="119">
        <v>15</v>
      </c>
      <c r="S69" s="84"/>
      <c r="T69" s="84"/>
      <c r="U69" s="84"/>
      <c r="V69" s="84" t="s">
        <v>644</v>
      </c>
      <c r="W69" s="84"/>
      <c r="X69" s="84"/>
      <c r="Y69" s="84" t="s">
        <v>644</v>
      </c>
      <c r="Z69" s="32"/>
      <c r="AA69" s="32" t="s">
        <v>644</v>
      </c>
      <c r="AB69" s="32"/>
      <c r="AC69" s="32"/>
      <c r="AD69" s="32" t="s">
        <v>644</v>
      </c>
      <c r="AE69" s="32"/>
      <c r="AF69" s="32"/>
      <c r="AG69" s="32" t="s">
        <v>644</v>
      </c>
      <c r="AH69" s="32"/>
      <c r="AI69" s="32"/>
      <c r="AJ69" s="32"/>
      <c r="AK69" s="32"/>
      <c r="AL69" s="32"/>
    </row>
    <row r="70" spans="1:38" ht="37.5" customHeight="1" x14ac:dyDescent="0.4">
      <c r="A70" s="113"/>
      <c r="B70" s="6">
        <v>66</v>
      </c>
      <c r="C70" s="6">
        <v>67</v>
      </c>
      <c r="D70" s="7">
        <v>44995</v>
      </c>
      <c r="E70" s="8" t="s">
        <v>409</v>
      </c>
      <c r="F70" s="132" t="s">
        <v>589</v>
      </c>
      <c r="G70" s="135" t="s">
        <v>628</v>
      </c>
      <c r="H70" s="15" t="s">
        <v>329</v>
      </c>
      <c r="I70" s="223" t="str">
        <f t="shared" si="1"/>
        <v>300人超</v>
      </c>
      <c r="J70" s="91">
        <v>600</v>
      </c>
      <c r="K70" s="93"/>
      <c r="L70" s="93"/>
      <c r="M70" s="16" t="s">
        <v>261</v>
      </c>
      <c r="N70" s="13" t="s">
        <v>404</v>
      </c>
      <c r="O70" s="12"/>
      <c r="P70" s="12"/>
      <c r="Q70" s="121" t="s">
        <v>416</v>
      </c>
      <c r="R70" s="119">
        <v>16</v>
      </c>
      <c r="S70" s="84"/>
      <c r="T70" s="84"/>
      <c r="U70" s="84" t="s">
        <v>417</v>
      </c>
      <c r="V70" s="84"/>
      <c r="W70" s="84"/>
      <c r="X70" s="84" t="s">
        <v>417</v>
      </c>
      <c r="Y70" s="84"/>
      <c r="Z70" s="32"/>
      <c r="AA70" s="32"/>
      <c r="AB70" s="32"/>
      <c r="AC70" s="32"/>
      <c r="AD70" s="32"/>
      <c r="AE70" s="32"/>
      <c r="AF70" s="32"/>
      <c r="AG70" s="32" t="s">
        <v>417</v>
      </c>
      <c r="AH70" s="32" t="s">
        <v>417</v>
      </c>
      <c r="AI70" s="32"/>
      <c r="AJ70" s="32"/>
      <c r="AK70" s="32"/>
      <c r="AL70" s="32"/>
    </row>
    <row r="71" spans="1:38" ht="37.5" customHeight="1" x14ac:dyDescent="0.4">
      <c r="A71" s="117"/>
      <c r="B71" s="6">
        <v>68</v>
      </c>
      <c r="C71" s="6">
        <v>68</v>
      </c>
      <c r="D71" s="7">
        <v>44995</v>
      </c>
      <c r="E71" s="8" t="s">
        <v>410</v>
      </c>
      <c r="F71" s="132" t="s">
        <v>590</v>
      </c>
      <c r="G71" s="135" t="s">
        <v>629</v>
      </c>
      <c r="H71" s="15" t="s">
        <v>330</v>
      </c>
      <c r="I71" s="223" t="str">
        <f t="shared" si="1"/>
        <v>50人以下</v>
      </c>
      <c r="J71" s="91">
        <v>29</v>
      </c>
      <c r="K71" s="93"/>
      <c r="L71" s="93"/>
      <c r="M71" s="16" t="s">
        <v>175</v>
      </c>
      <c r="N71" s="13" t="s">
        <v>401</v>
      </c>
      <c r="O71" s="12"/>
      <c r="P71" s="12"/>
      <c r="Q71" s="121"/>
      <c r="R71" s="119">
        <v>17</v>
      </c>
      <c r="S71" s="84"/>
      <c r="T71" s="84" t="s">
        <v>417</v>
      </c>
      <c r="U71" s="84"/>
      <c r="V71" s="84"/>
      <c r="W71" s="84"/>
      <c r="X71" s="84" t="s">
        <v>417</v>
      </c>
      <c r="Y71" s="84"/>
      <c r="Z71" s="32"/>
      <c r="AA71" s="32"/>
      <c r="AB71" s="32"/>
      <c r="AC71" s="32"/>
      <c r="AD71" s="32"/>
      <c r="AE71" s="32"/>
      <c r="AF71" s="32"/>
      <c r="AG71" s="32"/>
      <c r="AH71" s="32"/>
      <c r="AI71" s="32"/>
      <c r="AJ71" s="32"/>
      <c r="AK71" s="32" t="s">
        <v>417</v>
      </c>
      <c r="AL71" s="32"/>
    </row>
    <row r="72" spans="1:38" ht="37.5" customHeight="1" x14ac:dyDescent="0.4">
      <c r="A72" s="117"/>
      <c r="B72" s="6">
        <v>69</v>
      </c>
      <c r="C72" s="6">
        <v>69</v>
      </c>
      <c r="D72" s="7">
        <v>44995</v>
      </c>
      <c r="E72" s="8" t="s">
        <v>410</v>
      </c>
      <c r="F72" s="132" t="s">
        <v>593</v>
      </c>
      <c r="G72" s="135" t="s">
        <v>630</v>
      </c>
      <c r="H72" s="21" t="s">
        <v>331</v>
      </c>
      <c r="I72" s="223" t="str">
        <f t="shared" si="1"/>
        <v>300人超</v>
      </c>
      <c r="J72" s="91">
        <v>604</v>
      </c>
      <c r="K72" s="93"/>
      <c r="L72" s="93"/>
      <c r="M72" s="16" t="s">
        <v>638</v>
      </c>
      <c r="N72" s="13" t="s">
        <v>405</v>
      </c>
      <c r="O72" s="12"/>
      <c r="P72" s="12"/>
      <c r="Q72" s="121" t="s">
        <v>416</v>
      </c>
      <c r="R72" s="119">
        <v>16</v>
      </c>
      <c r="S72" s="84"/>
      <c r="T72" s="84"/>
      <c r="U72" s="84"/>
      <c r="V72" s="84"/>
      <c r="W72" s="84"/>
      <c r="X72" s="84"/>
      <c r="Y72" s="84" t="s">
        <v>417</v>
      </c>
      <c r="Z72" s="32"/>
      <c r="AA72" s="32"/>
      <c r="AB72" s="32" t="s">
        <v>417</v>
      </c>
      <c r="AC72" s="32" t="s">
        <v>417</v>
      </c>
      <c r="AD72" s="32"/>
      <c r="AE72" s="32"/>
      <c r="AF72" s="32"/>
      <c r="AG72" s="32"/>
      <c r="AH72" s="32"/>
      <c r="AI72" s="32"/>
      <c r="AJ72" s="32"/>
      <c r="AK72" s="32" t="s">
        <v>417</v>
      </c>
      <c r="AL72" s="32"/>
    </row>
    <row r="73" spans="1:38" ht="37.5" customHeight="1" thickBot="1" x14ac:dyDescent="0.45">
      <c r="A73" s="117"/>
      <c r="B73" s="182">
        <v>70</v>
      </c>
      <c r="C73" s="182">
        <v>70</v>
      </c>
      <c r="D73" s="183">
        <v>44995</v>
      </c>
      <c r="E73" s="184" t="s">
        <v>410</v>
      </c>
      <c r="F73" s="185" t="s">
        <v>591</v>
      </c>
      <c r="G73" s="186" t="s">
        <v>592</v>
      </c>
      <c r="H73" s="187" t="s">
        <v>332</v>
      </c>
      <c r="I73" s="223" t="str">
        <f t="shared" si="1"/>
        <v>50人以下</v>
      </c>
      <c r="J73" s="188">
        <v>22</v>
      </c>
      <c r="K73" s="189"/>
      <c r="L73" s="189"/>
      <c r="M73" s="190" t="s">
        <v>636</v>
      </c>
      <c r="N73" s="191" t="s">
        <v>375</v>
      </c>
      <c r="O73" s="192"/>
      <c r="P73" s="192"/>
      <c r="Q73" s="193" t="s">
        <v>416</v>
      </c>
      <c r="R73" s="194">
        <v>14</v>
      </c>
      <c r="S73" s="195"/>
      <c r="T73" s="195"/>
      <c r="U73" s="195"/>
      <c r="V73" s="195"/>
      <c r="W73" s="195"/>
      <c r="X73" s="195"/>
      <c r="Y73" s="195"/>
      <c r="Z73" s="196"/>
      <c r="AA73" s="196" t="s">
        <v>417</v>
      </c>
      <c r="AB73" s="196" t="s">
        <v>417</v>
      </c>
      <c r="AC73" s="196"/>
      <c r="AD73" s="196"/>
      <c r="AE73" s="196" t="s">
        <v>417</v>
      </c>
      <c r="AF73" s="196" t="s">
        <v>417</v>
      </c>
      <c r="AG73" s="196"/>
      <c r="AH73" s="196"/>
      <c r="AI73" s="196"/>
      <c r="AJ73" s="196"/>
      <c r="AK73" s="196" t="s">
        <v>417</v>
      </c>
      <c r="AL73" s="196"/>
    </row>
    <row r="74" spans="1:38" ht="37.5" customHeight="1" x14ac:dyDescent="0.4">
      <c r="A74" s="116"/>
      <c r="B74" s="169">
        <v>71</v>
      </c>
      <c r="C74" s="169">
        <v>1</v>
      </c>
      <c r="D74" s="170">
        <v>45175</v>
      </c>
      <c r="E74" s="171" t="s">
        <v>411</v>
      </c>
      <c r="F74" s="172" t="s">
        <v>469</v>
      </c>
      <c r="G74" s="173" t="s">
        <v>480</v>
      </c>
      <c r="H74" s="174" t="s">
        <v>334</v>
      </c>
      <c r="I74" s="223" t="str">
        <f t="shared" si="1"/>
        <v>300人超</v>
      </c>
      <c r="J74" s="175">
        <f t="shared" ref="J74:J111" si="2">SUM(K74+L74)</f>
        <v>17413</v>
      </c>
      <c r="K74" s="176">
        <v>15883</v>
      </c>
      <c r="L74" s="176">
        <v>1530</v>
      </c>
      <c r="M74" s="177" t="s">
        <v>632</v>
      </c>
      <c r="N74" s="178" t="s">
        <v>372</v>
      </c>
      <c r="O74" s="179" t="s">
        <v>416</v>
      </c>
      <c r="P74" s="165" t="s">
        <v>416</v>
      </c>
      <c r="Q74" s="180" t="s">
        <v>416</v>
      </c>
      <c r="R74" s="181">
        <v>14</v>
      </c>
      <c r="S74" s="202"/>
      <c r="T74" s="202"/>
      <c r="U74" s="202" t="s">
        <v>417</v>
      </c>
      <c r="V74" s="202"/>
      <c r="W74" s="202"/>
      <c r="X74" s="202"/>
      <c r="Y74" s="202" t="s">
        <v>417</v>
      </c>
      <c r="Z74" s="202" t="s">
        <v>417</v>
      </c>
      <c r="AA74" s="202"/>
      <c r="AB74" s="202"/>
      <c r="AC74" s="202" t="s">
        <v>417</v>
      </c>
      <c r="AD74" s="202" t="s">
        <v>417</v>
      </c>
      <c r="AE74" s="202"/>
      <c r="AF74" s="202"/>
      <c r="AG74" s="202" t="s">
        <v>417</v>
      </c>
      <c r="AH74" s="202"/>
      <c r="AI74" s="202"/>
      <c r="AJ74" s="202"/>
      <c r="AK74" s="202"/>
      <c r="AL74" s="202"/>
    </row>
    <row r="75" spans="1:38" ht="37.5" customHeight="1" x14ac:dyDescent="0.4">
      <c r="A75" s="116"/>
      <c r="B75" s="6">
        <v>72</v>
      </c>
      <c r="C75" s="6">
        <v>2</v>
      </c>
      <c r="D75" s="7">
        <v>45175</v>
      </c>
      <c r="E75" s="122" t="s">
        <v>411</v>
      </c>
      <c r="F75" s="132" t="s">
        <v>470</v>
      </c>
      <c r="G75" s="126" t="s">
        <v>481</v>
      </c>
      <c r="H75" s="123" t="s">
        <v>335</v>
      </c>
      <c r="I75" s="223" t="str">
        <f t="shared" si="1"/>
        <v>100人以下</v>
      </c>
      <c r="J75" s="91">
        <f t="shared" si="2"/>
        <v>58</v>
      </c>
      <c r="K75" s="93">
        <v>45</v>
      </c>
      <c r="L75" s="93">
        <v>13</v>
      </c>
      <c r="M75" s="16" t="s">
        <v>632</v>
      </c>
      <c r="N75" s="13" t="s">
        <v>372</v>
      </c>
      <c r="O75" s="12"/>
      <c r="P75" s="12" t="s">
        <v>416</v>
      </c>
      <c r="Q75" s="121"/>
      <c r="R75" s="119">
        <v>15</v>
      </c>
      <c r="S75" s="202" t="s">
        <v>417</v>
      </c>
      <c r="T75" s="202"/>
      <c r="U75" s="202"/>
      <c r="V75" s="202"/>
      <c r="W75" s="202"/>
      <c r="X75" s="202" t="s">
        <v>417</v>
      </c>
      <c r="Y75" s="202" t="s">
        <v>417</v>
      </c>
      <c r="Z75" s="202"/>
      <c r="AA75" s="202"/>
      <c r="AB75" s="202"/>
      <c r="AC75" s="202" t="s">
        <v>417</v>
      </c>
      <c r="AD75" s="202"/>
      <c r="AE75" s="202"/>
      <c r="AF75" s="202"/>
      <c r="AG75" s="202"/>
      <c r="AH75" s="202"/>
      <c r="AI75" s="202"/>
      <c r="AJ75" s="202"/>
      <c r="AK75" s="202" t="s">
        <v>417</v>
      </c>
      <c r="AL75" s="202"/>
    </row>
    <row r="76" spans="1:38" ht="37.5" customHeight="1" x14ac:dyDescent="0.4">
      <c r="A76" s="116"/>
      <c r="B76" s="6">
        <v>73</v>
      </c>
      <c r="C76" s="6">
        <v>3</v>
      </c>
      <c r="D76" s="7">
        <v>45175</v>
      </c>
      <c r="E76" s="122" t="s">
        <v>411</v>
      </c>
      <c r="F76" s="132" t="s">
        <v>471</v>
      </c>
      <c r="G76" s="145" t="s">
        <v>655</v>
      </c>
      <c r="H76" s="123" t="s">
        <v>336</v>
      </c>
      <c r="I76" s="223" t="str">
        <f t="shared" si="1"/>
        <v>5人以下</v>
      </c>
      <c r="J76" s="91">
        <f t="shared" si="2"/>
        <v>5</v>
      </c>
      <c r="K76" s="93">
        <v>4</v>
      </c>
      <c r="L76" s="93">
        <v>1</v>
      </c>
      <c r="M76" s="16" t="s">
        <v>175</v>
      </c>
      <c r="N76" s="13" t="s">
        <v>373</v>
      </c>
      <c r="O76" s="12"/>
      <c r="P76" s="12"/>
      <c r="Q76" s="121"/>
      <c r="R76" s="119">
        <v>15</v>
      </c>
      <c r="S76" s="202"/>
      <c r="T76" s="202"/>
      <c r="U76" s="202"/>
      <c r="V76" s="202"/>
      <c r="W76" s="202"/>
      <c r="X76" s="202"/>
      <c r="Y76" s="202" t="s">
        <v>417</v>
      </c>
      <c r="Z76" s="202"/>
      <c r="AA76" s="202" t="s">
        <v>417</v>
      </c>
      <c r="AB76" s="202"/>
      <c r="AC76" s="202"/>
      <c r="AD76" s="202"/>
      <c r="AE76" s="202" t="s">
        <v>417</v>
      </c>
      <c r="AF76" s="202" t="s">
        <v>417</v>
      </c>
      <c r="AG76" s="202"/>
      <c r="AH76" s="202"/>
      <c r="AI76" s="202"/>
      <c r="AJ76" s="202"/>
      <c r="AK76" s="202" t="s">
        <v>417</v>
      </c>
      <c r="AL76" s="202"/>
    </row>
    <row r="77" spans="1:38" ht="37.5" customHeight="1" x14ac:dyDescent="0.4">
      <c r="A77" s="116"/>
      <c r="B77" s="6">
        <v>74</v>
      </c>
      <c r="C77" s="6">
        <v>4</v>
      </c>
      <c r="D77" s="7">
        <v>45175</v>
      </c>
      <c r="E77" s="122" t="s">
        <v>411</v>
      </c>
      <c r="F77" s="132" t="s">
        <v>472</v>
      </c>
      <c r="G77" s="126" t="s">
        <v>482</v>
      </c>
      <c r="H77" s="123" t="s">
        <v>337</v>
      </c>
      <c r="I77" s="223" t="str">
        <f t="shared" si="1"/>
        <v>300人超</v>
      </c>
      <c r="J77" s="91">
        <f t="shared" si="2"/>
        <v>768</v>
      </c>
      <c r="K77" s="93">
        <v>446</v>
      </c>
      <c r="L77" s="93">
        <v>322</v>
      </c>
      <c r="M77" s="16" t="s">
        <v>633</v>
      </c>
      <c r="N77" s="13" t="s">
        <v>374</v>
      </c>
      <c r="O77" s="12"/>
      <c r="P77" s="12"/>
      <c r="Q77" s="121"/>
      <c r="R77" s="119">
        <v>15</v>
      </c>
      <c r="S77" s="202"/>
      <c r="T77" s="202"/>
      <c r="U77" s="202" t="s">
        <v>417</v>
      </c>
      <c r="V77" s="202"/>
      <c r="W77" s="202"/>
      <c r="X77" s="202"/>
      <c r="Y77" s="202" t="s">
        <v>417</v>
      </c>
      <c r="Z77" s="202"/>
      <c r="AA77" s="202"/>
      <c r="AB77" s="202"/>
      <c r="AC77" s="202"/>
      <c r="AD77" s="202"/>
      <c r="AE77" s="202"/>
      <c r="AF77" s="202"/>
      <c r="AG77" s="202" t="s">
        <v>417</v>
      </c>
      <c r="AH77" s="202"/>
      <c r="AI77" s="202"/>
      <c r="AJ77" s="202"/>
      <c r="AK77" s="202" t="s">
        <v>417</v>
      </c>
      <c r="AL77" s="202" t="s">
        <v>417</v>
      </c>
    </row>
    <row r="78" spans="1:38" ht="37.5" customHeight="1" x14ac:dyDescent="0.4">
      <c r="A78" s="116"/>
      <c r="B78" s="6">
        <v>75</v>
      </c>
      <c r="C78" s="6">
        <v>5</v>
      </c>
      <c r="D78" s="7">
        <v>45175</v>
      </c>
      <c r="E78" s="122" t="s">
        <v>411</v>
      </c>
      <c r="F78" s="132" t="s">
        <v>473</v>
      </c>
      <c r="G78" s="126" t="s">
        <v>474</v>
      </c>
      <c r="H78" s="123" t="s">
        <v>338</v>
      </c>
      <c r="I78" s="223" t="str">
        <f t="shared" si="1"/>
        <v>100人以下</v>
      </c>
      <c r="J78" s="91">
        <f t="shared" si="2"/>
        <v>81</v>
      </c>
      <c r="K78" s="93">
        <v>73</v>
      </c>
      <c r="L78" s="93">
        <v>8</v>
      </c>
      <c r="M78" s="11" t="s">
        <v>636</v>
      </c>
      <c r="N78" s="13" t="s">
        <v>375</v>
      </c>
      <c r="O78" s="12"/>
      <c r="P78" s="12"/>
      <c r="Q78" s="121"/>
      <c r="R78" s="119">
        <v>14</v>
      </c>
      <c r="S78" s="202"/>
      <c r="T78" s="202"/>
      <c r="U78" s="202"/>
      <c r="V78" s="202"/>
      <c r="W78" s="202"/>
      <c r="X78" s="202"/>
      <c r="Y78" s="202" t="s">
        <v>417</v>
      </c>
      <c r="Z78" s="202"/>
      <c r="AA78" s="202" t="s">
        <v>417</v>
      </c>
      <c r="AB78" s="202"/>
      <c r="AC78" s="202"/>
      <c r="AD78" s="202"/>
      <c r="AE78" s="202" t="s">
        <v>417</v>
      </c>
      <c r="AF78" s="202"/>
      <c r="AG78" s="202"/>
      <c r="AH78" s="202" t="s">
        <v>417</v>
      </c>
      <c r="AI78" s="202"/>
      <c r="AJ78" s="202" t="s">
        <v>417</v>
      </c>
      <c r="AK78" s="202" t="s">
        <v>417</v>
      </c>
      <c r="AL78" s="202"/>
    </row>
    <row r="79" spans="1:38" ht="37.5" customHeight="1" x14ac:dyDescent="0.4">
      <c r="A79" s="116"/>
      <c r="B79" s="6">
        <v>76</v>
      </c>
      <c r="C79" s="6">
        <v>6</v>
      </c>
      <c r="D79" s="7">
        <v>45175</v>
      </c>
      <c r="E79" s="122" t="s">
        <v>411</v>
      </c>
      <c r="F79" s="132" t="s">
        <v>260</v>
      </c>
      <c r="G79" s="126" t="s">
        <v>483</v>
      </c>
      <c r="H79" s="123" t="s">
        <v>339</v>
      </c>
      <c r="I79" s="223" t="str">
        <f t="shared" si="1"/>
        <v>300人超</v>
      </c>
      <c r="J79" s="91">
        <f t="shared" si="2"/>
        <v>2136</v>
      </c>
      <c r="K79" s="93">
        <v>1567</v>
      </c>
      <c r="L79" s="93">
        <v>569</v>
      </c>
      <c r="M79" s="16" t="s">
        <v>632</v>
      </c>
      <c r="N79" s="13" t="s">
        <v>372</v>
      </c>
      <c r="O79" s="12"/>
      <c r="P79" s="12" t="s">
        <v>416</v>
      </c>
      <c r="Q79" s="121"/>
      <c r="R79" s="119">
        <v>14</v>
      </c>
      <c r="S79" s="202"/>
      <c r="T79" s="202"/>
      <c r="U79" s="202" t="s">
        <v>417</v>
      </c>
      <c r="V79" s="202"/>
      <c r="W79" s="202"/>
      <c r="X79" s="202"/>
      <c r="Y79" s="202" t="s">
        <v>417</v>
      </c>
      <c r="Z79" s="202" t="s">
        <v>417</v>
      </c>
      <c r="AA79" s="202" t="s">
        <v>417</v>
      </c>
      <c r="AB79" s="202"/>
      <c r="AC79" s="202"/>
      <c r="AD79" s="202" t="s">
        <v>417</v>
      </c>
      <c r="AE79" s="202"/>
      <c r="AF79" s="202"/>
      <c r="AG79" s="202"/>
      <c r="AH79" s="202"/>
      <c r="AI79" s="202"/>
      <c r="AJ79" s="202"/>
      <c r="AK79" s="202" t="s">
        <v>417</v>
      </c>
      <c r="AL79" s="202"/>
    </row>
    <row r="80" spans="1:38" ht="37.5" customHeight="1" x14ac:dyDescent="0.4">
      <c r="A80" s="116"/>
      <c r="B80" s="6">
        <v>77</v>
      </c>
      <c r="C80" s="6">
        <v>7</v>
      </c>
      <c r="D80" s="7">
        <v>45175</v>
      </c>
      <c r="E80" s="122" t="s">
        <v>411</v>
      </c>
      <c r="F80" s="132" t="s">
        <v>475</v>
      </c>
      <c r="G80" s="145" t="s">
        <v>656</v>
      </c>
      <c r="H80" s="123" t="s">
        <v>340</v>
      </c>
      <c r="I80" s="223" t="str">
        <f t="shared" si="1"/>
        <v>20人以下</v>
      </c>
      <c r="J80" s="91">
        <f t="shared" si="2"/>
        <v>14</v>
      </c>
      <c r="K80" s="93">
        <v>11</v>
      </c>
      <c r="L80" s="93">
        <v>3</v>
      </c>
      <c r="M80" s="16" t="s">
        <v>631</v>
      </c>
      <c r="N80" s="13" t="s">
        <v>376</v>
      </c>
      <c r="O80" s="12"/>
      <c r="P80" s="12"/>
      <c r="Q80" s="121"/>
      <c r="R80" s="119">
        <v>14</v>
      </c>
      <c r="S80" s="202" t="s">
        <v>417</v>
      </c>
      <c r="T80" s="202"/>
      <c r="U80" s="202"/>
      <c r="V80" s="202"/>
      <c r="W80" s="202"/>
      <c r="X80" s="202"/>
      <c r="Y80" s="202" t="s">
        <v>417</v>
      </c>
      <c r="Z80" s="202"/>
      <c r="AA80" s="202"/>
      <c r="AB80" s="202" t="s">
        <v>417</v>
      </c>
      <c r="AC80" s="202"/>
      <c r="AD80" s="202"/>
      <c r="AE80" s="202" t="s">
        <v>417</v>
      </c>
      <c r="AF80" s="202"/>
      <c r="AG80" s="202"/>
      <c r="AH80" s="202"/>
      <c r="AI80" s="202"/>
      <c r="AJ80" s="202"/>
      <c r="AK80" s="202" t="s">
        <v>417</v>
      </c>
      <c r="AL80" s="202" t="s">
        <v>417</v>
      </c>
    </row>
    <row r="81" spans="1:38" ht="37.5" customHeight="1" x14ac:dyDescent="0.4">
      <c r="A81" s="116"/>
      <c r="B81" s="6">
        <v>78</v>
      </c>
      <c r="C81" s="6">
        <v>8</v>
      </c>
      <c r="D81" s="7">
        <v>45175</v>
      </c>
      <c r="E81" s="122" t="s">
        <v>411</v>
      </c>
      <c r="F81" s="132" t="s">
        <v>263</v>
      </c>
      <c r="G81" s="126" t="s">
        <v>484</v>
      </c>
      <c r="H81" s="123" t="s">
        <v>341</v>
      </c>
      <c r="I81" s="223" t="str">
        <f t="shared" si="1"/>
        <v>300人超</v>
      </c>
      <c r="J81" s="91">
        <f t="shared" si="2"/>
        <v>641</v>
      </c>
      <c r="K81" s="93">
        <v>510</v>
      </c>
      <c r="L81" s="93">
        <v>131</v>
      </c>
      <c r="M81" s="16" t="s">
        <v>634</v>
      </c>
      <c r="N81" s="13" t="s">
        <v>377</v>
      </c>
      <c r="O81" s="12"/>
      <c r="P81" s="12"/>
      <c r="Q81" s="121"/>
      <c r="R81" s="119">
        <v>15</v>
      </c>
      <c r="S81" s="202"/>
      <c r="T81" s="202"/>
      <c r="U81" s="202"/>
      <c r="V81" s="202"/>
      <c r="W81" s="202"/>
      <c r="X81" s="202"/>
      <c r="Y81" s="202" t="s">
        <v>417</v>
      </c>
      <c r="Z81" s="202" t="s">
        <v>417</v>
      </c>
      <c r="AA81" s="202" t="s">
        <v>417</v>
      </c>
      <c r="AB81" s="202"/>
      <c r="AC81" s="202" t="s">
        <v>417</v>
      </c>
      <c r="AD81" s="202" t="s">
        <v>417</v>
      </c>
      <c r="AE81" s="202"/>
      <c r="AF81" s="202"/>
      <c r="AG81" s="202"/>
      <c r="AH81" s="202"/>
      <c r="AI81" s="202"/>
      <c r="AJ81" s="202"/>
      <c r="AK81" s="202"/>
      <c r="AL81" s="202"/>
    </row>
    <row r="82" spans="1:38" ht="37.5" customHeight="1" x14ac:dyDescent="0.4">
      <c r="A82" s="116"/>
      <c r="B82" s="6">
        <v>79</v>
      </c>
      <c r="C82" s="6">
        <v>9</v>
      </c>
      <c r="D82" s="7">
        <v>45175</v>
      </c>
      <c r="E82" s="122" t="s">
        <v>411</v>
      </c>
      <c r="F82" s="132" t="s">
        <v>476</v>
      </c>
      <c r="G82" s="126" t="s">
        <v>485</v>
      </c>
      <c r="H82" s="124" t="s">
        <v>342</v>
      </c>
      <c r="I82" s="223" t="str">
        <f t="shared" si="1"/>
        <v>300人以下</v>
      </c>
      <c r="J82" s="91">
        <f t="shared" si="2"/>
        <v>179</v>
      </c>
      <c r="K82" s="93">
        <v>86</v>
      </c>
      <c r="L82" s="93">
        <v>93</v>
      </c>
      <c r="M82" s="16" t="s">
        <v>632</v>
      </c>
      <c r="N82" s="13" t="s">
        <v>372</v>
      </c>
      <c r="O82" s="12"/>
      <c r="P82" s="12"/>
      <c r="Q82" s="121"/>
      <c r="R82" s="119">
        <v>15</v>
      </c>
      <c r="S82" s="202" t="s">
        <v>417</v>
      </c>
      <c r="T82" s="202"/>
      <c r="U82" s="202"/>
      <c r="V82" s="202"/>
      <c r="W82" s="202" t="s">
        <v>417</v>
      </c>
      <c r="X82" s="202" t="s">
        <v>417</v>
      </c>
      <c r="Y82" s="202"/>
      <c r="Z82" s="202"/>
      <c r="AA82" s="202"/>
      <c r="AB82" s="202"/>
      <c r="AC82" s="202"/>
      <c r="AD82" s="202"/>
      <c r="AE82" s="202"/>
      <c r="AF82" s="202"/>
      <c r="AG82" s="202"/>
      <c r="AH82" s="202"/>
      <c r="AI82" s="202"/>
      <c r="AJ82" s="202"/>
      <c r="AK82" s="202" t="s">
        <v>417</v>
      </c>
      <c r="AL82" s="202" t="s">
        <v>417</v>
      </c>
    </row>
    <row r="83" spans="1:38" ht="37.5" customHeight="1" x14ac:dyDescent="0.4">
      <c r="A83" s="116"/>
      <c r="B83" s="6">
        <v>80</v>
      </c>
      <c r="C83" s="6">
        <v>10</v>
      </c>
      <c r="D83" s="7">
        <v>45175</v>
      </c>
      <c r="E83" s="122" t="s">
        <v>411</v>
      </c>
      <c r="F83" s="132" t="s">
        <v>477</v>
      </c>
      <c r="G83" s="126" t="s">
        <v>486</v>
      </c>
      <c r="H83" s="124" t="s">
        <v>343</v>
      </c>
      <c r="I83" s="223" t="str">
        <f t="shared" si="1"/>
        <v>50人以下</v>
      </c>
      <c r="J83" s="91">
        <f t="shared" si="2"/>
        <v>47</v>
      </c>
      <c r="K83" s="93">
        <v>22</v>
      </c>
      <c r="L83" s="93">
        <v>25</v>
      </c>
      <c r="M83" s="16" t="s">
        <v>638</v>
      </c>
      <c r="N83" s="13" t="s">
        <v>378</v>
      </c>
      <c r="O83" s="12"/>
      <c r="P83" s="12"/>
      <c r="Q83" s="121"/>
      <c r="R83" s="119">
        <v>14</v>
      </c>
      <c r="S83" s="202"/>
      <c r="T83" s="202"/>
      <c r="U83" s="202" t="s">
        <v>417</v>
      </c>
      <c r="V83" s="202"/>
      <c r="W83" s="202" t="s">
        <v>417</v>
      </c>
      <c r="X83" s="202"/>
      <c r="Y83" s="202" t="s">
        <v>417</v>
      </c>
      <c r="Z83" s="202"/>
      <c r="AA83" s="202"/>
      <c r="AB83" s="202"/>
      <c r="AC83" s="202" t="s">
        <v>417</v>
      </c>
      <c r="AD83" s="202" t="s">
        <v>417</v>
      </c>
      <c r="AE83" s="202"/>
      <c r="AF83" s="202"/>
      <c r="AG83" s="202" t="s">
        <v>417</v>
      </c>
      <c r="AH83" s="202"/>
      <c r="AI83" s="202"/>
      <c r="AJ83" s="202"/>
      <c r="AK83" s="202"/>
      <c r="AL83" s="202"/>
    </row>
    <row r="84" spans="1:38" ht="37.5" customHeight="1" x14ac:dyDescent="0.4">
      <c r="A84" s="116"/>
      <c r="B84" s="6">
        <v>81</v>
      </c>
      <c r="C84" s="6">
        <v>11</v>
      </c>
      <c r="D84" s="7">
        <v>45175</v>
      </c>
      <c r="E84" s="122" t="s">
        <v>411</v>
      </c>
      <c r="F84" s="132" t="s">
        <v>479</v>
      </c>
      <c r="G84" s="126" t="s">
        <v>478</v>
      </c>
      <c r="H84" s="123" t="s">
        <v>344</v>
      </c>
      <c r="I84" s="223" t="str">
        <f t="shared" si="1"/>
        <v>300人超</v>
      </c>
      <c r="J84" s="91">
        <f t="shared" si="2"/>
        <v>381</v>
      </c>
      <c r="K84" s="93">
        <v>306</v>
      </c>
      <c r="L84" s="93">
        <v>75</v>
      </c>
      <c r="M84" s="16" t="s">
        <v>632</v>
      </c>
      <c r="N84" s="13" t="s">
        <v>372</v>
      </c>
      <c r="O84" s="12"/>
      <c r="P84" s="12" t="s">
        <v>416</v>
      </c>
      <c r="Q84" s="121"/>
      <c r="R84" s="119">
        <v>16</v>
      </c>
      <c r="S84" s="202"/>
      <c r="T84" s="202"/>
      <c r="U84" s="202" t="s">
        <v>417</v>
      </c>
      <c r="V84" s="202"/>
      <c r="W84" s="202"/>
      <c r="X84" s="202"/>
      <c r="Y84" s="202" t="s">
        <v>417</v>
      </c>
      <c r="Z84" s="202"/>
      <c r="AA84" s="202" t="s">
        <v>417</v>
      </c>
      <c r="AB84" s="202"/>
      <c r="AC84" s="202"/>
      <c r="AD84" s="202" t="s">
        <v>417</v>
      </c>
      <c r="AE84" s="202"/>
      <c r="AF84" s="202"/>
      <c r="AG84" s="202"/>
      <c r="AH84" s="202"/>
      <c r="AI84" s="202"/>
      <c r="AJ84" s="202"/>
      <c r="AK84" s="202"/>
      <c r="AL84" s="202"/>
    </row>
    <row r="85" spans="1:38" ht="37.5" customHeight="1" x14ac:dyDescent="0.4">
      <c r="A85" s="116"/>
      <c r="B85" s="6">
        <v>82</v>
      </c>
      <c r="C85" s="6">
        <v>12</v>
      </c>
      <c r="D85" s="7">
        <v>45175</v>
      </c>
      <c r="E85" s="122" t="s">
        <v>663</v>
      </c>
      <c r="F85" s="132" t="s">
        <v>459</v>
      </c>
      <c r="G85" s="126" t="s">
        <v>487</v>
      </c>
      <c r="H85" s="123" t="s">
        <v>345</v>
      </c>
      <c r="I85" s="223" t="str">
        <f t="shared" si="1"/>
        <v>300人以下</v>
      </c>
      <c r="J85" s="91">
        <f t="shared" si="2"/>
        <v>120</v>
      </c>
      <c r="K85" s="93">
        <v>17</v>
      </c>
      <c r="L85" s="93">
        <v>103</v>
      </c>
      <c r="M85" s="11" t="s">
        <v>631</v>
      </c>
      <c r="N85" s="13" t="s">
        <v>376</v>
      </c>
      <c r="O85" s="12"/>
      <c r="P85" s="12" t="s">
        <v>416</v>
      </c>
      <c r="Q85" s="121"/>
      <c r="R85" s="119">
        <v>14</v>
      </c>
      <c r="S85" s="202"/>
      <c r="T85" s="202"/>
      <c r="U85" s="202" t="s">
        <v>417</v>
      </c>
      <c r="V85" s="202"/>
      <c r="W85" s="202"/>
      <c r="X85" s="202"/>
      <c r="Y85" s="202"/>
      <c r="Z85" s="202"/>
      <c r="AA85" s="202" t="s">
        <v>417</v>
      </c>
      <c r="AB85" s="202" t="s">
        <v>417</v>
      </c>
      <c r="AC85" s="202"/>
      <c r="AD85" s="202" t="s">
        <v>417</v>
      </c>
      <c r="AE85" s="202" t="s">
        <v>417</v>
      </c>
      <c r="AF85" s="202"/>
      <c r="AG85" s="202"/>
      <c r="AH85" s="202"/>
      <c r="AI85" s="202" t="s">
        <v>417</v>
      </c>
      <c r="AJ85" s="202"/>
      <c r="AK85" s="202"/>
      <c r="AL85" s="202"/>
    </row>
    <row r="86" spans="1:38" ht="37.5" customHeight="1" x14ac:dyDescent="0.4">
      <c r="A86" s="116"/>
      <c r="B86" s="6">
        <v>83</v>
      </c>
      <c r="C86" s="6">
        <v>13</v>
      </c>
      <c r="D86" s="7">
        <v>45175</v>
      </c>
      <c r="E86" s="122" t="s">
        <v>406</v>
      </c>
      <c r="F86" s="132" t="s">
        <v>464</v>
      </c>
      <c r="G86" s="126" t="s">
        <v>488</v>
      </c>
      <c r="H86" s="123" t="s">
        <v>346</v>
      </c>
      <c r="I86" s="223" t="str">
        <f t="shared" si="1"/>
        <v>50人以下</v>
      </c>
      <c r="J86" s="91">
        <f t="shared" si="2"/>
        <v>39</v>
      </c>
      <c r="K86" s="93">
        <v>32</v>
      </c>
      <c r="L86" s="93">
        <v>7</v>
      </c>
      <c r="M86" s="16" t="s">
        <v>636</v>
      </c>
      <c r="N86" s="13" t="s">
        <v>375</v>
      </c>
      <c r="O86" s="12"/>
      <c r="P86" s="12"/>
      <c r="Q86" s="121"/>
      <c r="R86" s="119">
        <v>14</v>
      </c>
      <c r="S86" s="202"/>
      <c r="T86" s="202"/>
      <c r="U86" s="202"/>
      <c r="V86" s="202"/>
      <c r="W86" s="202"/>
      <c r="X86" s="202"/>
      <c r="Y86" s="202" t="s">
        <v>417</v>
      </c>
      <c r="Z86" s="202" t="s">
        <v>417</v>
      </c>
      <c r="AA86" s="202" t="s">
        <v>417</v>
      </c>
      <c r="AB86" s="202" t="s">
        <v>417</v>
      </c>
      <c r="AC86" s="202"/>
      <c r="AD86" s="202" t="s">
        <v>417</v>
      </c>
      <c r="AE86" s="202"/>
      <c r="AF86" s="202"/>
      <c r="AG86" s="202" t="s">
        <v>417</v>
      </c>
      <c r="AH86" s="202"/>
      <c r="AI86" s="202"/>
      <c r="AJ86" s="202"/>
      <c r="AK86" s="202"/>
      <c r="AL86" s="202"/>
    </row>
    <row r="87" spans="1:38" ht="37.5" customHeight="1" x14ac:dyDescent="0.4">
      <c r="A87" s="116"/>
      <c r="B87" s="6">
        <v>84</v>
      </c>
      <c r="C87" s="6">
        <v>14</v>
      </c>
      <c r="D87" s="7">
        <v>45175</v>
      </c>
      <c r="E87" s="122" t="s">
        <v>406</v>
      </c>
      <c r="F87" s="132" t="s">
        <v>457</v>
      </c>
      <c r="G87" s="126" t="s">
        <v>489</v>
      </c>
      <c r="H87" s="123" t="s">
        <v>347</v>
      </c>
      <c r="I87" s="223" t="str">
        <f t="shared" si="1"/>
        <v>300人以下</v>
      </c>
      <c r="J87" s="91">
        <f t="shared" si="2"/>
        <v>259</v>
      </c>
      <c r="K87" s="93">
        <v>187</v>
      </c>
      <c r="L87" s="93">
        <v>72</v>
      </c>
      <c r="M87" s="16" t="s">
        <v>632</v>
      </c>
      <c r="N87" s="13" t="s">
        <v>372</v>
      </c>
      <c r="O87" s="12"/>
      <c r="P87" s="12"/>
      <c r="Q87" s="121"/>
      <c r="R87" s="119">
        <v>15</v>
      </c>
      <c r="S87" s="202"/>
      <c r="T87" s="202"/>
      <c r="U87" s="202" t="s">
        <v>417</v>
      </c>
      <c r="V87" s="202"/>
      <c r="W87" s="202"/>
      <c r="X87" s="202"/>
      <c r="Y87" s="202"/>
      <c r="Z87" s="202" t="s">
        <v>417</v>
      </c>
      <c r="AA87" s="202" t="s">
        <v>417</v>
      </c>
      <c r="AB87" s="202"/>
      <c r="AC87" s="202" t="s">
        <v>417</v>
      </c>
      <c r="AD87" s="202" t="s">
        <v>417</v>
      </c>
      <c r="AE87" s="202"/>
      <c r="AF87" s="202"/>
      <c r="AG87" s="202"/>
      <c r="AH87" s="202"/>
      <c r="AI87" s="202"/>
      <c r="AJ87" s="202"/>
      <c r="AK87" s="202"/>
      <c r="AL87" s="202"/>
    </row>
    <row r="88" spans="1:38" ht="37.5" customHeight="1" x14ac:dyDescent="0.4">
      <c r="A88" s="116"/>
      <c r="B88" s="6">
        <v>85</v>
      </c>
      <c r="C88" s="6">
        <v>15</v>
      </c>
      <c r="D88" s="7">
        <v>45175</v>
      </c>
      <c r="E88" s="122" t="s">
        <v>406</v>
      </c>
      <c r="F88" s="132" t="s">
        <v>458</v>
      </c>
      <c r="G88" s="126" t="s">
        <v>490</v>
      </c>
      <c r="H88" s="123" t="s">
        <v>348</v>
      </c>
      <c r="I88" s="223" t="str">
        <f t="shared" si="1"/>
        <v>300人以下</v>
      </c>
      <c r="J88" s="91">
        <f t="shared" si="2"/>
        <v>279</v>
      </c>
      <c r="K88" s="93">
        <v>201</v>
      </c>
      <c r="L88" s="93">
        <v>78</v>
      </c>
      <c r="M88" s="16" t="s">
        <v>632</v>
      </c>
      <c r="N88" s="13" t="s">
        <v>372</v>
      </c>
      <c r="O88" s="22" t="s">
        <v>416</v>
      </c>
      <c r="P88" s="12" t="s">
        <v>416</v>
      </c>
      <c r="Q88" s="121"/>
      <c r="R88" s="119">
        <v>16</v>
      </c>
      <c r="S88" s="202"/>
      <c r="T88" s="202" t="s">
        <v>417</v>
      </c>
      <c r="U88" s="202" t="s">
        <v>417</v>
      </c>
      <c r="V88" s="202"/>
      <c r="W88" s="202" t="s">
        <v>417</v>
      </c>
      <c r="X88" s="202"/>
      <c r="Y88" s="202"/>
      <c r="Z88" s="202"/>
      <c r="AA88" s="202" t="s">
        <v>417</v>
      </c>
      <c r="AB88" s="202"/>
      <c r="AC88" s="202"/>
      <c r="AD88" s="202"/>
      <c r="AE88" s="202"/>
      <c r="AF88" s="202"/>
      <c r="AG88" s="202"/>
      <c r="AH88" s="202"/>
      <c r="AI88" s="202"/>
      <c r="AJ88" s="202"/>
      <c r="AK88" s="202"/>
      <c r="AL88" s="202"/>
    </row>
    <row r="89" spans="1:38" ht="37.5" customHeight="1" x14ac:dyDescent="0.4">
      <c r="A89" s="116"/>
      <c r="B89" s="6">
        <v>86</v>
      </c>
      <c r="C89" s="6">
        <v>16</v>
      </c>
      <c r="D89" s="7">
        <v>45175</v>
      </c>
      <c r="E89" s="122" t="s">
        <v>406</v>
      </c>
      <c r="F89" s="132" t="s">
        <v>443</v>
      </c>
      <c r="G89" s="126" t="s">
        <v>491</v>
      </c>
      <c r="H89" s="123" t="s">
        <v>349</v>
      </c>
      <c r="I89" s="223" t="str">
        <f t="shared" si="1"/>
        <v>300人超</v>
      </c>
      <c r="J89" s="91">
        <f t="shared" si="2"/>
        <v>630</v>
      </c>
      <c r="K89" s="93">
        <v>370</v>
      </c>
      <c r="L89" s="93">
        <v>260</v>
      </c>
      <c r="M89" s="16" t="s">
        <v>631</v>
      </c>
      <c r="N89" s="13" t="s">
        <v>376</v>
      </c>
      <c r="O89" s="12"/>
      <c r="P89" s="12"/>
      <c r="Q89" s="121"/>
      <c r="R89" s="119">
        <v>14</v>
      </c>
      <c r="S89" s="202"/>
      <c r="T89" s="202" t="s">
        <v>417</v>
      </c>
      <c r="U89" s="202" t="s">
        <v>417</v>
      </c>
      <c r="V89" s="202" t="s">
        <v>417</v>
      </c>
      <c r="W89" s="202"/>
      <c r="X89" s="202"/>
      <c r="Y89" s="202" t="s">
        <v>417</v>
      </c>
      <c r="Z89" s="202"/>
      <c r="AA89" s="202"/>
      <c r="AB89" s="202"/>
      <c r="AC89" s="202" t="s">
        <v>417</v>
      </c>
      <c r="AD89" s="202"/>
      <c r="AE89" s="202"/>
      <c r="AF89" s="202" t="s">
        <v>417</v>
      </c>
      <c r="AG89" s="202"/>
      <c r="AH89" s="202"/>
      <c r="AI89" s="202"/>
      <c r="AJ89" s="202"/>
      <c r="AK89" s="202"/>
      <c r="AL89" s="202"/>
    </row>
    <row r="90" spans="1:38" ht="37.5" customHeight="1" x14ac:dyDescent="0.4">
      <c r="A90" s="116"/>
      <c r="B90" s="6">
        <v>87</v>
      </c>
      <c r="C90" s="6">
        <v>17</v>
      </c>
      <c r="D90" s="7">
        <v>45175</v>
      </c>
      <c r="E90" s="122" t="s">
        <v>406</v>
      </c>
      <c r="F90" s="132" t="s">
        <v>448</v>
      </c>
      <c r="G90" s="126" t="s">
        <v>492</v>
      </c>
      <c r="H90" s="123" t="s">
        <v>350</v>
      </c>
      <c r="I90" s="223" t="str">
        <f t="shared" si="1"/>
        <v>300人以下</v>
      </c>
      <c r="J90" s="91">
        <f t="shared" si="2"/>
        <v>124</v>
      </c>
      <c r="K90" s="93">
        <v>58</v>
      </c>
      <c r="L90" s="93">
        <v>66</v>
      </c>
      <c r="M90" s="16" t="s">
        <v>639</v>
      </c>
      <c r="N90" s="13" t="s">
        <v>379</v>
      </c>
      <c r="O90" s="12"/>
      <c r="P90" s="12" t="s">
        <v>416</v>
      </c>
      <c r="Q90" s="121"/>
      <c r="R90" s="119">
        <v>17</v>
      </c>
      <c r="S90" s="202"/>
      <c r="T90" s="202"/>
      <c r="U90" s="202" t="s">
        <v>417</v>
      </c>
      <c r="V90" s="202"/>
      <c r="W90" s="202"/>
      <c r="X90" s="202"/>
      <c r="Y90" s="202"/>
      <c r="Z90" s="202"/>
      <c r="AA90" s="202"/>
      <c r="AB90" s="202"/>
      <c r="AC90" s="202"/>
      <c r="AD90" s="202" t="s">
        <v>417</v>
      </c>
      <c r="AE90" s="202"/>
      <c r="AF90" s="202"/>
      <c r="AG90" s="202"/>
      <c r="AH90" s="202"/>
      <c r="AI90" s="202"/>
      <c r="AJ90" s="202"/>
      <c r="AK90" s="202" t="s">
        <v>417</v>
      </c>
      <c r="AL90" s="202"/>
    </row>
    <row r="91" spans="1:38" ht="37.5" customHeight="1" x14ac:dyDescent="0.4">
      <c r="A91" s="116"/>
      <c r="B91" s="6">
        <v>88</v>
      </c>
      <c r="C91" s="6">
        <v>18</v>
      </c>
      <c r="D91" s="7">
        <v>45175</v>
      </c>
      <c r="E91" s="122" t="s">
        <v>406</v>
      </c>
      <c r="F91" s="132" t="s">
        <v>446</v>
      </c>
      <c r="G91" s="126" t="s">
        <v>493</v>
      </c>
      <c r="H91" s="123" t="s">
        <v>351</v>
      </c>
      <c r="I91" s="223" t="str">
        <f t="shared" si="1"/>
        <v>300人超</v>
      </c>
      <c r="J91" s="91">
        <f t="shared" si="2"/>
        <v>854</v>
      </c>
      <c r="K91" s="93">
        <v>507</v>
      </c>
      <c r="L91" s="93">
        <v>347</v>
      </c>
      <c r="M91" s="16" t="s">
        <v>632</v>
      </c>
      <c r="N91" s="13" t="s">
        <v>372</v>
      </c>
      <c r="O91" s="12" t="s">
        <v>416</v>
      </c>
      <c r="P91" s="12" t="s">
        <v>416</v>
      </c>
      <c r="Q91" s="121" t="s">
        <v>416</v>
      </c>
      <c r="R91" s="119">
        <v>16</v>
      </c>
      <c r="S91" s="202"/>
      <c r="T91" s="202" t="s">
        <v>417</v>
      </c>
      <c r="U91" s="202" t="s">
        <v>417</v>
      </c>
      <c r="V91" s="202"/>
      <c r="W91" s="202"/>
      <c r="X91" s="202"/>
      <c r="Y91" s="202"/>
      <c r="Z91" s="202"/>
      <c r="AA91" s="202"/>
      <c r="AB91" s="202"/>
      <c r="AC91" s="202"/>
      <c r="AD91" s="202" t="s">
        <v>417</v>
      </c>
      <c r="AE91" s="202"/>
      <c r="AF91" s="202"/>
      <c r="AG91" s="202" t="s">
        <v>417</v>
      </c>
      <c r="AH91" s="202"/>
      <c r="AI91" s="202"/>
      <c r="AJ91" s="202"/>
      <c r="AK91" s="202"/>
      <c r="AL91" s="202"/>
    </row>
    <row r="92" spans="1:38" ht="37.5" customHeight="1" x14ac:dyDescent="0.4">
      <c r="A92" s="116"/>
      <c r="B92" s="6">
        <v>89</v>
      </c>
      <c r="C92" s="6">
        <v>19</v>
      </c>
      <c r="D92" s="7">
        <v>45175</v>
      </c>
      <c r="E92" s="122" t="s">
        <v>406</v>
      </c>
      <c r="F92" s="14" t="s">
        <v>441</v>
      </c>
      <c r="G92" s="127" t="s">
        <v>442</v>
      </c>
      <c r="H92" s="123" t="s">
        <v>352</v>
      </c>
      <c r="I92" s="223" t="str">
        <f t="shared" si="1"/>
        <v>20人以下</v>
      </c>
      <c r="J92" s="91">
        <f t="shared" si="2"/>
        <v>10</v>
      </c>
      <c r="K92" s="93">
        <v>4</v>
      </c>
      <c r="L92" s="93">
        <v>6</v>
      </c>
      <c r="M92" s="16" t="s">
        <v>634</v>
      </c>
      <c r="N92" s="13" t="s">
        <v>377</v>
      </c>
      <c r="O92" s="12"/>
      <c r="P92" s="12"/>
      <c r="Q92" s="121"/>
      <c r="R92" s="119">
        <v>14</v>
      </c>
      <c r="S92" s="202"/>
      <c r="T92" s="202"/>
      <c r="U92" s="202"/>
      <c r="V92" s="202"/>
      <c r="W92" s="202"/>
      <c r="X92" s="202"/>
      <c r="Y92" s="202" t="s">
        <v>417</v>
      </c>
      <c r="Z92" s="202"/>
      <c r="AA92" s="202"/>
      <c r="AB92" s="202" t="s">
        <v>417</v>
      </c>
      <c r="AC92" s="202"/>
      <c r="AD92" s="202" t="s">
        <v>417</v>
      </c>
      <c r="AE92" s="202" t="s">
        <v>417</v>
      </c>
      <c r="AF92" s="202" t="s">
        <v>417</v>
      </c>
      <c r="AG92" s="202"/>
      <c r="AH92" s="202"/>
      <c r="AI92" s="202"/>
      <c r="AJ92" s="202"/>
      <c r="AK92" s="202" t="s">
        <v>417</v>
      </c>
      <c r="AL92" s="202"/>
    </row>
    <row r="93" spans="1:38" ht="37.5" customHeight="1" x14ac:dyDescent="0.4">
      <c r="A93" s="116"/>
      <c r="B93" s="6">
        <v>90</v>
      </c>
      <c r="C93" s="6">
        <v>20</v>
      </c>
      <c r="D93" s="7">
        <v>45175</v>
      </c>
      <c r="E93" s="122" t="s">
        <v>406</v>
      </c>
      <c r="F93" s="138" t="s">
        <v>439</v>
      </c>
      <c r="G93" s="128" t="s">
        <v>440</v>
      </c>
      <c r="H93" s="123" t="s">
        <v>353</v>
      </c>
      <c r="I93" s="223" t="str">
        <f t="shared" si="1"/>
        <v>20人以下</v>
      </c>
      <c r="J93" s="129">
        <v>13</v>
      </c>
      <c r="K93" s="93">
        <v>5</v>
      </c>
      <c r="L93" s="93">
        <v>8</v>
      </c>
      <c r="M93" s="16" t="s">
        <v>634</v>
      </c>
      <c r="N93" s="13" t="s">
        <v>377</v>
      </c>
      <c r="O93" s="12"/>
      <c r="P93" s="12" t="s">
        <v>416</v>
      </c>
      <c r="Q93" s="121"/>
      <c r="R93" s="119">
        <v>15</v>
      </c>
      <c r="S93" s="202" t="s">
        <v>417</v>
      </c>
      <c r="T93" s="202"/>
      <c r="U93" s="202"/>
      <c r="V93" s="202"/>
      <c r="W93" s="202" t="s">
        <v>417</v>
      </c>
      <c r="X93" s="202"/>
      <c r="Y93" s="202"/>
      <c r="Z93" s="202"/>
      <c r="AA93" s="202" t="s">
        <v>417</v>
      </c>
      <c r="AB93" s="202"/>
      <c r="AC93" s="202"/>
      <c r="AD93" s="202"/>
      <c r="AE93" s="202"/>
      <c r="AF93" s="202"/>
      <c r="AG93" s="202"/>
      <c r="AH93" s="202"/>
      <c r="AI93" s="202"/>
      <c r="AJ93" s="202" t="s">
        <v>417</v>
      </c>
      <c r="AK93" s="202" t="s">
        <v>417</v>
      </c>
      <c r="AL93" s="202"/>
    </row>
    <row r="94" spans="1:38" ht="37.5" customHeight="1" x14ac:dyDescent="0.4">
      <c r="A94" s="116"/>
      <c r="B94" s="6">
        <v>91</v>
      </c>
      <c r="C94" s="6">
        <v>21</v>
      </c>
      <c r="D94" s="7">
        <v>45175</v>
      </c>
      <c r="E94" s="122" t="s">
        <v>406</v>
      </c>
      <c r="F94" s="132" t="s">
        <v>447</v>
      </c>
      <c r="G94" s="126" t="s">
        <v>494</v>
      </c>
      <c r="H94" s="123" t="s">
        <v>354</v>
      </c>
      <c r="I94" s="223" t="str">
        <f t="shared" si="1"/>
        <v>20人以下</v>
      </c>
      <c r="J94" s="91">
        <f t="shared" si="2"/>
        <v>14</v>
      </c>
      <c r="K94" s="93">
        <v>1</v>
      </c>
      <c r="L94" s="93">
        <v>13</v>
      </c>
      <c r="M94" s="16" t="s">
        <v>631</v>
      </c>
      <c r="N94" s="13" t="s">
        <v>376</v>
      </c>
      <c r="O94" s="12"/>
      <c r="P94" s="12" t="s">
        <v>416</v>
      </c>
      <c r="Q94" s="121"/>
      <c r="R94" s="119">
        <v>14</v>
      </c>
      <c r="S94" s="202"/>
      <c r="T94" s="202"/>
      <c r="U94" s="202"/>
      <c r="V94" s="202" t="s">
        <v>417</v>
      </c>
      <c r="W94" s="202"/>
      <c r="X94" s="202"/>
      <c r="Y94" s="202"/>
      <c r="Z94" s="202"/>
      <c r="AA94" s="202" t="s">
        <v>417</v>
      </c>
      <c r="AB94" s="202" t="s">
        <v>417</v>
      </c>
      <c r="AC94" s="202"/>
      <c r="AD94" s="202"/>
      <c r="AE94" s="202"/>
      <c r="AF94" s="202" t="s">
        <v>417</v>
      </c>
      <c r="AG94" s="202" t="s">
        <v>417</v>
      </c>
      <c r="AH94" s="202"/>
      <c r="AI94" s="202"/>
      <c r="AJ94" s="202"/>
      <c r="AK94" s="202" t="s">
        <v>417</v>
      </c>
      <c r="AL94" s="202"/>
    </row>
    <row r="95" spans="1:38" ht="37.5" customHeight="1" x14ac:dyDescent="0.4">
      <c r="A95" s="116"/>
      <c r="B95" s="6">
        <v>92</v>
      </c>
      <c r="C95" s="6">
        <v>22</v>
      </c>
      <c r="D95" s="7">
        <v>45175</v>
      </c>
      <c r="E95" s="122" t="s">
        <v>407</v>
      </c>
      <c r="F95" s="132" t="s">
        <v>466</v>
      </c>
      <c r="G95" s="126" t="s">
        <v>495</v>
      </c>
      <c r="H95" s="123" t="s">
        <v>355</v>
      </c>
      <c r="I95" s="223" t="str">
        <f t="shared" si="1"/>
        <v>20人以下</v>
      </c>
      <c r="J95" s="91">
        <f t="shared" si="2"/>
        <v>16</v>
      </c>
      <c r="K95" s="93">
        <v>7</v>
      </c>
      <c r="L95" s="93">
        <v>9</v>
      </c>
      <c r="M95" s="16" t="s">
        <v>636</v>
      </c>
      <c r="N95" s="13" t="s">
        <v>375</v>
      </c>
      <c r="O95" s="12"/>
      <c r="P95" s="12" t="s">
        <v>416</v>
      </c>
      <c r="Q95" s="121"/>
      <c r="R95" s="119">
        <v>14</v>
      </c>
      <c r="S95" s="202"/>
      <c r="T95" s="202"/>
      <c r="U95" s="202"/>
      <c r="V95" s="202"/>
      <c r="W95" s="202"/>
      <c r="X95" s="202"/>
      <c r="Y95" s="202" t="s">
        <v>417</v>
      </c>
      <c r="Z95" s="202" t="s">
        <v>417</v>
      </c>
      <c r="AA95" s="202"/>
      <c r="AB95" s="202"/>
      <c r="AC95" s="202" t="s">
        <v>417</v>
      </c>
      <c r="AD95" s="202"/>
      <c r="AE95" s="202"/>
      <c r="AF95" s="202"/>
      <c r="AG95" s="202" t="s">
        <v>417</v>
      </c>
      <c r="AH95" s="202"/>
      <c r="AI95" s="202"/>
      <c r="AJ95" s="202" t="s">
        <v>417</v>
      </c>
      <c r="AK95" s="202" t="s">
        <v>417</v>
      </c>
      <c r="AL95" s="202"/>
    </row>
    <row r="96" spans="1:38" ht="37.5" customHeight="1" x14ac:dyDescent="0.4">
      <c r="A96" s="116"/>
      <c r="B96" s="6">
        <v>93</v>
      </c>
      <c r="C96" s="6">
        <v>23</v>
      </c>
      <c r="D96" s="7">
        <v>45175</v>
      </c>
      <c r="E96" s="122" t="s">
        <v>407</v>
      </c>
      <c r="F96" s="132" t="s">
        <v>437</v>
      </c>
      <c r="G96" s="126" t="s">
        <v>496</v>
      </c>
      <c r="H96" s="123" t="s">
        <v>356</v>
      </c>
      <c r="I96" s="223" t="str">
        <f t="shared" si="1"/>
        <v>300人以下</v>
      </c>
      <c r="J96" s="91">
        <f t="shared" si="2"/>
        <v>238</v>
      </c>
      <c r="K96" s="93">
        <v>200</v>
      </c>
      <c r="L96" s="93">
        <v>38</v>
      </c>
      <c r="M96" s="16" t="s">
        <v>632</v>
      </c>
      <c r="N96" s="13" t="s">
        <v>372</v>
      </c>
      <c r="O96" s="12"/>
      <c r="P96" s="12"/>
      <c r="Q96" s="121"/>
      <c r="R96" s="119">
        <v>14</v>
      </c>
      <c r="S96" s="202"/>
      <c r="T96" s="202"/>
      <c r="U96" s="202" t="s">
        <v>417</v>
      </c>
      <c r="V96" s="202"/>
      <c r="W96" s="202"/>
      <c r="X96" s="202"/>
      <c r="Y96" s="202" t="s">
        <v>417</v>
      </c>
      <c r="Z96" s="202" t="s">
        <v>417</v>
      </c>
      <c r="AA96" s="202" t="s">
        <v>417</v>
      </c>
      <c r="AB96" s="202"/>
      <c r="AC96" s="202" t="s">
        <v>417</v>
      </c>
      <c r="AD96" s="202"/>
      <c r="AE96" s="202"/>
      <c r="AF96" s="202"/>
      <c r="AG96" s="202"/>
      <c r="AH96" s="202" t="s">
        <v>417</v>
      </c>
      <c r="AI96" s="202"/>
      <c r="AJ96" s="202"/>
      <c r="AK96" s="202"/>
      <c r="AL96" s="202"/>
    </row>
    <row r="97" spans="1:38" ht="37.5" customHeight="1" x14ac:dyDescent="0.4">
      <c r="A97" s="116"/>
      <c r="B97" s="6">
        <v>94</v>
      </c>
      <c r="C97" s="6">
        <v>24</v>
      </c>
      <c r="D97" s="7">
        <v>45175</v>
      </c>
      <c r="E97" s="122" t="s">
        <v>407</v>
      </c>
      <c r="F97" s="132" t="s">
        <v>461</v>
      </c>
      <c r="G97" s="126" t="s">
        <v>497</v>
      </c>
      <c r="H97" s="123" t="s">
        <v>357</v>
      </c>
      <c r="I97" s="223" t="str">
        <f t="shared" si="1"/>
        <v>20人以下</v>
      </c>
      <c r="J97" s="129">
        <v>12</v>
      </c>
      <c r="K97" s="92">
        <v>4</v>
      </c>
      <c r="L97" s="92">
        <v>8</v>
      </c>
      <c r="M97" s="16" t="s">
        <v>631</v>
      </c>
      <c r="N97" s="13" t="s">
        <v>376</v>
      </c>
      <c r="O97" s="12"/>
      <c r="P97" s="12" t="s">
        <v>416</v>
      </c>
      <c r="Q97" s="121"/>
      <c r="R97" s="119">
        <v>15</v>
      </c>
      <c r="S97" s="202"/>
      <c r="T97" s="202"/>
      <c r="U97" s="202" t="s">
        <v>417</v>
      </c>
      <c r="V97" s="202" t="s">
        <v>417</v>
      </c>
      <c r="W97" s="202"/>
      <c r="X97" s="202"/>
      <c r="Y97" s="202"/>
      <c r="Z97" s="202" t="s">
        <v>417</v>
      </c>
      <c r="AA97" s="202" t="s">
        <v>417</v>
      </c>
      <c r="AB97" s="202"/>
      <c r="AC97" s="202"/>
      <c r="AD97" s="202"/>
      <c r="AE97" s="202"/>
      <c r="AF97" s="202"/>
      <c r="AG97" s="202"/>
      <c r="AH97" s="202"/>
      <c r="AI97" s="202"/>
      <c r="AJ97" s="202"/>
      <c r="AK97" s="202" t="s">
        <v>417</v>
      </c>
      <c r="AL97" s="202"/>
    </row>
    <row r="98" spans="1:38" ht="37.5" customHeight="1" x14ac:dyDescent="0.4">
      <c r="A98" s="116"/>
      <c r="B98" s="6">
        <v>95</v>
      </c>
      <c r="C98" s="6">
        <v>25</v>
      </c>
      <c r="D98" s="7">
        <v>45175</v>
      </c>
      <c r="E98" s="122" t="s">
        <v>407</v>
      </c>
      <c r="F98" s="132" t="s">
        <v>456</v>
      </c>
      <c r="G98" s="126" t="s">
        <v>498</v>
      </c>
      <c r="H98" s="124" t="s">
        <v>358</v>
      </c>
      <c r="I98" s="223" t="str">
        <f t="shared" si="1"/>
        <v>300人超</v>
      </c>
      <c r="J98" s="91">
        <f t="shared" si="2"/>
        <v>464</v>
      </c>
      <c r="K98" s="93">
        <v>396</v>
      </c>
      <c r="L98" s="93">
        <v>68</v>
      </c>
      <c r="M98" s="16" t="s">
        <v>632</v>
      </c>
      <c r="N98" s="13" t="s">
        <v>372</v>
      </c>
      <c r="O98" s="12"/>
      <c r="P98" s="12"/>
      <c r="Q98" s="121"/>
      <c r="R98" s="119">
        <v>15</v>
      </c>
      <c r="S98" s="202"/>
      <c r="T98" s="202"/>
      <c r="U98" s="202" t="s">
        <v>417</v>
      </c>
      <c r="V98" s="202"/>
      <c r="W98" s="202"/>
      <c r="X98" s="202"/>
      <c r="Y98" s="202" t="s">
        <v>417</v>
      </c>
      <c r="Z98" s="202" t="s">
        <v>417</v>
      </c>
      <c r="AA98" s="202" t="s">
        <v>417</v>
      </c>
      <c r="AB98" s="202"/>
      <c r="AC98" s="202"/>
      <c r="AD98" s="202" t="s">
        <v>417</v>
      </c>
      <c r="AE98" s="202"/>
      <c r="AF98" s="202"/>
      <c r="AG98" s="202"/>
      <c r="AH98" s="202"/>
      <c r="AI98" s="202"/>
      <c r="AJ98" s="202"/>
      <c r="AK98" s="202"/>
      <c r="AL98" s="202"/>
    </row>
    <row r="99" spans="1:38" ht="37.5" customHeight="1" x14ac:dyDescent="0.4">
      <c r="A99" s="116"/>
      <c r="B99" s="6">
        <v>96</v>
      </c>
      <c r="C99" s="6">
        <v>26</v>
      </c>
      <c r="D99" s="7">
        <v>45175</v>
      </c>
      <c r="E99" s="122" t="s">
        <v>407</v>
      </c>
      <c r="F99" s="132" t="s">
        <v>463</v>
      </c>
      <c r="G99" s="126" t="s">
        <v>499</v>
      </c>
      <c r="H99" s="125" t="s">
        <v>359</v>
      </c>
      <c r="I99" s="223" t="str">
        <f t="shared" si="1"/>
        <v>300人以下</v>
      </c>
      <c r="J99" s="91">
        <f t="shared" si="2"/>
        <v>184</v>
      </c>
      <c r="K99" s="93">
        <v>165</v>
      </c>
      <c r="L99" s="93">
        <v>19</v>
      </c>
      <c r="M99" s="16" t="s">
        <v>632</v>
      </c>
      <c r="N99" s="13" t="s">
        <v>372</v>
      </c>
      <c r="O99" s="12"/>
      <c r="P99" s="12"/>
      <c r="Q99" s="121"/>
      <c r="R99" s="119">
        <v>16</v>
      </c>
      <c r="S99" s="202"/>
      <c r="T99" s="202"/>
      <c r="U99" s="202"/>
      <c r="V99" s="202"/>
      <c r="W99" s="202"/>
      <c r="X99" s="202"/>
      <c r="Y99" s="202" t="s">
        <v>417</v>
      </c>
      <c r="Z99" s="202" t="s">
        <v>417</v>
      </c>
      <c r="AA99" s="202"/>
      <c r="AB99" s="202"/>
      <c r="AC99" s="202" t="s">
        <v>417</v>
      </c>
      <c r="AD99" s="202"/>
      <c r="AE99" s="202"/>
      <c r="AF99" s="202"/>
      <c r="AG99" s="202"/>
      <c r="AH99" s="202"/>
      <c r="AI99" s="202"/>
      <c r="AJ99" s="202"/>
      <c r="AK99" s="202" t="s">
        <v>417</v>
      </c>
      <c r="AL99" s="202"/>
    </row>
    <row r="100" spans="1:38" ht="37.5" customHeight="1" x14ac:dyDescent="0.4">
      <c r="A100" s="116"/>
      <c r="B100" s="6">
        <v>97</v>
      </c>
      <c r="C100" s="6">
        <v>27</v>
      </c>
      <c r="D100" s="7">
        <v>45175</v>
      </c>
      <c r="E100" s="122" t="s">
        <v>407</v>
      </c>
      <c r="F100" s="132" t="s">
        <v>465</v>
      </c>
      <c r="G100" s="126" t="s">
        <v>500</v>
      </c>
      <c r="H100" s="123" t="s">
        <v>360</v>
      </c>
      <c r="I100" s="223" t="str">
        <f t="shared" si="1"/>
        <v>300人超</v>
      </c>
      <c r="J100" s="91">
        <f t="shared" si="2"/>
        <v>495</v>
      </c>
      <c r="K100" s="93">
        <v>390</v>
      </c>
      <c r="L100" s="93">
        <v>105</v>
      </c>
      <c r="M100" s="16" t="s">
        <v>632</v>
      </c>
      <c r="N100" s="13" t="s">
        <v>372</v>
      </c>
      <c r="O100" s="12"/>
      <c r="P100" s="12" t="s">
        <v>416</v>
      </c>
      <c r="Q100" s="121"/>
      <c r="R100" s="119">
        <v>17</v>
      </c>
      <c r="S100" s="202"/>
      <c r="T100" s="202"/>
      <c r="U100" s="202"/>
      <c r="V100" s="202"/>
      <c r="W100" s="202"/>
      <c r="X100" s="202"/>
      <c r="Y100" s="202" t="s">
        <v>417</v>
      </c>
      <c r="Z100" s="202" t="s">
        <v>417</v>
      </c>
      <c r="AA100" s="202" t="s">
        <v>417</v>
      </c>
      <c r="AB100" s="202"/>
      <c r="AC100" s="202"/>
      <c r="AD100" s="202"/>
      <c r="AE100" s="202"/>
      <c r="AF100" s="202"/>
      <c r="AG100" s="202"/>
      <c r="AH100" s="202"/>
      <c r="AI100" s="202"/>
      <c r="AJ100" s="202"/>
      <c r="AK100" s="202"/>
      <c r="AL100" s="202"/>
    </row>
    <row r="101" spans="1:38" ht="37.5" customHeight="1" x14ac:dyDescent="0.4">
      <c r="A101" s="116"/>
      <c r="B101" s="6">
        <v>98</v>
      </c>
      <c r="C101" s="6">
        <v>28</v>
      </c>
      <c r="D101" s="7">
        <v>45175</v>
      </c>
      <c r="E101" s="122" t="s">
        <v>407</v>
      </c>
      <c r="F101" s="132" t="s">
        <v>444</v>
      </c>
      <c r="G101" s="126" t="s">
        <v>445</v>
      </c>
      <c r="H101" s="123" t="s">
        <v>361</v>
      </c>
      <c r="I101" s="223" t="str">
        <f t="shared" si="1"/>
        <v>20人以下</v>
      </c>
      <c r="J101" s="91">
        <f t="shared" si="2"/>
        <v>12</v>
      </c>
      <c r="K101" s="93">
        <v>1</v>
      </c>
      <c r="L101" s="93">
        <v>11</v>
      </c>
      <c r="M101" s="16" t="s">
        <v>175</v>
      </c>
      <c r="N101" s="13" t="s">
        <v>373</v>
      </c>
      <c r="O101" s="12"/>
      <c r="P101" s="12" t="s">
        <v>416</v>
      </c>
      <c r="Q101" s="121"/>
      <c r="R101" s="119">
        <v>16</v>
      </c>
      <c r="S101" s="202"/>
      <c r="T101" s="202"/>
      <c r="U101" s="202" t="s">
        <v>417</v>
      </c>
      <c r="V101" s="202"/>
      <c r="W101" s="202" t="s">
        <v>417</v>
      </c>
      <c r="X101" s="202"/>
      <c r="Y101" s="202"/>
      <c r="Z101" s="202"/>
      <c r="AA101" s="202"/>
      <c r="AB101" s="202"/>
      <c r="AC101" s="202"/>
      <c r="AD101" s="202"/>
      <c r="AE101" s="202"/>
      <c r="AF101" s="202"/>
      <c r="AG101" s="202"/>
      <c r="AH101" s="202"/>
      <c r="AI101" s="202"/>
      <c r="AJ101" s="202" t="s">
        <v>417</v>
      </c>
      <c r="AK101" s="202" t="s">
        <v>417</v>
      </c>
      <c r="AL101" s="202"/>
    </row>
    <row r="102" spans="1:38" ht="37.5" customHeight="1" x14ac:dyDescent="0.4">
      <c r="A102" s="116"/>
      <c r="B102" s="6">
        <v>99</v>
      </c>
      <c r="C102" s="6">
        <v>29</v>
      </c>
      <c r="D102" s="7">
        <v>45175</v>
      </c>
      <c r="E102" s="122" t="s">
        <v>407</v>
      </c>
      <c r="F102" s="132" t="s">
        <v>453</v>
      </c>
      <c r="G102" s="126" t="s">
        <v>501</v>
      </c>
      <c r="H102" s="123" t="s">
        <v>362</v>
      </c>
      <c r="I102" s="223" t="str">
        <f t="shared" si="1"/>
        <v>300人以下</v>
      </c>
      <c r="J102" s="91">
        <f t="shared" si="2"/>
        <v>106</v>
      </c>
      <c r="K102" s="93">
        <v>64</v>
      </c>
      <c r="L102" s="93">
        <v>42</v>
      </c>
      <c r="M102" s="16" t="s">
        <v>632</v>
      </c>
      <c r="N102" s="13" t="s">
        <v>372</v>
      </c>
      <c r="O102" s="12"/>
      <c r="P102" s="12" t="s">
        <v>416</v>
      </c>
      <c r="Q102" s="121" t="s">
        <v>416</v>
      </c>
      <c r="R102" s="119">
        <v>15</v>
      </c>
      <c r="S102" s="202"/>
      <c r="T102" s="202"/>
      <c r="U102" s="202" t="s">
        <v>417</v>
      </c>
      <c r="V102" s="202"/>
      <c r="W102" s="202"/>
      <c r="X102" s="202"/>
      <c r="Y102" s="202"/>
      <c r="Z102" s="202" t="s">
        <v>417</v>
      </c>
      <c r="AA102" s="202"/>
      <c r="AB102" s="202"/>
      <c r="AC102" s="202"/>
      <c r="AD102" s="202"/>
      <c r="AE102" s="202" t="s">
        <v>417</v>
      </c>
      <c r="AF102" s="202"/>
      <c r="AG102" s="202"/>
      <c r="AH102" s="202" t="s">
        <v>417</v>
      </c>
      <c r="AI102" s="202"/>
      <c r="AJ102" s="202"/>
      <c r="AK102" s="202" t="s">
        <v>417</v>
      </c>
      <c r="AL102" s="202"/>
    </row>
    <row r="103" spans="1:38" ht="37.5" customHeight="1" x14ac:dyDescent="0.4">
      <c r="A103" s="116"/>
      <c r="B103" s="6">
        <v>100</v>
      </c>
      <c r="C103" s="6">
        <v>30</v>
      </c>
      <c r="D103" s="7">
        <v>45175</v>
      </c>
      <c r="E103" s="122" t="s">
        <v>407</v>
      </c>
      <c r="F103" s="132" t="s">
        <v>467</v>
      </c>
      <c r="G103" s="126" t="s">
        <v>502</v>
      </c>
      <c r="H103" s="123" t="s">
        <v>363</v>
      </c>
      <c r="I103" s="223" t="str">
        <f t="shared" si="1"/>
        <v>20人以下</v>
      </c>
      <c r="J103" s="91">
        <f t="shared" si="2"/>
        <v>20</v>
      </c>
      <c r="K103" s="93">
        <v>10</v>
      </c>
      <c r="L103" s="93">
        <v>10</v>
      </c>
      <c r="M103" s="16" t="s">
        <v>634</v>
      </c>
      <c r="N103" s="13" t="s">
        <v>377</v>
      </c>
      <c r="O103" s="12"/>
      <c r="P103" s="12"/>
      <c r="Q103" s="121"/>
      <c r="R103" s="119">
        <v>15</v>
      </c>
      <c r="S103" s="202"/>
      <c r="T103" s="202" t="s">
        <v>417</v>
      </c>
      <c r="U103" s="202"/>
      <c r="V103" s="202" t="s">
        <v>417</v>
      </c>
      <c r="W103" s="202"/>
      <c r="X103" s="202"/>
      <c r="Y103" s="202"/>
      <c r="Z103" s="202"/>
      <c r="AA103" s="202"/>
      <c r="AB103" s="202" t="s">
        <v>417</v>
      </c>
      <c r="AC103" s="202"/>
      <c r="AD103" s="202" t="s">
        <v>417</v>
      </c>
      <c r="AE103" s="202"/>
      <c r="AF103" s="202"/>
      <c r="AG103" s="202"/>
      <c r="AH103" s="202"/>
      <c r="AI103" s="202"/>
      <c r="AJ103" s="202"/>
      <c r="AK103" s="202" t="s">
        <v>417</v>
      </c>
      <c r="AL103" s="202"/>
    </row>
    <row r="104" spans="1:38" ht="37.5" customHeight="1" x14ac:dyDescent="0.4">
      <c r="A104" s="116"/>
      <c r="B104" s="6">
        <v>101</v>
      </c>
      <c r="C104" s="6">
        <v>31</v>
      </c>
      <c r="D104" s="7">
        <v>45175</v>
      </c>
      <c r="E104" s="122" t="s">
        <v>407</v>
      </c>
      <c r="F104" s="132" t="s">
        <v>460</v>
      </c>
      <c r="G104" s="126" t="s">
        <v>503</v>
      </c>
      <c r="H104" s="123" t="s">
        <v>364</v>
      </c>
      <c r="I104" s="223" t="str">
        <f t="shared" si="1"/>
        <v>300人超</v>
      </c>
      <c r="J104" s="91">
        <f t="shared" si="2"/>
        <v>320</v>
      </c>
      <c r="K104" s="93">
        <v>245</v>
      </c>
      <c r="L104" s="93">
        <v>75</v>
      </c>
      <c r="M104" s="16" t="s">
        <v>632</v>
      </c>
      <c r="N104" s="13" t="s">
        <v>372</v>
      </c>
      <c r="O104" s="12"/>
      <c r="P104" s="12" t="s">
        <v>416</v>
      </c>
      <c r="Q104" s="121"/>
      <c r="R104" s="119">
        <v>15</v>
      </c>
      <c r="S104" s="202"/>
      <c r="T104" s="202" t="s">
        <v>417</v>
      </c>
      <c r="U104" s="202"/>
      <c r="V104" s="202" t="s">
        <v>417</v>
      </c>
      <c r="W104" s="202"/>
      <c r="X104" s="202"/>
      <c r="Y104" s="202" t="s">
        <v>417</v>
      </c>
      <c r="Z104" s="202" t="s">
        <v>417</v>
      </c>
      <c r="AA104" s="202"/>
      <c r="AB104" s="202"/>
      <c r="AC104" s="202"/>
      <c r="AD104" s="202"/>
      <c r="AE104" s="202" t="s">
        <v>417</v>
      </c>
      <c r="AF104" s="202"/>
      <c r="AG104" s="202"/>
      <c r="AH104" s="202"/>
      <c r="AI104" s="202"/>
      <c r="AJ104" s="202"/>
      <c r="AK104" s="202"/>
      <c r="AL104" s="202"/>
    </row>
    <row r="105" spans="1:38" ht="37.5" customHeight="1" x14ac:dyDescent="0.4">
      <c r="A105" s="116"/>
      <c r="B105" s="6">
        <v>102</v>
      </c>
      <c r="C105" s="6">
        <v>32</v>
      </c>
      <c r="D105" s="7">
        <v>45175</v>
      </c>
      <c r="E105" s="122" t="s">
        <v>407</v>
      </c>
      <c r="F105" s="14" t="s">
        <v>454</v>
      </c>
      <c r="G105" s="127" t="s">
        <v>455</v>
      </c>
      <c r="H105" s="123" t="s">
        <v>365</v>
      </c>
      <c r="I105" s="223" t="str">
        <f t="shared" si="1"/>
        <v>300人超</v>
      </c>
      <c r="J105" s="91">
        <f>SUM(K105+L105)</f>
        <v>366</v>
      </c>
      <c r="K105" s="93">
        <v>344</v>
      </c>
      <c r="L105" s="93">
        <v>22</v>
      </c>
      <c r="M105" s="16" t="s">
        <v>632</v>
      </c>
      <c r="N105" s="13" t="s">
        <v>372</v>
      </c>
      <c r="O105" s="12"/>
      <c r="P105" s="12" t="s">
        <v>416</v>
      </c>
      <c r="Q105" s="121"/>
      <c r="R105" s="119">
        <v>16</v>
      </c>
      <c r="S105" s="202"/>
      <c r="T105" s="202"/>
      <c r="U105" s="202"/>
      <c r="V105" s="202"/>
      <c r="W105" s="202"/>
      <c r="X105" s="202"/>
      <c r="Y105" s="202" t="s">
        <v>417</v>
      </c>
      <c r="Z105" s="202" t="s">
        <v>417</v>
      </c>
      <c r="AA105" s="202"/>
      <c r="AB105" s="202"/>
      <c r="AC105" s="202" t="s">
        <v>417</v>
      </c>
      <c r="AD105" s="202"/>
      <c r="AE105" s="202"/>
      <c r="AF105" s="202"/>
      <c r="AG105" s="202"/>
      <c r="AH105" s="202"/>
      <c r="AI105" s="202"/>
      <c r="AJ105" s="202"/>
      <c r="AK105" s="202" t="s">
        <v>417</v>
      </c>
      <c r="AL105" s="202"/>
    </row>
    <row r="106" spans="1:38" ht="37.5" customHeight="1" x14ac:dyDescent="0.4">
      <c r="A106" s="116"/>
      <c r="B106" s="6">
        <v>103</v>
      </c>
      <c r="C106" s="6">
        <v>33</v>
      </c>
      <c r="D106" s="7">
        <v>45175</v>
      </c>
      <c r="E106" s="122" t="s">
        <v>408</v>
      </c>
      <c r="F106" s="132" t="s">
        <v>438</v>
      </c>
      <c r="G106" s="126" t="s">
        <v>504</v>
      </c>
      <c r="H106" s="123" t="s">
        <v>366</v>
      </c>
      <c r="I106" s="223" t="str">
        <f t="shared" si="1"/>
        <v>20人以下</v>
      </c>
      <c r="J106" s="91">
        <f t="shared" si="2"/>
        <v>15</v>
      </c>
      <c r="K106" s="93">
        <v>8</v>
      </c>
      <c r="L106" s="93">
        <v>7</v>
      </c>
      <c r="M106" s="16" t="s">
        <v>638</v>
      </c>
      <c r="N106" s="13" t="s">
        <v>378</v>
      </c>
      <c r="O106" s="12"/>
      <c r="P106" s="12"/>
      <c r="Q106" s="121"/>
      <c r="R106" s="119">
        <v>15</v>
      </c>
      <c r="S106" s="202"/>
      <c r="T106" s="202"/>
      <c r="U106" s="202" t="s">
        <v>417</v>
      </c>
      <c r="V106" s="202" t="s">
        <v>417</v>
      </c>
      <c r="W106" s="202"/>
      <c r="X106" s="202"/>
      <c r="Y106" s="202"/>
      <c r="Z106" s="202"/>
      <c r="AA106" s="202"/>
      <c r="AB106" s="202"/>
      <c r="AC106" s="202" t="s">
        <v>417</v>
      </c>
      <c r="AD106" s="202"/>
      <c r="AE106" s="202" t="s">
        <v>417</v>
      </c>
      <c r="AF106" s="202"/>
      <c r="AG106" s="202"/>
      <c r="AH106" s="202"/>
      <c r="AI106" s="202"/>
      <c r="AJ106" s="202"/>
      <c r="AK106" s="202" t="s">
        <v>417</v>
      </c>
      <c r="AL106" s="202"/>
    </row>
    <row r="107" spans="1:38" ht="37.5" customHeight="1" x14ac:dyDescent="0.4">
      <c r="A107" s="116"/>
      <c r="B107" s="6">
        <v>104</v>
      </c>
      <c r="C107" s="6">
        <v>34</v>
      </c>
      <c r="D107" s="7">
        <v>45175</v>
      </c>
      <c r="E107" s="122" t="s">
        <v>408</v>
      </c>
      <c r="F107" s="132" t="s">
        <v>462</v>
      </c>
      <c r="G107" s="126" t="s">
        <v>505</v>
      </c>
      <c r="H107" s="123" t="s">
        <v>367</v>
      </c>
      <c r="I107" s="223" t="str">
        <f t="shared" si="1"/>
        <v>300人以下</v>
      </c>
      <c r="J107" s="91">
        <f t="shared" si="2"/>
        <v>205</v>
      </c>
      <c r="K107" s="93">
        <v>47</v>
      </c>
      <c r="L107" s="93">
        <v>158</v>
      </c>
      <c r="M107" s="16" t="s">
        <v>261</v>
      </c>
      <c r="N107" s="13" t="s">
        <v>380</v>
      </c>
      <c r="O107" s="12"/>
      <c r="P107" s="12"/>
      <c r="Q107" s="121"/>
      <c r="R107" s="119">
        <v>15</v>
      </c>
      <c r="S107" s="202"/>
      <c r="T107" s="202" t="s">
        <v>417</v>
      </c>
      <c r="U107" s="202" t="s">
        <v>417</v>
      </c>
      <c r="V107" s="202"/>
      <c r="W107" s="202"/>
      <c r="X107" s="202" t="s">
        <v>417</v>
      </c>
      <c r="Y107" s="202" t="s">
        <v>417</v>
      </c>
      <c r="Z107" s="202"/>
      <c r="AA107" s="202"/>
      <c r="AB107" s="202"/>
      <c r="AC107" s="202"/>
      <c r="AD107" s="202"/>
      <c r="AE107" s="202"/>
      <c r="AF107" s="202"/>
      <c r="AG107" s="202" t="s">
        <v>417</v>
      </c>
      <c r="AH107" s="202"/>
      <c r="AI107" s="202"/>
      <c r="AJ107" s="202"/>
      <c r="AK107" s="202"/>
      <c r="AL107" s="202"/>
    </row>
    <row r="108" spans="1:38" ht="37.5" customHeight="1" x14ac:dyDescent="0.4">
      <c r="A108" s="116"/>
      <c r="B108" s="6">
        <v>105</v>
      </c>
      <c r="C108" s="6">
        <v>35</v>
      </c>
      <c r="D108" s="7">
        <v>45175</v>
      </c>
      <c r="E108" s="122" t="s">
        <v>409</v>
      </c>
      <c r="F108" s="132" t="s">
        <v>451</v>
      </c>
      <c r="G108" s="126" t="s">
        <v>506</v>
      </c>
      <c r="H108" s="123" t="s">
        <v>368</v>
      </c>
      <c r="I108" s="223" t="str">
        <f t="shared" si="1"/>
        <v>50人以下</v>
      </c>
      <c r="J108" s="91">
        <f t="shared" si="2"/>
        <v>28</v>
      </c>
      <c r="K108" s="93">
        <v>19</v>
      </c>
      <c r="L108" s="93">
        <v>9</v>
      </c>
      <c r="M108" s="16" t="s">
        <v>632</v>
      </c>
      <c r="N108" s="13" t="s">
        <v>372</v>
      </c>
      <c r="O108" s="12"/>
      <c r="P108" s="12"/>
      <c r="Q108" s="121"/>
      <c r="R108" s="119">
        <v>14</v>
      </c>
      <c r="S108" s="202"/>
      <c r="T108" s="202"/>
      <c r="U108" s="202" t="s">
        <v>417</v>
      </c>
      <c r="V108" s="202" t="s">
        <v>417</v>
      </c>
      <c r="W108" s="202"/>
      <c r="X108" s="202"/>
      <c r="Y108" s="202"/>
      <c r="Z108" s="202"/>
      <c r="AA108" s="202"/>
      <c r="AB108" s="202"/>
      <c r="AC108" s="202"/>
      <c r="AD108" s="202" t="s">
        <v>417</v>
      </c>
      <c r="AE108" s="202"/>
      <c r="AF108" s="202" t="s">
        <v>417</v>
      </c>
      <c r="AG108" s="202" t="s">
        <v>417</v>
      </c>
      <c r="AH108" s="202"/>
      <c r="AI108" s="202"/>
      <c r="AJ108" s="202"/>
      <c r="AK108" s="202" t="s">
        <v>417</v>
      </c>
      <c r="AL108" s="202"/>
    </row>
    <row r="109" spans="1:38" ht="37.5" customHeight="1" x14ac:dyDescent="0.4">
      <c r="A109" s="116"/>
      <c r="B109" s="6">
        <v>106</v>
      </c>
      <c r="C109" s="6">
        <v>36</v>
      </c>
      <c r="D109" s="7">
        <v>45175</v>
      </c>
      <c r="E109" s="122" t="s">
        <v>409</v>
      </c>
      <c r="F109" s="132" t="s">
        <v>452</v>
      </c>
      <c r="G109" s="126" t="s">
        <v>507</v>
      </c>
      <c r="H109" s="123" t="s">
        <v>369</v>
      </c>
      <c r="I109" s="223" t="str">
        <f t="shared" si="1"/>
        <v>20人以下</v>
      </c>
      <c r="J109" s="129">
        <v>16</v>
      </c>
      <c r="K109" s="92"/>
      <c r="L109" s="92"/>
      <c r="M109" s="16" t="s">
        <v>632</v>
      </c>
      <c r="N109" s="13" t="s">
        <v>372</v>
      </c>
      <c r="O109" s="12"/>
      <c r="P109" s="12"/>
      <c r="Q109" s="121"/>
      <c r="R109" s="119">
        <v>14</v>
      </c>
      <c r="S109" s="202"/>
      <c r="T109" s="202"/>
      <c r="U109" s="202"/>
      <c r="V109" s="202"/>
      <c r="W109" s="202"/>
      <c r="X109" s="202"/>
      <c r="Y109" s="202"/>
      <c r="Z109" s="202"/>
      <c r="AA109" s="202" t="s">
        <v>417</v>
      </c>
      <c r="AB109" s="202"/>
      <c r="AC109" s="202"/>
      <c r="AD109" s="202"/>
      <c r="AE109" s="202"/>
      <c r="AF109" s="202" t="s">
        <v>417</v>
      </c>
      <c r="AG109" s="202" t="s">
        <v>417</v>
      </c>
      <c r="AH109" s="202" t="s">
        <v>417</v>
      </c>
      <c r="AI109" s="202"/>
      <c r="AJ109" s="202"/>
      <c r="AK109" s="202" t="s">
        <v>417</v>
      </c>
      <c r="AL109" s="202" t="s">
        <v>417</v>
      </c>
    </row>
    <row r="110" spans="1:38" ht="37.5" customHeight="1" x14ac:dyDescent="0.4">
      <c r="A110" s="116"/>
      <c r="B110" s="6">
        <v>107</v>
      </c>
      <c r="C110" s="6">
        <v>37</v>
      </c>
      <c r="D110" s="7">
        <v>45175</v>
      </c>
      <c r="E110" s="122" t="s">
        <v>409</v>
      </c>
      <c r="F110" s="132" t="s">
        <v>449</v>
      </c>
      <c r="G110" s="126" t="s">
        <v>450</v>
      </c>
      <c r="H110" s="123" t="s">
        <v>370</v>
      </c>
      <c r="I110" s="223" t="str">
        <f t="shared" si="1"/>
        <v>100人以下</v>
      </c>
      <c r="J110" s="91">
        <f t="shared" si="2"/>
        <v>53</v>
      </c>
      <c r="K110" s="93">
        <v>44</v>
      </c>
      <c r="L110" s="93">
        <v>9</v>
      </c>
      <c r="M110" s="16" t="s">
        <v>632</v>
      </c>
      <c r="N110" s="13" t="s">
        <v>372</v>
      </c>
      <c r="O110" s="12"/>
      <c r="P110" s="12" t="s">
        <v>416</v>
      </c>
      <c r="Q110" s="121"/>
      <c r="R110" s="119">
        <v>14</v>
      </c>
      <c r="S110" s="202"/>
      <c r="T110" s="202"/>
      <c r="U110" s="202" t="s">
        <v>417</v>
      </c>
      <c r="V110" s="202" t="s">
        <v>417</v>
      </c>
      <c r="W110" s="202"/>
      <c r="X110" s="202"/>
      <c r="Y110" s="202"/>
      <c r="Z110" s="202" t="s">
        <v>417</v>
      </c>
      <c r="AA110" s="202" t="s">
        <v>417</v>
      </c>
      <c r="AB110" s="202" t="s">
        <v>417</v>
      </c>
      <c r="AC110" s="202"/>
      <c r="AD110" s="202"/>
      <c r="AE110" s="202" t="s">
        <v>417</v>
      </c>
      <c r="AF110" s="202"/>
      <c r="AG110" s="202"/>
      <c r="AH110" s="202"/>
      <c r="AI110" s="202"/>
      <c r="AJ110" s="202"/>
      <c r="AK110" s="202"/>
      <c r="AL110" s="202"/>
    </row>
    <row r="111" spans="1:38" ht="37.5" customHeight="1" thickBot="1" x14ac:dyDescent="0.45">
      <c r="A111" s="114"/>
      <c r="B111" s="182">
        <v>108</v>
      </c>
      <c r="C111" s="182">
        <v>38</v>
      </c>
      <c r="D111" s="183">
        <v>45175</v>
      </c>
      <c r="E111" s="197" t="s">
        <v>410</v>
      </c>
      <c r="F111" s="198" t="s">
        <v>468</v>
      </c>
      <c r="G111" s="199" t="s">
        <v>508</v>
      </c>
      <c r="H111" s="200" t="s">
        <v>371</v>
      </c>
      <c r="I111" s="223" t="str">
        <f t="shared" si="1"/>
        <v>100人以下</v>
      </c>
      <c r="J111" s="188">
        <f t="shared" si="2"/>
        <v>90</v>
      </c>
      <c r="K111" s="189">
        <v>4</v>
      </c>
      <c r="L111" s="189">
        <v>86</v>
      </c>
      <c r="M111" s="190" t="s">
        <v>261</v>
      </c>
      <c r="N111" s="191" t="s">
        <v>380</v>
      </c>
      <c r="O111" s="192"/>
      <c r="P111" s="192"/>
      <c r="Q111" s="193"/>
      <c r="R111" s="194">
        <v>14</v>
      </c>
      <c r="S111" s="203"/>
      <c r="T111" s="203"/>
      <c r="U111" s="203" t="s">
        <v>417</v>
      </c>
      <c r="V111" s="203"/>
      <c r="W111" s="203" t="s">
        <v>417</v>
      </c>
      <c r="X111" s="203" t="s">
        <v>417</v>
      </c>
      <c r="Y111" s="203"/>
      <c r="Z111" s="203"/>
      <c r="AA111" s="203"/>
      <c r="AB111" s="203"/>
      <c r="AC111" s="203"/>
      <c r="AD111" s="203"/>
      <c r="AE111" s="203"/>
      <c r="AF111" s="203" t="s">
        <v>417</v>
      </c>
      <c r="AG111" s="203" t="s">
        <v>417</v>
      </c>
      <c r="AH111" s="203"/>
      <c r="AI111" s="203"/>
      <c r="AJ111" s="203"/>
      <c r="AK111" s="203" t="s">
        <v>417</v>
      </c>
      <c r="AL111" s="203"/>
    </row>
    <row r="112" spans="1:38" ht="37.5" customHeight="1" x14ac:dyDescent="0.4">
      <c r="A112" s="116"/>
      <c r="B112" s="169">
        <v>109</v>
      </c>
      <c r="C112" s="169">
        <v>1</v>
      </c>
      <c r="D112" s="170">
        <v>45337</v>
      </c>
      <c r="E112" s="171" t="s">
        <v>39</v>
      </c>
      <c r="F112" s="172" t="s">
        <v>755</v>
      </c>
      <c r="G112" s="173" t="s">
        <v>756</v>
      </c>
      <c r="H112" s="204" t="s">
        <v>668</v>
      </c>
      <c r="I112" s="223" t="str">
        <f t="shared" si="1"/>
        <v>20人以下</v>
      </c>
      <c r="J112" s="175">
        <v>14</v>
      </c>
      <c r="K112" s="176">
        <v>12</v>
      </c>
      <c r="L112" s="176">
        <v>2</v>
      </c>
      <c r="M112" s="177" t="s">
        <v>636</v>
      </c>
      <c r="N112" s="205" t="s">
        <v>698</v>
      </c>
      <c r="O112" s="165"/>
      <c r="P112" s="165"/>
      <c r="Q112" s="180"/>
      <c r="R112" s="181">
        <v>14</v>
      </c>
      <c r="S112" s="202"/>
      <c r="T112" s="202"/>
      <c r="U112" s="202"/>
      <c r="V112" s="202"/>
      <c r="W112" s="202"/>
      <c r="X112" s="202" t="s">
        <v>644</v>
      </c>
      <c r="Y112" s="202"/>
      <c r="Z112" s="202" t="s">
        <v>644</v>
      </c>
      <c r="AA112" s="202"/>
      <c r="AB112" s="202"/>
      <c r="AC112" s="202"/>
      <c r="AD112" s="202" t="s">
        <v>644</v>
      </c>
      <c r="AE112" s="202"/>
      <c r="AF112" s="202"/>
      <c r="AG112" s="202" t="s">
        <v>644</v>
      </c>
      <c r="AH112" s="202" t="s">
        <v>644</v>
      </c>
      <c r="AI112" s="202"/>
      <c r="AJ112" s="202"/>
      <c r="AK112" s="202" t="s">
        <v>644</v>
      </c>
      <c r="AL112" s="202"/>
    </row>
    <row r="113" spans="1:38" ht="37.5" customHeight="1" x14ac:dyDescent="0.4">
      <c r="A113" s="116"/>
      <c r="B113" s="6">
        <v>110</v>
      </c>
      <c r="C113" s="6">
        <v>2</v>
      </c>
      <c r="D113" s="7">
        <v>45337</v>
      </c>
      <c r="E113" s="122" t="s">
        <v>39</v>
      </c>
      <c r="F113" s="14" t="s">
        <v>757</v>
      </c>
      <c r="G113" s="127" t="s">
        <v>758</v>
      </c>
      <c r="H113" s="206" t="s">
        <v>669</v>
      </c>
      <c r="I113" s="223" t="str">
        <f t="shared" si="1"/>
        <v>50人以下</v>
      </c>
      <c r="J113" s="91">
        <v>36</v>
      </c>
      <c r="K113" s="93">
        <v>11</v>
      </c>
      <c r="L113" s="93">
        <v>25</v>
      </c>
      <c r="M113" s="16" t="s">
        <v>261</v>
      </c>
      <c r="N113" s="207" t="s">
        <v>699</v>
      </c>
      <c r="O113" s="12"/>
      <c r="P113" s="12"/>
      <c r="Q113" s="121"/>
      <c r="R113" s="119">
        <v>14</v>
      </c>
      <c r="S113" s="202" t="s">
        <v>644</v>
      </c>
      <c r="T113" s="202"/>
      <c r="U113" s="202"/>
      <c r="V113" s="202"/>
      <c r="W113" s="202" t="s">
        <v>644</v>
      </c>
      <c r="X113" s="202" t="s">
        <v>644</v>
      </c>
      <c r="Y113" s="202"/>
      <c r="Z113" s="202" t="s">
        <v>644</v>
      </c>
      <c r="AA113" s="202"/>
      <c r="AB113" s="202"/>
      <c r="AC113" s="202"/>
      <c r="AD113" s="202"/>
      <c r="AE113" s="202"/>
      <c r="AF113" s="202"/>
      <c r="AG113" s="202" t="s">
        <v>644</v>
      </c>
      <c r="AH113" s="202"/>
      <c r="AI113" s="202"/>
      <c r="AJ113" s="202"/>
      <c r="AK113" s="202" t="s">
        <v>644</v>
      </c>
      <c r="AL113" s="202"/>
    </row>
    <row r="114" spans="1:38" ht="37.5" customHeight="1" x14ac:dyDescent="0.4">
      <c r="A114" s="116"/>
      <c r="B114" s="6">
        <v>111</v>
      </c>
      <c r="C114" s="6">
        <v>3</v>
      </c>
      <c r="D114" s="7">
        <v>45337</v>
      </c>
      <c r="E114" s="122" t="s">
        <v>39</v>
      </c>
      <c r="F114" s="138" t="s">
        <v>759</v>
      </c>
      <c r="G114" s="128" t="s">
        <v>760</v>
      </c>
      <c r="H114" s="208" t="s">
        <v>670</v>
      </c>
      <c r="I114" s="223" t="str">
        <f t="shared" si="1"/>
        <v>50人以下</v>
      </c>
      <c r="J114" s="129">
        <v>23</v>
      </c>
      <c r="K114" s="93">
        <v>3</v>
      </c>
      <c r="L114" s="93">
        <v>20</v>
      </c>
      <c r="M114" s="16" t="s">
        <v>631</v>
      </c>
      <c r="N114" s="209" t="s">
        <v>700</v>
      </c>
      <c r="O114" s="12"/>
      <c r="P114" s="12"/>
      <c r="Q114" s="121"/>
      <c r="R114" s="119">
        <v>16</v>
      </c>
      <c r="S114" s="202"/>
      <c r="T114" s="202"/>
      <c r="U114" s="202"/>
      <c r="V114" s="202"/>
      <c r="W114" s="202" t="s">
        <v>644</v>
      </c>
      <c r="X114" s="202"/>
      <c r="Y114" s="202"/>
      <c r="Z114" s="202"/>
      <c r="AA114" s="202"/>
      <c r="AB114" s="202"/>
      <c r="AC114" s="202" t="s">
        <v>644</v>
      </c>
      <c r="AD114" s="202"/>
      <c r="AE114" s="202" t="s">
        <v>644</v>
      </c>
      <c r="AF114" s="202"/>
      <c r="AG114" s="202"/>
      <c r="AH114" s="202"/>
      <c r="AI114" s="202"/>
      <c r="AJ114" s="202"/>
      <c r="AK114" s="202" t="s">
        <v>644</v>
      </c>
      <c r="AL114" s="202"/>
    </row>
    <row r="115" spans="1:38" ht="37.5" customHeight="1" x14ac:dyDescent="0.4">
      <c r="A115" s="116"/>
      <c r="B115" s="6">
        <v>112</v>
      </c>
      <c r="C115" s="6">
        <v>4</v>
      </c>
      <c r="D115" s="7">
        <v>45337</v>
      </c>
      <c r="E115" s="122" t="s">
        <v>39</v>
      </c>
      <c r="F115" s="132" t="s">
        <v>761</v>
      </c>
      <c r="G115" s="126" t="s">
        <v>762</v>
      </c>
      <c r="H115" s="206" t="s">
        <v>671</v>
      </c>
      <c r="I115" s="223" t="str">
        <f t="shared" si="1"/>
        <v>50人以下</v>
      </c>
      <c r="J115" s="91">
        <v>24</v>
      </c>
      <c r="K115" s="93">
        <v>19</v>
      </c>
      <c r="L115" s="93">
        <v>5</v>
      </c>
      <c r="M115" s="16" t="s">
        <v>261</v>
      </c>
      <c r="N115" s="207" t="s">
        <v>699</v>
      </c>
      <c r="O115" s="12"/>
      <c r="P115" s="12"/>
      <c r="Q115" s="121"/>
      <c r="R115" s="119">
        <v>14</v>
      </c>
      <c r="S115" s="202"/>
      <c r="T115" s="202" t="s">
        <v>644</v>
      </c>
      <c r="U115" s="202"/>
      <c r="V115" s="202"/>
      <c r="W115" s="202"/>
      <c r="X115" s="202" t="s">
        <v>644</v>
      </c>
      <c r="Y115" s="202"/>
      <c r="Z115" s="202" t="s">
        <v>644</v>
      </c>
      <c r="AA115" s="202"/>
      <c r="AB115" s="202"/>
      <c r="AC115" s="202"/>
      <c r="AD115" s="202"/>
      <c r="AE115" s="202"/>
      <c r="AF115" s="202"/>
      <c r="AG115" s="202" t="s">
        <v>644</v>
      </c>
      <c r="AH115" s="202" t="s">
        <v>644</v>
      </c>
      <c r="AI115" s="202"/>
      <c r="AJ115" s="202" t="s">
        <v>644</v>
      </c>
      <c r="AK115" s="202"/>
      <c r="AL115" s="202"/>
    </row>
    <row r="116" spans="1:38" ht="37.5" customHeight="1" x14ac:dyDescent="0.4">
      <c r="A116" s="116"/>
      <c r="B116" s="6">
        <v>113</v>
      </c>
      <c r="C116" s="6">
        <v>5</v>
      </c>
      <c r="D116" s="7">
        <v>45337</v>
      </c>
      <c r="E116" s="122" t="s">
        <v>39</v>
      </c>
      <c r="F116" s="132" t="s">
        <v>657</v>
      </c>
      <c r="G116" s="126" t="s">
        <v>763</v>
      </c>
      <c r="H116" s="206" t="s">
        <v>672</v>
      </c>
      <c r="I116" s="223" t="str">
        <f t="shared" si="1"/>
        <v>300人超</v>
      </c>
      <c r="J116" s="91">
        <v>658</v>
      </c>
      <c r="K116" s="93">
        <v>330</v>
      </c>
      <c r="L116" s="93">
        <v>328</v>
      </c>
      <c r="M116" s="16" t="s">
        <v>638</v>
      </c>
      <c r="N116" s="210" t="s">
        <v>701</v>
      </c>
      <c r="O116" s="12"/>
      <c r="P116" s="12"/>
      <c r="Q116" s="121"/>
      <c r="R116" s="119">
        <v>14</v>
      </c>
      <c r="S116" s="202"/>
      <c r="T116" s="202" t="s">
        <v>644</v>
      </c>
      <c r="U116" s="202"/>
      <c r="V116" s="202" t="s">
        <v>644</v>
      </c>
      <c r="W116" s="202"/>
      <c r="X116" s="202" t="s">
        <v>644</v>
      </c>
      <c r="Y116" s="202" t="s">
        <v>644</v>
      </c>
      <c r="Z116" s="202"/>
      <c r="AA116" s="202"/>
      <c r="AB116" s="202"/>
      <c r="AC116" s="202" t="s">
        <v>644</v>
      </c>
      <c r="AD116" s="202"/>
      <c r="AE116" s="202"/>
      <c r="AF116" s="202"/>
      <c r="AG116" s="202" t="s">
        <v>644</v>
      </c>
      <c r="AH116" s="202"/>
      <c r="AI116" s="202"/>
      <c r="AJ116" s="202"/>
      <c r="AK116" s="202"/>
      <c r="AL116" s="202"/>
    </row>
    <row r="117" spans="1:38" ht="37.5" customHeight="1" x14ac:dyDescent="0.4">
      <c r="A117" s="116"/>
      <c r="B117" s="6">
        <v>114</v>
      </c>
      <c r="C117" s="6">
        <v>6</v>
      </c>
      <c r="D117" s="7">
        <v>45337</v>
      </c>
      <c r="E117" s="122" t="s">
        <v>39</v>
      </c>
      <c r="F117" s="132" t="s">
        <v>538</v>
      </c>
      <c r="G117" s="145" t="s">
        <v>764</v>
      </c>
      <c r="H117" s="208" t="s">
        <v>673</v>
      </c>
      <c r="I117" s="223" t="str">
        <f t="shared" si="1"/>
        <v>20人以下</v>
      </c>
      <c r="J117" s="91">
        <v>15</v>
      </c>
      <c r="K117" s="93">
        <v>2</v>
      </c>
      <c r="L117" s="93">
        <v>13</v>
      </c>
      <c r="M117" s="16" t="s">
        <v>637</v>
      </c>
      <c r="N117" s="211" t="s">
        <v>702</v>
      </c>
      <c r="O117" s="12"/>
      <c r="P117" s="12"/>
      <c r="Q117" s="121"/>
      <c r="R117" s="119">
        <v>14</v>
      </c>
      <c r="S117" s="202"/>
      <c r="T117" s="202"/>
      <c r="U117" s="202" t="s">
        <v>644</v>
      </c>
      <c r="V117" s="202" t="s">
        <v>644</v>
      </c>
      <c r="W117" s="202" t="s">
        <v>644</v>
      </c>
      <c r="X117" s="202" t="s">
        <v>644</v>
      </c>
      <c r="Y117" s="202"/>
      <c r="Z117" s="202"/>
      <c r="AA117" s="202"/>
      <c r="AB117" s="202"/>
      <c r="AC117" s="202"/>
      <c r="AD117" s="202" t="s">
        <v>644</v>
      </c>
      <c r="AE117" s="202"/>
      <c r="AF117" s="202"/>
      <c r="AG117" s="202"/>
      <c r="AH117" s="202"/>
      <c r="AI117" s="202"/>
      <c r="AJ117" s="202"/>
      <c r="AK117" s="202" t="s">
        <v>644</v>
      </c>
      <c r="AL117" s="202"/>
    </row>
    <row r="118" spans="1:38" ht="37.5" customHeight="1" x14ac:dyDescent="0.4">
      <c r="A118" s="116"/>
      <c r="B118" s="6">
        <v>115</v>
      </c>
      <c r="C118" s="6">
        <v>7</v>
      </c>
      <c r="D118" s="7">
        <v>45337</v>
      </c>
      <c r="E118" s="122" t="s">
        <v>39</v>
      </c>
      <c r="F118" s="132" t="s">
        <v>765</v>
      </c>
      <c r="G118" s="126" t="s">
        <v>766</v>
      </c>
      <c r="H118" s="206" t="s">
        <v>674</v>
      </c>
      <c r="I118" s="223" t="str">
        <f t="shared" si="1"/>
        <v>300人以下</v>
      </c>
      <c r="J118" s="129">
        <v>123</v>
      </c>
      <c r="K118" s="92">
        <v>36</v>
      </c>
      <c r="L118" s="92">
        <v>87</v>
      </c>
      <c r="M118" s="16" t="s">
        <v>641</v>
      </c>
      <c r="N118" s="212" t="s">
        <v>703</v>
      </c>
      <c r="O118" s="12"/>
      <c r="P118" s="12"/>
      <c r="Q118" s="121"/>
      <c r="R118" s="119">
        <v>15</v>
      </c>
      <c r="S118" s="202"/>
      <c r="T118" s="202" t="s">
        <v>644</v>
      </c>
      <c r="U118" s="202"/>
      <c r="V118" s="202"/>
      <c r="W118" s="202"/>
      <c r="X118" s="202" t="s">
        <v>644</v>
      </c>
      <c r="Y118" s="202"/>
      <c r="Z118" s="202"/>
      <c r="AA118" s="202"/>
      <c r="AB118" s="202"/>
      <c r="AC118" s="202"/>
      <c r="AD118" s="202"/>
      <c r="AE118" s="202"/>
      <c r="AF118" s="202"/>
      <c r="AG118" s="202" t="s">
        <v>644</v>
      </c>
      <c r="AH118" s="202"/>
      <c r="AI118" s="202"/>
      <c r="AJ118" s="202" t="s">
        <v>644</v>
      </c>
      <c r="AK118" s="202" t="s">
        <v>644</v>
      </c>
      <c r="AL118" s="202"/>
    </row>
    <row r="119" spans="1:38" ht="37.5" customHeight="1" x14ac:dyDescent="0.4">
      <c r="A119" s="116"/>
      <c r="B119" s="6">
        <v>116</v>
      </c>
      <c r="C119" s="6">
        <v>8</v>
      </c>
      <c r="D119" s="7">
        <v>45337</v>
      </c>
      <c r="E119" s="122" t="s">
        <v>39</v>
      </c>
      <c r="F119" s="132" t="s">
        <v>767</v>
      </c>
      <c r="G119" s="126" t="s">
        <v>768</v>
      </c>
      <c r="H119" s="206" t="s">
        <v>675</v>
      </c>
      <c r="I119" s="223" t="str">
        <f t="shared" si="1"/>
        <v>20人以下</v>
      </c>
      <c r="J119" s="91">
        <v>19</v>
      </c>
      <c r="K119" s="93">
        <v>15</v>
      </c>
      <c r="L119" s="93">
        <v>4</v>
      </c>
      <c r="M119" s="16" t="s">
        <v>175</v>
      </c>
      <c r="N119" s="213" t="s">
        <v>704</v>
      </c>
      <c r="O119" s="12"/>
      <c r="P119" s="12"/>
      <c r="Q119" s="121"/>
      <c r="R119" s="119">
        <v>14</v>
      </c>
      <c r="S119" s="202"/>
      <c r="T119" s="202"/>
      <c r="U119" s="202"/>
      <c r="V119" s="202"/>
      <c r="W119" s="202"/>
      <c r="X119" s="202"/>
      <c r="Y119" s="202" t="s">
        <v>644</v>
      </c>
      <c r="Z119" s="202" t="s">
        <v>644</v>
      </c>
      <c r="AA119" s="202"/>
      <c r="AB119" s="202"/>
      <c r="AC119" s="202" t="s">
        <v>644</v>
      </c>
      <c r="AD119" s="202" t="s">
        <v>644</v>
      </c>
      <c r="AE119" s="202"/>
      <c r="AF119" s="202"/>
      <c r="AG119" s="202" t="s">
        <v>644</v>
      </c>
      <c r="AH119" s="202"/>
      <c r="AI119" s="202"/>
      <c r="AJ119" s="202"/>
      <c r="AK119" s="202" t="s">
        <v>644</v>
      </c>
      <c r="AL119" s="202"/>
    </row>
    <row r="120" spans="1:38" ht="37.5" customHeight="1" x14ac:dyDescent="0.4">
      <c r="A120" s="116"/>
      <c r="B120" s="6">
        <v>117</v>
      </c>
      <c r="C120" s="6">
        <v>9</v>
      </c>
      <c r="D120" s="7">
        <v>45337</v>
      </c>
      <c r="E120" s="122" t="s">
        <v>39</v>
      </c>
      <c r="F120" s="132" t="s">
        <v>769</v>
      </c>
      <c r="G120" s="126" t="s">
        <v>770</v>
      </c>
      <c r="H120" s="166" t="s">
        <v>710</v>
      </c>
      <c r="I120" s="223" t="str">
        <f t="shared" si="1"/>
        <v>300人以下</v>
      </c>
      <c r="J120" s="91">
        <v>130</v>
      </c>
      <c r="K120" s="167">
        <v>10</v>
      </c>
      <c r="L120" s="167">
        <v>120</v>
      </c>
      <c r="M120" s="86" t="s">
        <v>638</v>
      </c>
      <c r="N120" s="166" t="s">
        <v>378</v>
      </c>
      <c r="O120" s="165"/>
      <c r="P120" s="12"/>
      <c r="Q120" s="121"/>
      <c r="R120" s="119">
        <v>14</v>
      </c>
      <c r="S120" s="202" t="s">
        <v>644</v>
      </c>
      <c r="T120" s="202" t="s">
        <v>644</v>
      </c>
      <c r="U120" s="202"/>
      <c r="V120" s="202"/>
      <c r="W120" s="202" t="s">
        <v>644</v>
      </c>
      <c r="X120" s="202"/>
      <c r="Y120" s="202"/>
      <c r="Z120" s="202"/>
      <c r="AA120" s="202"/>
      <c r="AB120" s="202" t="s">
        <v>644</v>
      </c>
      <c r="AC120" s="202" t="s">
        <v>644</v>
      </c>
      <c r="AD120" s="202"/>
      <c r="AE120" s="202"/>
      <c r="AF120" s="202"/>
      <c r="AG120" s="202"/>
      <c r="AH120" s="202"/>
      <c r="AI120" s="202"/>
      <c r="AJ120" s="202"/>
      <c r="AK120" s="202" t="s">
        <v>644</v>
      </c>
      <c r="AL120" s="202"/>
    </row>
    <row r="121" spans="1:38" ht="37.5" customHeight="1" x14ac:dyDescent="0.4">
      <c r="A121" s="116"/>
      <c r="B121" s="6">
        <v>118</v>
      </c>
      <c r="C121" s="6">
        <v>10</v>
      </c>
      <c r="D121" s="7">
        <v>45337</v>
      </c>
      <c r="E121" s="122" t="s">
        <v>39</v>
      </c>
      <c r="F121" s="132" t="s">
        <v>771</v>
      </c>
      <c r="G121" s="126" t="s">
        <v>772</v>
      </c>
      <c r="H121" s="206" t="s">
        <v>676</v>
      </c>
      <c r="I121" s="223" t="str">
        <f t="shared" si="1"/>
        <v>20人以下</v>
      </c>
      <c r="J121" s="91">
        <v>6</v>
      </c>
      <c r="K121" s="92">
        <v>0</v>
      </c>
      <c r="L121" s="92">
        <v>6</v>
      </c>
      <c r="M121" s="164" t="s">
        <v>631</v>
      </c>
      <c r="N121" s="212" t="s">
        <v>700</v>
      </c>
      <c r="O121" s="12"/>
      <c r="P121" s="12"/>
      <c r="Q121" s="121"/>
      <c r="R121" s="119">
        <v>14</v>
      </c>
      <c r="S121" s="202"/>
      <c r="T121" s="202"/>
      <c r="U121" s="202"/>
      <c r="V121" s="202"/>
      <c r="W121" s="202" t="s">
        <v>644</v>
      </c>
      <c r="X121" s="202" t="s">
        <v>644</v>
      </c>
      <c r="Y121" s="202"/>
      <c r="Z121" s="202"/>
      <c r="AA121" s="202" t="s">
        <v>644</v>
      </c>
      <c r="AB121" s="202"/>
      <c r="AC121" s="202"/>
      <c r="AD121" s="202" t="s">
        <v>644</v>
      </c>
      <c r="AE121" s="202"/>
      <c r="AF121" s="202"/>
      <c r="AG121" s="202" t="s">
        <v>644</v>
      </c>
      <c r="AH121" s="202"/>
      <c r="AI121" s="202"/>
      <c r="AJ121" s="202"/>
      <c r="AK121" s="202" t="s">
        <v>644</v>
      </c>
      <c r="AL121" s="202"/>
    </row>
    <row r="122" spans="1:38" ht="37.5" customHeight="1" x14ac:dyDescent="0.4">
      <c r="A122" s="116"/>
      <c r="B122" s="6">
        <v>119</v>
      </c>
      <c r="C122" s="6">
        <v>11</v>
      </c>
      <c r="D122" s="7">
        <v>45337</v>
      </c>
      <c r="E122" s="122" t="s">
        <v>39</v>
      </c>
      <c r="F122" s="132" t="s">
        <v>773</v>
      </c>
      <c r="G122" s="126" t="s">
        <v>774</v>
      </c>
      <c r="H122" s="206" t="s">
        <v>677</v>
      </c>
      <c r="I122" s="223" t="str">
        <f t="shared" si="1"/>
        <v>300人以下</v>
      </c>
      <c r="J122" s="91">
        <v>186</v>
      </c>
      <c r="K122" s="93">
        <v>146</v>
      </c>
      <c r="L122" s="93">
        <v>40</v>
      </c>
      <c r="M122" s="16" t="s">
        <v>639</v>
      </c>
      <c r="N122" s="212" t="s">
        <v>705</v>
      </c>
      <c r="O122" s="12"/>
      <c r="P122" s="12"/>
      <c r="Q122" s="121"/>
      <c r="R122" s="119">
        <v>14</v>
      </c>
      <c r="S122" s="202"/>
      <c r="T122" s="202" t="s">
        <v>644</v>
      </c>
      <c r="U122" s="202" t="s">
        <v>644</v>
      </c>
      <c r="V122" s="202"/>
      <c r="W122" s="202"/>
      <c r="X122" s="202"/>
      <c r="Y122" s="202" t="s">
        <v>644</v>
      </c>
      <c r="Z122" s="202" t="s">
        <v>644</v>
      </c>
      <c r="AA122" s="202"/>
      <c r="AB122" s="202" t="s">
        <v>644</v>
      </c>
      <c r="AC122" s="202"/>
      <c r="AD122" s="202"/>
      <c r="AE122" s="202" t="s">
        <v>644</v>
      </c>
      <c r="AF122" s="202"/>
      <c r="AG122" s="202"/>
      <c r="AH122" s="202"/>
      <c r="AI122" s="202"/>
      <c r="AJ122" s="202"/>
      <c r="AK122" s="202"/>
      <c r="AL122" s="202"/>
    </row>
    <row r="123" spans="1:38" ht="37.5" customHeight="1" x14ac:dyDescent="0.4">
      <c r="A123" s="116"/>
      <c r="B123" s="6">
        <v>120</v>
      </c>
      <c r="C123" s="6">
        <v>12</v>
      </c>
      <c r="D123" s="7">
        <v>45337</v>
      </c>
      <c r="E123" s="122" t="s">
        <v>39</v>
      </c>
      <c r="F123" s="132" t="s">
        <v>775</v>
      </c>
      <c r="G123" s="126" t="s">
        <v>776</v>
      </c>
      <c r="H123" s="214" t="s">
        <v>678</v>
      </c>
      <c r="I123" s="223" t="str">
        <f t="shared" si="1"/>
        <v>300人以下</v>
      </c>
      <c r="J123" s="91">
        <v>182</v>
      </c>
      <c r="K123" s="93">
        <v>12</v>
      </c>
      <c r="L123" s="93">
        <v>170</v>
      </c>
      <c r="M123" s="16" t="s">
        <v>634</v>
      </c>
      <c r="N123" s="212" t="s">
        <v>706</v>
      </c>
      <c r="O123" s="12"/>
      <c r="P123" s="12"/>
      <c r="Q123" s="121"/>
      <c r="R123" s="119">
        <v>14</v>
      </c>
      <c r="S123" s="202"/>
      <c r="T123" s="202"/>
      <c r="U123" s="202" t="s">
        <v>644</v>
      </c>
      <c r="V123" s="202"/>
      <c r="W123" s="202" t="s">
        <v>644</v>
      </c>
      <c r="X123" s="202"/>
      <c r="Y123" s="202"/>
      <c r="Z123" s="202"/>
      <c r="AA123" s="202"/>
      <c r="AB123" s="202"/>
      <c r="AC123" s="202" t="s">
        <v>644</v>
      </c>
      <c r="AD123" s="202"/>
      <c r="AE123" s="202"/>
      <c r="AF123" s="202"/>
      <c r="AG123" s="202"/>
      <c r="AH123" s="202" t="s">
        <v>644</v>
      </c>
      <c r="AI123" s="202"/>
      <c r="AJ123" s="202" t="s">
        <v>644</v>
      </c>
      <c r="AK123" s="202" t="s">
        <v>644</v>
      </c>
      <c r="AL123" s="202"/>
    </row>
    <row r="124" spans="1:38" ht="37.5" customHeight="1" x14ac:dyDescent="0.4">
      <c r="A124" s="116"/>
      <c r="B124" s="6">
        <v>121</v>
      </c>
      <c r="C124" s="6">
        <v>13</v>
      </c>
      <c r="D124" s="7">
        <v>45337</v>
      </c>
      <c r="E124" s="122" t="s">
        <v>39</v>
      </c>
      <c r="F124" s="132" t="s">
        <v>538</v>
      </c>
      <c r="G124" s="145" t="s">
        <v>777</v>
      </c>
      <c r="H124" s="215" t="s">
        <v>679</v>
      </c>
      <c r="I124" s="223" t="str">
        <f t="shared" si="1"/>
        <v>300人超</v>
      </c>
      <c r="J124" s="91">
        <v>451</v>
      </c>
      <c r="K124" s="93">
        <v>46</v>
      </c>
      <c r="L124" s="93">
        <v>405</v>
      </c>
      <c r="M124" s="16" t="s">
        <v>639</v>
      </c>
      <c r="N124" s="212" t="s">
        <v>705</v>
      </c>
      <c r="O124" s="12"/>
      <c r="P124" s="12"/>
      <c r="Q124" s="121"/>
      <c r="R124" s="119">
        <v>14</v>
      </c>
      <c r="S124" s="202"/>
      <c r="T124" s="202"/>
      <c r="U124" s="202" t="s">
        <v>644</v>
      </c>
      <c r="V124" s="202"/>
      <c r="W124" s="202"/>
      <c r="X124" s="202"/>
      <c r="Y124" s="202"/>
      <c r="Z124" s="202"/>
      <c r="AA124" s="202"/>
      <c r="AB124" s="202" t="s">
        <v>644</v>
      </c>
      <c r="AC124" s="202" t="s">
        <v>644</v>
      </c>
      <c r="AD124" s="202" t="s">
        <v>644</v>
      </c>
      <c r="AE124" s="202" t="s">
        <v>644</v>
      </c>
      <c r="AF124" s="202"/>
      <c r="AG124" s="202" t="s">
        <v>644</v>
      </c>
      <c r="AH124" s="202"/>
      <c r="AI124" s="202"/>
      <c r="AJ124" s="202"/>
      <c r="AK124" s="202"/>
      <c r="AL124" s="202"/>
    </row>
    <row r="125" spans="1:38" ht="37.5" customHeight="1" x14ac:dyDescent="0.4">
      <c r="A125" s="116"/>
      <c r="B125" s="6">
        <v>122</v>
      </c>
      <c r="C125" s="6">
        <v>14</v>
      </c>
      <c r="D125" s="7">
        <v>45337</v>
      </c>
      <c r="E125" s="122" t="s">
        <v>39</v>
      </c>
      <c r="F125" s="132" t="s">
        <v>778</v>
      </c>
      <c r="G125" s="126" t="s">
        <v>779</v>
      </c>
      <c r="H125" s="206" t="s">
        <v>680</v>
      </c>
      <c r="I125" s="223" t="str">
        <f t="shared" si="1"/>
        <v>50人以下</v>
      </c>
      <c r="J125" s="91">
        <v>45</v>
      </c>
      <c r="K125" s="93">
        <v>28</v>
      </c>
      <c r="L125" s="93">
        <v>22</v>
      </c>
      <c r="M125" s="16" t="s">
        <v>634</v>
      </c>
      <c r="N125" s="212" t="s">
        <v>706</v>
      </c>
      <c r="O125" s="12"/>
      <c r="P125" s="12"/>
      <c r="Q125" s="121"/>
      <c r="R125" s="119">
        <v>17</v>
      </c>
      <c r="S125" s="202"/>
      <c r="T125" s="202"/>
      <c r="U125" s="202"/>
      <c r="V125" s="202"/>
      <c r="W125" s="202"/>
      <c r="X125" s="202" t="s">
        <v>644</v>
      </c>
      <c r="Y125" s="202"/>
      <c r="Z125" s="202"/>
      <c r="AA125" s="202" t="s">
        <v>644</v>
      </c>
      <c r="AB125" s="202"/>
      <c r="AC125" s="202"/>
      <c r="AD125" s="202"/>
      <c r="AE125" s="202" t="s">
        <v>644</v>
      </c>
      <c r="AF125" s="202"/>
      <c r="AG125" s="202"/>
      <c r="AH125" s="202"/>
      <c r="AI125" s="202"/>
      <c r="AJ125" s="202"/>
      <c r="AK125" s="202"/>
      <c r="AL125" s="202"/>
    </row>
    <row r="126" spans="1:38" ht="37.5" customHeight="1" x14ac:dyDescent="0.4">
      <c r="A126" s="116"/>
      <c r="B126" s="6">
        <v>123</v>
      </c>
      <c r="C126" s="6">
        <v>15</v>
      </c>
      <c r="D126" s="7">
        <v>45337</v>
      </c>
      <c r="E126" s="122" t="s">
        <v>248</v>
      </c>
      <c r="F126" s="14" t="s">
        <v>718</v>
      </c>
      <c r="G126" s="127" t="s">
        <v>719</v>
      </c>
      <c r="H126" s="206" t="s">
        <v>681</v>
      </c>
      <c r="I126" s="223" t="str">
        <f t="shared" si="1"/>
        <v>300人超</v>
      </c>
      <c r="J126" s="91">
        <v>384</v>
      </c>
      <c r="K126" s="93">
        <v>324</v>
      </c>
      <c r="L126" s="93">
        <v>58</v>
      </c>
      <c r="M126" s="16" t="s">
        <v>632</v>
      </c>
      <c r="N126" s="213" t="s">
        <v>707</v>
      </c>
      <c r="O126" s="12"/>
      <c r="P126" s="12"/>
      <c r="Q126" s="121"/>
      <c r="R126" s="119">
        <v>14</v>
      </c>
      <c r="S126" s="202"/>
      <c r="T126" s="202"/>
      <c r="U126" s="202"/>
      <c r="V126" s="202"/>
      <c r="W126" s="202"/>
      <c r="X126" s="202" t="s">
        <v>644</v>
      </c>
      <c r="Y126" s="202" t="s">
        <v>644</v>
      </c>
      <c r="Z126" s="202" t="s">
        <v>644</v>
      </c>
      <c r="AA126" s="202" t="s">
        <v>644</v>
      </c>
      <c r="AB126" s="202"/>
      <c r="AC126" s="202"/>
      <c r="AD126" s="202"/>
      <c r="AE126" s="202" t="s">
        <v>644</v>
      </c>
      <c r="AF126" s="202"/>
      <c r="AG126" s="202" t="s">
        <v>644</v>
      </c>
      <c r="AH126" s="202"/>
      <c r="AI126" s="202"/>
      <c r="AJ126" s="202"/>
      <c r="AK126" s="202"/>
      <c r="AL126" s="202"/>
    </row>
    <row r="127" spans="1:38" ht="37.5" customHeight="1" x14ac:dyDescent="0.4">
      <c r="A127" s="116"/>
      <c r="B127" s="6">
        <v>124</v>
      </c>
      <c r="C127" s="6">
        <v>16</v>
      </c>
      <c r="D127" s="7">
        <v>45337</v>
      </c>
      <c r="E127" s="122" t="s">
        <v>248</v>
      </c>
      <c r="F127" s="132" t="s">
        <v>720</v>
      </c>
      <c r="G127" s="126" t="s">
        <v>721</v>
      </c>
      <c r="H127" s="215" t="s">
        <v>682</v>
      </c>
      <c r="I127" s="223" t="str">
        <f t="shared" si="1"/>
        <v>300人超</v>
      </c>
      <c r="J127" s="91">
        <v>430</v>
      </c>
      <c r="K127" s="93">
        <v>169</v>
      </c>
      <c r="L127" s="93">
        <v>261</v>
      </c>
      <c r="M127" s="16" t="s">
        <v>632</v>
      </c>
      <c r="N127" s="213" t="s">
        <v>707</v>
      </c>
      <c r="O127" s="12"/>
      <c r="P127" s="12"/>
      <c r="Q127" s="121"/>
      <c r="R127" s="119">
        <v>18</v>
      </c>
      <c r="S127" s="202"/>
      <c r="T127" s="202"/>
      <c r="U127" s="202"/>
      <c r="V127" s="202"/>
      <c r="W127" s="202" t="s">
        <v>644</v>
      </c>
      <c r="X127" s="202"/>
      <c r="Y127" s="202"/>
      <c r="Z127" s="202"/>
      <c r="AA127" s="202"/>
      <c r="AB127" s="202"/>
      <c r="AC127" s="202" t="s">
        <v>644</v>
      </c>
      <c r="AD127" s="202"/>
      <c r="AE127" s="202"/>
      <c r="AF127" s="202"/>
      <c r="AG127" s="202"/>
      <c r="AH127" s="202"/>
      <c r="AI127" s="202"/>
      <c r="AJ127" s="202"/>
      <c r="AK127" s="202"/>
      <c r="AL127" s="202"/>
    </row>
    <row r="128" spans="1:38" ht="37.5" customHeight="1" x14ac:dyDescent="0.4">
      <c r="A128" s="116"/>
      <c r="B128" s="6">
        <v>125</v>
      </c>
      <c r="C128" s="6">
        <v>17</v>
      </c>
      <c r="D128" s="7">
        <v>45337</v>
      </c>
      <c r="E128" s="122" t="s">
        <v>248</v>
      </c>
      <c r="F128" s="132" t="s">
        <v>722</v>
      </c>
      <c r="G128" s="126" t="s">
        <v>723</v>
      </c>
      <c r="H128" s="206" t="s">
        <v>683</v>
      </c>
      <c r="I128" s="223" t="str">
        <f t="shared" si="1"/>
        <v>20人以下</v>
      </c>
      <c r="J128" s="91">
        <v>17</v>
      </c>
      <c r="K128" s="93">
        <v>11</v>
      </c>
      <c r="L128" s="93">
        <v>6</v>
      </c>
      <c r="M128" s="16" t="s">
        <v>175</v>
      </c>
      <c r="N128" s="213" t="s">
        <v>704</v>
      </c>
      <c r="O128" s="12"/>
      <c r="P128" s="12"/>
      <c r="Q128" s="121"/>
      <c r="R128" s="119">
        <v>15</v>
      </c>
      <c r="S128" s="202"/>
      <c r="T128" s="202"/>
      <c r="U128" s="202"/>
      <c r="V128" s="202" t="s">
        <v>644</v>
      </c>
      <c r="W128" s="202"/>
      <c r="X128" s="202" t="s">
        <v>644</v>
      </c>
      <c r="Y128" s="202"/>
      <c r="Z128" s="202"/>
      <c r="AA128" s="202"/>
      <c r="AB128" s="202"/>
      <c r="AC128" s="202" t="s">
        <v>644</v>
      </c>
      <c r="AD128" s="202"/>
      <c r="AE128" s="202"/>
      <c r="AF128" s="202" t="s">
        <v>644</v>
      </c>
      <c r="AG128" s="202" t="s">
        <v>644</v>
      </c>
      <c r="AH128" s="202"/>
      <c r="AI128" s="202"/>
      <c r="AJ128" s="202"/>
      <c r="AK128" s="202"/>
      <c r="AL128" s="202"/>
    </row>
    <row r="129" spans="1:38" ht="37.5" customHeight="1" x14ac:dyDescent="0.4">
      <c r="A129" s="116"/>
      <c r="B129" s="6">
        <v>126</v>
      </c>
      <c r="C129" s="6">
        <v>18</v>
      </c>
      <c r="D129" s="7">
        <v>45337</v>
      </c>
      <c r="E129" s="122" t="s">
        <v>248</v>
      </c>
      <c r="F129" s="132" t="s">
        <v>724</v>
      </c>
      <c r="G129" s="126" t="s">
        <v>725</v>
      </c>
      <c r="H129" s="206" t="s">
        <v>684</v>
      </c>
      <c r="I129" s="223" t="str">
        <f t="shared" si="1"/>
        <v>50人以下</v>
      </c>
      <c r="J129" s="91">
        <v>44</v>
      </c>
      <c r="K129" s="93">
        <v>33</v>
      </c>
      <c r="L129" s="93">
        <v>11</v>
      </c>
      <c r="M129" s="16" t="s">
        <v>631</v>
      </c>
      <c r="N129" s="212" t="s">
        <v>700</v>
      </c>
      <c r="O129" s="12"/>
      <c r="P129" s="12"/>
      <c r="Q129" s="121"/>
      <c r="R129" s="119">
        <v>16</v>
      </c>
      <c r="S129" s="202"/>
      <c r="T129" s="202"/>
      <c r="U129" s="202"/>
      <c r="V129" s="202" t="s">
        <v>644</v>
      </c>
      <c r="W129" s="202"/>
      <c r="X129" s="202"/>
      <c r="Y129" s="202" t="s">
        <v>644</v>
      </c>
      <c r="Z129" s="202"/>
      <c r="AA129" s="202"/>
      <c r="AB129" s="202" t="s">
        <v>644</v>
      </c>
      <c r="AC129" s="202"/>
      <c r="AD129" s="202"/>
      <c r="AE129" s="202"/>
      <c r="AF129" s="202"/>
      <c r="AG129" s="202" t="s">
        <v>644</v>
      </c>
      <c r="AH129" s="202"/>
      <c r="AI129" s="202"/>
      <c r="AJ129" s="202"/>
      <c r="AK129" s="202"/>
      <c r="AL129" s="202"/>
    </row>
    <row r="130" spans="1:38" ht="37.5" customHeight="1" x14ac:dyDescent="0.4">
      <c r="A130" s="116"/>
      <c r="B130" s="6">
        <v>127</v>
      </c>
      <c r="C130" s="6">
        <v>19</v>
      </c>
      <c r="D130" s="7">
        <v>45337</v>
      </c>
      <c r="E130" s="122" t="s">
        <v>247</v>
      </c>
      <c r="F130" s="132" t="s">
        <v>726</v>
      </c>
      <c r="G130" s="126" t="s">
        <v>727</v>
      </c>
      <c r="H130" s="208" t="s">
        <v>685</v>
      </c>
      <c r="I130" s="223" t="str">
        <f t="shared" si="1"/>
        <v>300人超</v>
      </c>
      <c r="J130" s="91">
        <v>1401</v>
      </c>
      <c r="K130" s="93">
        <v>321</v>
      </c>
      <c r="L130" s="93">
        <v>1080</v>
      </c>
      <c r="M130" s="16" t="s">
        <v>261</v>
      </c>
      <c r="N130" s="216" t="s">
        <v>699</v>
      </c>
      <c r="O130" s="12"/>
      <c r="P130" s="12"/>
      <c r="Q130" s="121"/>
      <c r="R130" s="119">
        <v>15</v>
      </c>
      <c r="S130" s="202"/>
      <c r="T130" s="202" t="s">
        <v>644</v>
      </c>
      <c r="U130" s="202"/>
      <c r="V130" s="202" t="s">
        <v>644</v>
      </c>
      <c r="W130" s="202"/>
      <c r="X130" s="202"/>
      <c r="Y130" s="202" t="s">
        <v>644</v>
      </c>
      <c r="Z130" s="202" t="s">
        <v>644</v>
      </c>
      <c r="AA130" s="202"/>
      <c r="AB130" s="202"/>
      <c r="AC130" s="202" t="s">
        <v>644</v>
      </c>
      <c r="AD130" s="202"/>
      <c r="AE130" s="202"/>
      <c r="AF130" s="202"/>
      <c r="AG130" s="202"/>
      <c r="AH130" s="202"/>
      <c r="AI130" s="202"/>
      <c r="AJ130" s="202"/>
      <c r="AK130" s="202"/>
      <c r="AL130" s="202"/>
    </row>
    <row r="131" spans="1:38" ht="37.5" customHeight="1" x14ac:dyDescent="0.4">
      <c r="A131" s="116"/>
      <c r="B131" s="6">
        <v>128</v>
      </c>
      <c r="C131" s="6">
        <v>20</v>
      </c>
      <c r="D131" s="7">
        <v>45337</v>
      </c>
      <c r="E131" s="122" t="s">
        <v>247</v>
      </c>
      <c r="F131" s="132" t="s">
        <v>728</v>
      </c>
      <c r="G131" s="126" t="s">
        <v>729</v>
      </c>
      <c r="H131" s="214" t="s">
        <v>686</v>
      </c>
      <c r="I131" s="223" t="str">
        <f t="shared" si="1"/>
        <v>300人超</v>
      </c>
      <c r="J131" s="129">
        <v>420</v>
      </c>
      <c r="K131" s="92">
        <v>132</v>
      </c>
      <c r="L131" s="92">
        <v>288</v>
      </c>
      <c r="M131" s="16" t="s">
        <v>632</v>
      </c>
      <c r="N131" s="212" t="s">
        <v>707</v>
      </c>
      <c r="O131" s="12"/>
      <c r="P131" s="12"/>
      <c r="Q131" s="121"/>
      <c r="R131" s="119">
        <v>15</v>
      </c>
      <c r="S131" s="202"/>
      <c r="T131" s="202"/>
      <c r="U131" s="202"/>
      <c r="V131" s="202"/>
      <c r="W131" s="202"/>
      <c r="X131" s="202"/>
      <c r="Y131" s="202"/>
      <c r="Z131" s="202" t="s">
        <v>644</v>
      </c>
      <c r="AA131" s="202"/>
      <c r="AB131" s="202"/>
      <c r="AC131" s="202" t="s">
        <v>644</v>
      </c>
      <c r="AD131" s="202" t="s">
        <v>644</v>
      </c>
      <c r="AE131" s="202" t="s">
        <v>644</v>
      </c>
      <c r="AF131" s="202"/>
      <c r="AG131" s="202"/>
      <c r="AH131" s="202"/>
      <c r="AI131" s="202"/>
      <c r="AJ131" s="202"/>
      <c r="AK131" s="202" t="s">
        <v>644</v>
      </c>
      <c r="AL131" s="202"/>
    </row>
    <row r="132" spans="1:38" ht="37.5" customHeight="1" x14ac:dyDescent="0.4">
      <c r="A132" s="114"/>
      <c r="B132" s="6">
        <v>129</v>
      </c>
      <c r="C132" s="6">
        <v>21</v>
      </c>
      <c r="D132" s="7">
        <v>45337</v>
      </c>
      <c r="E132" s="122" t="s">
        <v>247</v>
      </c>
      <c r="F132" s="132" t="s">
        <v>730</v>
      </c>
      <c r="G132" s="126" t="s">
        <v>731</v>
      </c>
      <c r="H132" s="206" t="s">
        <v>687</v>
      </c>
      <c r="I132" s="223" t="str">
        <f t="shared" si="1"/>
        <v>300人以下</v>
      </c>
      <c r="J132" s="91">
        <v>232</v>
      </c>
      <c r="K132" s="93">
        <v>164</v>
      </c>
      <c r="L132" s="93">
        <v>68</v>
      </c>
      <c r="M132" s="16" t="s">
        <v>632</v>
      </c>
      <c r="N132" s="212" t="s">
        <v>707</v>
      </c>
      <c r="O132" s="12"/>
      <c r="P132" s="12"/>
      <c r="Q132" s="121"/>
      <c r="R132" s="119">
        <v>14</v>
      </c>
      <c r="S132" s="202"/>
      <c r="T132" s="202"/>
      <c r="U132" s="202" t="s">
        <v>644</v>
      </c>
      <c r="V132" s="202"/>
      <c r="W132" s="202"/>
      <c r="X132" s="202"/>
      <c r="Y132" s="202" t="s">
        <v>644</v>
      </c>
      <c r="Z132" s="202"/>
      <c r="AA132" s="202"/>
      <c r="AB132" s="202"/>
      <c r="AC132" s="202" t="s">
        <v>644</v>
      </c>
      <c r="AD132" s="202" t="s">
        <v>644</v>
      </c>
      <c r="AE132" s="202"/>
      <c r="AF132" s="202"/>
      <c r="AG132" s="202" t="s">
        <v>644</v>
      </c>
      <c r="AH132" s="202"/>
      <c r="AI132" s="202"/>
      <c r="AJ132" s="202"/>
      <c r="AK132" s="202" t="s">
        <v>644</v>
      </c>
      <c r="AL132" s="202"/>
    </row>
    <row r="133" spans="1:38" ht="37.5" customHeight="1" x14ac:dyDescent="0.4">
      <c r="A133" s="116"/>
      <c r="B133" s="6">
        <v>130</v>
      </c>
      <c r="C133" s="6">
        <v>22</v>
      </c>
      <c r="D133" s="7">
        <v>45337</v>
      </c>
      <c r="E133" s="122" t="s">
        <v>247</v>
      </c>
      <c r="F133" s="132" t="s">
        <v>732</v>
      </c>
      <c r="G133" s="126" t="s">
        <v>733</v>
      </c>
      <c r="H133" s="206" t="s">
        <v>688</v>
      </c>
      <c r="I133" s="223" t="str">
        <f t="shared" ref="I133:I142" si="3">IF(J133&gt;300,"300人超",IF(J133&gt;100,"300人以下",IF(J133&gt;50,"100人以下",IF(J133&gt;20,"50人以下",IF(J133&gt;5,"20人以下","5人以下")))))</f>
        <v>300人以下</v>
      </c>
      <c r="J133" s="91">
        <v>184</v>
      </c>
      <c r="K133" s="93">
        <v>91</v>
      </c>
      <c r="L133" s="93">
        <v>93</v>
      </c>
      <c r="M133" s="16" t="s">
        <v>632</v>
      </c>
      <c r="N133" s="213" t="s">
        <v>707</v>
      </c>
      <c r="O133" s="12"/>
      <c r="P133" s="12"/>
      <c r="Q133" s="121"/>
      <c r="R133" s="119">
        <v>16</v>
      </c>
      <c r="S133" s="202"/>
      <c r="T133" s="202" t="s">
        <v>644</v>
      </c>
      <c r="U133" s="202"/>
      <c r="V133" s="202" t="s">
        <v>644</v>
      </c>
      <c r="W133" s="202"/>
      <c r="X133" s="202"/>
      <c r="Y133" s="202"/>
      <c r="Z133" s="202"/>
      <c r="AA133" s="202"/>
      <c r="AB133" s="202"/>
      <c r="AC133" s="202"/>
      <c r="AD133" s="202" t="s">
        <v>644</v>
      </c>
      <c r="AE133" s="202"/>
      <c r="AF133" s="202"/>
      <c r="AG133" s="202"/>
      <c r="AH133" s="202"/>
      <c r="AI133" s="202"/>
      <c r="AJ133" s="202" t="s">
        <v>644</v>
      </c>
      <c r="AK133" s="202"/>
      <c r="AL133" s="202"/>
    </row>
    <row r="134" spans="1:38" ht="37.5" customHeight="1" x14ac:dyDescent="0.4">
      <c r="A134" s="116"/>
      <c r="B134" s="6">
        <v>131</v>
      </c>
      <c r="C134" s="6">
        <v>23</v>
      </c>
      <c r="D134" s="7">
        <v>45337</v>
      </c>
      <c r="E134" s="122" t="s">
        <v>247</v>
      </c>
      <c r="F134" s="132" t="s">
        <v>734</v>
      </c>
      <c r="G134" s="126" t="s">
        <v>735</v>
      </c>
      <c r="H134" s="206" t="s">
        <v>689</v>
      </c>
      <c r="I134" s="223" t="str">
        <f t="shared" si="3"/>
        <v>50人以下</v>
      </c>
      <c r="J134" s="91">
        <v>30</v>
      </c>
      <c r="K134" s="93">
        <v>26</v>
      </c>
      <c r="L134" s="93">
        <v>4</v>
      </c>
      <c r="M134" s="16" t="s">
        <v>635</v>
      </c>
      <c r="N134" s="212" t="s">
        <v>780</v>
      </c>
      <c r="O134" s="12"/>
      <c r="P134" s="12"/>
      <c r="Q134" s="121"/>
      <c r="R134" s="119">
        <v>16</v>
      </c>
      <c r="S134" s="202"/>
      <c r="T134" s="202"/>
      <c r="U134" s="202"/>
      <c r="V134" s="202" t="s">
        <v>644</v>
      </c>
      <c r="W134" s="202"/>
      <c r="X134" s="202"/>
      <c r="Y134" s="202" t="s">
        <v>644</v>
      </c>
      <c r="Z134" s="202" t="s">
        <v>644</v>
      </c>
      <c r="AA134" s="202"/>
      <c r="AB134" s="202"/>
      <c r="AC134" s="202"/>
      <c r="AD134" s="202"/>
      <c r="AE134" s="202"/>
      <c r="AF134" s="202"/>
      <c r="AG134" s="202"/>
      <c r="AH134" s="202"/>
      <c r="AI134" s="202"/>
      <c r="AJ134" s="202"/>
      <c r="AK134" s="202"/>
      <c r="AL134" s="202" t="s">
        <v>644</v>
      </c>
    </row>
    <row r="135" spans="1:38" ht="37.5" customHeight="1" x14ac:dyDescent="0.4">
      <c r="A135" s="116"/>
      <c r="B135" s="6">
        <v>132</v>
      </c>
      <c r="C135" s="6">
        <v>24</v>
      </c>
      <c r="D135" s="7">
        <v>45337</v>
      </c>
      <c r="E135" s="122" t="s">
        <v>247</v>
      </c>
      <c r="F135" s="14" t="s">
        <v>736</v>
      </c>
      <c r="G135" s="127" t="s">
        <v>737</v>
      </c>
      <c r="H135" s="217" t="s">
        <v>690</v>
      </c>
      <c r="I135" s="223" t="str">
        <f t="shared" si="3"/>
        <v>300人以下</v>
      </c>
      <c r="J135" s="91">
        <v>137</v>
      </c>
      <c r="K135" s="93">
        <v>36</v>
      </c>
      <c r="L135" s="93">
        <v>101</v>
      </c>
      <c r="M135" s="16" t="s">
        <v>709</v>
      </c>
      <c r="N135" s="212" t="s">
        <v>708</v>
      </c>
      <c r="O135" s="12"/>
      <c r="P135" s="12"/>
      <c r="Q135" s="121"/>
      <c r="R135" s="119">
        <v>16</v>
      </c>
      <c r="S135" s="202"/>
      <c r="T135" s="202"/>
      <c r="U135" s="202" t="s">
        <v>644</v>
      </c>
      <c r="V135" s="202"/>
      <c r="W135" s="202"/>
      <c r="X135" s="202"/>
      <c r="Y135" s="202"/>
      <c r="Z135" s="202"/>
      <c r="AA135" s="202"/>
      <c r="AB135" s="202"/>
      <c r="AC135" s="202" t="s">
        <v>644</v>
      </c>
      <c r="AD135" s="202"/>
      <c r="AE135" s="202"/>
      <c r="AF135" s="202" t="s">
        <v>644</v>
      </c>
      <c r="AG135" s="202"/>
      <c r="AH135" s="202"/>
      <c r="AI135" s="202"/>
      <c r="AJ135" s="202"/>
      <c r="AK135" s="202" t="s">
        <v>644</v>
      </c>
      <c r="AL135" s="202"/>
    </row>
    <row r="136" spans="1:38" ht="37.5" customHeight="1" x14ac:dyDescent="0.4">
      <c r="A136" s="116"/>
      <c r="B136" s="6">
        <v>133</v>
      </c>
      <c r="C136" s="6">
        <v>25</v>
      </c>
      <c r="D136" s="7">
        <v>45337</v>
      </c>
      <c r="E136" s="122" t="s">
        <v>247</v>
      </c>
      <c r="F136" s="132" t="s">
        <v>738</v>
      </c>
      <c r="G136" s="126" t="s">
        <v>739</v>
      </c>
      <c r="H136" s="218" t="s">
        <v>691</v>
      </c>
      <c r="I136" s="223" t="str">
        <f t="shared" si="3"/>
        <v>300人以下</v>
      </c>
      <c r="J136" s="91">
        <v>108</v>
      </c>
      <c r="K136" s="93">
        <v>44</v>
      </c>
      <c r="L136" s="93">
        <v>64</v>
      </c>
      <c r="M136" s="16" t="s">
        <v>641</v>
      </c>
      <c r="N136" s="212" t="s">
        <v>703</v>
      </c>
      <c r="O136" s="12"/>
      <c r="P136" s="12"/>
      <c r="Q136" s="121"/>
      <c r="R136" s="119">
        <v>16</v>
      </c>
      <c r="S136" s="202"/>
      <c r="T136" s="202"/>
      <c r="U136" s="202"/>
      <c r="V136" s="202" t="s">
        <v>644</v>
      </c>
      <c r="W136" s="202" t="s">
        <v>644</v>
      </c>
      <c r="X136" s="202"/>
      <c r="Y136" s="202"/>
      <c r="Z136" s="202"/>
      <c r="AA136" s="202"/>
      <c r="AB136" s="202" t="s">
        <v>644</v>
      </c>
      <c r="AC136" s="202"/>
      <c r="AD136" s="202"/>
      <c r="AE136" s="202"/>
      <c r="AF136" s="202" t="s">
        <v>644</v>
      </c>
      <c r="AG136" s="202"/>
      <c r="AH136" s="202"/>
      <c r="AI136" s="202"/>
      <c r="AJ136" s="202"/>
      <c r="AK136" s="202"/>
      <c r="AL136" s="202"/>
    </row>
    <row r="137" spans="1:38" ht="37.5" customHeight="1" x14ac:dyDescent="0.4">
      <c r="A137" s="116"/>
      <c r="B137" s="6">
        <v>134</v>
      </c>
      <c r="C137" s="6">
        <v>26</v>
      </c>
      <c r="D137" s="7">
        <v>45337</v>
      </c>
      <c r="E137" s="122" t="s">
        <v>247</v>
      </c>
      <c r="F137" s="132" t="s">
        <v>740</v>
      </c>
      <c r="G137" s="126" t="s">
        <v>741</v>
      </c>
      <c r="H137" s="219" t="s">
        <v>692</v>
      </c>
      <c r="I137" s="223" t="str">
        <f t="shared" si="3"/>
        <v>300人超</v>
      </c>
      <c r="J137" s="91">
        <v>434</v>
      </c>
      <c r="K137" s="93">
        <v>117</v>
      </c>
      <c r="L137" s="93">
        <v>317</v>
      </c>
      <c r="M137" s="16" t="s">
        <v>639</v>
      </c>
      <c r="N137" s="212" t="s">
        <v>705</v>
      </c>
      <c r="O137" s="12"/>
      <c r="P137" s="12"/>
      <c r="Q137" s="121"/>
      <c r="R137" s="119">
        <v>16</v>
      </c>
      <c r="S137" s="202"/>
      <c r="T137" s="202"/>
      <c r="U137" s="202"/>
      <c r="V137" s="202"/>
      <c r="W137" s="202"/>
      <c r="X137" s="202"/>
      <c r="Y137" s="202" t="s">
        <v>644</v>
      </c>
      <c r="Z137" s="202"/>
      <c r="AA137" s="202"/>
      <c r="AB137" s="202" t="s">
        <v>644</v>
      </c>
      <c r="AC137" s="202"/>
      <c r="AD137" s="202" t="s">
        <v>644</v>
      </c>
      <c r="AE137" s="202" t="s">
        <v>644</v>
      </c>
      <c r="AF137" s="202"/>
      <c r="AG137" s="202"/>
      <c r="AH137" s="202"/>
      <c r="AI137" s="202"/>
      <c r="AJ137" s="202"/>
      <c r="AK137" s="202"/>
      <c r="AL137" s="202"/>
    </row>
    <row r="138" spans="1:38" ht="37.5" customHeight="1" x14ac:dyDescent="0.4">
      <c r="A138" s="116"/>
      <c r="B138" s="6">
        <v>135</v>
      </c>
      <c r="C138" s="6">
        <v>27</v>
      </c>
      <c r="D138" s="7">
        <v>45337</v>
      </c>
      <c r="E138" s="122" t="s">
        <v>247</v>
      </c>
      <c r="F138" s="132" t="s">
        <v>742</v>
      </c>
      <c r="G138" s="126" t="s">
        <v>743</v>
      </c>
      <c r="H138" s="206" t="s">
        <v>693</v>
      </c>
      <c r="I138" s="223" t="str">
        <f t="shared" si="3"/>
        <v>50人以下</v>
      </c>
      <c r="J138" s="91">
        <v>45</v>
      </c>
      <c r="K138" s="93">
        <v>6</v>
      </c>
      <c r="L138" s="93">
        <v>39</v>
      </c>
      <c r="M138" s="16" t="s">
        <v>632</v>
      </c>
      <c r="N138" s="213" t="s">
        <v>707</v>
      </c>
      <c r="O138" s="12"/>
      <c r="P138" s="12"/>
      <c r="Q138" s="121"/>
      <c r="R138" s="119">
        <v>15</v>
      </c>
      <c r="S138" s="202"/>
      <c r="T138" s="202"/>
      <c r="U138" s="202"/>
      <c r="V138" s="202" t="s">
        <v>644</v>
      </c>
      <c r="W138" s="202" t="s">
        <v>644</v>
      </c>
      <c r="X138" s="202"/>
      <c r="Y138" s="202"/>
      <c r="Z138" s="202"/>
      <c r="AA138" s="202" t="s">
        <v>644</v>
      </c>
      <c r="AB138" s="202" t="s">
        <v>644</v>
      </c>
      <c r="AC138" s="202"/>
      <c r="AD138" s="202"/>
      <c r="AE138" s="202"/>
      <c r="AF138" s="202"/>
      <c r="AG138" s="202"/>
      <c r="AH138" s="202"/>
      <c r="AI138" s="202"/>
      <c r="AJ138" s="202"/>
      <c r="AK138" s="202" t="s">
        <v>644</v>
      </c>
      <c r="AL138" s="202"/>
    </row>
    <row r="139" spans="1:38" ht="37.5" customHeight="1" x14ac:dyDescent="0.4">
      <c r="A139" s="116"/>
      <c r="B139" s="6">
        <v>136</v>
      </c>
      <c r="C139" s="6">
        <v>28</v>
      </c>
      <c r="D139" s="7">
        <v>45337</v>
      </c>
      <c r="E139" s="122" t="s">
        <v>42</v>
      </c>
      <c r="F139" s="132" t="s">
        <v>744</v>
      </c>
      <c r="G139" s="126" t="s">
        <v>745</v>
      </c>
      <c r="H139" s="206" t="s">
        <v>694</v>
      </c>
      <c r="I139" s="223" t="str">
        <f t="shared" si="3"/>
        <v>20人以下</v>
      </c>
      <c r="J139" s="91">
        <v>17</v>
      </c>
      <c r="K139" s="93">
        <v>15</v>
      </c>
      <c r="L139" s="93">
        <v>2</v>
      </c>
      <c r="M139" s="16" t="s">
        <v>636</v>
      </c>
      <c r="N139" s="212" t="s">
        <v>698</v>
      </c>
      <c r="O139" s="12"/>
      <c r="P139" s="12"/>
      <c r="Q139" s="121"/>
      <c r="R139" s="119">
        <v>14</v>
      </c>
      <c r="S139" s="202"/>
      <c r="T139" s="202"/>
      <c r="U139" s="202" t="s">
        <v>644</v>
      </c>
      <c r="V139" s="202"/>
      <c r="W139" s="202" t="s">
        <v>644</v>
      </c>
      <c r="X139" s="202"/>
      <c r="Y139" s="202"/>
      <c r="Z139" s="202"/>
      <c r="AA139" s="202"/>
      <c r="AB139" s="202" t="s">
        <v>644</v>
      </c>
      <c r="AC139" s="202" t="s">
        <v>644</v>
      </c>
      <c r="AD139" s="202"/>
      <c r="AE139" s="202"/>
      <c r="AF139" s="202"/>
      <c r="AG139" s="202" t="s">
        <v>644</v>
      </c>
      <c r="AH139" s="202"/>
      <c r="AI139" s="202"/>
      <c r="AJ139" s="202"/>
      <c r="AK139" s="202" t="s">
        <v>644</v>
      </c>
      <c r="AL139" s="202"/>
    </row>
    <row r="140" spans="1:38" ht="37.5" customHeight="1" x14ac:dyDescent="0.4">
      <c r="A140" s="116"/>
      <c r="B140" s="6">
        <v>137</v>
      </c>
      <c r="C140" s="6">
        <v>29</v>
      </c>
      <c r="D140" s="7">
        <v>45337</v>
      </c>
      <c r="E140" s="122" t="s">
        <v>42</v>
      </c>
      <c r="F140" s="132" t="s">
        <v>746</v>
      </c>
      <c r="G140" s="126" t="s">
        <v>747</v>
      </c>
      <c r="H140" s="206" t="s">
        <v>695</v>
      </c>
      <c r="I140" s="223" t="str">
        <f t="shared" si="3"/>
        <v>100人以下</v>
      </c>
      <c r="J140" s="129">
        <v>63</v>
      </c>
      <c r="K140" s="92">
        <v>45</v>
      </c>
      <c r="L140" s="92">
        <v>18</v>
      </c>
      <c r="M140" s="16" t="s">
        <v>632</v>
      </c>
      <c r="N140" s="213" t="s">
        <v>707</v>
      </c>
      <c r="O140" s="12"/>
      <c r="P140" s="12"/>
      <c r="Q140" s="121"/>
      <c r="R140" s="119">
        <v>14</v>
      </c>
      <c r="S140" s="202"/>
      <c r="T140" s="202"/>
      <c r="U140" s="202"/>
      <c r="V140" s="202"/>
      <c r="W140" s="202"/>
      <c r="X140" s="202"/>
      <c r="Y140" s="202" t="s">
        <v>644</v>
      </c>
      <c r="Z140" s="202" t="s">
        <v>644</v>
      </c>
      <c r="AA140" s="202"/>
      <c r="AB140" s="202"/>
      <c r="AC140" s="202" t="s">
        <v>644</v>
      </c>
      <c r="AD140" s="202"/>
      <c r="AE140" s="202"/>
      <c r="AF140" s="202"/>
      <c r="AG140" s="202" t="s">
        <v>644</v>
      </c>
      <c r="AH140" s="202" t="s">
        <v>644</v>
      </c>
      <c r="AI140" s="202"/>
      <c r="AJ140" s="202"/>
      <c r="AK140" s="202" t="s">
        <v>644</v>
      </c>
      <c r="AL140" s="202"/>
    </row>
    <row r="141" spans="1:38" ht="37.5" customHeight="1" x14ac:dyDescent="0.4">
      <c r="A141" s="116"/>
      <c r="B141" s="6">
        <v>138</v>
      </c>
      <c r="C141" s="6">
        <v>30</v>
      </c>
      <c r="D141" s="7">
        <v>45337</v>
      </c>
      <c r="E141" s="122" t="s">
        <v>42</v>
      </c>
      <c r="F141" s="132" t="s">
        <v>748</v>
      </c>
      <c r="G141" s="126" t="s">
        <v>749</v>
      </c>
      <c r="H141" s="206" t="s">
        <v>696</v>
      </c>
      <c r="I141" s="223" t="str">
        <f t="shared" si="3"/>
        <v>50人以下</v>
      </c>
      <c r="J141" s="91">
        <v>38</v>
      </c>
      <c r="K141" s="93">
        <v>6</v>
      </c>
      <c r="L141" s="93">
        <v>32</v>
      </c>
      <c r="M141" s="16" t="s">
        <v>641</v>
      </c>
      <c r="N141" s="212" t="s">
        <v>703</v>
      </c>
      <c r="O141" s="12"/>
      <c r="P141" s="12"/>
      <c r="Q141" s="121"/>
      <c r="R141" s="119">
        <v>16</v>
      </c>
      <c r="S141" s="202"/>
      <c r="T141" s="202"/>
      <c r="U141" s="202"/>
      <c r="V141" s="202" t="s">
        <v>644</v>
      </c>
      <c r="W141" s="202" t="s">
        <v>644</v>
      </c>
      <c r="X141" s="202"/>
      <c r="Y141" s="202"/>
      <c r="Z141" s="202"/>
      <c r="AA141" s="202"/>
      <c r="AB141" s="202"/>
      <c r="AC141" s="202"/>
      <c r="AD141" s="202"/>
      <c r="AE141" s="202"/>
      <c r="AF141" s="202"/>
      <c r="AG141" s="202"/>
      <c r="AH141" s="202"/>
      <c r="AI141" s="202"/>
      <c r="AJ141" s="202" t="s">
        <v>644</v>
      </c>
      <c r="AK141" s="202" t="s">
        <v>644</v>
      </c>
      <c r="AL141" s="202"/>
    </row>
    <row r="142" spans="1:38" ht="37.5" customHeight="1" x14ac:dyDescent="0.4">
      <c r="A142" s="114"/>
      <c r="B142" s="6">
        <v>139</v>
      </c>
      <c r="C142" s="6">
        <v>31</v>
      </c>
      <c r="D142" s="7">
        <v>45337</v>
      </c>
      <c r="E142" s="122" t="s">
        <v>40</v>
      </c>
      <c r="F142" s="132" t="s">
        <v>750</v>
      </c>
      <c r="G142" s="126" t="s">
        <v>751</v>
      </c>
      <c r="H142" s="206" t="s">
        <v>697</v>
      </c>
      <c r="I142" s="223" t="str">
        <f t="shared" si="3"/>
        <v>5人以下</v>
      </c>
      <c r="J142" s="91">
        <v>4</v>
      </c>
      <c r="K142" s="93">
        <v>0</v>
      </c>
      <c r="L142" s="93">
        <v>4</v>
      </c>
      <c r="M142" s="16" t="s">
        <v>633</v>
      </c>
      <c r="N142" s="212" t="s">
        <v>374</v>
      </c>
      <c r="O142" s="12"/>
      <c r="P142" s="12"/>
      <c r="Q142" s="121"/>
      <c r="R142" s="119">
        <v>14</v>
      </c>
      <c r="S142" s="202"/>
      <c r="T142" s="202"/>
      <c r="U142" s="202"/>
      <c r="V142" s="202" t="s">
        <v>644</v>
      </c>
      <c r="W142" s="202" t="s">
        <v>644</v>
      </c>
      <c r="X142" s="202"/>
      <c r="Y142" s="202"/>
      <c r="Z142" s="202"/>
      <c r="AA142" s="202"/>
      <c r="AB142" s="202" t="s">
        <v>644</v>
      </c>
      <c r="AC142" s="202"/>
      <c r="AD142" s="202"/>
      <c r="AE142" s="202" t="s">
        <v>644</v>
      </c>
      <c r="AF142" s="202"/>
      <c r="AG142" s="202"/>
      <c r="AH142" s="202"/>
      <c r="AI142" s="202"/>
      <c r="AJ142" s="202"/>
      <c r="AK142" s="202" t="s">
        <v>644</v>
      </c>
      <c r="AL142" s="202" t="s">
        <v>644</v>
      </c>
    </row>
    <row r="143" spans="1:38" ht="19.5" customHeight="1" x14ac:dyDescent="0.4">
      <c r="B143" s="102"/>
      <c r="C143" s="102"/>
      <c r="D143" s="147"/>
      <c r="E143" s="90"/>
      <c r="F143" s="148"/>
      <c r="G143" s="148"/>
      <c r="H143" s="149"/>
      <c r="I143" s="149"/>
      <c r="J143" s="150"/>
      <c r="K143" s="150"/>
      <c r="L143" s="150"/>
      <c r="M143" s="151"/>
      <c r="N143" s="152"/>
      <c r="O143" s="103"/>
      <c r="P143" s="152"/>
      <c r="Q143" s="152"/>
      <c r="R143" s="92" t="s">
        <v>644</v>
      </c>
      <c r="S143" s="220">
        <f t="shared" ref="S143:AK143" si="4">COUNTIF(S4:S142,"×")</f>
        <v>10</v>
      </c>
      <c r="T143" s="220">
        <f t="shared" si="4"/>
        <v>28</v>
      </c>
      <c r="U143" s="220">
        <f t="shared" si="4"/>
        <v>69</v>
      </c>
      <c r="V143" s="220">
        <f t="shared" si="4"/>
        <v>29</v>
      </c>
      <c r="W143" s="220">
        <f t="shared" si="4"/>
        <v>31</v>
      </c>
      <c r="X143" s="220">
        <f t="shared" si="4"/>
        <v>25</v>
      </c>
      <c r="Y143" s="220">
        <f t="shared" si="4"/>
        <v>57</v>
      </c>
      <c r="Z143" s="220">
        <f t="shared" si="4"/>
        <v>49</v>
      </c>
      <c r="AA143" s="220">
        <f t="shared" si="4"/>
        <v>49</v>
      </c>
      <c r="AB143" s="220">
        <f t="shared" si="4"/>
        <v>29</v>
      </c>
      <c r="AC143" s="220">
        <f t="shared" si="4"/>
        <v>44</v>
      </c>
      <c r="AD143" s="220">
        <f t="shared" si="4"/>
        <v>59</v>
      </c>
      <c r="AE143" s="220">
        <f t="shared" si="4"/>
        <v>30</v>
      </c>
      <c r="AF143" s="220">
        <f t="shared" si="4"/>
        <v>15</v>
      </c>
      <c r="AG143" s="220">
        <f t="shared" si="4"/>
        <v>41</v>
      </c>
      <c r="AH143" s="220">
        <f t="shared" si="4"/>
        <v>18</v>
      </c>
      <c r="AI143" s="220">
        <f t="shared" si="4"/>
        <v>1</v>
      </c>
      <c r="AJ143" s="220">
        <f t="shared" si="4"/>
        <v>13</v>
      </c>
      <c r="AK143" s="220">
        <f t="shared" si="4"/>
        <v>66</v>
      </c>
      <c r="AL143" s="220">
        <f>COUNTIF(AL4:AL142,"×")</f>
        <v>9</v>
      </c>
    </row>
    <row r="144" spans="1:38" ht="29.25" customHeight="1" x14ac:dyDescent="0.4">
      <c r="B144" s="103"/>
      <c r="C144" s="102"/>
      <c r="D144" s="104"/>
      <c r="E144" s="108"/>
      <c r="F144" s="139"/>
      <c r="G144" s="105"/>
      <c r="H144" s="109"/>
      <c r="I144" s="109"/>
      <c r="J144" s="106"/>
      <c r="K144" s="107"/>
      <c r="L144" s="107"/>
      <c r="M144" s="61"/>
      <c r="N144" s="110"/>
      <c r="O144" s="111"/>
      <c r="P144" s="102"/>
      <c r="Q144" s="102"/>
      <c r="R144" s="6" t="s">
        <v>666</v>
      </c>
      <c r="S144" s="221">
        <f>(139-S143)/139</f>
        <v>0.92805755395683454</v>
      </c>
      <c r="T144" s="221">
        <f t="shared" ref="T144:AL144" si="5">(139-T143)/139</f>
        <v>0.79856115107913672</v>
      </c>
      <c r="U144" s="221">
        <f t="shared" si="5"/>
        <v>0.50359712230215825</v>
      </c>
      <c r="V144" s="221">
        <f>(139-V143)/139</f>
        <v>0.79136690647482011</v>
      </c>
      <c r="W144" s="221">
        <f t="shared" si="5"/>
        <v>0.7769784172661871</v>
      </c>
      <c r="X144" s="221">
        <f t="shared" si="5"/>
        <v>0.82014388489208634</v>
      </c>
      <c r="Y144" s="221">
        <f t="shared" si="5"/>
        <v>0.58992805755395683</v>
      </c>
      <c r="Z144" s="221">
        <f t="shared" si="5"/>
        <v>0.64748201438848918</v>
      </c>
      <c r="AA144" s="221">
        <f t="shared" si="5"/>
        <v>0.64748201438848918</v>
      </c>
      <c r="AB144" s="221">
        <f t="shared" si="5"/>
        <v>0.79136690647482011</v>
      </c>
      <c r="AC144" s="221">
        <f t="shared" si="5"/>
        <v>0.68345323741007191</v>
      </c>
      <c r="AD144" s="221">
        <f t="shared" si="5"/>
        <v>0.57553956834532372</v>
      </c>
      <c r="AE144" s="221">
        <f t="shared" si="5"/>
        <v>0.78417266187050361</v>
      </c>
      <c r="AF144" s="221">
        <f t="shared" si="5"/>
        <v>0.8920863309352518</v>
      </c>
      <c r="AG144" s="221">
        <f t="shared" si="5"/>
        <v>0.70503597122302153</v>
      </c>
      <c r="AH144" s="221">
        <f t="shared" si="5"/>
        <v>0.87050359712230219</v>
      </c>
      <c r="AI144" s="221">
        <f t="shared" si="5"/>
        <v>0.9928057553956835</v>
      </c>
      <c r="AJ144" s="221">
        <f t="shared" si="5"/>
        <v>0.90647482014388492</v>
      </c>
      <c r="AK144" s="221">
        <f>(139-AK143)/139</f>
        <v>0.52517985611510787</v>
      </c>
      <c r="AL144" s="221">
        <f t="shared" si="5"/>
        <v>0.93525179856115104</v>
      </c>
    </row>
    <row r="145" spans="2:38" s="153" customFormat="1" ht="29.25" customHeight="1" x14ac:dyDescent="0.4">
      <c r="B145" s="154"/>
      <c r="C145" s="155"/>
      <c r="D145" s="155"/>
      <c r="E145" s="156"/>
      <c r="F145" s="157"/>
      <c r="G145" s="158"/>
      <c r="H145" s="159"/>
      <c r="I145" s="159"/>
      <c r="J145" s="155"/>
      <c r="K145" s="160"/>
      <c r="L145" s="160"/>
      <c r="M145" s="161"/>
      <c r="N145" s="162"/>
      <c r="O145" s="163"/>
      <c r="P145" s="155"/>
      <c r="Q145" s="155"/>
      <c r="R145" s="155" t="s">
        <v>667</v>
      </c>
      <c r="S145" s="222">
        <f>$B$142-S143</f>
        <v>129</v>
      </c>
      <c r="T145" s="222">
        <f t="shared" ref="T145:AK145" si="6">$B$142-T143</f>
        <v>111</v>
      </c>
      <c r="U145" s="222">
        <f t="shared" si="6"/>
        <v>70</v>
      </c>
      <c r="V145" s="222">
        <f t="shared" si="6"/>
        <v>110</v>
      </c>
      <c r="W145" s="222">
        <f t="shared" si="6"/>
        <v>108</v>
      </c>
      <c r="X145" s="222">
        <f t="shared" si="6"/>
        <v>114</v>
      </c>
      <c r="Y145" s="222">
        <f t="shared" si="6"/>
        <v>82</v>
      </c>
      <c r="Z145" s="222">
        <f t="shared" si="6"/>
        <v>90</v>
      </c>
      <c r="AA145" s="222">
        <f t="shared" si="6"/>
        <v>90</v>
      </c>
      <c r="AB145" s="222">
        <f t="shared" si="6"/>
        <v>110</v>
      </c>
      <c r="AC145" s="222">
        <f t="shared" si="6"/>
        <v>95</v>
      </c>
      <c r="AD145" s="222">
        <f t="shared" si="6"/>
        <v>80</v>
      </c>
      <c r="AE145" s="222">
        <f t="shared" si="6"/>
        <v>109</v>
      </c>
      <c r="AF145" s="222">
        <f t="shared" si="6"/>
        <v>124</v>
      </c>
      <c r="AG145" s="222">
        <f t="shared" si="6"/>
        <v>98</v>
      </c>
      <c r="AH145" s="222">
        <f t="shared" si="6"/>
        <v>121</v>
      </c>
      <c r="AI145" s="222">
        <f t="shared" si="6"/>
        <v>138</v>
      </c>
      <c r="AJ145" s="222">
        <f t="shared" si="6"/>
        <v>126</v>
      </c>
      <c r="AK145" s="222">
        <f t="shared" si="6"/>
        <v>73</v>
      </c>
      <c r="AL145" s="222">
        <f>$B$142-AL143</f>
        <v>130</v>
      </c>
    </row>
    <row r="146" spans="2:38" x14ac:dyDescent="0.4">
      <c r="D146" s="25"/>
      <c r="E146" s="90"/>
      <c r="F146" s="25"/>
      <c r="G146" s="25"/>
      <c r="N146" s="100"/>
    </row>
    <row r="147" spans="2:38" ht="25.5" customHeight="1" x14ac:dyDescent="0.4">
      <c r="C147" s="32" t="s">
        <v>36</v>
      </c>
      <c r="D147" s="32" t="s">
        <v>384</v>
      </c>
      <c r="E147" s="32" t="s">
        <v>382</v>
      </c>
      <c r="G147" s="25"/>
      <c r="H147" s="112" t="s">
        <v>17</v>
      </c>
      <c r="I147" s="112"/>
      <c r="N147" s="101"/>
      <c r="R147" s="115"/>
    </row>
    <row r="148" spans="2:38" ht="25.5" customHeight="1" x14ac:dyDescent="0.4">
      <c r="C148" s="32" t="s">
        <v>264</v>
      </c>
      <c r="D148" s="32" t="s">
        <v>386</v>
      </c>
      <c r="E148" s="32">
        <v>70</v>
      </c>
      <c r="H148" s="112" t="s">
        <v>18</v>
      </c>
      <c r="I148" s="112"/>
      <c r="J148" s="393" t="s">
        <v>781</v>
      </c>
      <c r="K148" s="393"/>
      <c r="L148" s="393"/>
      <c r="M148" s="224">
        <f>COUNTIF($I$4:$I$142,J148)</f>
        <v>49</v>
      </c>
      <c r="N148" s="225">
        <f t="shared" ref="N148:N151" si="7">M148+N149</f>
        <v>139</v>
      </c>
      <c r="R148" s="115"/>
    </row>
    <row r="149" spans="2:38" ht="25.5" customHeight="1" x14ac:dyDescent="0.4">
      <c r="C149" s="32" t="s">
        <v>383</v>
      </c>
      <c r="D149" s="32" t="s">
        <v>385</v>
      </c>
      <c r="E149" s="32">
        <v>38</v>
      </c>
      <c r="H149" s="112" t="s">
        <v>19</v>
      </c>
      <c r="I149" s="112"/>
      <c r="J149" s="393" t="s">
        <v>782</v>
      </c>
      <c r="K149" s="393"/>
      <c r="L149" s="393"/>
      <c r="M149" s="224">
        <f t="shared" ref="M149:M153" si="8">COUNTIF($I$4:$I$142,J149)</f>
        <v>29</v>
      </c>
      <c r="N149" s="225">
        <f t="shared" si="7"/>
        <v>90</v>
      </c>
      <c r="R149" s="115"/>
    </row>
    <row r="150" spans="2:38" ht="25.5" customHeight="1" x14ac:dyDescent="0.4">
      <c r="C150" s="32" t="s">
        <v>713</v>
      </c>
      <c r="D150" s="32" t="s">
        <v>712</v>
      </c>
      <c r="E150" s="32">
        <v>31</v>
      </c>
      <c r="H150" s="112" t="s">
        <v>20</v>
      </c>
      <c r="I150" s="112"/>
      <c r="J150" s="393" t="s">
        <v>783</v>
      </c>
      <c r="K150" s="393"/>
      <c r="L150" s="393"/>
      <c r="M150" s="224">
        <f t="shared" si="8"/>
        <v>12</v>
      </c>
      <c r="N150" s="225">
        <f t="shared" si="7"/>
        <v>61</v>
      </c>
      <c r="R150" s="115"/>
    </row>
    <row r="151" spans="2:38" ht="25.5" customHeight="1" x14ac:dyDescent="0.4">
      <c r="C151" s="392" t="s">
        <v>244</v>
      </c>
      <c r="D151" s="392"/>
      <c r="E151" s="32">
        <f>SUM(E148:E150)</f>
        <v>139</v>
      </c>
      <c r="H151" s="112" t="s">
        <v>21</v>
      </c>
      <c r="I151" s="112"/>
      <c r="J151" s="393" t="s">
        <v>784</v>
      </c>
      <c r="K151" s="393"/>
      <c r="L151" s="393"/>
      <c r="M151" s="224">
        <f t="shared" si="8"/>
        <v>21</v>
      </c>
      <c r="N151" s="225">
        <f t="shared" si="7"/>
        <v>49</v>
      </c>
      <c r="R151" s="115"/>
    </row>
    <row r="152" spans="2:38" ht="25.5" customHeight="1" x14ac:dyDescent="0.4">
      <c r="H152" s="112" t="s">
        <v>22</v>
      </c>
      <c r="I152" s="112"/>
      <c r="J152" s="393" t="s">
        <v>785</v>
      </c>
      <c r="K152" s="393"/>
      <c r="L152" s="393"/>
      <c r="M152" s="224">
        <f t="shared" si="8"/>
        <v>26</v>
      </c>
      <c r="N152" s="225">
        <f>M152+N153</f>
        <v>28</v>
      </c>
      <c r="R152" s="115"/>
    </row>
    <row r="153" spans="2:38" ht="25.5" customHeight="1" x14ac:dyDescent="0.4">
      <c r="E153" s="27"/>
      <c r="F153" s="140"/>
      <c r="G153" s="26"/>
      <c r="H153" s="112" t="s">
        <v>23</v>
      </c>
      <c r="I153" s="112"/>
      <c r="J153" s="393" t="s">
        <v>786</v>
      </c>
      <c r="K153" s="393"/>
      <c r="L153" s="393"/>
      <c r="M153" s="224">
        <f t="shared" si="8"/>
        <v>2</v>
      </c>
      <c r="N153" s="225">
        <f>M153</f>
        <v>2</v>
      </c>
      <c r="R153" s="115"/>
    </row>
    <row r="154" spans="2:38" ht="25.5" customHeight="1" x14ac:dyDescent="0.4">
      <c r="E154" s="27"/>
      <c r="F154" s="140"/>
      <c r="G154" s="26"/>
      <c r="H154" s="112" t="s">
        <v>24</v>
      </c>
      <c r="I154" s="112"/>
      <c r="J154" s="226"/>
      <c r="K154" s="227"/>
      <c r="L154" s="227"/>
      <c r="M154" s="224">
        <f>SUM(M148:M153)</f>
        <v>139</v>
      </c>
      <c r="N154" s="227"/>
      <c r="R154" s="115"/>
    </row>
    <row r="155" spans="2:38" ht="25.5" customHeight="1" x14ac:dyDescent="0.4">
      <c r="E155" s="27"/>
      <c r="F155" s="140"/>
      <c r="G155" s="26"/>
      <c r="H155" s="112" t="s">
        <v>243</v>
      </c>
      <c r="I155" s="112"/>
      <c r="J155" s="140"/>
      <c r="N155"/>
      <c r="R155" s="115"/>
    </row>
    <row r="156" spans="2:38" ht="25.5" customHeight="1" x14ac:dyDescent="0.4">
      <c r="E156" s="27"/>
      <c r="F156" s="140"/>
      <c r="G156" s="26"/>
      <c r="H156" s="112" t="s">
        <v>25</v>
      </c>
      <c r="I156" s="112"/>
      <c r="J156" s="140"/>
      <c r="N156"/>
      <c r="R156" s="115"/>
    </row>
    <row r="157" spans="2:38" ht="25.5" customHeight="1" x14ac:dyDescent="0.4">
      <c r="E157" s="27"/>
      <c r="F157" s="140"/>
      <c r="G157" s="26"/>
      <c r="H157" s="112" t="s">
        <v>26</v>
      </c>
      <c r="I157" s="112"/>
      <c r="J157" s="140"/>
      <c r="N157"/>
      <c r="R157" s="115"/>
    </row>
    <row r="158" spans="2:38" ht="25.5" customHeight="1" x14ac:dyDescent="0.4">
      <c r="E158" s="27"/>
      <c r="F158" s="140"/>
      <c r="G158" s="26"/>
      <c r="H158" s="112" t="s">
        <v>27</v>
      </c>
      <c r="I158" s="112"/>
      <c r="J158" s="140"/>
      <c r="N158"/>
      <c r="R158" s="115"/>
    </row>
    <row r="159" spans="2:38" ht="25.5" customHeight="1" x14ac:dyDescent="0.4">
      <c r="E159" s="27"/>
      <c r="F159" s="140"/>
      <c r="G159" s="26"/>
      <c r="H159" s="112" t="s">
        <v>28</v>
      </c>
      <c r="I159" s="112"/>
      <c r="J159" s="140"/>
      <c r="N159"/>
      <c r="R159" s="115"/>
    </row>
    <row r="160" spans="2:38" ht="25.5" customHeight="1" x14ac:dyDescent="0.4">
      <c r="E160" s="27"/>
      <c r="F160" s="140"/>
      <c r="G160" s="26"/>
      <c r="H160" s="112" t="s">
        <v>29</v>
      </c>
      <c r="I160" s="112"/>
      <c r="J160" s="140"/>
      <c r="N160"/>
      <c r="R160" s="115"/>
    </row>
    <row r="161" spans="4:18" ht="25.5" customHeight="1" x14ac:dyDescent="0.4">
      <c r="E161" s="27"/>
      <c r="F161" s="140"/>
      <c r="G161" s="26"/>
      <c r="H161" s="112" t="s">
        <v>30</v>
      </c>
      <c r="I161" s="112"/>
      <c r="J161" s="140"/>
      <c r="N161"/>
      <c r="R161" s="115"/>
    </row>
    <row r="162" spans="4:18" ht="25.5" customHeight="1" x14ac:dyDescent="0.4">
      <c r="E162" s="27"/>
      <c r="F162" s="140"/>
      <c r="G162" s="26"/>
      <c r="H162" s="112" t="s">
        <v>31</v>
      </c>
      <c r="I162" s="112"/>
      <c r="J162" s="140"/>
      <c r="N162"/>
      <c r="R162" s="115"/>
    </row>
    <row r="163" spans="4:18" ht="25.5" customHeight="1" x14ac:dyDescent="0.4">
      <c r="E163" s="27"/>
      <c r="F163" s="140"/>
      <c r="G163" s="26"/>
      <c r="H163" s="112" t="s">
        <v>32</v>
      </c>
      <c r="I163" s="112"/>
      <c r="J163" s="140"/>
      <c r="N163"/>
      <c r="R163" s="115"/>
    </row>
    <row r="164" spans="4:18" ht="25.5" customHeight="1" x14ac:dyDescent="0.4">
      <c r="E164" s="27"/>
      <c r="F164" s="140"/>
      <c r="G164" s="26"/>
      <c r="H164" s="112" t="s">
        <v>33</v>
      </c>
      <c r="I164" s="112"/>
      <c r="J164" s="140"/>
      <c r="N164"/>
      <c r="R164" s="115"/>
    </row>
    <row r="165" spans="4:18" ht="25.5" customHeight="1" x14ac:dyDescent="0.4">
      <c r="E165" s="27"/>
      <c r="F165" s="140"/>
      <c r="G165" s="26"/>
      <c r="H165" s="112" t="s">
        <v>34</v>
      </c>
      <c r="I165" s="112"/>
      <c r="J165" s="140"/>
      <c r="N165"/>
      <c r="R165" s="115"/>
    </row>
    <row r="166" spans="4:18" ht="25.5" customHeight="1" x14ac:dyDescent="0.4">
      <c r="E166" s="27"/>
      <c r="F166" s="140"/>
      <c r="G166" s="26"/>
      <c r="H166" s="112" t="s">
        <v>35</v>
      </c>
      <c r="I166" s="112"/>
      <c r="J166" s="140"/>
      <c r="N166"/>
      <c r="R166" s="115"/>
    </row>
    <row r="167" spans="4:18" ht="31.5" customHeight="1" x14ac:dyDescent="0.4">
      <c r="E167" s="27"/>
      <c r="F167" s="140"/>
      <c r="G167" s="26"/>
      <c r="H167" s="26"/>
      <c r="I167" s="26"/>
      <c r="N167"/>
    </row>
    <row r="168" spans="4:18" ht="31.5" customHeight="1" x14ac:dyDescent="0.4">
      <c r="E168" s="27"/>
      <c r="F168" s="140"/>
      <c r="G168" s="26"/>
      <c r="H168" s="26"/>
      <c r="I168" s="26"/>
      <c r="N168"/>
    </row>
    <row r="169" spans="4:18" ht="31.5" customHeight="1" x14ac:dyDescent="0.4">
      <c r="E169" s="27"/>
      <c r="F169" s="140"/>
      <c r="G169" s="26"/>
      <c r="H169" s="26"/>
      <c r="I169" s="26"/>
      <c r="N169"/>
    </row>
    <row r="170" spans="4:18" ht="31.5" customHeight="1" x14ac:dyDescent="0.4">
      <c r="E170" s="27"/>
      <c r="F170" s="140"/>
      <c r="G170" s="26"/>
      <c r="H170" s="26"/>
      <c r="I170" s="26"/>
      <c r="N170"/>
    </row>
    <row r="171" spans="4:18" x14ac:dyDescent="0.4">
      <c r="D171" s="26"/>
      <c r="E171" s="27"/>
      <c r="F171" s="140"/>
      <c r="G171" s="26"/>
    </row>
    <row r="172" spans="4:18" x14ac:dyDescent="0.4">
      <c r="D172" s="26"/>
      <c r="E172" s="27"/>
      <c r="F172" s="140"/>
      <c r="G172" s="26"/>
    </row>
  </sheetData>
  <autoFilter ref="A3:P170" xr:uid="{00000000-0009-0000-0000-000000000000}"/>
  <mergeCells count="40">
    <mergeCell ref="P2:P3"/>
    <mergeCell ref="Q2:Q3"/>
    <mergeCell ref="B2:B3"/>
    <mergeCell ref="D2:D3"/>
    <mergeCell ref="E2:E3"/>
    <mergeCell ref="F2:F3"/>
    <mergeCell ref="G2:G3"/>
    <mergeCell ref="H2:H3"/>
    <mergeCell ref="AK2:AK3"/>
    <mergeCell ref="AL2:AL3"/>
    <mergeCell ref="J148:L148"/>
    <mergeCell ref="J149:L149"/>
    <mergeCell ref="J150:L150"/>
    <mergeCell ref="AD2:AD3"/>
    <mergeCell ref="AE2:AE3"/>
    <mergeCell ref="AF2:AF3"/>
    <mergeCell ref="AG2:AG3"/>
    <mergeCell ref="AH2:AH3"/>
    <mergeCell ref="AI2:AI3"/>
    <mergeCell ref="X2:X3"/>
    <mergeCell ref="Y2:Y3"/>
    <mergeCell ref="Z2:Z3"/>
    <mergeCell ref="AA2:AA3"/>
    <mergeCell ref="AB2:AB3"/>
    <mergeCell ref="C151:D151"/>
    <mergeCell ref="J151:L151"/>
    <mergeCell ref="J152:L152"/>
    <mergeCell ref="J153:L153"/>
    <mergeCell ref="AJ2:AJ3"/>
    <mergeCell ref="AC2:AC3"/>
    <mergeCell ref="R2:R3"/>
    <mergeCell ref="S2:S3"/>
    <mergeCell ref="T2:T3"/>
    <mergeCell ref="U2:U3"/>
    <mergeCell ref="V2:V3"/>
    <mergeCell ref="W2:W3"/>
    <mergeCell ref="J2:L2"/>
    <mergeCell ref="M2:M3"/>
    <mergeCell ref="N2:N3"/>
    <mergeCell ref="O2:O3"/>
  </mergeCells>
  <phoneticPr fontId="6"/>
  <printOptions horizontalCentered="1"/>
  <pageMargins left="0.39370078740157483" right="0.27559055118110237" top="0.39370078740157483" bottom="0.39370078740157483" header="0.31496062992125984" footer="0.31496062992125984"/>
  <pageSetup paperSize="9" scale="2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43"/>
  <sheetViews>
    <sheetView topLeftCell="A7" workbookViewId="0">
      <selection activeCell="K23" sqref="K23"/>
    </sheetView>
  </sheetViews>
  <sheetFormatPr defaultColWidth="1.75" defaultRowHeight="18.75" x14ac:dyDescent="0.4"/>
  <cols>
    <col min="1" max="1" width="4.25" style="1" customWidth="1"/>
    <col min="2" max="2" width="6.875" style="1" customWidth="1"/>
    <col min="3" max="3" width="33.125" style="1" customWidth="1"/>
    <col min="4" max="4" width="13.5" style="1" customWidth="1"/>
    <col min="5" max="5" width="8.75" style="3" customWidth="1"/>
    <col min="6" max="6" width="22" style="1" customWidth="1"/>
    <col min="7" max="39" width="6.875" style="1" customWidth="1"/>
    <col min="40" max="16384" width="1.75" style="1"/>
  </cols>
  <sheetData>
    <row r="1" spans="1:8" ht="18.75" customHeight="1" x14ac:dyDescent="0.4">
      <c r="A1" s="402" t="s">
        <v>45</v>
      </c>
      <c r="B1" s="403"/>
      <c r="C1" s="403"/>
      <c r="D1" s="403"/>
      <c r="E1" s="403"/>
      <c r="F1" s="403"/>
      <c r="G1" s="30"/>
      <c r="H1" s="30"/>
    </row>
    <row r="2" spans="1:8" ht="18.75" customHeight="1" x14ac:dyDescent="0.4">
      <c r="A2" s="62"/>
      <c r="B2" s="62"/>
      <c r="C2" s="62"/>
      <c r="D2" s="62"/>
      <c r="E2" s="62"/>
      <c r="F2" s="74">
        <f ca="1">TODAY()</f>
        <v>45733</v>
      </c>
      <c r="G2" s="62"/>
      <c r="H2" s="62"/>
    </row>
    <row r="3" spans="1:8" ht="18.75" customHeight="1" x14ac:dyDescent="0.4">
      <c r="A3" s="62"/>
      <c r="B3" s="62"/>
      <c r="C3" s="62"/>
      <c r="D3" s="62"/>
      <c r="E3" s="62"/>
      <c r="F3" s="74"/>
      <c r="G3" s="62"/>
      <c r="H3" s="62"/>
    </row>
    <row r="4" spans="1:8" ht="18.75" customHeight="1" x14ac:dyDescent="0.4">
      <c r="A4" s="404" t="s">
        <v>233</v>
      </c>
      <c r="B4" s="404"/>
      <c r="C4" s="404"/>
      <c r="D4" s="404"/>
      <c r="E4" s="404"/>
      <c r="F4" s="404"/>
    </row>
    <row r="5" spans="1:8" ht="18.75" customHeight="1" x14ac:dyDescent="0.4">
      <c r="B5" s="24" t="s">
        <v>46</v>
      </c>
      <c r="C5" s="24" t="s">
        <v>47</v>
      </c>
      <c r="D5" s="24" t="s">
        <v>48</v>
      </c>
      <c r="E5" s="24" t="s">
        <v>49</v>
      </c>
      <c r="F5" s="24" t="s">
        <v>50</v>
      </c>
    </row>
    <row r="6" spans="1:8" ht="18.75" customHeight="1" x14ac:dyDescent="0.4">
      <c r="B6" s="24">
        <v>1</v>
      </c>
      <c r="C6" s="23" t="s">
        <v>16</v>
      </c>
      <c r="D6" s="75">
        <v>42997</v>
      </c>
      <c r="E6" s="24">
        <v>1</v>
      </c>
      <c r="F6" s="23" t="s">
        <v>51</v>
      </c>
    </row>
    <row r="7" spans="1:8" ht="18.75" customHeight="1" x14ac:dyDescent="0.4">
      <c r="B7" s="24">
        <v>2</v>
      </c>
      <c r="C7" s="23" t="s">
        <v>52</v>
      </c>
      <c r="D7" s="75">
        <v>42997</v>
      </c>
      <c r="E7" s="24">
        <v>1</v>
      </c>
      <c r="F7" s="23" t="s">
        <v>53</v>
      </c>
    </row>
    <row r="8" spans="1:8" ht="18.75" customHeight="1" x14ac:dyDescent="0.4">
      <c r="B8" s="24">
        <v>3</v>
      </c>
      <c r="C8" s="23" t="s">
        <v>54</v>
      </c>
      <c r="D8" s="75">
        <v>43048</v>
      </c>
      <c r="E8" s="24">
        <v>8</v>
      </c>
      <c r="F8" s="23" t="s">
        <v>55</v>
      </c>
    </row>
    <row r="9" spans="1:8" ht="18.75" customHeight="1" x14ac:dyDescent="0.4">
      <c r="B9" s="24">
        <v>4</v>
      </c>
      <c r="C9" s="23" t="s">
        <v>56</v>
      </c>
      <c r="D9" s="75">
        <v>43084</v>
      </c>
      <c r="E9" s="24">
        <v>1</v>
      </c>
      <c r="F9" s="23" t="s">
        <v>57</v>
      </c>
    </row>
    <row r="10" spans="1:8" ht="18.75" customHeight="1" x14ac:dyDescent="0.4">
      <c r="B10" s="24">
        <v>5</v>
      </c>
      <c r="C10" s="28" t="s">
        <v>234</v>
      </c>
      <c r="D10" s="75">
        <v>43126</v>
      </c>
      <c r="E10" s="24">
        <v>2</v>
      </c>
      <c r="F10" s="28" t="s">
        <v>235</v>
      </c>
    </row>
    <row r="11" spans="1:8" ht="9" customHeight="1" x14ac:dyDescent="0.4">
      <c r="D11" s="76"/>
      <c r="E11" s="77"/>
    </row>
    <row r="12" spans="1:8" ht="30" customHeight="1" x14ac:dyDescent="0.4"/>
    <row r="13" spans="1:8" s="33" customFormat="1" ht="18.75" customHeight="1" x14ac:dyDescent="0.4">
      <c r="A13" s="33" t="s">
        <v>58</v>
      </c>
      <c r="E13" s="78"/>
    </row>
    <row r="14" spans="1:8" ht="18.75" customHeight="1" x14ac:dyDescent="0.4">
      <c r="B14" s="24" t="s">
        <v>46</v>
      </c>
      <c r="C14" s="24" t="s">
        <v>59</v>
      </c>
      <c r="D14" s="24" t="s">
        <v>48</v>
      </c>
      <c r="E14" s="24" t="s">
        <v>49</v>
      </c>
      <c r="F14" s="24" t="s">
        <v>50</v>
      </c>
    </row>
    <row r="15" spans="1:8" ht="18.75" customHeight="1" x14ac:dyDescent="0.4">
      <c r="B15" s="24">
        <v>1</v>
      </c>
      <c r="C15" s="23" t="s">
        <v>60</v>
      </c>
      <c r="D15" s="75">
        <v>42990</v>
      </c>
      <c r="E15" s="24">
        <v>50</v>
      </c>
      <c r="F15" s="23" t="s">
        <v>61</v>
      </c>
    </row>
    <row r="16" spans="1:8" ht="18.75" customHeight="1" x14ac:dyDescent="0.4">
      <c r="B16" s="24">
        <v>2</v>
      </c>
      <c r="C16" s="23" t="s">
        <v>62</v>
      </c>
      <c r="D16" s="75">
        <v>43059</v>
      </c>
      <c r="E16" s="24">
        <v>20</v>
      </c>
      <c r="F16" s="23"/>
    </row>
    <row r="17" spans="1:6" ht="18.75" customHeight="1" x14ac:dyDescent="0.4">
      <c r="B17" s="24">
        <v>3</v>
      </c>
      <c r="C17" s="23" t="s">
        <v>236</v>
      </c>
      <c r="D17" s="75">
        <v>43075</v>
      </c>
      <c r="E17" s="24">
        <v>30</v>
      </c>
      <c r="F17" s="40" t="s">
        <v>237</v>
      </c>
    </row>
    <row r="18" spans="1:6" ht="18.75" customHeight="1" x14ac:dyDescent="0.4">
      <c r="B18" s="24">
        <v>4</v>
      </c>
      <c r="C18" s="23" t="s">
        <v>238</v>
      </c>
      <c r="D18" s="75">
        <v>43088</v>
      </c>
      <c r="E18" s="24">
        <v>25</v>
      </c>
      <c r="F18" s="40"/>
    </row>
    <row r="19" spans="1:6" ht="18.75" customHeight="1" x14ac:dyDescent="0.4">
      <c r="B19" s="24">
        <v>5</v>
      </c>
      <c r="C19" s="28" t="s">
        <v>239</v>
      </c>
      <c r="D19" s="75">
        <v>43133</v>
      </c>
      <c r="E19" s="24">
        <v>30</v>
      </c>
      <c r="F19" s="28" t="s">
        <v>240</v>
      </c>
    </row>
    <row r="20" spans="1:6" ht="9.75" customHeight="1" x14ac:dyDescent="0.4">
      <c r="B20" s="3"/>
      <c r="D20" s="76"/>
    </row>
    <row r="21" spans="1:6" ht="30" customHeight="1" x14ac:dyDescent="0.4"/>
    <row r="22" spans="1:6" s="33" customFormat="1" ht="18.75" customHeight="1" x14ac:dyDescent="0.4">
      <c r="A22" s="33" t="s">
        <v>63</v>
      </c>
      <c r="E22" s="78"/>
    </row>
    <row r="23" spans="1:6" ht="18.75" customHeight="1" x14ac:dyDescent="0.4">
      <c r="B23" s="24" t="s">
        <v>46</v>
      </c>
      <c r="C23" s="24" t="s">
        <v>64</v>
      </c>
      <c r="D23" s="24" t="s">
        <v>48</v>
      </c>
      <c r="E23" s="24" t="s">
        <v>49</v>
      </c>
      <c r="F23" s="24" t="s">
        <v>50</v>
      </c>
    </row>
    <row r="24" spans="1:6" ht="18.75" customHeight="1" x14ac:dyDescent="0.4">
      <c r="B24" s="24">
        <v>1</v>
      </c>
      <c r="C24" s="23" t="s">
        <v>65</v>
      </c>
      <c r="D24" s="79" t="s">
        <v>66</v>
      </c>
      <c r="E24" s="24">
        <v>450</v>
      </c>
      <c r="F24" s="23" t="s">
        <v>67</v>
      </c>
    </row>
    <row r="25" spans="1:6" ht="18.75" customHeight="1" x14ac:dyDescent="0.4">
      <c r="B25" s="24">
        <v>2</v>
      </c>
      <c r="C25" s="23" t="s">
        <v>68</v>
      </c>
      <c r="D25" s="75">
        <v>43049</v>
      </c>
      <c r="E25" s="24">
        <v>17</v>
      </c>
      <c r="F25" s="23" t="s">
        <v>69</v>
      </c>
    </row>
    <row r="26" spans="1:6" ht="18.75" customHeight="1" x14ac:dyDescent="0.4">
      <c r="B26" s="24">
        <v>3</v>
      </c>
      <c r="C26" s="23" t="s">
        <v>70</v>
      </c>
      <c r="D26" s="75">
        <v>43078</v>
      </c>
      <c r="E26" s="24">
        <v>57</v>
      </c>
      <c r="F26" s="23" t="s">
        <v>71</v>
      </c>
    </row>
    <row r="27" spans="1:6" ht="18.75" customHeight="1" x14ac:dyDescent="0.4">
      <c r="B27" s="3"/>
      <c r="D27" s="80" t="s">
        <v>72</v>
      </c>
      <c r="E27" s="24">
        <f>SUM(E24:E26)</f>
        <v>524</v>
      </c>
    </row>
    <row r="28" spans="1:6" ht="30" customHeight="1" x14ac:dyDescent="0.4">
      <c r="B28" s="3"/>
      <c r="D28" s="76"/>
    </row>
    <row r="29" spans="1:6" s="33" customFormat="1" ht="18.75" customHeight="1" x14ac:dyDescent="0.4">
      <c r="A29" s="33" t="s">
        <v>73</v>
      </c>
      <c r="E29" s="78"/>
    </row>
    <row r="30" spans="1:6" ht="18.75" customHeight="1" x14ac:dyDescent="0.4">
      <c r="B30" s="24" t="s">
        <v>46</v>
      </c>
      <c r="C30" s="24" t="s">
        <v>74</v>
      </c>
      <c r="D30" s="24" t="s">
        <v>48</v>
      </c>
      <c r="E30" s="24" t="s">
        <v>75</v>
      </c>
      <c r="F30" s="24" t="s">
        <v>50</v>
      </c>
    </row>
    <row r="31" spans="1:6" ht="18.75" customHeight="1" x14ac:dyDescent="0.4">
      <c r="B31" s="24">
        <v>1</v>
      </c>
      <c r="C31" s="23" t="s">
        <v>76</v>
      </c>
      <c r="D31" s="75">
        <v>42947</v>
      </c>
      <c r="E31" s="24">
        <v>100</v>
      </c>
      <c r="F31" s="23" t="s">
        <v>77</v>
      </c>
    </row>
    <row r="32" spans="1:6" ht="18.75" customHeight="1" x14ac:dyDescent="0.4">
      <c r="B32" s="24">
        <v>2</v>
      </c>
      <c r="C32" s="23" t="s">
        <v>78</v>
      </c>
      <c r="D32" s="75">
        <v>42997</v>
      </c>
      <c r="E32" s="24">
        <v>50</v>
      </c>
      <c r="F32" s="23" t="s">
        <v>79</v>
      </c>
    </row>
    <row r="33" spans="2:6" ht="18.75" customHeight="1" x14ac:dyDescent="0.4">
      <c r="B33" s="24">
        <v>3</v>
      </c>
      <c r="C33" s="23" t="s">
        <v>80</v>
      </c>
      <c r="D33" s="75">
        <v>43021</v>
      </c>
      <c r="E33" s="24">
        <v>50</v>
      </c>
      <c r="F33" s="23" t="s">
        <v>79</v>
      </c>
    </row>
    <row r="34" spans="2:6" ht="18.75" customHeight="1" x14ac:dyDescent="0.4">
      <c r="B34" s="24">
        <v>4</v>
      </c>
      <c r="C34" s="23" t="s">
        <v>81</v>
      </c>
      <c r="D34" s="75">
        <v>43028</v>
      </c>
      <c r="E34" s="24">
        <v>100</v>
      </c>
      <c r="F34" s="34" t="s">
        <v>241</v>
      </c>
    </row>
    <row r="35" spans="2:6" ht="18.75" customHeight="1" x14ac:dyDescent="0.4">
      <c r="B35" s="24">
        <v>5</v>
      </c>
      <c r="C35" s="23" t="s">
        <v>82</v>
      </c>
      <c r="D35" s="75">
        <v>43083</v>
      </c>
      <c r="E35" s="24">
        <v>50</v>
      </c>
      <c r="F35" s="23" t="s">
        <v>77</v>
      </c>
    </row>
    <row r="36" spans="2:6" ht="18.75" customHeight="1" x14ac:dyDescent="0.4">
      <c r="B36" s="24">
        <v>6</v>
      </c>
      <c r="C36" s="23" t="s">
        <v>83</v>
      </c>
      <c r="D36" s="75">
        <v>43082</v>
      </c>
      <c r="E36" s="24">
        <v>50</v>
      </c>
      <c r="F36" s="23" t="s">
        <v>79</v>
      </c>
    </row>
    <row r="37" spans="2:6" ht="18.75" customHeight="1" x14ac:dyDescent="0.4">
      <c r="B37" s="24">
        <v>7</v>
      </c>
      <c r="C37" s="23" t="s">
        <v>84</v>
      </c>
      <c r="D37" s="75">
        <v>43083</v>
      </c>
      <c r="E37" s="24">
        <v>100</v>
      </c>
      <c r="F37" s="23" t="s">
        <v>79</v>
      </c>
    </row>
    <row r="38" spans="2:6" ht="18.75" customHeight="1" x14ac:dyDescent="0.4">
      <c r="B38" s="24">
        <v>8</v>
      </c>
      <c r="C38" s="81" t="s">
        <v>242</v>
      </c>
      <c r="D38" s="75">
        <v>43133</v>
      </c>
      <c r="E38" s="24">
        <v>60</v>
      </c>
      <c r="F38" s="23" t="s">
        <v>79</v>
      </c>
    </row>
    <row r="39" spans="2:6" ht="18.75" customHeight="1" x14ac:dyDescent="0.4">
      <c r="D39" s="24" t="s">
        <v>85</v>
      </c>
      <c r="E39" s="24">
        <f>SUM(E31:E38)</f>
        <v>560</v>
      </c>
    </row>
    <row r="40" spans="2:6" ht="18.75" customHeight="1" x14ac:dyDescent="0.4"/>
    <row r="41" spans="2:6" ht="18.75" customHeight="1" x14ac:dyDescent="0.4"/>
    <row r="42" spans="2:6" ht="18.75" customHeight="1" x14ac:dyDescent="0.4"/>
    <row r="43" spans="2:6" ht="18.75" customHeight="1" x14ac:dyDescent="0.4"/>
  </sheetData>
  <mergeCells count="2">
    <mergeCell ref="A1:F1"/>
    <mergeCell ref="A4:F4"/>
  </mergeCells>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93"/>
  <sheetViews>
    <sheetView topLeftCell="B67" workbookViewId="0">
      <selection activeCell="H86" sqref="H86"/>
    </sheetView>
  </sheetViews>
  <sheetFormatPr defaultRowHeight="18.75" x14ac:dyDescent="0.4"/>
  <cols>
    <col min="1" max="1" width="3.75" customWidth="1"/>
    <col min="2" max="2" width="5.25" customWidth="1"/>
    <col min="3" max="3" width="33" style="42" customWidth="1"/>
    <col min="4" max="4" width="9" customWidth="1"/>
    <col min="5" max="5" width="7.25" customWidth="1"/>
    <col min="6" max="6" width="59.375" customWidth="1"/>
  </cols>
  <sheetData>
    <row r="1" spans="1:7" ht="30" x14ac:dyDescent="0.4">
      <c r="A1" s="407" t="s">
        <v>99</v>
      </c>
      <c r="B1" s="408"/>
      <c r="C1" s="408"/>
      <c r="D1" s="408"/>
      <c r="E1" s="408"/>
      <c r="F1" s="408"/>
      <c r="G1" s="30"/>
    </row>
    <row r="2" spans="1:7" x14ac:dyDescent="0.4">
      <c r="B2" s="41"/>
      <c r="F2" s="31">
        <f ca="1">TODAY()</f>
        <v>45733</v>
      </c>
      <c r="G2" s="31"/>
    </row>
    <row r="3" spans="1:7" ht="17.25" customHeight="1" x14ac:dyDescent="0.4">
      <c r="A3" s="43" t="s">
        <v>100</v>
      </c>
      <c r="B3" s="44"/>
      <c r="C3" s="44"/>
    </row>
    <row r="4" spans="1:7" s="45" customFormat="1" ht="22.5" customHeight="1" x14ac:dyDescent="0.4">
      <c r="B4" s="57" t="s">
        <v>46</v>
      </c>
      <c r="C4" s="57" t="s">
        <v>101</v>
      </c>
      <c r="D4" s="46" t="s">
        <v>48</v>
      </c>
      <c r="E4" s="46" t="s">
        <v>102</v>
      </c>
      <c r="F4" s="46" t="s">
        <v>103</v>
      </c>
    </row>
    <row r="5" spans="1:7" s="45" customFormat="1" ht="56.25" x14ac:dyDescent="0.4">
      <c r="B5" s="35">
        <v>1</v>
      </c>
      <c r="C5" s="36" t="s">
        <v>15</v>
      </c>
      <c r="D5" s="37">
        <v>42831</v>
      </c>
      <c r="E5" s="38">
        <v>17</v>
      </c>
      <c r="F5" s="39" t="s">
        <v>92</v>
      </c>
    </row>
    <row r="6" spans="1:7" s="45" customFormat="1" ht="56.25" x14ac:dyDescent="0.4">
      <c r="B6" s="35">
        <v>2</v>
      </c>
      <c r="C6" s="36" t="s">
        <v>41</v>
      </c>
      <c r="D6" s="37">
        <v>42868</v>
      </c>
      <c r="E6" s="38">
        <v>11</v>
      </c>
      <c r="F6" s="39" t="s">
        <v>192</v>
      </c>
    </row>
    <row r="7" spans="1:7" s="45" customFormat="1" ht="37.5" x14ac:dyDescent="0.4">
      <c r="B7" s="35">
        <v>3</v>
      </c>
      <c r="C7" s="36" t="s">
        <v>87</v>
      </c>
      <c r="D7" s="37">
        <v>42838</v>
      </c>
      <c r="E7" s="38">
        <v>9</v>
      </c>
      <c r="F7" s="39" t="s">
        <v>93</v>
      </c>
    </row>
    <row r="8" spans="1:7" s="45" customFormat="1" ht="37.5" x14ac:dyDescent="0.4">
      <c r="B8" s="35">
        <v>4</v>
      </c>
      <c r="C8" s="36" t="s">
        <v>88</v>
      </c>
      <c r="D8" s="37">
        <v>42944</v>
      </c>
      <c r="E8" s="38">
        <v>22</v>
      </c>
      <c r="F8" s="39" t="s">
        <v>94</v>
      </c>
    </row>
    <row r="9" spans="1:7" s="45" customFormat="1" ht="56.25" x14ac:dyDescent="0.4">
      <c r="B9" s="35">
        <v>5</v>
      </c>
      <c r="C9" s="36" t="s">
        <v>89</v>
      </c>
      <c r="D9" s="37">
        <v>42949</v>
      </c>
      <c r="E9" s="38">
        <v>20</v>
      </c>
      <c r="F9" s="39" t="s">
        <v>95</v>
      </c>
    </row>
    <row r="10" spans="1:7" s="45" customFormat="1" ht="37.5" x14ac:dyDescent="0.4">
      <c r="B10" s="35">
        <v>6</v>
      </c>
      <c r="C10" s="36" t="s">
        <v>90</v>
      </c>
      <c r="D10" s="37">
        <v>43036</v>
      </c>
      <c r="E10" s="38">
        <v>200</v>
      </c>
      <c r="F10" s="39" t="s">
        <v>96</v>
      </c>
    </row>
    <row r="11" spans="1:7" s="45" customFormat="1" ht="75" x14ac:dyDescent="0.4">
      <c r="B11" s="35">
        <v>7</v>
      </c>
      <c r="C11" s="36" t="s">
        <v>91</v>
      </c>
      <c r="D11" s="37">
        <v>43064</v>
      </c>
      <c r="E11" s="38">
        <v>31</v>
      </c>
      <c r="F11" s="39" t="s">
        <v>97</v>
      </c>
    </row>
    <row r="12" spans="1:7" s="45" customFormat="1" ht="27" customHeight="1" x14ac:dyDescent="0.4">
      <c r="B12" s="35">
        <v>8</v>
      </c>
      <c r="C12" s="36" t="s">
        <v>86</v>
      </c>
      <c r="D12" s="37">
        <v>43082</v>
      </c>
      <c r="E12" s="38">
        <v>98</v>
      </c>
      <c r="F12" s="39" t="s">
        <v>193</v>
      </c>
    </row>
    <row r="13" spans="1:7" s="45" customFormat="1" ht="27" customHeight="1" x14ac:dyDescent="0.4">
      <c r="B13" s="35">
        <v>9</v>
      </c>
      <c r="C13" s="36" t="s">
        <v>194</v>
      </c>
      <c r="D13" s="37">
        <v>43128</v>
      </c>
      <c r="E13" s="38">
        <v>45</v>
      </c>
      <c r="F13" s="63" t="s">
        <v>195</v>
      </c>
    </row>
    <row r="14" spans="1:7" s="45" customFormat="1" ht="40.5" customHeight="1" x14ac:dyDescent="0.4">
      <c r="B14" s="35">
        <v>10</v>
      </c>
      <c r="C14" s="36" t="s">
        <v>196</v>
      </c>
      <c r="D14" s="37">
        <v>43138</v>
      </c>
      <c r="E14" s="38">
        <v>32</v>
      </c>
      <c r="F14" s="39" t="s">
        <v>197</v>
      </c>
    </row>
    <row r="15" spans="1:7" s="45" customFormat="1" ht="44.25" customHeight="1" x14ac:dyDescent="0.4">
      <c r="B15" s="35">
        <v>11</v>
      </c>
      <c r="C15" s="36" t="s">
        <v>198</v>
      </c>
      <c r="D15" s="37">
        <v>43147</v>
      </c>
      <c r="E15" s="38">
        <v>30</v>
      </c>
      <c r="F15" s="39" t="s">
        <v>199</v>
      </c>
    </row>
    <row r="16" spans="1:7" s="45" customFormat="1" ht="27" customHeight="1" x14ac:dyDescent="0.4">
      <c r="B16" s="35">
        <v>12</v>
      </c>
      <c r="C16" s="36" t="s">
        <v>200</v>
      </c>
      <c r="D16" s="37">
        <v>43150</v>
      </c>
      <c r="E16" s="38">
        <v>31</v>
      </c>
      <c r="F16" s="63" t="s">
        <v>201</v>
      </c>
    </row>
    <row r="17" spans="1:10" s="45" customFormat="1" ht="41.25" customHeight="1" x14ac:dyDescent="0.4">
      <c r="B17" s="35">
        <v>13</v>
      </c>
      <c r="C17" s="36" t="s">
        <v>98</v>
      </c>
      <c r="D17" s="37">
        <v>43151</v>
      </c>
      <c r="E17" s="38">
        <v>16</v>
      </c>
      <c r="F17" s="63" t="s">
        <v>202</v>
      </c>
    </row>
    <row r="18" spans="1:10" s="45" customFormat="1" ht="39" customHeight="1" x14ac:dyDescent="0.4">
      <c r="B18" s="35">
        <v>14</v>
      </c>
      <c r="C18" s="64" t="s">
        <v>203</v>
      </c>
      <c r="D18" s="65">
        <v>43158</v>
      </c>
      <c r="E18" s="66">
        <v>26</v>
      </c>
      <c r="F18" s="63" t="s">
        <v>204</v>
      </c>
    </row>
    <row r="19" spans="1:10" s="45" customFormat="1" ht="39" customHeight="1" x14ac:dyDescent="0.4">
      <c r="B19" s="35">
        <v>15</v>
      </c>
      <c r="C19" s="64" t="s">
        <v>38</v>
      </c>
      <c r="D19" s="65">
        <v>43168</v>
      </c>
      <c r="E19" s="67">
        <v>26</v>
      </c>
      <c r="F19" s="63" t="s">
        <v>205</v>
      </c>
      <c r="G19"/>
      <c r="H19"/>
      <c r="I19"/>
      <c r="J19"/>
    </row>
    <row r="20" spans="1:10" s="45" customFormat="1" ht="27" customHeight="1" x14ac:dyDescent="0.4">
      <c r="B20" s="35">
        <v>16</v>
      </c>
      <c r="C20" s="64" t="s">
        <v>206</v>
      </c>
      <c r="D20" s="65">
        <v>43171</v>
      </c>
      <c r="E20" s="68">
        <v>36</v>
      </c>
      <c r="F20" s="63" t="s">
        <v>207</v>
      </c>
    </row>
    <row r="21" spans="1:10" s="45" customFormat="1" ht="27" customHeight="1" x14ac:dyDescent="0.4">
      <c r="B21" s="35">
        <v>17</v>
      </c>
      <c r="C21" s="36" t="s">
        <v>208</v>
      </c>
      <c r="D21" s="37">
        <v>43172</v>
      </c>
      <c r="E21" s="69">
        <v>20</v>
      </c>
      <c r="F21" s="39" t="s">
        <v>209</v>
      </c>
    </row>
    <row r="22" spans="1:10" s="45" customFormat="1" ht="27" customHeight="1" x14ac:dyDescent="0.4">
      <c r="B22" s="35">
        <v>18</v>
      </c>
      <c r="C22" s="64" t="s">
        <v>150</v>
      </c>
      <c r="D22" s="65">
        <v>43174</v>
      </c>
      <c r="E22" s="68">
        <v>20</v>
      </c>
      <c r="F22" s="39" t="s">
        <v>210</v>
      </c>
    </row>
    <row r="23" spans="1:10" s="45" customFormat="1" ht="27" customHeight="1" x14ac:dyDescent="0.4">
      <c r="B23" s="35">
        <v>19</v>
      </c>
      <c r="C23" s="36" t="s">
        <v>211</v>
      </c>
      <c r="D23" s="37">
        <v>43178</v>
      </c>
      <c r="E23" s="69">
        <v>30</v>
      </c>
      <c r="F23" s="39" t="s">
        <v>212</v>
      </c>
    </row>
    <row r="24" spans="1:10" s="45" customFormat="1" ht="22.5" customHeight="1" x14ac:dyDescent="0.4">
      <c r="B24" s="409"/>
      <c r="C24" s="409"/>
      <c r="D24" s="47" t="s">
        <v>104</v>
      </c>
      <c r="E24" s="46">
        <f>SUM(E5:E23)</f>
        <v>720</v>
      </c>
      <c r="F24" s="48"/>
    </row>
    <row r="25" spans="1:10" ht="30" customHeight="1" x14ac:dyDescent="0.4">
      <c r="B25" s="409" t="s">
        <v>213</v>
      </c>
      <c r="C25" s="409"/>
      <c r="D25" s="409"/>
      <c r="E25" s="409"/>
      <c r="F25" s="409"/>
    </row>
    <row r="26" spans="1:10" ht="9.75" customHeight="1" x14ac:dyDescent="0.4"/>
    <row r="27" spans="1:10" ht="24" customHeight="1" x14ac:dyDescent="0.4">
      <c r="A27" s="43" t="s">
        <v>105</v>
      </c>
    </row>
    <row r="28" spans="1:10" ht="24" customHeight="1" x14ac:dyDescent="0.4">
      <c r="A28" s="43"/>
      <c r="B28" s="33" t="s">
        <v>214</v>
      </c>
    </row>
    <row r="29" spans="1:10" s="45" customFormat="1" ht="22.5" customHeight="1" x14ac:dyDescent="0.4">
      <c r="B29" s="57" t="s">
        <v>46</v>
      </c>
      <c r="C29" s="57" t="s">
        <v>101</v>
      </c>
      <c r="D29" s="46" t="s">
        <v>48</v>
      </c>
      <c r="E29" s="46" t="s">
        <v>102</v>
      </c>
      <c r="F29" s="46" t="s">
        <v>103</v>
      </c>
    </row>
    <row r="30" spans="1:10" s="45" customFormat="1" ht="18.75" customHeight="1" x14ac:dyDescent="0.4">
      <c r="B30" s="46">
        <v>1</v>
      </c>
      <c r="C30" s="49" t="s">
        <v>106</v>
      </c>
      <c r="D30" s="70">
        <v>43067</v>
      </c>
      <c r="E30" s="50">
        <v>1</v>
      </c>
      <c r="F30" s="410" t="s">
        <v>215</v>
      </c>
    </row>
    <row r="31" spans="1:10" s="45" customFormat="1" ht="18.75" customHeight="1" x14ac:dyDescent="0.4">
      <c r="B31" s="46">
        <v>2</v>
      </c>
      <c r="C31" s="49" t="s">
        <v>216</v>
      </c>
      <c r="D31" s="71"/>
      <c r="E31" s="50">
        <v>1</v>
      </c>
      <c r="F31" s="411"/>
    </row>
    <row r="32" spans="1:10" s="45" customFormat="1" ht="18.75" customHeight="1" x14ac:dyDescent="0.4">
      <c r="B32" s="46">
        <v>3</v>
      </c>
      <c r="C32" s="49" t="s">
        <v>217</v>
      </c>
      <c r="D32" s="71"/>
      <c r="E32" s="50">
        <v>1</v>
      </c>
      <c r="F32" s="411"/>
    </row>
    <row r="33" spans="2:6" s="45" customFormat="1" ht="18.75" customHeight="1" x14ac:dyDescent="0.4">
      <c r="B33" s="46">
        <v>4</v>
      </c>
      <c r="C33" s="49" t="s">
        <v>107</v>
      </c>
      <c r="D33" s="71"/>
      <c r="E33" s="50">
        <v>1</v>
      </c>
      <c r="F33" s="411"/>
    </row>
    <row r="34" spans="2:6" s="45" customFormat="1" ht="18.75" customHeight="1" x14ac:dyDescent="0.4">
      <c r="B34" s="46">
        <v>5</v>
      </c>
      <c r="C34" s="49" t="s">
        <v>218</v>
      </c>
      <c r="D34" s="71"/>
      <c r="E34" s="50">
        <v>1</v>
      </c>
      <c r="F34" s="411"/>
    </row>
    <row r="35" spans="2:6" s="45" customFormat="1" ht="18.75" customHeight="1" x14ac:dyDescent="0.4">
      <c r="B35" s="46">
        <v>6</v>
      </c>
      <c r="C35" s="51" t="s">
        <v>219</v>
      </c>
      <c r="D35" s="71"/>
      <c r="E35" s="46">
        <v>1</v>
      </c>
      <c r="F35" s="411"/>
    </row>
    <row r="36" spans="2:6" s="45" customFormat="1" ht="18.75" customHeight="1" x14ac:dyDescent="0.4">
      <c r="B36" s="46">
        <v>7</v>
      </c>
      <c r="C36" s="52" t="s">
        <v>220</v>
      </c>
      <c r="D36" s="71"/>
      <c r="E36" s="50">
        <v>2</v>
      </c>
      <c r="F36" s="411"/>
    </row>
    <row r="37" spans="2:6" s="45" customFormat="1" ht="18.75" customHeight="1" x14ac:dyDescent="0.4">
      <c r="B37" s="46">
        <v>8</v>
      </c>
      <c r="C37" s="49" t="s">
        <v>108</v>
      </c>
      <c r="D37" s="71"/>
      <c r="E37" s="50">
        <v>1</v>
      </c>
      <c r="F37" s="411"/>
    </row>
    <row r="38" spans="2:6" s="45" customFormat="1" ht="18.75" customHeight="1" x14ac:dyDescent="0.4">
      <c r="B38" s="46">
        <v>9</v>
      </c>
      <c r="C38" s="51" t="s">
        <v>221</v>
      </c>
      <c r="D38" s="71"/>
      <c r="E38" s="46">
        <v>1</v>
      </c>
      <c r="F38" s="411"/>
    </row>
    <row r="39" spans="2:6" s="45" customFormat="1" ht="18.75" customHeight="1" x14ac:dyDescent="0.4">
      <c r="B39" s="46">
        <v>10</v>
      </c>
      <c r="C39" s="52" t="s">
        <v>109</v>
      </c>
      <c r="D39" s="71"/>
      <c r="E39" s="50">
        <v>1</v>
      </c>
      <c r="F39" s="411"/>
    </row>
    <row r="40" spans="2:6" s="45" customFormat="1" ht="18.75" customHeight="1" x14ac:dyDescent="0.4">
      <c r="B40" s="46">
        <v>11</v>
      </c>
      <c r="C40" s="51" t="s">
        <v>222</v>
      </c>
      <c r="D40" s="71"/>
      <c r="E40" s="46">
        <v>1</v>
      </c>
      <c r="F40" s="411"/>
    </row>
    <row r="41" spans="2:6" s="45" customFormat="1" ht="18.75" customHeight="1" x14ac:dyDescent="0.4">
      <c r="B41" s="46">
        <v>12</v>
      </c>
      <c r="C41" s="51" t="s">
        <v>14</v>
      </c>
      <c r="D41" s="71"/>
      <c r="E41" s="46">
        <v>1</v>
      </c>
      <c r="F41" s="411"/>
    </row>
    <row r="42" spans="2:6" s="45" customFormat="1" ht="18.75" customHeight="1" x14ac:dyDescent="0.4">
      <c r="B42" s="46">
        <v>13</v>
      </c>
      <c r="C42" s="52" t="s">
        <v>110</v>
      </c>
      <c r="D42" s="71"/>
      <c r="E42" s="50">
        <v>2</v>
      </c>
      <c r="F42" s="411"/>
    </row>
    <row r="43" spans="2:6" s="45" customFormat="1" ht="18.75" customHeight="1" x14ac:dyDescent="0.4">
      <c r="B43" s="46">
        <v>14</v>
      </c>
      <c r="C43" s="52" t="s">
        <v>223</v>
      </c>
      <c r="D43" s="71"/>
      <c r="E43" s="50">
        <v>1</v>
      </c>
      <c r="F43" s="411"/>
    </row>
    <row r="44" spans="2:6" s="45" customFormat="1" ht="18.75" customHeight="1" x14ac:dyDescent="0.4">
      <c r="B44" s="46">
        <v>15</v>
      </c>
      <c r="C44" s="52" t="s">
        <v>111</v>
      </c>
      <c r="D44" s="71"/>
      <c r="E44" s="50">
        <v>2</v>
      </c>
      <c r="F44" s="411"/>
    </row>
    <row r="45" spans="2:6" s="45" customFormat="1" ht="18.75" customHeight="1" x14ac:dyDescent="0.4">
      <c r="B45" s="46">
        <v>16</v>
      </c>
      <c r="C45" s="52" t="s">
        <v>112</v>
      </c>
      <c r="D45" s="72"/>
      <c r="E45" s="50">
        <v>1</v>
      </c>
      <c r="F45" s="412"/>
    </row>
    <row r="46" spans="2:6" s="45" customFormat="1" ht="18.75" customHeight="1" x14ac:dyDescent="0.4">
      <c r="B46" s="46" t="s">
        <v>46</v>
      </c>
      <c r="C46" s="46" t="s">
        <v>101</v>
      </c>
      <c r="D46" s="46" t="s">
        <v>48</v>
      </c>
      <c r="E46" s="46" t="s">
        <v>102</v>
      </c>
      <c r="F46" s="46" t="s">
        <v>103</v>
      </c>
    </row>
    <row r="47" spans="2:6" s="45" customFormat="1" ht="18.75" customHeight="1" x14ac:dyDescent="0.4">
      <c r="B47" s="46">
        <v>17</v>
      </c>
      <c r="C47" s="52" t="s">
        <v>113</v>
      </c>
      <c r="D47" s="70">
        <v>43067</v>
      </c>
      <c r="E47" s="50">
        <v>2</v>
      </c>
      <c r="F47" s="410" t="s">
        <v>224</v>
      </c>
    </row>
    <row r="48" spans="2:6" s="45" customFormat="1" ht="18.75" customHeight="1" x14ac:dyDescent="0.4">
      <c r="B48" s="46">
        <v>18</v>
      </c>
      <c r="C48" s="51" t="s">
        <v>225</v>
      </c>
      <c r="D48" s="71"/>
      <c r="E48" s="46">
        <v>1</v>
      </c>
      <c r="F48" s="411"/>
    </row>
    <row r="49" spans="2:6" s="45" customFormat="1" ht="18.75" customHeight="1" x14ac:dyDescent="0.4">
      <c r="B49" s="46">
        <v>19</v>
      </c>
      <c r="C49" s="47" t="s">
        <v>114</v>
      </c>
      <c r="E49" s="46">
        <v>4</v>
      </c>
      <c r="F49" s="411"/>
    </row>
    <row r="50" spans="2:6" s="45" customFormat="1" ht="18.75" customHeight="1" x14ac:dyDescent="0.4">
      <c r="B50" s="46">
        <v>20</v>
      </c>
      <c r="C50" s="52" t="s">
        <v>115</v>
      </c>
      <c r="D50" s="71"/>
      <c r="E50" s="50">
        <v>2</v>
      </c>
      <c r="F50" s="411"/>
    </row>
    <row r="51" spans="2:6" s="45" customFormat="1" ht="18.75" customHeight="1" x14ac:dyDescent="0.4">
      <c r="B51" s="46">
        <v>21</v>
      </c>
      <c r="C51" s="49" t="s">
        <v>116</v>
      </c>
      <c r="D51" s="71"/>
      <c r="E51" s="50">
        <v>1</v>
      </c>
      <c r="F51" s="411"/>
    </row>
    <row r="52" spans="2:6" s="45" customFormat="1" ht="18.75" customHeight="1" x14ac:dyDescent="0.4">
      <c r="B52" s="46">
        <v>22</v>
      </c>
      <c r="C52" s="52" t="s">
        <v>117</v>
      </c>
      <c r="D52" s="71"/>
      <c r="E52" s="50">
        <v>2</v>
      </c>
      <c r="F52" s="411"/>
    </row>
    <row r="53" spans="2:6" s="45" customFormat="1" ht="18.75" customHeight="1" x14ac:dyDescent="0.4">
      <c r="B53" s="46">
        <v>23</v>
      </c>
      <c r="C53" s="51" t="s">
        <v>118</v>
      </c>
      <c r="D53" s="71"/>
      <c r="E53" s="46">
        <v>1</v>
      </c>
      <c r="F53" s="411"/>
    </row>
    <row r="54" spans="2:6" s="45" customFormat="1" ht="18.75" customHeight="1" x14ac:dyDescent="0.4">
      <c r="B54" s="46">
        <v>24</v>
      </c>
      <c r="C54" s="49" t="s">
        <v>119</v>
      </c>
      <c r="D54" s="71"/>
      <c r="E54" s="50">
        <v>1</v>
      </c>
      <c r="F54" s="411"/>
    </row>
    <row r="55" spans="2:6" s="45" customFormat="1" ht="18.75" customHeight="1" x14ac:dyDescent="0.4">
      <c r="B55" s="46">
        <v>25</v>
      </c>
      <c r="C55" s="53" t="s">
        <v>120</v>
      </c>
      <c r="D55" s="71"/>
      <c r="E55" s="54">
        <v>3</v>
      </c>
      <c r="F55" s="411"/>
    </row>
    <row r="56" spans="2:6" s="45" customFormat="1" ht="18.75" customHeight="1" x14ac:dyDescent="0.4">
      <c r="B56" s="46">
        <v>26</v>
      </c>
      <c r="C56" s="49" t="s">
        <v>121</v>
      </c>
      <c r="D56" s="71"/>
      <c r="E56" s="50">
        <v>1</v>
      </c>
      <c r="F56" s="411"/>
    </row>
    <row r="57" spans="2:6" s="45" customFormat="1" ht="18.75" customHeight="1" x14ac:dyDescent="0.4">
      <c r="B57" s="46">
        <v>27</v>
      </c>
      <c r="C57" s="51" t="s">
        <v>122</v>
      </c>
      <c r="D57" s="71"/>
      <c r="E57" s="46">
        <v>1</v>
      </c>
      <c r="F57" s="411"/>
    </row>
    <row r="58" spans="2:6" s="45" customFormat="1" ht="18.75" customHeight="1" x14ac:dyDescent="0.4">
      <c r="B58" s="46">
        <v>28</v>
      </c>
      <c r="C58" s="49" t="s">
        <v>123</v>
      </c>
      <c r="D58" s="71"/>
      <c r="E58" s="50">
        <v>1</v>
      </c>
      <c r="F58" s="411"/>
    </row>
    <row r="59" spans="2:6" s="45" customFormat="1" ht="18.75" customHeight="1" x14ac:dyDescent="0.4">
      <c r="B59" s="46">
        <v>29</v>
      </c>
      <c r="C59" s="49" t="s">
        <v>124</v>
      </c>
      <c r="D59" s="71"/>
      <c r="E59" s="50">
        <v>1</v>
      </c>
      <c r="F59" s="411"/>
    </row>
    <row r="60" spans="2:6" s="45" customFormat="1" ht="18.75" customHeight="1" x14ac:dyDescent="0.4">
      <c r="B60" s="46">
        <v>30</v>
      </c>
      <c r="C60" s="55" t="s">
        <v>226</v>
      </c>
      <c r="D60" s="71"/>
      <c r="E60" s="56">
        <v>1</v>
      </c>
      <c r="F60" s="411"/>
    </row>
    <row r="61" spans="2:6" s="45" customFormat="1" ht="18.75" customHeight="1" x14ac:dyDescent="0.4">
      <c r="B61" s="46">
        <v>31</v>
      </c>
      <c r="C61" s="55" t="s">
        <v>125</v>
      </c>
      <c r="D61" s="72"/>
      <c r="E61" s="56">
        <v>1</v>
      </c>
      <c r="F61" s="412"/>
    </row>
    <row r="62" spans="2:6" s="45" customFormat="1" ht="22.5" customHeight="1" x14ac:dyDescent="0.4">
      <c r="B62" s="405" t="s">
        <v>126</v>
      </c>
      <c r="C62" s="406"/>
      <c r="D62" s="47" t="s">
        <v>104</v>
      </c>
      <c r="E62" s="46">
        <f>SUM(E30:E61)</f>
        <v>42</v>
      </c>
    </row>
    <row r="63" spans="2:6" s="45" customFormat="1" ht="21.75" customHeight="1" x14ac:dyDescent="0.4"/>
    <row r="64" spans="2:6" ht="22.5" customHeight="1" x14ac:dyDescent="0.4">
      <c r="B64" s="33" t="s">
        <v>227</v>
      </c>
    </row>
    <row r="65" spans="1:6" ht="18.75" customHeight="1" x14ac:dyDescent="0.4">
      <c r="A65" s="45"/>
      <c r="B65" s="57" t="s">
        <v>46</v>
      </c>
      <c r="C65" s="57" t="s">
        <v>101</v>
      </c>
      <c r="D65" s="46" t="s">
        <v>48</v>
      </c>
      <c r="E65" s="46" t="s">
        <v>102</v>
      </c>
      <c r="F65" s="46" t="s">
        <v>103</v>
      </c>
    </row>
    <row r="66" spans="1:6" ht="18.75" customHeight="1" x14ac:dyDescent="0.4">
      <c r="A66" s="45"/>
      <c r="B66" s="46">
        <v>1</v>
      </c>
      <c r="C66" s="58" t="s">
        <v>127</v>
      </c>
      <c r="D66" s="413">
        <v>43140</v>
      </c>
      <c r="E66" s="50">
        <v>1</v>
      </c>
      <c r="F66" s="410" t="s">
        <v>149</v>
      </c>
    </row>
    <row r="67" spans="1:6" ht="18.75" customHeight="1" x14ac:dyDescent="0.4">
      <c r="A67" s="45"/>
      <c r="B67" s="46">
        <v>2</v>
      </c>
      <c r="C67" s="58" t="s">
        <v>228</v>
      </c>
      <c r="D67" s="414"/>
      <c r="E67" s="50">
        <v>4</v>
      </c>
      <c r="F67" s="411"/>
    </row>
    <row r="68" spans="1:6" ht="18.75" customHeight="1" x14ac:dyDescent="0.4">
      <c r="A68" s="45"/>
      <c r="B68" s="46">
        <v>3</v>
      </c>
      <c r="C68" s="58" t="s">
        <v>128</v>
      </c>
      <c r="D68" s="414"/>
      <c r="E68" s="46">
        <v>1</v>
      </c>
      <c r="F68" s="411"/>
    </row>
    <row r="69" spans="1:6" ht="18.75" customHeight="1" x14ac:dyDescent="0.4">
      <c r="A69" s="45"/>
      <c r="B69" s="46">
        <v>4</v>
      </c>
      <c r="C69" s="58" t="s">
        <v>129</v>
      </c>
      <c r="D69" s="414"/>
      <c r="E69" s="50">
        <v>1</v>
      </c>
      <c r="F69" s="411"/>
    </row>
    <row r="70" spans="1:6" ht="18.75" customHeight="1" x14ac:dyDescent="0.4">
      <c r="A70" s="45"/>
      <c r="B70" s="46">
        <v>5</v>
      </c>
      <c r="C70" s="58" t="s">
        <v>130</v>
      </c>
      <c r="D70" s="414"/>
      <c r="E70" s="50">
        <v>1</v>
      </c>
      <c r="F70" s="411"/>
    </row>
    <row r="71" spans="1:6" ht="18.75" customHeight="1" x14ac:dyDescent="0.4">
      <c r="A71" s="45"/>
      <c r="B71" s="46">
        <v>6</v>
      </c>
      <c r="C71" s="58" t="s">
        <v>131</v>
      </c>
      <c r="D71" s="414"/>
      <c r="E71" s="46">
        <v>1</v>
      </c>
      <c r="F71" s="411"/>
    </row>
    <row r="72" spans="1:6" ht="18.75" customHeight="1" x14ac:dyDescent="0.4">
      <c r="A72" s="45"/>
      <c r="B72" s="46">
        <v>7</v>
      </c>
      <c r="C72" s="59" t="s">
        <v>229</v>
      </c>
      <c r="D72" s="414"/>
      <c r="E72" s="50">
        <v>1</v>
      </c>
      <c r="F72" s="411"/>
    </row>
    <row r="73" spans="1:6" ht="18.75" customHeight="1" x14ac:dyDescent="0.4">
      <c r="A73" s="45"/>
      <c r="B73" s="46">
        <v>8</v>
      </c>
      <c r="C73" s="58" t="s">
        <v>132</v>
      </c>
      <c r="D73" s="414"/>
      <c r="E73" s="46">
        <v>2</v>
      </c>
      <c r="F73" s="411"/>
    </row>
    <row r="74" spans="1:6" ht="18.75" customHeight="1" x14ac:dyDescent="0.4">
      <c r="A74" s="45"/>
      <c r="B74" s="46">
        <v>9</v>
      </c>
      <c r="C74" s="58" t="s">
        <v>133</v>
      </c>
      <c r="D74" s="414"/>
      <c r="E74" s="50">
        <v>1</v>
      </c>
      <c r="F74" s="411"/>
    </row>
    <row r="75" spans="1:6" ht="18.75" customHeight="1" x14ac:dyDescent="0.4">
      <c r="A75" s="45"/>
      <c r="B75" s="46">
        <v>10</v>
      </c>
      <c r="C75" s="58" t="s">
        <v>134</v>
      </c>
      <c r="D75" s="414"/>
      <c r="E75" s="50">
        <v>1</v>
      </c>
      <c r="F75" s="411"/>
    </row>
    <row r="76" spans="1:6" ht="18.75" customHeight="1" x14ac:dyDescent="0.4">
      <c r="A76" s="45"/>
      <c r="B76" s="46">
        <v>11</v>
      </c>
      <c r="C76" s="58" t="s">
        <v>135</v>
      </c>
      <c r="D76" s="414"/>
      <c r="E76" s="50">
        <v>1</v>
      </c>
      <c r="F76" s="411"/>
    </row>
    <row r="77" spans="1:6" ht="18.75" customHeight="1" x14ac:dyDescent="0.4">
      <c r="A77" s="45"/>
      <c r="B77" s="46">
        <v>12</v>
      </c>
      <c r="C77" s="58" t="s">
        <v>136</v>
      </c>
      <c r="D77" s="414"/>
      <c r="E77" s="50">
        <v>1</v>
      </c>
      <c r="F77" s="411"/>
    </row>
    <row r="78" spans="1:6" ht="18.75" customHeight="1" x14ac:dyDescent="0.4">
      <c r="A78" s="45"/>
      <c r="B78" s="46">
        <v>13</v>
      </c>
      <c r="C78" s="58" t="s">
        <v>137</v>
      </c>
      <c r="D78" s="414"/>
      <c r="E78" s="50">
        <v>1</v>
      </c>
      <c r="F78" s="411"/>
    </row>
    <row r="79" spans="1:6" ht="18.75" customHeight="1" x14ac:dyDescent="0.4">
      <c r="A79" s="45"/>
      <c r="B79" s="46">
        <v>14</v>
      </c>
      <c r="C79" s="58" t="s">
        <v>138</v>
      </c>
      <c r="D79" s="414"/>
      <c r="E79" s="46">
        <v>1</v>
      </c>
      <c r="F79" s="411"/>
    </row>
    <row r="80" spans="1:6" ht="18.75" customHeight="1" x14ac:dyDescent="0.4">
      <c r="A80" s="45"/>
      <c r="B80" s="46">
        <v>15</v>
      </c>
      <c r="C80" s="58" t="s">
        <v>139</v>
      </c>
      <c r="D80" s="414"/>
      <c r="E80" s="46">
        <v>3</v>
      </c>
      <c r="F80" s="411"/>
    </row>
    <row r="81" spans="1:6" ht="18.75" customHeight="1" x14ac:dyDescent="0.4">
      <c r="A81" s="45"/>
      <c r="B81" s="46">
        <v>16</v>
      </c>
      <c r="C81" s="58" t="s">
        <v>140</v>
      </c>
      <c r="D81" s="414"/>
      <c r="E81" s="50">
        <v>1</v>
      </c>
      <c r="F81" s="411"/>
    </row>
    <row r="82" spans="1:6" ht="18.75" customHeight="1" x14ac:dyDescent="0.4">
      <c r="A82" s="45"/>
      <c r="B82" s="46">
        <v>17</v>
      </c>
      <c r="C82" s="58" t="s">
        <v>141</v>
      </c>
      <c r="D82" s="414"/>
      <c r="E82" s="46">
        <v>1</v>
      </c>
      <c r="F82" s="411"/>
    </row>
    <row r="83" spans="1:6" ht="18.75" customHeight="1" x14ac:dyDescent="0.4">
      <c r="A83" s="45"/>
      <c r="B83" s="46">
        <v>18</v>
      </c>
      <c r="C83" s="58" t="s">
        <v>142</v>
      </c>
      <c r="D83" s="414"/>
      <c r="E83" s="50">
        <v>1</v>
      </c>
      <c r="F83" s="411"/>
    </row>
    <row r="84" spans="1:6" ht="18.75" customHeight="1" x14ac:dyDescent="0.4">
      <c r="A84" s="45"/>
      <c r="B84" s="46">
        <v>19</v>
      </c>
      <c r="C84" s="58" t="s">
        <v>230</v>
      </c>
      <c r="D84" s="414"/>
      <c r="E84" s="54">
        <v>1</v>
      </c>
      <c r="F84" s="411"/>
    </row>
    <row r="85" spans="1:6" ht="18.75" customHeight="1" x14ac:dyDescent="0.4">
      <c r="A85" s="45"/>
      <c r="B85" s="46">
        <v>20</v>
      </c>
      <c r="C85" s="58" t="s">
        <v>143</v>
      </c>
      <c r="D85" s="414"/>
      <c r="E85" s="50">
        <v>1</v>
      </c>
      <c r="F85" s="411"/>
    </row>
    <row r="86" spans="1:6" ht="18.75" customHeight="1" x14ac:dyDescent="0.4">
      <c r="A86" s="45"/>
      <c r="B86" s="46">
        <v>21</v>
      </c>
      <c r="C86" s="58" t="s">
        <v>144</v>
      </c>
      <c r="D86" s="414"/>
      <c r="E86" s="46">
        <v>1</v>
      </c>
      <c r="F86" s="411"/>
    </row>
    <row r="87" spans="1:6" ht="18.75" customHeight="1" x14ac:dyDescent="0.4">
      <c r="A87" s="45"/>
      <c r="B87" s="46">
        <v>22</v>
      </c>
      <c r="C87" s="58" t="s">
        <v>145</v>
      </c>
      <c r="D87" s="414"/>
      <c r="E87" s="50">
        <v>1</v>
      </c>
      <c r="F87" s="411"/>
    </row>
    <row r="88" spans="1:6" ht="18.75" customHeight="1" x14ac:dyDescent="0.4">
      <c r="A88" s="45"/>
      <c r="B88" s="46">
        <v>23</v>
      </c>
      <c r="C88" s="58" t="s">
        <v>146</v>
      </c>
      <c r="D88" s="414"/>
      <c r="E88" s="50">
        <v>2</v>
      </c>
      <c r="F88" s="411"/>
    </row>
    <row r="89" spans="1:6" ht="18.75" customHeight="1" x14ac:dyDescent="0.4">
      <c r="A89" s="45"/>
      <c r="B89" s="46">
        <v>24</v>
      </c>
      <c r="C89" s="58" t="s">
        <v>147</v>
      </c>
      <c r="D89" s="414"/>
      <c r="E89" s="56">
        <v>1</v>
      </c>
      <c r="F89" s="411"/>
    </row>
    <row r="90" spans="1:6" ht="18.75" customHeight="1" x14ac:dyDescent="0.4">
      <c r="A90" s="45"/>
      <c r="B90" s="46">
        <v>25</v>
      </c>
      <c r="C90" s="58" t="s">
        <v>148</v>
      </c>
      <c r="D90" s="415"/>
      <c r="E90" s="56">
        <v>1</v>
      </c>
      <c r="F90" s="412"/>
    </row>
    <row r="91" spans="1:6" ht="18.75" customHeight="1" x14ac:dyDescent="0.4">
      <c r="A91" s="45"/>
      <c r="B91" s="405" t="s">
        <v>231</v>
      </c>
      <c r="C91" s="406"/>
      <c r="D91" s="47" t="s">
        <v>104</v>
      </c>
      <c r="E91" s="46">
        <f>SUM(E66:E90)</f>
        <v>32</v>
      </c>
      <c r="F91" s="45"/>
    </row>
    <row r="93" spans="1:6" ht="29.25" customHeight="1" x14ac:dyDescent="0.4">
      <c r="B93" s="73" t="s">
        <v>232</v>
      </c>
    </row>
  </sheetData>
  <mergeCells count="9">
    <mergeCell ref="B91:C91"/>
    <mergeCell ref="A1:F1"/>
    <mergeCell ref="B24:C24"/>
    <mergeCell ref="B25:F25"/>
    <mergeCell ref="F30:F45"/>
    <mergeCell ref="F47:F61"/>
    <mergeCell ref="B62:C62"/>
    <mergeCell ref="D66:D90"/>
    <mergeCell ref="F66:F90"/>
  </mergeCells>
  <phoneticPr fontId="6"/>
  <pageMargins left="0.7" right="0.7" top="0.75" bottom="0.75" header="0.3" footer="0.3"/>
  <pageSetup paperSize="9" scale="7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8.75" x14ac:dyDescent="0.4"/>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ミモザ認定企業一覧 (R4～R6 198社）</vt:lpstr>
      <vt:lpstr>R6ミモザ認定企業一覧（59社）  </vt:lpstr>
      <vt:lpstr>TEL等支援実績（R3.5）時点</vt:lpstr>
      <vt:lpstr>内訳（R5.2月時点）</vt:lpstr>
      <vt:lpstr>従業員数でｶｳﾝﾄ</vt:lpstr>
      <vt:lpstr>29～専門員活動実績</vt:lpstr>
      <vt:lpstr>29年度講師派遣・研修実績詳細</vt:lpstr>
      <vt:lpstr>Sheet1</vt:lpstr>
      <vt:lpstr>'R6ミモザ認定企業一覧（59社）  '!Print_Area</vt:lpstr>
      <vt:lpstr>'ミモザ認定企業一覧 (R4～R6 198社）'!Print_Area</vt:lpstr>
      <vt:lpstr>従業員数でｶｳﾝﾄ!Print_Area</vt:lpstr>
      <vt:lpstr>'内訳（R5.2月時点）'!Print_Area</vt:lpstr>
      <vt:lpstr>'R6ミモザ認定企業一覧（59社）  '!Print_Titles</vt:lpstr>
      <vt:lpstr>'ミモザ認定企業一覧 (R4～R6 198社）'!Print_Titles</vt:lpstr>
      <vt:lpstr>従業員数でｶｳﾝﾄ!Print_Titles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冨岡　朝子</dc:creator>
  <cp:lastModifiedBy>村上　志保</cp:lastModifiedBy>
  <cp:lastPrinted>2025-03-17T00:48:24Z</cp:lastPrinted>
  <dcterms:created xsi:type="dcterms:W3CDTF">2017-10-13T09:55:15Z</dcterms:created>
  <dcterms:modified xsi:type="dcterms:W3CDTF">2025-03-17T01:56:51Z</dcterms:modified>
</cp:coreProperties>
</file>