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<sst xmlns="http://schemas.openxmlformats.org/spreadsheetml/2006/main" count="164" uniqueCount="93">
  <si>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</si>
  <si>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</si>
  <si>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</si>
  <si>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</si>
  <si>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</si>
  <si>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</si>
  <si>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</si>
  <si>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</si>
  <si>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</si>
  <si>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</si>
  <si>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</si>
  <si>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</si>
  <si>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</si>
  <si>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</si>
  <si>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</si>
  <si>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</si>
  <si>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</si>
  <si>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</si>
  <si>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</si>
  <si>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</si>
  <si>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</si>
  <si>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</si>
  <si>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</si>
  <si>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</si>
  <si>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</si>
  <si>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</si>
  <si>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</si>
  <si>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</si>
  <si>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</si>
  <si>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</si>
  <si>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</si>
  <si>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</si>
  <si>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</si>
  <si>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</si>
  <si>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</si>
  <si>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</si>
  <si>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</si>
  <si>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</si>
  <si>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</si>
  <si>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</si>
  <si>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</si>
  <si>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</si>
  <si>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</si>
  <si>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</si>
  <si>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</si>
  <si>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</si>
  <si>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</si>
  <si>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</si>
  <si>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</si>
  <si>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</si>
  <si>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</si>
  <si>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</si>
  <si>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</si>
  <si>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</si>
  <si>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</si>
  <si>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</si>
  <si>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</si>
  <si>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</si>
  <si>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</si>
  <si>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</si>
  <si>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</si>
  <si>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</si>
  <si>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</si>
  <si>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</si>
  <si>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</si>
  <si>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</si>
  <si>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</si>
  <si>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国民健康保険特別会計</t>
  </si>
  <si>
    <t>老人保健特別会計</t>
  </si>
  <si>
    <t>介護保険特別会計</t>
  </si>
  <si>
    <t>介護サービス特別会計</t>
  </si>
  <si>
    <t>下水道事業特別会計</t>
  </si>
  <si>
    <t>農業集落排水事業特別会計</t>
  </si>
  <si>
    <t>水道事業会計</t>
  </si>
  <si>
    <t>加古郡衛生事務組合</t>
  </si>
  <si>
    <t>兵庫県市町村職員退職手当組合</t>
  </si>
  <si>
    <t>兵庫県市町交通災害共済組合</t>
  </si>
  <si>
    <t>兵庫県町議会議員公務災害補償組合</t>
  </si>
  <si>
    <t>兵庫県後期高齢者医療広域連合</t>
  </si>
  <si>
    <t>（財）加古川総合保健センター</t>
  </si>
  <si>
    <t>（財）東播磨臨海救急医療協会</t>
  </si>
  <si>
    <t>（財）加古川中小企業勤労者福祉サービスセンター</t>
  </si>
  <si>
    <t>兵庫県町土地開発公社</t>
  </si>
  <si>
    <t>－</t>
  </si>
  <si>
    <t>水道事業会計</t>
  </si>
  <si>
    <t>（歳入）</t>
  </si>
  <si>
    <t>（歳出）</t>
  </si>
  <si>
    <t>（実質収支）</t>
  </si>
  <si>
    <t>－</t>
  </si>
  <si>
    <t>東播磨農業共済事務組合</t>
  </si>
  <si>
    <t>法適用</t>
  </si>
  <si>
    <t>　　　　　２．「資金不足比率」の早期健全化基準に相当する「経営健全化基準」は、公営競技を除き、一律△ 20％である（公営競技は0％）。</t>
  </si>
  <si>
    <t>団体名 兵庫県　稲美町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</si>
</sst>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double"/>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hair"/>
      <right style="thin"/>
      <top>
        <color indexed="63"/>
      </top>
      <bottom style="hair"/>
    </border>
    <border>
      <left style="thin"/>
      <right style="thin"/>
      <top style="thin"/>
      <bottom style="thin"/>
    </border>
    <border>
      <left style="hair"/>
      <right style="thin"/>
      <top style="thin"/>
      <bottom style="thin"/>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hair"/>
      <top style="thin"/>
      <bottom style="thin"/>
    </border>
    <border>
      <left style="thin"/>
      <right style="hair"/>
      <top style="double"/>
      <bottom style="hair"/>
    </border>
    <border>
      <left style="hair"/>
      <right style="thin"/>
      <top style="double"/>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color indexed="63"/>
      </left>
      <right>
        <color indexed="63"/>
      </right>
      <top>
        <color indexed="63"/>
      </top>
      <bottom style="thin"/>
    </border>
    <border>
      <left style="thin"/>
      <right style="hair"/>
      <top style="thin"/>
      <bottom style="thin"/>
    </border>
    <border>
      <left>
        <color indexed="63"/>
      </left>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double"/>
      <bottom>
        <color indexed="63"/>
      </bottom>
    </border>
    <border>
      <left style="thin"/>
      <right style="thin"/>
      <top style="hair"/>
      <bottom>
        <color indexed="63"/>
      </bottom>
    </border>
    <border diagonalUp="1">
      <left style="thin"/>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176" fontId="2" fillId="0" borderId="10" xfId="0" applyNumberFormat="1" applyFont="1" applyFill="1" applyBorder="1" applyAlignment="1">
      <alignmen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176" fontId="2" fillId="0" borderId="11" xfId="48"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176" fontId="2" fillId="0" borderId="1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0" fontId="6" fillId="0" borderId="0" xfId="0" applyFont="1" applyFill="1" applyAlignment="1">
      <alignment vertical="center"/>
    </xf>
    <xf numFmtId="0" fontId="2" fillId="0" borderId="15" xfId="0" applyFont="1" applyFill="1" applyBorder="1" applyAlignment="1">
      <alignment horizontal="center" vertical="center" shrinkToFit="1"/>
    </xf>
    <xf numFmtId="0" fontId="2" fillId="0" borderId="16" xfId="0" applyFont="1" applyFill="1" applyBorder="1" applyAlignment="1">
      <alignment vertical="center" shrinkToFit="1"/>
    </xf>
    <xf numFmtId="0" fontId="2" fillId="0" borderId="17" xfId="0" applyFont="1" applyFill="1" applyBorder="1" applyAlignment="1">
      <alignment horizontal="center" vertical="center"/>
    </xf>
    <xf numFmtId="0" fontId="2" fillId="0" borderId="18" xfId="0" applyFont="1" applyFill="1" applyBorder="1" applyAlignment="1">
      <alignment vertical="center" shrinkToFit="1"/>
    </xf>
    <xf numFmtId="176" fontId="1" fillId="0" borderId="19" xfId="0" applyNumberFormat="1" applyFont="1" applyFill="1" applyBorder="1" applyAlignment="1">
      <alignment vertical="top" shrinkToFit="1"/>
    </xf>
    <xf numFmtId="176" fontId="1" fillId="0" borderId="20" xfId="0" applyNumberFormat="1" applyFont="1" applyFill="1" applyBorder="1" applyAlignment="1">
      <alignment vertical="top"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15" xfId="0" applyFont="1" applyFill="1" applyBorder="1" applyAlignment="1">
      <alignment horizontal="justify" vertical="center" wrapText="1"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1" fillId="0" borderId="24" xfId="0" applyNumberFormat="1" applyFont="1" applyFill="1" applyBorder="1" applyAlignment="1">
      <alignment vertical="top" shrinkToFit="1"/>
    </xf>
    <xf numFmtId="176" fontId="1" fillId="0" borderId="25" xfId="0" applyNumberFormat="1" applyFont="1" applyFill="1" applyBorder="1" applyAlignment="1">
      <alignment vertical="top"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0" fontId="2" fillId="0" borderId="27" xfId="0" applyFont="1" applyFill="1" applyBorder="1" applyAlignment="1">
      <alignment horizontal="justify" vertical="center" wrapText="1"/>
    </xf>
    <xf numFmtId="176" fontId="2" fillId="0" borderId="28" xfId="0" applyNumberFormat="1" applyFont="1" applyFill="1" applyBorder="1" applyAlignment="1">
      <alignment shrinkToFit="1"/>
    </xf>
    <xf numFmtId="176" fontId="2" fillId="0" borderId="29" xfId="0" applyNumberFormat="1" applyFont="1" applyFill="1" applyBorder="1" applyAlignment="1">
      <alignment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10" xfId="0" applyNumberFormat="1"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0" fontId="2" fillId="0" borderId="36" xfId="0" applyFont="1" applyFill="1" applyBorder="1" applyAlignment="1">
      <alignment horizontal="justify" vertical="center" wrapText="1"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8"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0" fontId="2" fillId="0" borderId="40" xfId="0" applyFont="1" applyFill="1" applyBorder="1" applyAlignment="1">
      <alignment horizontal="justify" vertical="center" wrapText="1"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17" xfId="0" applyFont="1" applyFill="1" applyBorder="1" applyAlignment="1">
      <alignment horizontal="justify" vertical="center" wrapText="1" shrinkToFit="1"/>
    </xf>
    <xf numFmtId="176" fontId="2" fillId="0" borderId="31"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0" fontId="2" fillId="0" borderId="15" xfId="0" applyFont="1" applyFill="1" applyBorder="1" applyAlignment="1">
      <alignment horizontal="distributed" vertical="center" inden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36" xfId="0" applyFont="1" applyFill="1" applyBorder="1" applyAlignment="1">
      <alignment horizontal="distributed" vertical="center" inden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40" xfId="0" applyFont="1" applyFill="1" applyBorder="1" applyAlignment="1">
      <alignment horizontal="center" vertical="center"/>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17" xfId="0" applyFont="1" applyFill="1" applyBorder="1" applyAlignment="1">
      <alignment horizontal="distributed" vertical="center" indent="1"/>
    </xf>
    <xf numFmtId="176" fontId="2" fillId="0" borderId="47"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23" xfId="0" applyNumberFormat="1" applyFont="1" applyFill="1" applyBorder="1" applyAlignment="1">
      <alignment horizontal="center" vertical="center" shrinkToFit="1"/>
    </xf>
    <xf numFmtId="182" fontId="2" fillId="0" borderId="23" xfId="0" applyNumberFormat="1" applyFont="1" applyFill="1" applyBorder="1" applyAlignment="1">
      <alignment horizontal="center" vertical="center"/>
    </xf>
    <xf numFmtId="182" fontId="2" fillId="0" borderId="16"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shrinkToFit="1"/>
    </xf>
    <xf numFmtId="179" fontId="2" fillId="0" borderId="10"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82" fontId="2" fillId="0" borderId="38" xfId="0" applyNumberFormat="1" applyFont="1" applyFill="1" applyBorder="1" applyAlignment="1">
      <alignment horizontal="center" vertical="center"/>
    </xf>
    <xf numFmtId="182" fontId="2" fillId="0" borderId="39" xfId="0" applyNumberFormat="1" applyFont="1" applyFill="1" applyBorder="1" applyAlignment="1">
      <alignment horizontal="center" vertical="center"/>
    </xf>
    <xf numFmtId="179" fontId="2" fillId="0" borderId="38" xfId="0" applyNumberFormat="1" applyFont="1" applyFill="1" applyBorder="1" applyAlignment="1">
      <alignment horizontal="center" vertical="center" shrinkToFit="1"/>
    </xf>
    <xf numFmtId="178" fontId="2" fillId="0" borderId="44" xfId="0" applyNumberFormat="1" applyFont="1" applyFill="1" applyBorder="1" applyAlignment="1">
      <alignment horizontal="center" vertical="center" shrinkToFit="1"/>
    </xf>
    <xf numFmtId="179" fontId="2" fillId="0" borderId="49" xfId="0" applyNumberFormat="1" applyFont="1" applyFill="1" applyBorder="1" applyAlignment="1" quotePrefix="1">
      <alignment horizontal="center" vertical="center" shrinkToFit="1"/>
    </xf>
    <xf numFmtId="179" fontId="2" fillId="0" borderId="38" xfId="0" applyNumberFormat="1" applyFont="1" applyFill="1" applyBorder="1" applyAlignment="1" quotePrefix="1">
      <alignment horizontal="center" vertical="center" shrinkToFit="1"/>
    </xf>
    <xf numFmtId="181" fontId="2" fillId="0" borderId="38" xfId="0" applyNumberFormat="1" applyFont="1" applyFill="1" applyBorder="1" applyAlignment="1">
      <alignment horizontal="center" vertical="center"/>
    </xf>
    <xf numFmtId="181" fontId="2" fillId="0" borderId="39" xfId="0" applyNumberFormat="1" applyFont="1" applyFill="1" applyBorder="1" applyAlignment="1">
      <alignment horizontal="center" vertical="center"/>
    </xf>
    <xf numFmtId="179" fontId="2" fillId="0" borderId="43"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81" fontId="2" fillId="0" borderId="44" xfId="0" applyNumberFormat="1" applyFont="1" applyFill="1" applyBorder="1" applyAlignment="1">
      <alignment horizontal="center" vertical="center"/>
    </xf>
    <xf numFmtId="178" fontId="2" fillId="0" borderId="49" xfId="0" applyNumberFormat="1" applyFont="1" applyFill="1" applyBorder="1" applyAlignment="1">
      <alignment horizontal="center" vertical="center" shrinkToFit="1"/>
    </xf>
    <xf numFmtId="181" fontId="2" fillId="0" borderId="48" xfId="0" applyNumberFormat="1" applyFont="1" applyFill="1" applyBorder="1" applyAlignment="1">
      <alignment vertical="center"/>
    </xf>
    <xf numFmtId="181" fontId="2" fillId="0" borderId="44" xfId="0" applyNumberFormat="1" applyFont="1" applyFill="1" applyBorder="1" applyAlignment="1">
      <alignment vertical="center"/>
    </xf>
    <xf numFmtId="0" fontId="2" fillId="0" borderId="40" xfId="0" applyFont="1" applyFill="1" applyBorder="1" applyAlignment="1">
      <alignment horizontal="distributed" vertical="center" indent="1"/>
    </xf>
    <xf numFmtId="179" fontId="2" fillId="0" borderId="50" xfId="0" applyNumberFormat="1" applyFont="1" applyFill="1" applyBorder="1" applyAlignment="1" quotePrefix="1">
      <alignment horizontal="center" vertical="center" shrinkToFit="1"/>
    </xf>
    <xf numFmtId="179" fontId="2" fillId="0" borderId="29" xfId="0" applyNumberFormat="1" applyFont="1" applyFill="1" applyBorder="1" applyAlignment="1" quotePrefix="1">
      <alignment horizontal="center" vertical="center" shrinkToFit="1"/>
    </xf>
    <xf numFmtId="181" fontId="2" fillId="0" borderId="51" xfId="0" applyNumberFormat="1" applyFont="1" applyFill="1" applyBorder="1" applyAlignment="1">
      <alignment vertical="center"/>
    </xf>
    <xf numFmtId="181" fontId="2" fillId="0" borderId="46" xfId="0" applyNumberFormat="1" applyFont="1" applyFill="1" applyBorder="1" applyAlignment="1">
      <alignment vertical="center"/>
    </xf>
    <xf numFmtId="178" fontId="2" fillId="0" borderId="45" xfId="0" applyNumberFormat="1" applyFont="1" applyFill="1" applyBorder="1" applyAlignment="1">
      <alignment horizontal="center" vertical="center" shrinkToFit="1"/>
    </xf>
    <xf numFmtId="179" fontId="2" fillId="0" borderId="51"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6" fontId="2" fillId="0" borderId="38" xfId="0" applyNumberFormat="1" applyFont="1" applyFill="1" applyBorder="1" applyAlignment="1">
      <alignment horizontal="right" vertical="center" shrinkToFit="1"/>
    </xf>
    <xf numFmtId="176" fontId="2" fillId="0" borderId="34" xfId="48" applyNumberFormat="1" applyFont="1" applyFill="1" applyBorder="1" applyAlignment="1">
      <alignment vertical="center" shrinkToFit="1"/>
    </xf>
    <xf numFmtId="176" fontId="2" fillId="0" borderId="10" xfId="48"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0" fontId="3" fillId="0" borderId="52" xfId="0" applyFont="1" applyFill="1" applyBorder="1" applyAlignment="1">
      <alignment vertical="center"/>
    </xf>
    <xf numFmtId="0" fontId="2" fillId="0" borderId="52" xfId="0" applyFont="1" applyFill="1" applyBorder="1" applyAlignment="1">
      <alignment vertical="center"/>
    </xf>
    <xf numFmtId="176" fontId="2" fillId="0" borderId="53"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29" xfId="0" applyNumberFormat="1" applyFont="1" applyFill="1" applyBorder="1" applyAlignment="1">
      <alignment horizontal="right" shrinkToFit="1"/>
    </xf>
    <xf numFmtId="176" fontId="2" fillId="0" borderId="16"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0" fontId="24" fillId="0" borderId="0" xfId="0" applyFont="1" applyFill="1" applyAlignment="1">
      <alignment vertical="center"/>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justify" vertical="center" wrapText="1" shrinkToFit="1"/>
    </xf>
    <xf numFmtId="0" fontId="2" fillId="0" borderId="15" xfId="0" applyFont="1" applyFill="1" applyBorder="1" applyAlignment="1">
      <alignment horizontal="justify" vertical="center" wrapText="1" shrinkToFit="1"/>
    </xf>
    <xf numFmtId="0" fontId="2" fillId="0" borderId="60" xfId="0" applyFont="1" applyFill="1" applyBorder="1" applyAlignment="1">
      <alignment horizontal="justify" vertical="center" wrapText="1"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1" fillId="24" borderId="65" xfId="0" applyFont="1" applyFill="1" applyBorder="1" applyAlignment="1">
      <alignment horizontal="center" vertical="center" wrapText="1"/>
    </xf>
    <xf numFmtId="0" fontId="1" fillId="24" borderId="66" xfId="0" applyFont="1" applyFill="1" applyBorder="1" applyAlignment="1">
      <alignment horizontal="center" vertical="center" wrapText="1"/>
    </xf>
    <xf numFmtId="0" fontId="1" fillId="24" borderId="67" xfId="0" applyFont="1" applyFill="1" applyBorder="1" applyAlignment="1">
      <alignment horizontal="center" vertical="center" wrapText="1"/>
    </xf>
    <xf numFmtId="0" fontId="1" fillId="24" borderId="68" xfId="0" applyFont="1" applyFill="1" applyBorder="1" applyAlignment="1">
      <alignment horizontal="center" vertical="center" wrapText="1"/>
    </xf>
    <xf numFmtId="0" fontId="2" fillId="24" borderId="69" xfId="0" applyFont="1" applyFill="1" applyBorder="1" applyAlignment="1">
      <alignment horizontal="center" vertical="center"/>
    </xf>
    <xf numFmtId="0" fontId="2" fillId="24" borderId="70" xfId="0" applyFont="1" applyFill="1" applyBorder="1" applyAlignment="1">
      <alignment horizontal="center" vertical="center"/>
    </xf>
    <xf numFmtId="0" fontId="2" fillId="24" borderId="71" xfId="0" applyFont="1" applyFill="1" applyBorder="1" applyAlignment="1">
      <alignment horizontal="center" vertical="center"/>
    </xf>
    <xf numFmtId="0" fontId="2" fillId="24" borderId="71" xfId="0" applyFont="1" applyFill="1" applyBorder="1" applyAlignment="1">
      <alignment horizontal="center" vertical="center" wrapText="1"/>
    </xf>
    <xf numFmtId="0" fontId="2" fillId="24" borderId="72" xfId="0" applyFont="1" applyFill="1" applyBorder="1" applyAlignment="1">
      <alignment horizontal="center" vertical="center"/>
    </xf>
    <xf numFmtId="0" fontId="2" fillId="24" borderId="73" xfId="0" applyFont="1" applyFill="1" applyBorder="1" applyAlignment="1">
      <alignment horizontal="center" vertical="center"/>
    </xf>
    <xf numFmtId="0" fontId="2" fillId="24" borderId="74" xfId="0" applyFont="1" applyFill="1" applyBorder="1" applyAlignment="1">
      <alignment horizontal="center" vertical="center"/>
    </xf>
    <xf numFmtId="0" fontId="2" fillId="24" borderId="75" xfId="0" applyFont="1" applyFill="1" applyBorder="1" applyAlignment="1">
      <alignment horizontal="center" vertical="center"/>
    </xf>
    <xf numFmtId="0" fontId="2" fillId="24" borderId="75" xfId="0" applyFont="1" applyFill="1" applyBorder="1" applyAlignment="1">
      <alignment horizontal="center" vertical="center" wrapText="1"/>
    </xf>
    <xf numFmtId="0" fontId="2" fillId="24" borderId="76" xfId="0" applyFont="1" applyFill="1" applyBorder="1" applyAlignment="1">
      <alignment horizontal="center" vertical="center"/>
    </xf>
    <xf numFmtId="0" fontId="2" fillId="24" borderId="70" xfId="0" applyFont="1" applyFill="1" applyBorder="1" applyAlignment="1">
      <alignment horizontal="center" vertical="center" wrapText="1"/>
    </xf>
    <xf numFmtId="0" fontId="1" fillId="24" borderId="71" xfId="0" applyFont="1" applyFill="1" applyBorder="1" applyAlignment="1">
      <alignment horizontal="center" vertical="center" wrapText="1"/>
    </xf>
    <xf numFmtId="0" fontId="1" fillId="24" borderId="75" xfId="0" applyFont="1" applyFill="1" applyBorder="1" applyAlignment="1">
      <alignment horizontal="center" vertical="center"/>
    </xf>
    <xf numFmtId="0" fontId="1" fillId="24" borderId="75" xfId="0" applyFont="1" applyFill="1" applyBorder="1" applyAlignment="1">
      <alignment horizontal="center" vertical="center" wrapText="1"/>
    </xf>
    <xf numFmtId="0" fontId="2" fillId="24" borderId="69"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68" xfId="0" applyFont="1" applyFill="1" applyBorder="1" applyAlignment="1">
      <alignment horizontal="center" vertical="center"/>
    </xf>
    <xf numFmtId="0" fontId="2" fillId="24" borderId="65" xfId="0" applyFont="1" applyFill="1" applyBorder="1" applyAlignment="1">
      <alignment horizontal="center" vertical="center" wrapText="1"/>
    </xf>
    <xf numFmtId="0" fontId="2" fillId="24" borderId="66" xfId="0" applyFont="1" applyFill="1" applyBorder="1" applyAlignment="1">
      <alignment horizontal="center" vertical="center" wrapText="1"/>
    </xf>
    <xf numFmtId="0" fontId="2" fillId="24" borderId="77" xfId="0" applyFont="1" applyFill="1" applyBorder="1" applyAlignment="1">
      <alignment horizontal="center" vertical="center" wrapText="1"/>
    </xf>
    <xf numFmtId="0" fontId="2" fillId="24" borderId="78" xfId="0" applyFont="1" applyFill="1" applyBorder="1" applyAlignment="1">
      <alignment horizontal="center" vertical="center" wrapText="1"/>
    </xf>
    <xf numFmtId="0" fontId="2" fillId="24" borderId="79" xfId="0" applyFont="1" applyFill="1" applyBorder="1" applyAlignment="1">
      <alignment horizontal="center" vertical="center" wrapText="1"/>
    </xf>
    <xf numFmtId="0" fontId="2" fillId="24" borderId="8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55">
      <selection activeCell="G63" sqref="G63"/>
    </sheetView>
  </sheetViews>
  <sheetFormatPr defaultColWidth="9.00390625" defaultRowHeight="13.5" customHeight="1"/>
  <cols>
    <col min="1" max="1" width="16.50390625" style="5" customWidth="1"/>
    <col min="2" max="16384" width="9.00390625" style="5" customWidth="1"/>
  </cols>
  <sheetData>
    <row r="1" spans="1:13" ht="21" customHeight="1">
      <c r="A1" s="2" t="s">
        <v>35</v>
      </c>
      <c r="B1" s="3"/>
      <c r="C1" s="3"/>
      <c r="D1" s="3"/>
      <c r="E1" s="3"/>
      <c r="F1" s="3"/>
      <c r="G1" s="3"/>
      <c r="H1" s="3"/>
      <c r="I1" s="3"/>
      <c r="J1" s="3"/>
      <c r="K1" s="3"/>
      <c r="L1" s="4"/>
      <c r="M1" s="3"/>
    </row>
    <row r="2" spans="1:13" ht="13.5" customHeight="1">
      <c r="A2" s="2"/>
      <c r="B2" s="3"/>
      <c r="C2" s="3"/>
      <c r="D2" s="3"/>
      <c r="E2" s="3"/>
      <c r="F2" s="3"/>
      <c r="G2" s="3"/>
      <c r="H2" s="3"/>
      <c r="I2" s="3"/>
      <c r="J2" s="3"/>
      <c r="K2" s="3"/>
      <c r="L2" s="3"/>
      <c r="M2" s="3"/>
    </row>
    <row r="3" ht="13.5" customHeight="1">
      <c r="J3" s="6" t="s">
        <v>12</v>
      </c>
    </row>
    <row r="4" spans="1:10" ht="21" customHeight="1" thickBot="1">
      <c r="A4" s="103" t="s">
        <v>92</v>
      </c>
      <c r="B4" s="104"/>
      <c r="G4" s="124" t="s">
        <v>56</v>
      </c>
      <c r="H4" s="125" t="s">
        <v>57</v>
      </c>
      <c r="I4" s="126" t="s">
        <v>58</v>
      </c>
      <c r="J4" s="127" t="s">
        <v>59</v>
      </c>
    </row>
    <row r="5" spans="7:10" ht="13.5" customHeight="1" thickTop="1">
      <c r="G5" s="7">
        <v>5098</v>
      </c>
      <c r="H5" s="8">
        <v>1014</v>
      </c>
      <c r="I5" s="9">
        <v>298</v>
      </c>
      <c r="J5" s="10">
        <f>+G5+H5+I5</f>
        <v>6410</v>
      </c>
    </row>
    <row r="6" ht="14.25">
      <c r="A6" s="11" t="s">
        <v>2</v>
      </c>
    </row>
    <row r="7" spans="8:9" ht="10.5">
      <c r="H7" s="6" t="s">
        <v>12</v>
      </c>
      <c r="I7" s="6"/>
    </row>
    <row r="8" spans="1:8" ht="13.5" customHeight="1">
      <c r="A8" s="128" t="s">
        <v>0</v>
      </c>
      <c r="B8" s="129" t="s">
        <v>3</v>
      </c>
      <c r="C8" s="130" t="s">
        <v>4</v>
      </c>
      <c r="D8" s="130" t="s">
        <v>5</v>
      </c>
      <c r="E8" s="130" t="s">
        <v>6</v>
      </c>
      <c r="F8" s="131" t="s">
        <v>61</v>
      </c>
      <c r="G8" s="130" t="s">
        <v>7</v>
      </c>
      <c r="H8" s="132" t="s">
        <v>8</v>
      </c>
    </row>
    <row r="9" spans="1:8" ht="13.5" customHeight="1" thickBot="1">
      <c r="A9" s="133"/>
      <c r="B9" s="134"/>
      <c r="C9" s="135"/>
      <c r="D9" s="135"/>
      <c r="E9" s="135"/>
      <c r="F9" s="136"/>
      <c r="G9" s="135"/>
      <c r="H9" s="137"/>
    </row>
    <row r="10" spans="1:8" ht="13.5" customHeight="1" thickTop="1">
      <c r="A10" s="12" t="s">
        <v>9</v>
      </c>
      <c r="B10" s="100">
        <v>9030</v>
      </c>
      <c r="C10" s="101">
        <v>8858</v>
      </c>
      <c r="D10" s="101">
        <v>172</v>
      </c>
      <c r="E10" s="101">
        <v>165</v>
      </c>
      <c r="F10" s="101">
        <v>404</v>
      </c>
      <c r="G10" s="101">
        <v>8358</v>
      </c>
      <c r="H10" s="13"/>
    </row>
    <row r="11" spans="1:8" ht="13.5" customHeight="1">
      <c r="A11" s="14" t="s">
        <v>1</v>
      </c>
      <c r="B11" s="105">
        <f>B10</f>
        <v>9030</v>
      </c>
      <c r="C11" s="106">
        <f>C10</f>
        <v>8858</v>
      </c>
      <c r="D11" s="106">
        <f>D10</f>
        <v>172</v>
      </c>
      <c r="E11" s="106">
        <f>E10</f>
        <v>165</v>
      </c>
      <c r="F11" s="107"/>
      <c r="G11" s="106">
        <f>G10</f>
        <v>8358</v>
      </c>
      <c r="H11" s="15"/>
    </row>
    <row r="12" ht="9.75" customHeight="1"/>
    <row r="13" ht="14.25">
      <c r="A13" s="11" t="s">
        <v>10</v>
      </c>
    </row>
    <row r="14" spans="9:12" ht="10.5">
      <c r="I14" s="6" t="s">
        <v>12</v>
      </c>
      <c r="K14" s="6"/>
      <c r="L14" s="6"/>
    </row>
    <row r="15" spans="1:9" ht="13.5" customHeight="1">
      <c r="A15" s="128" t="s">
        <v>0</v>
      </c>
      <c r="B15" s="138" t="s">
        <v>47</v>
      </c>
      <c r="C15" s="131" t="s">
        <v>48</v>
      </c>
      <c r="D15" s="131" t="s">
        <v>49</v>
      </c>
      <c r="E15" s="139" t="s">
        <v>50</v>
      </c>
      <c r="F15" s="131" t="s">
        <v>61</v>
      </c>
      <c r="G15" s="131" t="s">
        <v>11</v>
      </c>
      <c r="H15" s="139" t="s">
        <v>45</v>
      </c>
      <c r="I15" s="132" t="s">
        <v>8</v>
      </c>
    </row>
    <row r="16" spans="1:9" ht="13.5" customHeight="1" thickBot="1">
      <c r="A16" s="133"/>
      <c r="B16" s="134"/>
      <c r="C16" s="135"/>
      <c r="D16" s="135"/>
      <c r="E16" s="140"/>
      <c r="F16" s="136"/>
      <c r="G16" s="136"/>
      <c r="H16" s="141"/>
      <c r="I16" s="137"/>
    </row>
    <row r="17" spans="1:9" ht="11.25" thickTop="1">
      <c r="A17" s="117" t="s">
        <v>67</v>
      </c>
      <c r="B17" s="16" t="s">
        <v>85</v>
      </c>
      <c r="C17" s="17" t="s">
        <v>86</v>
      </c>
      <c r="D17" s="18"/>
      <c r="E17" s="17" t="s">
        <v>87</v>
      </c>
      <c r="F17" s="18"/>
      <c r="G17" s="18"/>
      <c r="H17" s="18"/>
      <c r="I17" s="19"/>
    </row>
    <row r="18" spans="1:9" ht="10.5">
      <c r="A18" s="118"/>
      <c r="B18" s="21">
        <v>3095</v>
      </c>
      <c r="C18" s="22">
        <v>3091</v>
      </c>
      <c r="D18" s="22">
        <v>4</v>
      </c>
      <c r="E18" s="22">
        <v>4</v>
      </c>
      <c r="F18" s="22">
        <f>206+40</f>
        <v>246</v>
      </c>
      <c r="G18" s="22">
        <v>0</v>
      </c>
      <c r="H18" s="22">
        <v>0</v>
      </c>
      <c r="I18" s="23"/>
    </row>
    <row r="19" spans="1:9" ht="10.5">
      <c r="A19" s="119" t="s">
        <v>68</v>
      </c>
      <c r="B19" s="24" t="s">
        <v>85</v>
      </c>
      <c r="C19" s="25" t="s">
        <v>86</v>
      </c>
      <c r="D19" s="26"/>
      <c r="E19" s="25" t="s">
        <v>87</v>
      </c>
      <c r="F19" s="26"/>
      <c r="G19" s="26"/>
      <c r="H19" s="26"/>
      <c r="I19" s="27"/>
    </row>
    <row r="20" spans="1:9" ht="10.5">
      <c r="A20" s="118"/>
      <c r="B20" s="21">
        <v>2413</v>
      </c>
      <c r="C20" s="22">
        <v>2413</v>
      </c>
      <c r="D20" s="22">
        <v>0</v>
      </c>
      <c r="E20" s="22">
        <v>0</v>
      </c>
      <c r="F20" s="22">
        <v>241</v>
      </c>
      <c r="G20" s="22">
        <v>0</v>
      </c>
      <c r="H20" s="22">
        <v>0</v>
      </c>
      <c r="I20" s="23"/>
    </row>
    <row r="21" spans="1:9" ht="10.5">
      <c r="A21" s="119" t="s">
        <v>69</v>
      </c>
      <c r="B21" s="24" t="s">
        <v>85</v>
      </c>
      <c r="C21" s="25" t="s">
        <v>86</v>
      </c>
      <c r="D21" s="26"/>
      <c r="E21" s="25" t="s">
        <v>87</v>
      </c>
      <c r="F21" s="26"/>
      <c r="G21" s="26"/>
      <c r="H21" s="26"/>
      <c r="I21" s="27"/>
    </row>
    <row r="22" spans="1:9" ht="10.5">
      <c r="A22" s="118"/>
      <c r="B22" s="21">
        <v>1676</v>
      </c>
      <c r="C22" s="22">
        <v>1675</v>
      </c>
      <c r="D22" s="22">
        <v>0</v>
      </c>
      <c r="E22" s="22">
        <v>0</v>
      </c>
      <c r="F22" s="22">
        <v>271</v>
      </c>
      <c r="G22" s="22">
        <v>11</v>
      </c>
      <c r="H22" s="22">
        <v>2</v>
      </c>
      <c r="I22" s="23"/>
    </row>
    <row r="23" spans="1:9" ht="10.5">
      <c r="A23" s="119" t="s">
        <v>70</v>
      </c>
      <c r="B23" s="24" t="s">
        <v>85</v>
      </c>
      <c r="C23" s="25" t="s">
        <v>86</v>
      </c>
      <c r="D23" s="26"/>
      <c r="E23" s="25" t="s">
        <v>87</v>
      </c>
      <c r="F23" s="26"/>
      <c r="G23" s="26"/>
      <c r="H23" s="26"/>
      <c r="I23" s="27"/>
    </row>
    <row r="24" spans="1:9" ht="10.5">
      <c r="A24" s="118"/>
      <c r="B24" s="21">
        <v>11</v>
      </c>
      <c r="C24" s="22">
        <v>11</v>
      </c>
      <c r="D24" s="22">
        <v>0</v>
      </c>
      <c r="E24" s="22">
        <v>0</v>
      </c>
      <c r="F24" s="22">
        <v>2</v>
      </c>
      <c r="G24" s="22">
        <v>0</v>
      </c>
      <c r="H24" s="22">
        <v>0</v>
      </c>
      <c r="I24" s="23"/>
    </row>
    <row r="25" spans="1:9" ht="10.5">
      <c r="A25" s="119" t="s">
        <v>71</v>
      </c>
      <c r="B25" s="24" t="s">
        <v>85</v>
      </c>
      <c r="C25" s="25" t="s">
        <v>86</v>
      </c>
      <c r="D25" s="26"/>
      <c r="E25" s="25"/>
      <c r="F25" s="26"/>
      <c r="G25" s="26"/>
      <c r="H25" s="26"/>
      <c r="I25" s="27"/>
    </row>
    <row r="26" spans="1:9" ht="10.5">
      <c r="A26" s="118"/>
      <c r="B26" s="21">
        <v>1483</v>
      </c>
      <c r="C26" s="22">
        <v>1477</v>
      </c>
      <c r="D26" s="22">
        <v>6</v>
      </c>
      <c r="E26" s="28" t="s">
        <v>83</v>
      </c>
      <c r="F26" s="22">
        <v>522</v>
      </c>
      <c r="G26" s="22">
        <v>13394</v>
      </c>
      <c r="H26" s="22">
        <v>10219</v>
      </c>
      <c r="I26" s="23"/>
    </row>
    <row r="27" spans="1:9" ht="10.5">
      <c r="A27" s="119" t="s">
        <v>72</v>
      </c>
      <c r="B27" s="24" t="s">
        <v>85</v>
      </c>
      <c r="C27" s="25" t="s">
        <v>86</v>
      </c>
      <c r="D27" s="26"/>
      <c r="E27" s="25"/>
      <c r="F27" s="26"/>
      <c r="G27" s="26"/>
      <c r="H27" s="26"/>
      <c r="I27" s="27"/>
    </row>
    <row r="28" spans="1:9" ht="10.5">
      <c r="A28" s="118"/>
      <c r="B28" s="21">
        <v>278</v>
      </c>
      <c r="C28" s="22">
        <v>278</v>
      </c>
      <c r="D28" s="22">
        <v>0</v>
      </c>
      <c r="E28" s="28" t="s">
        <v>83</v>
      </c>
      <c r="F28" s="22">
        <v>223</v>
      </c>
      <c r="G28" s="22">
        <v>4684</v>
      </c>
      <c r="H28" s="22">
        <v>4374</v>
      </c>
      <c r="I28" s="23"/>
    </row>
    <row r="29" spans="1:9" ht="19.5" customHeight="1">
      <c r="A29" s="29" t="s">
        <v>84</v>
      </c>
      <c r="B29" s="30">
        <v>575</v>
      </c>
      <c r="C29" s="31">
        <v>471</v>
      </c>
      <c r="D29" s="31">
        <v>104</v>
      </c>
      <c r="E29" s="108">
        <v>703</v>
      </c>
      <c r="F29" s="31">
        <v>16</v>
      </c>
      <c r="G29" s="31">
        <v>1812</v>
      </c>
      <c r="H29" s="31">
        <v>9</v>
      </c>
      <c r="I29" s="102" t="s">
        <v>90</v>
      </c>
    </row>
    <row r="30" spans="1:9" ht="13.5" customHeight="1">
      <c r="A30" s="14" t="s">
        <v>15</v>
      </c>
      <c r="B30" s="33"/>
      <c r="C30" s="34"/>
      <c r="D30" s="34"/>
      <c r="E30" s="35">
        <f>SUM(E18:E29)</f>
        <v>707</v>
      </c>
      <c r="F30" s="36"/>
      <c r="G30" s="35">
        <v>19901</v>
      </c>
      <c r="H30" s="35">
        <v>14605</v>
      </c>
      <c r="I30" s="37"/>
    </row>
    <row r="31" ht="10.5">
      <c r="A31" s="5" t="s">
        <v>25</v>
      </c>
    </row>
    <row r="32" ht="10.5">
      <c r="A32" s="5" t="s">
        <v>54</v>
      </c>
    </row>
    <row r="33" ht="10.5">
      <c r="A33" s="5" t="s">
        <v>53</v>
      </c>
    </row>
    <row r="34" ht="10.5">
      <c r="A34" s="5" t="s">
        <v>52</v>
      </c>
    </row>
    <row r="35" ht="9.75" customHeight="1"/>
    <row r="36" ht="14.25">
      <c r="A36" s="11" t="s">
        <v>13</v>
      </c>
    </row>
    <row r="37" spans="9:10" ht="10.5">
      <c r="I37" s="6" t="s">
        <v>12</v>
      </c>
      <c r="J37" s="6"/>
    </row>
    <row r="38" spans="1:9" ht="13.5" customHeight="1">
      <c r="A38" s="128" t="s">
        <v>14</v>
      </c>
      <c r="B38" s="138" t="s">
        <v>47</v>
      </c>
      <c r="C38" s="131" t="s">
        <v>48</v>
      </c>
      <c r="D38" s="131" t="s">
        <v>49</v>
      </c>
      <c r="E38" s="139" t="s">
        <v>50</v>
      </c>
      <c r="F38" s="131" t="s">
        <v>61</v>
      </c>
      <c r="G38" s="131" t="s">
        <v>11</v>
      </c>
      <c r="H38" s="139" t="s">
        <v>46</v>
      </c>
      <c r="I38" s="132" t="s">
        <v>8</v>
      </c>
    </row>
    <row r="39" spans="1:9" ht="13.5" customHeight="1" thickBot="1">
      <c r="A39" s="133"/>
      <c r="B39" s="134"/>
      <c r="C39" s="135"/>
      <c r="D39" s="135"/>
      <c r="E39" s="140"/>
      <c r="F39" s="136"/>
      <c r="G39" s="136"/>
      <c r="H39" s="141"/>
      <c r="I39" s="137"/>
    </row>
    <row r="40" spans="1:9" ht="21.75" customHeight="1" thickTop="1">
      <c r="A40" s="20" t="s">
        <v>74</v>
      </c>
      <c r="B40" s="38">
        <v>475</v>
      </c>
      <c r="C40" s="1">
        <v>455</v>
      </c>
      <c r="D40" s="1">
        <v>20</v>
      </c>
      <c r="E40" s="1">
        <v>20</v>
      </c>
      <c r="F40" s="39" t="s">
        <v>88</v>
      </c>
      <c r="G40" s="1">
        <v>773</v>
      </c>
      <c r="H40" s="1">
        <v>480</v>
      </c>
      <c r="I40" s="40"/>
    </row>
    <row r="41" spans="1:9" ht="21" customHeight="1">
      <c r="A41" s="20" t="s">
        <v>89</v>
      </c>
      <c r="B41" s="21">
        <v>238</v>
      </c>
      <c r="C41" s="22">
        <v>218</v>
      </c>
      <c r="D41" s="22">
        <v>20</v>
      </c>
      <c r="E41" s="22">
        <v>255</v>
      </c>
      <c r="F41" s="28" t="s">
        <v>88</v>
      </c>
      <c r="G41" s="28" t="s">
        <v>83</v>
      </c>
      <c r="H41" s="28" t="s">
        <v>88</v>
      </c>
      <c r="I41" s="109" t="s">
        <v>90</v>
      </c>
    </row>
    <row r="42" spans="1:9" ht="21.75" customHeight="1">
      <c r="A42" s="41" t="s">
        <v>75</v>
      </c>
      <c r="B42" s="42">
        <v>21734</v>
      </c>
      <c r="C42" s="43">
        <v>21705</v>
      </c>
      <c r="D42" s="43">
        <v>29</v>
      </c>
      <c r="E42" s="43">
        <v>29</v>
      </c>
      <c r="F42" s="99">
        <v>5497</v>
      </c>
      <c r="G42" s="44" t="s">
        <v>83</v>
      </c>
      <c r="H42" s="44" t="s">
        <v>88</v>
      </c>
      <c r="I42" s="45"/>
    </row>
    <row r="43" spans="1:9" ht="21.75" customHeight="1">
      <c r="A43" s="41" t="s">
        <v>76</v>
      </c>
      <c r="B43" s="42">
        <v>171</v>
      </c>
      <c r="C43" s="43">
        <v>170</v>
      </c>
      <c r="D43" s="43">
        <v>1</v>
      </c>
      <c r="E43" s="43">
        <v>1</v>
      </c>
      <c r="F43" s="99">
        <v>13</v>
      </c>
      <c r="G43" s="44" t="s">
        <v>83</v>
      </c>
      <c r="H43" s="44" t="s">
        <v>88</v>
      </c>
      <c r="I43" s="45"/>
    </row>
    <row r="44" spans="1:9" ht="21.75" customHeight="1">
      <c r="A44" s="41" t="s">
        <v>77</v>
      </c>
      <c r="B44" s="42">
        <v>20</v>
      </c>
      <c r="C44" s="43">
        <v>18</v>
      </c>
      <c r="D44" s="43">
        <v>1</v>
      </c>
      <c r="E44" s="43">
        <v>1</v>
      </c>
      <c r="F44" s="44" t="s">
        <v>88</v>
      </c>
      <c r="G44" s="44" t="s">
        <v>83</v>
      </c>
      <c r="H44" s="44" t="s">
        <v>88</v>
      </c>
      <c r="I44" s="45"/>
    </row>
    <row r="45" spans="1:9" ht="21.75" customHeight="1">
      <c r="A45" s="46" t="s">
        <v>78</v>
      </c>
      <c r="B45" s="47">
        <v>2272</v>
      </c>
      <c r="C45" s="48">
        <v>1964</v>
      </c>
      <c r="D45" s="48">
        <v>308</v>
      </c>
      <c r="E45" s="48">
        <v>308</v>
      </c>
      <c r="F45" s="49" t="s">
        <v>88</v>
      </c>
      <c r="G45" s="49" t="s">
        <v>83</v>
      </c>
      <c r="H45" s="49" t="s">
        <v>88</v>
      </c>
      <c r="I45" s="32"/>
    </row>
    <row r="46" spans="1:9" ht="13.5" customHeight="1">
      <c r="A46" s="14" t="s">
        <v>16</v>
      </c>
      <c r="B46" s="33"/>
      <c r="C46" s="34"/>
      <c r="D46" s="34"/>
      <c r="E46" s="35">
        <f>SUM(E40:E45)</f>
        <v>614</v>
      </c>
      <c r="F46" s="36"/>
      <c r="G46" s="35">
        <f>SUM(G40:G45)</f>
        <v>773</v>
      </c>
      <c r="H46" s="35">
        <f>SUM(H40:H45)</f>
        <v>480</v>
      </c>
      <c r="I46" s="50"/>
    </row>
    <row r="47" ht="9.75" customHeight="1">
      <c r="A47" s="51"/>
    </row>
    <row r="48" ht="14.25">
      <c r="A48" s="11" t="s">
        <v>62</v>
      </c>
    </row>
    <row r="49" ht="10.5">
      <c r="J49" s="6" t="s">
        <v>12</v>
      </c>
    </row>
    <row r="50" spans="1:10" ht="13.5" customHeight="1">
      <c r="A50" s="142" t="s">
        <v>17</v>
      </c>
      <c r="B50" s="138" t="s">
        <v>19</v>
      </c>
      <c r="C50" s="131" t="s">
        <v>51</v>
      </c>
      <c r="D50" s="131" t="s">
        <v>20</v>
      </c>
      <c r="E50" s="131" t="s">
        <v>21</v>
      </c>
      <c r="F50" s="131" t="s">
        <v>22</v>
      </c>
      <c r="G50" s="139" t="s">
        <v>23</v>
      </c>
      <c r="H50" s="139" t="s">
        <v>24</v>
      </c>
      <c r="I50" s="139" t="s">
        <v>66</v>
      </c>
      <c r="J50" s="132" t="s">
        <v>8</v>
      </c>
    </row>
    <row r="51" spans="1:10" ht="13.5" customHeight="1" thickBot="1">
      <c r="A51" s="143"/>
      <c r="B51" s="134"/>
      <c r="C51" s="135"/>
      <c r="D51" s="135"/>
      <c r="E51" s="135"/>
      <c r="F51" s="135"/>
      <c r="G51" s="140"/>
      <c r="H51" s="140"/>
      <c r="I51" s="141"/>
      <c r="J51" s="137"/>
    </row>
    <row r="52" spans="1:10" ht="21" customHeight="1" thickTop="1">
      <c r="A52" s="20" t="s">
        <v>79</v>
      </c>
      <c r="B52" s="38">
        <v>-1</v>
      </c>
      <c r="C52" s="1">
        <v>4003</v>
      </c>
      <c r="D52" s="1">
        <v>2</v>
      </c>
      <c r="E52" s="1">
        <v>6</v>
      </c>
      <c r="F52" s="39" t="s">
        <v>88</v>
      </c>
      <c r="G52" s="39" t="s">
        <v>88</v>
      </c>
      <c r="H52" s="39" t="s">
        <v>88</v>
      </c>
      <c r="I52" s="39" t="s">
        <v>88</v>
      </c>
      <c r="J52" s="23"/>
    </row>
    <row r="53" spans="1:10" ht="21" customHeight="1">
      <c r="A53" s="41" t="s">
        <v>80</v>
      </c>
      <c r="B53" s="42">
        <v>-4</v>
      </c>
      <c r="C53" s="43">
        <v>32</v>
      </c>
      <c r="D53" s="43">
        <v>1</v>
      </c>
      <c r="E53" s="43">
        <v>18</v>
      </c>
      <c r="F53" s="44" t="s">
        <v>88</v>
      </c>
      <c r="G53" s="44" t="s">
        <v>88</v>
      </c>
      <c r="H53" s="44" t="s">
        <v>88</v>
      </c>
      <c r="I53" s="44" t="s">
        <v>88</v>
      </c>
      <c r="J53" s="45"/>
    </row>
    <row r="54" spans="1:10" ht="21" customHeight="1">
      <c r="A54" s="41" t="s">
        <v>81</v>
      </c>
      <c r="B54" s="42">
        <v>8</v>
      </c>
      <c r="C54" s="43">
        <v>158</v>
      </c>
      <c r="D54" s="43">
        <v>17</v>
      </c>
      <c r="E54" s="43">
        <v>3</v>
      </c>
      <c r="F54" s="44" t="s">
        <v>88</v>
      </c>
      <c r="G54" s="44" t="s">
        <v>88</v>
      </c>
      <c r="H54" s="44" t="s">
        <v>88</v>
      </c>
      <c r="I54" s="44" t="s">
        <v>88</v>
      </c>
      <c r="J54" s="45"/>
    </row>
    <row r="55" spans="1:10" ht="21" customHeight="1">
      <c r="A55" s="46" t="s">
        <v>82</v>
      </c>
      <c r="B55" s="47">
        <v>-1.5</v>
      </c>
      <c r="C55" s="48">
        <v>38</v>
      </c>
      <c r="D55" s="48">
        <v>2</v>
      </c>
      <c r="E55" s="49" t="s">
        <v>88</v>
      </c>
      <c r="F55" s="49" t="s">
        <v>88</v>
      </c>
      <c r="G55" s="48">
        <f>+ROUND((12490+5000)/1000,0)</f>
        <v>17</v>
      </c>
      <c r="H55" s="49" t="s">
        <v>88</v>
      </c>
      <c r="I55" s="49" t="s">
        <v>88</v>
      </c>
      <c r="J55" s="32"/>
    </row>
    <row r="56" spans="1:10" ht="21" customHeight="1">
      <c r="A56" s="52" t="s">
        <v>18</v>
      </c>
      <c r="B56" s="53"/>
      <c r="C56" s="36"/>
      <c r="D56" s="35">
        <v>22</v>
      </c>
      <c r="E56" s="35">
        <v>27</v>
      </c>
      <c r="F56" s="54" t="s">
        <v>88</v>
      </c>
      <c r="G56" s="35">
        <v>17</v>
      </c>
      <c r="H56" s="54" t="s">
        <v>88</v>
      </c>
      <c r="I56" s="54" t="s">
        <v>88</v>
      </c>
      <c r="J56" s="37"/>
    </row>
    <row r="57" ht="10.5">
      <c r="A57" s="5" t="s">
        <v>60</v>
      </c>
    </row>
    <row r="58" ht="9.75" customHeight="1"/>
    <row r="59" ht="14.25">
      <c r="A59" s="11" t="s">
        <v>43</v>
      </c>
    </row>
    <row r="60" ht="10.5">
      <c r="D60" s="6" t="s">
        <v>12</v>
      </c>
    </row>
    <row r="61" spans="1:4" ht="21.75" thickBot="1">
      <c r="A61" s="144" t="s">
        <v>36</v>
      </c>
      <c r="B61" s="145" t="s">
        <v>41</v>
      </c>
      <c r="C61" s="146" t="s">
        <v>42</v>
      </c>
      <c r="D61" s="147" t="s">
        <v>55</v>
      </c>
    </row>
    <row r="62" spans="1:4" ht="13.5" customHeight="1" thickTop="1">
      <c r="A62" s="55" t="s">
        <v>37</v>
      </c>
      <c r="B62" s="56"/>
      <c r="C62" s="1">
        <v>1034</v>
      </c>
      <c r="D62" s="57"/>
    </row>
    <row r="63" spans="1:4" ht="13.5" customHeight="1">
      <c r="A63" s="58" t="s">
        <v>38</v>
      </c>
      <c r="B63" s="59"/>
      <c r="C63" s="43">
        <v>175</v>
      </c>
      <c r="D63" s="60"/>
    </row>
    <row r="64" spans="1:4" ht="13.5" customHeight="1">
      <c r="A64" s="61" t="s">
        <v>39</v>
      </c>
      <c r="B64" s="62"/>
      <c r="C64" s="48">
        <f>+C65-C62-C63</f>
        <v>1029</v>
      </c>
      <c r="D64" s="63"/>
    </row>
    <row r="65" spans="1:4" ht="13.5" customHeight="1">
      <c r="A65" s="64" t="s">
        <v>40</v>
      </c>
      <c r="B65" s="53"/>
      <c r="C65" s="35">
        <v>2238</v>
      </c>
      <c r="D65" s="65"/>
    </row>
    <row r="66" spans="1:4" ht="10.5">
      <c r="A66" s="5" t="s">
        <v>64</v>
      </c>
      <c r="B66" s="66"/>
      <c r="C66" s="66"/>
      <c r="D66" s="66"/>
    </row>
    <row r="67" spans="1:4" ht="9.75" customHeight="1">
      <c r="A67" s="67"/>
      <c r="B67" s="66"/>
      <c r="C67" s="66"/>
      <c r="D67" s="66"/>
    </row>
    <row r="68" ht="14.25">
      <c r="A68" s="11" t="s">
        <v>63</v>
      </c>
    </row>
    <row r="69" ht="10.5" customHeight="1">
      <c r="A69" s="11"/>
    </row>
    <row r="70" spans="1:11" ht="21.75" thickBot="1">
      <c r="A70" s="144" t="s">
        <v>34</v>
      </c>
      <c r="B70" s="145" t="s">
        <v>41</v>
      </c>
      <c r="C70" s="146" t="s">
        <v>42</v>
      </c>
      <c r="D70" s="146" t="s">
        <v>55</v>
      </c>
      <c r="E70" s="148" t="s">
        <v>32</v>
      </c>
      <c r="F70" s="147" t="s">
        <v>33</v>
      </c>
      <c r="G70" s="149" t="s">
        <v>44</v>
      </c>
      <c r="H70" s="150"/>
      <c r="I70" s="145" t="s">
        <v>41</v>
      </c>
      <c r="J70" s="146" t="s">
        <v>42</v>
      </c>
      <c r="K70" s="147" t="s">
        <v>55</v>
      </c>
    </row>
    <row r="71" spans="1:11" ht="13.5" customHeight="1" thickTop="1">
      <c r="A71" s="55" t="s">
        <v>26</v>
      </c>
      <c r="B71" s="110">
        <f>ROUNDDOWN(178415/(4969934+1126861+328200)*100,2)</f>
        <v>2.77</v>
      </c>
      <c r="C71" s="68">
        <f>ROUNDDOWN(164791/6409949*100,2)</f>
        <v>2.57</v>
      </c>
      <c r="D71" s="68">
        <f>+C71-B71</f>
        <v>-0.20000000000000018</v>
      </c>
      <c r="E71" s="69">
        <v>-14.27</v>
      </c>
      <c r="F71" s="70">
        <v>-20</v>
      </c>
      <c r="G71" s="115" t="s">
        <v>73</v>
      </c>
      <c r="H71" s="116"/>
      <c r="I71" s="71"/>
      <c r="J71" s="72">
        <f>702649/540298*100</f>
        <v>130.0484177250332</v>
      </c>
      <c r="K71" s="73"/>
    </row>
    <row r="72" spans="1:11" ht="13.5" customHeight="1">
      <c r="A72" s="58" t="s">
        <v>27</v>
      </c>
      <c r="B72" s="74"/>
      <c r="C72" s="75">
        <v>13.6</v>
      </c>
      <c r="D72" s="76"/>
      <c r="E72" s="77">
        <v>-19.27</v>
      </c>
      <c r="F72" s="78">
        <v>-40</v>
      </c>
      <c r="G72" s="113" t="s">
        <v>71</v>
      </c>
      <c r="H72" s="114"/>
      <c r="I72" s="74"/>
      <c r="J72" s="79">
        <f>0/220228*100</f>
        <v>0</v>
      </c>
      <c r="K72" s="80"/>
    </row>
    <row r="73" spans="1:11" ht="13.5" customHeight="1">
      <c r="A73" s="58" t="s">
        <v>28</v>
      </c>
      <c r="B73" s="81">
        <v>16.9</v>
      </c>
      <c r="C73" s="82">
        <v>13.6</v>
      </c>
      <c r="D73" s="79">
        <f>+C73-B73</f>
        <v>-3.299999999999999</v>
      </c>
      <c r="E73" s="83">
        <v>25</v>
      </c>
      <c r="F73" s="84">
        <v>35</v>
      </c>
      <c r="G73" s="113" t="s">
        <v>72</v>
      </c>
      <c r="H73" s="114"/>
      <c r="I73" s="74"/>
      <c r="J73" s="79">
        <f>0/27771*100</f>
        <v>0</v>
      </c>
      <c r="K73" s="80"/>
    </row>
    <row r="74" spans="1:11" ht="13.5" customHeight="1">
      <c r="A74" s="58" t="s">
        <v>29</v>
      </c>
      <c r="B74" s="85"/>
      <c r="C74" s="79">
        <v>120</v>
      </c>
      <c r="D74" s="86"/>
      <c r="E74" s="83">
        <v>350</v>
      </c>
      <c r="F74" s="87"/>
      <c r="G74" s="122"/>
      <c r="H74" s="123"/>
      <c r="I74" s="74"/>
      <c r="J74" s="86"/>
      <c r="K74" s="80"/>
    </row>
    <row r="75" spans="1:11" ht="13.5" customHeight="1">
      <c r="A75" s="58" t="s">
        <v>30</v>
      </c>
      <c r="B75" s="88">
        <v>0.74</v>
      </c>
      <c r="C75" s="75">
        <v>0.76</v>
      </c>
      <c r="D75" s="75">
        <f>+C75-B75</f>
        <v>0.020000000000000018</v>
      </c>
      <c r="E75" s="89"/>
      <c r="F75" s="90"/>
      <c r="G75" s="122"/>
      <c r="H75" s="123"/>
      <c r="I75" s="74"/>
      <c r="J75" s="86"/>
      <c r="K75" s="80"/>
    </row>
    <row r="76" spans="1:11" ht="13.5" customHeight="1">
      <c r="A76" s="91" t="s">
        <v>31</v>
      </c>
      <c r="B76" s="92">
        <v>86.9</v>
      </c>
      <c r="C76" s="93">
        <v>89.1</v>
      </c>
      <c r="D76" s="111">
        <f>+C76-B76</f>
        <v>2.1999999999999886</v>
      </c>
      <c r="E76" s="94"/>
      <c r="F76" s="95"/>
      <c r="G76" s="120"/>
      <c r="H76" s="121"/>
      <c r="I76" s="96"/>
      <c r="J76" s="97"/>
      <c r="K76" s="98"/>
    </row>
    <row r="77" ht="10.5">
      <c r="A77" s="5" t="s">
        <v>65</v>
      </c>
    </row>
    <row r="78" ht="10.5">
      <c r="A78" s="112" t="s">
        <v>91</v>
      </c>
    </row>
  </sheetData>
  <sheetProtection/>
  <mergeCells count="49">
    <mergeCell ref="A38:A39"/>
    <mergeCell ref="B38:B39"/>
    <mergeCell ref="C38:C39"/>
    <mergeCell ref="A50:A51"/>
    <mergeCell ref="B50:B51"/>
    <mergeCell ref="C50:C51"/>
    <mergeCell ref="J50:J51"/>
    <mergeCell ref="F50:F51"/>
    <mergeCell ref="G50:G51"/>
    <mergeCell ref="I50:I51"/>
    <mergeCell ref="I38:I39"/>
    <mergeCell ref="G38:G39"/>
    <mergeCell ref="H15:H16"/>
    <mergeCell ref="D50:D51"/>
    <mergeCell ref="E50:E51"/>
    <mergeCell ref="H50:H51"/>
    <mergeCell ref="I15:I16"/>
    <mergeCell ref="D15:D16"/>
    <mergeCell ref="E15:E16"/>
    <mergeCell ref="F15:F16"/>
    <mergeCell ref="A8:A9"/>
    <mergeCell ref="H8:H9"/>
    <mergeCell ref="A15:A16"/>
    <mergeCell ref="B15:B16"/>
    <mergeCell ref="C15:C16"/>
    <mergeCell ref="D8:D9"/>
    <mergeCell ref="C8:C9"/>
    <mergeCell ref="E8:E9"/>
    <mergeCell ref="B8:B9"/>
    <mergeCell ref="G15:G16"/>
    <mergeCell ref="G8:G9"/>
    <mergeCell ref="F8:F9"/>
    <mergeCell ref="G70:H70"/>
    <mergeCell ref="F38:F39"/>
    <mergeCell ref="H38:H39"/>
    <mergeCell ref="G76:H76"/>
    <mergeCell ref="G75:H75"/>
    <mergeCell ref="G74:H74"/>
    <mergeCell ref="G73:H73"/>
    <mergeCell ref="G72:H72"/>
    <mergeCell ref="G71:H71"/>
    <mergeCell ref="A17:A18"/>
    <mergeCell ref="A19:A20"/>
    <mergeCell ref="A21:A22"/>
    <mergeCell ref="A23:A24"/>
    <mergeCell ref="A25:A26"/>
    <mergeCell ref="A27:A28"/>
    <mergeCell ref="D38:D39"/>
    <mergeCell ref="E38:E39"/>
  </mergeCells>
  <printOptions horizontalCentered="1"/>
  <pageMargins left="0.6299212598425197" right="0.4724409448818898" top="0.5905511811023623" bottom="0.31496062992125984" header="0.4330708661417323" footer="0.1968503937007874"/>
  <pageSetup horizontalDpi="300" verticalDpi="300" orientation="portrait" paperSize="9" scale="88" r:id="rId1"/>
  <rowBreaks count="1" manualBreakCount="1">
    <brk id="6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2009-03-23T19:55:58Z</cp:lastPrinted>
  <dcterms:created xsi:type="dcterms:W3CDTF">1997-01-08T22:48:59Z</dcterms:created>
  <dcterms:modified xsi:type="dcterms:W3CDTF">2009-03-23T23:20:12Z</dcterms:modified>
  <cp:category/>
  <cp:version/>
  <cp:contentType/>
  <cp:contentStatus/>
</cp:coreProperties>
</file>