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<sst xmlns="http://schemas.openxmlformats.org/spreadsheetml/2006/main" count="173" uniqueCount="103">
  <si>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</si>
  <si>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</si>
  <si>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</si>
  <si>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</si>
  <si>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</si>
  <si>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</si>
  <si>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</si>
  <si>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</si>
  <si>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</si>
  <si>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</si>
  <si>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</si>
  <si>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</si>
  <si>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</si>
  <si>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</si>
  <si>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</si>
  <si>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</si>
  <si>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</si>
  <si>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</si>
  <si>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</si>
  <si>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</si>
  <si>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</si>
  <si>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</si>
  <si>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</si>
  <si>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</si>
  <si>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</si>
  <si>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</si>
  <si>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</si>
  <si>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</si>
  <si>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</si>
  <si>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</si>
  <si>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</si>
  <si>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</si>
  <si>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</si>
  <si>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</si>
  <si>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</si>
  <si>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</si>
  <si>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</si>
  <si>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</si>
  <si>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</si>
  <si>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</si>
  <si>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</si>
  <si>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</si>
  <si>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</si>
  <si>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</si>
  <si>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</si>
  <si>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</si>
  <si>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</si>
  <si>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</si>
  <si>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</si>
  <si>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</si>
  <si>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</si>
  <si>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</si>
  <si>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</si>
  <si>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</si>
  <si>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</si>
  <si>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</si>
  <si>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</si>
  <si>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</si>
  <si>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</si>
  <si>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</si>
  <si>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</si>
  <si>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</si>
  <si>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</si>
  <si>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</si>
  <si>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</si>
  <si>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</si>
  <si>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</si>
  <si>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</si>
  <si>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</si>
  <si>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</si>
  <si>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</si>
  <si>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t>
  </si>
  <si>
    <t>-</t>
  </si>
  <si>
    <t>-</t>
  </si>
  <si>
    <t>-</t>
  </si>
  <si>
    <t>老人保健特別会計</t>
  </si>
  <si>
    <t>介護保険特別会計</t>
  </si>
  <si>
    <t>後期高齢者医療特別会計</t>
  </si>
  <si>
    <t>都市開発事業会計</t>
  </si>
  <si>
    <t>水道事業会計</t>
  </si>
  <si>
    <t>下水道事業会計</t>
  </si>
  <si>
    <t>下水道事業会計（公共）</t>
  </si>
  <si>
    <t>法適用企業</t>
  </si>
  <si>
    <t>下水道事業会計（特環）</t>
  </si>
  <si>
    <t>下水道事業会計（農集）</t>
  </si>
  <si>
    <t>病院事業会計</t>
  </si>
  <si>
    <t>北播衛生事務組合</t>
  </si>
  <si>
    <t>小野加東環境施設事務組合</t>
  </si>
  <si>
    <t>小野加東広域事務組合</t>
  </si>
  <si>
    <t>小野加東広域事務組合（農業共済事業）</t>
  </si>
  <si>
    <t>播磨内陸医務事務組合</t>
  </si>
  <si>
    <t>北播肢体不自由児機能回復
施設事務組合</t>
  </si>
  <si>
    <t>兵庫県市町村退職手当組合</t>
  </si>
  <si>
    <t>小野市土地開発公社</t>
  </si>
  <si>
    <t>小野市都市施設管理協会</t>
  </si>
  <si>
    <t>小野市福祉公社</t>
  </si>
  <si>
    <t>水道事業</t>
  </si>
  <si>
    <t>下水道事業</t>
  </si>
  <si>
    <t>病院事業</t>
  </si>
  <si>
    <t>都市開発事業</t>
  </si>
  <si>
    <t>兵庫県後期高齢者医療広域連合(一般会計）</t>
  </si>
  <si>
    <t>兵庫県後期高齢者医療広域連合(特別会計）</t>
  </si>
  <si>
    <t>団体名　　兵庫県　小野市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</si>
</sst>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style="thin"/>
      <bottom style="thin"/>
    </border>
    <border diagonalUp="1">
      <left style="hair"/>
      <right style="hair"/>
      <top style="thin"/>
      <bottom style="thin"/>
      <diagonal style="hair"/>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thin"/>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thin"/>
      <right style="hair"/>
      <top style="double"/>
      <bottom style="hair"/>
    </border>
    <border>
      <left style="hair"/>
      <right style="hair"/>
      <top style="double"/>
      <bottom style="hair"/>
    </border>
    <border>
      <left style="hair"/>
      <right style="hair"/>
      <top style="hair"/>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color indexed="63"/>
      </bottom>
    </border>
    <border>
      <left style="hair"/>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style="thin"/>
      <top style="hair"/>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6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2" fillId="24" borderId="21" xfId="0" applyFont="1" applyFill="1" applyBorder="1" applyAlignment="1">
      <alignment horizontal="center" vertical="center"/>
    </xf>
    <xf numFmtId="176" fontId="2" fillId="24" borderId="22"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19"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5"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26" xfId="0" applyFont="1" applyFill="1" applyBorder="1" applyAlignment="1">
      <alignment horizontal="center"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0" borderId="28" xfId="48" applyNumberFormat="1" applyFont="1" applyFill="1" applyBorder="1" applyAlignment="1" quotePrefix="1">
      <alignment horizontal="right" vertical="center" shrinkToFit="1"/>
    </xf>
    <xf numFmtId="0" fontId="2" fillId="24" borderId="29" xfId="0"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23" xfId="0"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24" borderId="32" xfId="0" applyNumberFormat="1" applyFont="1" applyFill="1" applyBorder="1" applyAlignment="1" quotePrefix="1">
      <alignment horizontal="right" vertical="center" shrinkToFit="1"/>
    </xf>
    <xf numFmtId="176" fontId="2" fillId="24" borderId="32" xfId="0" applyNumberFormat="1" applyFont="1" applyFill="1" applyBorder="1" applyAlignment="1" quotePrefix="1">
      <alignment horizontal="center" vertical="center" shrinkToFit="1"/>
    </xf>
    <xf numFmtId="176" fontId="2" fillId="24" borderId="29"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24" borderId="28" xfId="0" applyNumberFormat="1" applyFont="1" applyFill="1" applyBorder="1" applyAlignment="1" quotePrefix="1">
      <alignment horizontal="right" vertical="center" shrinkToFit="1"/>
    </xf>
    <xf numFmtId="176" fontId="2" fillId="24" borderId="28" xfId="0" applyNumberFormat="1" applyFont="1" applyFill="1" applyBorder="1" applyAlignment="1" quotePrefix="1">
      <alignment horizontal="center" vertical="center" shrinkToFit="1"/>
    </xf>
    <xf numFmtId="176" fontId="2" fillId="24" borderId="33" xfId="0" applyNumberFormat="1" applyFont="1" applyFill="1" applyBorder="1" applyAlignment="1">
      <alignment vertical="center" shrinkToFit="1"/>
    </xf>
    <xf numFmtId="176" fontId="2" fillId="24" borderId="29"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176" fontId="2" fillId="24" borderId="35"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24" borderId="36"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24" borderId="40"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0" fontId="2" fillId="0" borderId="26"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quotePrefix="1">
      <alignment horizontal="center" vertical="center" shrinkToFit="1"/>
    </xf>
    <xf numFmtId="176" fontId="2" fillId="24" borderId="33" xfId="0" applyNumberFormat="1" applyFont="1" applyFill="1" applyBorder="1" applyAlignment="1" quotePrefix="1">
      <alignment horizontal="center" vertical="center" shrinkToFit="1"/>
    </xf>
    <xf numFmtId="176" fontId="2" fillId="0" borderId="33" xfId="0" applyNumberFormat="1" applyFont="1" applyFill="1" applyBorder="1" applyAlignment="1" quotePrefix="1">
      <alignment horizontal="center" vertical="center" shrinkToFit="1"/>
    </xf>
    <xf numFmtId="0" fontId="2" fillId="0" borderId="34"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0" borderId="33" xfId="0" applyNumberFormat="1" applyFont="1" applyFill="1" applyBorder="1" applyAlignment="1">
      <alignment horizontal="right" vertical="center" shrinkToFit="1"/>
    </xf>
    <xf numFmtId="176" fontId="2" fillId="24" borderId="33" xfId="0"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176" fontId="2" fillId="24" borderId="22" xfId="0" applyNumberFormat="1" applyFont="1" applyFill="1" applyBorder="1" applyAlignment="1">
      <alignment vertical="center" shrinkToFit="1"/>
    </xf>
    <xf numFmtId="0" fontId="2" fillId="24" borderId="26" xfId="0" applyFont="1" applyFill="1" applyBorder="1" applyAlignment="1">
      <alignment horizontal="distributed" vertical="center" indent="1"/>
    </xf>
    <xf numFmtId="176" fontId="2" fillId="24" borderId="42" xfId="0" applyNumberFormat="1" applyFont="1" applyFill="1" applyBorder="1" applyAlignment="1">
      <alignment vertical="center" shrinkToFit="1"/>
    </xf>
    <xf numFmtId="0" fontId="2" fillId="24" borderId="34" xfId="0" applyFont="1" applyFill="1" applyBorder="1" applyAlignment="1">
      <alignment horizontal="distributed" vertical="center" indent="1"/>
    </xf>
    <xf numFmtId="0" fontId="2" fillId="24" borderId="43" xfId="0" applyFont="1" applyFill="1" applyBorder="1" applyAlignment="1">
      <alignment horizontal="center" vertical="center"/>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0" fontId="2" fillId="24" borderId="21" xfId="0" applyFont="1" applyFill="1" applyBorder="1" applyAlignment="1">
      <alignment horizontal="distributed" vertical="center" indent="1"/>
    </xf>
    <xf numFmtId="176" fontId="2" fillId="24" borderId="30" xfId="0" applyNumberFormat="1" applyFont="1" applyFill="1" applyBorder="1" applyAlignment="1">
      <alignment vertical="center" shrinkToFit="1"/>
    </xf>
    <xf numFmtId="178" fontId="2" fillId="24" borderId="47" xfId="0" applyNumberFormat="1" applyFont="1" applyFill="1" applyBorder="1" applyAlignment="1">
      <alignment horizontal="center" vertical="center" shrinkToFit="1"/>
    </xf>
    <xf numFmtId="178" fontId="2" fillId="24" borderId="28" xfId="0" applyNumberFormat="1" applyFont="1" applyFill="1" applyBorder="1" applyAlignment="1" quotePrefix="1">
      <alignment horizontal="center" vertical="center" shrinkToFit="1"/>
    </xf>
    <xf numFmtId="179" fontId="2" fillId="24" borderId="28" xfId="0" applyNumberFormat="1" applyFont="1" applyFill="1" applyBorder="1" applyAlignment="1">
      <alignment horizontal="center" vertical="center" shrinkToFit="1"/>
    </xf>
    <xf numFmtId="182" fontId="2" fillId="24" borderId="28" xfId="0" applyNumberFormat="1" applyFont="1" applyFill="1" applyBorder="1" applyAlignment="1">
      <alignment horizontal="center" vertical="center"/>
    </xf>
    <xf numFmtId="182" fontId="2" fillId="24" borderId="29" xfId="0" applyNumberFormat="1" applyFont="1" applyFill="1" applyBorder="1" applyAlignment="1">
      <alignment horizontal="center" vertical="center"/>
    </xf>
    <xf numFmtId="179" fontId="2" fillId="24" borderId="42"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8" fontId="2" fillId="24" borderId="33" xfId="0" applyNumberFormat="1" applyFont="1" applyFill="1" applyBorder="1" applyAlignment="1" quotePrefix="1">
      <alignment horizontal="center" vertical="center" shrinkToFit="1"/>
    </xf>
    <xf numFmtId="179" fontId="2" fillId="24" borderId="33" xfId="0" applyNumberFormat="1" applyFont="1" applyFill="1" applyBorder="1" applyAlignment="1">
      <alignment horizontal="center" vertical="center" shrinkToFit="1"/>
    </xf>
    <xf numFmtId="182" fontId="2" fillId="24" borderId="33"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35"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33"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49" xfId="0" applyNumberFormat="1" applyFont="1" applyFill="1" applyBorder="1" applyAlignment="1">
      <alignment horizontal="center" vertical="center"/>
    </xf>
    <xf numFmtId="178" fontId="2" fillId="24" borderId="48"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81" fontId="2" fillId="24" borderId="50" xfId="0" applyNumberFormat="1" applyFont="1" applyFill="1" applyBorder="1" applyAlignment="1">
      <alignment vertical="center"/>
    </xf>
    <xf numFmtId="181" fontId="2" fillId="24" borderId="4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53" xfId="0" applyNumberFormat="1" applyFont="1" applyFill="1" applyBorder="1" applyAlignment="1">
      <alignment vertical="center"/>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0" fontId="2" fillId="0" borderId="56" xfId="0"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5" xfId="0" applyNumberFormat="1" applyFont="1" applyFill="1" applyBorder="1" applyAlignment="1" quotePrefix="1">
      <alignment horizontal="center" vertical="center" shrinkToFit="1"/>
    </xf>
    <xf numFmtId="0" fontId="7" fillId="0" borderId="34" xfId="0" applyFont="1" applyFill="1" applyBorder="1" applyAlignment="1">
      <alignment horizontal="center" vertical="center" shrinkToFit="1"/>
    </xf>
    <xf numFmtId="176" fontId="2" fillId="24" borderId="33" xfId="0" applyNumberFormat="1" applyFont="1" applyFill="1" applyBorder="1" applyAlignment="1" quotePrefix="1">
      <alignment horizontal="right" vertical="center" shrinkToFit="1"/>
    </xf>
    <xf numFmtId="176" fontId="2" fillId="0" borderId="33" xfId="0" applyNumberFormat="1" applyFont="1" applyFill="1" applyBorder="1" applyAlignment="1" quotePrefix="1">
      <alignment horizontal="right" vertical="center" shrinkToFit="1"/>
    </xf>
    <xf numFmtId="176" fontId="2" fillId="0" borderId="45" xfId="0" applyNumberFormat="1" applyFont="1" applyFill="1" applyBorder="1" applyAlignment="1" quotePrefix="1">
      <alignment horizontal="right" vertical="center" shrinkToFit="1"/>
    </xf>
    <xf numFmtId="179" fontId="2" fillId="24" borderId="31" xfId="0" applyNumberFormat="1" applyFont="1" applyFill="1" applyBorder="1" applyAlignment="1" quotePrefix="1">
      <alignment horizontal="center" vertical="center" shrinkToFit="1"/>
    </xf>
    <xf numFmtId="179" fontId="2" fillId="24" borderId="35" xfId="0" applyNumberFormat="1" applyFont="1" applyFill="1" applyBorder="1" applyAlignment="1" quotePrefix="1">
      <alignment horizontal="center" vertical="center" shrinkToFit="1"/>
    </xf>
    <xf numFmtId="179" fontId="2" fillId="24" borderId="32" xfId="0" applyNumberFormat="1" applyFont="1" applyFill="1" applyBorder="1" applyAlignment="1" quotePrefix="1">
      <alignment horizontal="center" vertical="center" shrinkToFit="1"/>
    </xf>
    <xf numFmtId="179" fontId="2" fillId="24" borderId="33" xfId="0" applyNumberFormat="1" applyFont="1" applyFill="1" applyBorder="1" applyAlignment="1" quotePrefix="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3"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179" fontId="2" fillId="24" borderId="38" xfId="0" applyNumberFormat="1" applyFont="1" applyFill="1" applyBorder="1" applyAlignment="1" quotePrefix="1">
      <alignment horizontal="center" vertical="center" shrinkToFit="1"/>
    </xf>
    <xf numFmtId="179" fontId="2" fillId="24" borderId="39" xfId="0" applyNumberFormat="1" applyFont="1" applyFill="1" applyBorder="1" applyAlignment="1" quotePrefix="1">
      <alignment horizontal="center" vertical="center" shrinkToFit="1"/>
    </xf>
    <xf numFmtId="179" fontId="2" fillId="24" borderId="40" xfId="0" applyNumberFormat="1" applyFont="1" applyFill="1" applyBorder="1" applyAlignment="1">
      <alignment horizontal="center" vertical="center" shrinkToFit="1"/>
    </xf>
    <xf numFmtId="178" fontId="2" fillId="24" borderId="71" xfId="0" applyNumberFormat="1" applyFont="1" applyFill="1" applyBorder="1" applyAlignment="1">
      <alignment horizontal="center" vertical="center" shrinkToFit="1"/>
    </xf>
    <xf numFmtId="179" fontId="2" fillId="24" borderId="72" xfId="0" applyNumberFormat="1" applyFont="1" applyFill="1" applyBorder="1" applyAlignment="1">
      <alignment horizontal="center" vertical="center" shrinkToFit="1"/>
    </xf>
    <xf numFmtId="178" fontId="2" fillId="24" borderId="73" xfId="0" applyNumberFormat="1" applyFont="1" applyFill="1" applyBorder="1" applyAlignment="1">
      <alignment horizontal="center" vertical="center" shrinkToFit="1"/>
    </xf>
    <xf numFmtId="178" fontId="2" fillId="24" borderId="74" xfId="0" applyNumberFormat="1" applyFont="1" applyFill="1" applyBorder="1" applyAlignment="1">
      <alignment horizontal="center" vertical="center" shrinkToFit="1"/>
    </xf>
    <xf numFmtId="179" fontId="2" fillId="24" borderId="75" xfId="0" applyNumberFormat="1" applyFont="1" applyFill="1" applyBorder="1" applyAlignment="1">
      <alignment horizontal="right" vertical="center" shrinkToFit="1"/>
    </xf>
    <xf numFmtId="178" fontId="2" fillId="24" borderId="76" xfId="0" applyNumberFormat="1"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30" zoomScaleSheetLayoutView="130" zoomScalePageLayoutView="0" workbookViewId="0" topLeftCell="A1">
      <selection activeCell="I80" sqref="I80"/>
    </sheetView>
  </sheetViews>
  <sheetFormatPr defaultColWidth="9.00390625" defaultRowHeight="13.5" customHeight="1" outlineLevelRow="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102</v>
      </c>
      <c r="B4" s="10"/>
      <c r="G4" s="18" t="s">
        <v>51</v>
      </c>
      <c r="H4" s="19" t="s">
        <v>52</v>
      </c>
      <c r="I4" s="8" t="s">
        <v>53</v>
      </c>
      <c r="J4" s="11" t="s">
        <v>54</v>
      </c>
    </row>
    <row r="5" spans="7:10" ht="13.5" customHeight="1" thickTop="1">
      <c r="G5" s="12">
        <v>8200</v>
      </c>
      <c r="H5" s="13">
        <v>2380</v>
      </c>
      <c r="I5" s="14">
        <v>403</v>
      </c>
      <c r="J5" s="15">
        <f>G5+H5+I5</f>
        <v>10983</v>
      </c>
    </row>
    <row r="6" ht="14.25">
      <c r="A6" s="6" t="s">
        <v>2</v>
      </c>
    </row>
    <row r="7" spans="8:9" ht="10.5">
      <c r="H7" s="3" t="s">
        <v>12</v>
      </c>
      <c r="I7" s="3"/>
    </row>
    <row r="8" spans="1:8" ht="13.5" customHeight="1">
      <c r="A8" s="143" t="s">
        <v>0</v>
      </c>
      <c r="B8" s="135" t="s">
        <v>3</v>
      </c>
      <c r="C8" s="141" t="s">
        <v>4</v>
      </c>
      <c r="D8" s="141" t="s">
        <v>5</v>
      </c>
      <c r="E8" s="141" t="s">
        <v>6</v>
      </c>
      <c r="F8" s="137" t="s">
        <v>55</v>
      </c>
      <c r="G8" s="141" t="s">
        <v>7</v>
      </c>
      <c r="H8" s="145" t="s">
        <v>8</v>
      </c>
    </row>
    <row r="9" spans="1:8" ht="13.5" customHeight="1" thickBot="1">
      <c r="A9" s="144"/>
      <c r="B9" s="136"/>
      <c r="C9" s="142"/>
      <c r="D9" s="142"/>
      <c r="E9" s="142"/>
      <c r="F9" s="138"/>
      <c r="G9" s="142"/>
      <c r="H9" s="146"/>
    </row>
    <row r="10" spans="1:8" ht="13.5" customHeight="1" thickTop="1">
      <c r="A10" s="34" t="s">
        <v>9</v>
      </c>
      <c r="B10" s="35">
        <v>18441</v>
      </c>
      <c r="C10" s="36">
        <v>18200</v>
      </c>
      <c r="D10" s="36">
        <f>B10-C10</f>
        <v>241</v>
      </c>
      <c r="E10" s="36">
        <v>195</v>
      </c>
      <c r="F10" s="37">
        <v>485</v>
      </c>
      <c r="G10" s="36">
        <v>14439</v>
      </c>
      <c r="H10" s="38"/>
    </row>
    <row r="11" spans="1:8" ht="13.5" customHeight="1">
      <c r="A11" s="20" t="s">
        <v>1</v>
      </c>
      <c r="B11" s="39">
        <f>SUM(B10:B10)</f>
        <v>18441</v>
      </c>
      <c r="C11" s="40">
        <f>SUM(C10:C10)</f>
        <v>18200</v>
      </c>
      <c r="D11" s="40">
        <f>SUM(D10:D10)</f>
        <v>241</v>
      </c>
      <c r="E11" s="40">
        <f>SUM(E10:E10)</f>
        <v>195</v>
      </c>
      <c r="F11" s="41"/>
      <c r="G11" s="40">
        <f>SUM(G10:G10)</f>
        <v>14439</v>
      </c>
      <c r="H11" s="42"/>
    </row>
    <row r="12" spans="1:8" ht="13.5" customHeight="1">
      <c r="A12" s="33" t="s">
        <v>70</v>
      </c>
      <c r="B12" s="31"/>
      <c r="C12" s="31"/>
      <c r="D12" s="31"/>
      <c r="E12" s="31"/>
      <c r="F12" s="31"/>
      <c r="G12" s="31"/>
      <c r="H12" s="32"/>
    </row>
    <row r="13" ht="9.75" customHeight="1"/>
    <row r="14" ht="14.25">
      <c r="A14" s="6" t="s">
        <v>10</v>
      </c>
    </row>
    <row r="15" spans="9:12" ht="10.5">
      <c r="I15" s="3" t="s">
        <v>12</v>
      </c>
      <c r="K15" s="3"/>
      <c r="L15" s="3"/>
    </row>
    <row r="16" spans="1:9" ht="13.5" customHeight="1">
      <c r="A16" s="143" t="s">
        <v>0</v>
      </c>
      <c r="B16" s="147" t="s">
        <v>43</v>
      </c>
      <c r="C16" s="137" t="s">
        <v>44</v>
      </c>
      <c r="D16" s="137" t="s">
        <v>45</v>
      </c>
      <c r="E16" s="139" t="s">
        <v>46</v>
      </c>
      <c r="F16" s="137" t="s">
        <v>55</v>
      </c>
      <c r="G16" s="137" t="s">
        <v>11</v>
      </c>
      <c r="H16" s="139" t="s">
        <v>41</v>
      </c>
      <c r="I16" s="145" t="s">
        <v>8</v>
      </c>
    </row>
    <row r="17" spans="1:9" ht="13.5" customHeight="1" thickBot="1">
      <c r="A17" s="144"/>
      <c r="B17" s="136"/>
      <c r="C17" s="142"/>
      <c r="D17" s="142"/>
      <c r="E17" s="148"/>
      <c r="F17" s="138"/>
      <c r="G17" s="138"/>
      <c r="H17" s="140"/>
      <c r="I17" s="146"/>
    </row>
    <row r="18" spans="1:9" ht="13.5" customHeight="1" thickTop="1">
      <c r="A18" s="34" t="s">
        <v>71</v>
      </c>
      <c r="B18" s="43">
        <v>4896</v>
      </c>
      <c r="C18" s="44">
        <v>4883</v>
      </c>
      <c r="D18" s="44">
        <v>12</v>
      </c>
      <c r="E18" s="45">
        <v>12</v>
      </c>
      <c r="F18" s="46">
        <v>329</v>
      </c>
      <c r="G18" s="47" t="s">
        <v>72</v>
      </c>
      <c r="H18" s="47" t="s">
        <v>74</v>
      </c>
      <c r="I18" s="48"/>
    </row>
    <row r="19" spans="1:9" ht="13.5" customHeight="1">
      <c r="A19" s="34" t="s">
        <v>75</v>
      </c>
      <c r="B19" s="49">
        <v>402</v>
      </c>
      <c r="C19" s="50">
        <v>422</v>
      </c>
      <c r="D19" s="50">
        <v>-19</v>
      </c>
      <c r="E19" s="51">
        <v>-19</v>
      </c>
      <c r="F19" s="52">
        <v>31</v>
      </c>
      <c r="G19" s="53" t="s">
        <v>72</v>
      </c>
      <c r="H19" s="53" t="s">
        <v>72</v>
      </c>
      <c r="I19" s="48"/>
    </row>
    <row r="20" spans="1:9" ht="13.5" customHeight="1">
      <c r="A20" s="34" t="s">
        <v>76</v>
      </c>
      <c r="B20" s="49">
        <v>2725</v>
      </c>
      <c r="C20" s="50">
        <v>2616</v>
      </c>
      <c r="D20" s="50">
        <v>109</v>
      </c>
      <c r="E20" s="51">
        <v>109</v>
      </c>
      <c r="F20" s="52">
        <v>398</v>
      </c>
      <c r="G20" s="53" t="s">
        <v>72</v>
      </c>
      <c r="H20" s="53" t="s">
        <v>72</v>
      </c>
      <c r="I20" s="48"/>
    </row>
    <row r="21" spans="1:9" ht="13.5" customHeight="1">
      <c r="A21" s="34" t="s">
        <v>77</v>
      </c>
      <c r="B21" s="49">
        <v>348</v>
      </c>
      <c r="C21" s="50">
        <v>342</v>
      </c>
      <c r="D21" s="54">
        <f>B21-C21</f>
        <v>6</v>
      </c>
      <c r="E21" s="51">
        <v>6</v>
      </c>
      <c r="F21" s="52">
        <v>109</v>
      </c>
      <c r="G21" s="53" t="s">
        <v>72</v>
      </c>
      <c r="H21" s="53" t="s">
        <v>72</v>
      </c>
      <c r="I21" s="48"/>
    </row>
    <row r="22" spans="1:9" ht="13.5" customHeight="1">
      <c r="A22" s="34" t="s">
        <v>78</v>
      </c>
      <c r="B22" s="49">
        <v>17</v>
      </c>
      <c r="C22" s="50">
        <v>17</v>
      </c>
      <c r="D22" s="50">
        <v>0</v>
      </c>
      <c r="E22" s="51">
        <v>504</v>
      </c>
      <c r="F22" s="53" t="s">
        <v>72</v>
      </c>
      <c r="G22" s="53" t="s">
        <v>72</v>
      </c>
      <c r="H22" s="53" t="s">
        <v>72</v>
      </c>
      <c r="I22" s="55" t="s">
        <v>82</v>
      </c>
    </row>
    <row r="23" spans="1:9" ht="13.5" customHeight="1">
      <c r="A23" s="56" t="s">
        <v>79</v>
      </c>
      <c r="B23" s="57">
        <v>1222</v>
      </c>
      <c r="C23" s="54">
        <v>1173</v>
      </c>
      <c r="D23" s="54">
        <f aca="true" t="shared" si="0" ref="D23:D28">B23-C23</f>
        <v>49</v>
      </c>
      <c r="E23" s="58">
        <v>3622</v>
      </c>
      <c r="F23" s="54">
        <v>1</v>
      </c>
      <c r="G23" s="58">
        <v>883</v>
      </c>
      <c r="H23" s="58">
        <v>10</v>
      </c>
      <c r="I23" s="55" t="s">
        <v>82</v>
      </c>
    </row>
    <row r="24" spans="1:9" ht="13.5" customHeight="1">
      <c r="A24" s="56" t="s">
        <v>80</v>
      </c>
      <c r="B24" s="57">
        <f>SUM(B25:B27)/1000</f>
        <v>1156.991</v>
      </c>
      <c r="C24" s="54">
        <f>SUM(C25:C27)/1000</f>
        <v>1573.655</v>
      </c>
      <c r="D24" s="54">
        <f>SUM(D25:D27)/1000</f>
        <v>-416.664</v>
      </c>
      <c r="E24" s="58">
        <v>16</v>
      </c>
      <c r="F24" s="54">
        <f>SUM(F25:F27)/1000</f>
        <v>1251.641</v>
      </c>
      <c r="G24" s="54">
        <f>SUM(G25:G27)/1000</f>
        <v>20887.787</v>
      </c>
      <c r="H24" s="58">
        <v>12512</v>
      </c>
      <c r="I24" s="55" t="s">
        <v>82</v>
      </c>
    </row>
    <row r="25" spans="1:9" ht="13.5" customHeight="1" hidden="1" outlineLevel="1">
      <c r="A25" s="56" t="s">
        <v>81</v>
      </c>
      <c r="B25" s="57">
        <v>479140</v>
      </c>
      <c r="C25" s="54">
        <v>540052</v>
      </c>
      <c r="D25" s="54">
        <f t="shared" si="0"/>
        <v>-60912</v>
      </c>
      <c r="E25" s="58"/>
      <c r="F25" s="54">
        <f>208845+181086</f>
        <v>389931</v>
      </c>
      <c r="G25" s="54">
        <v>5264734</v>
      </c>
      <c r="H25" s="58"/>
      <c r="I25" s="59" t="s">
        <v>82</v>
      </c>
    </row>
    <row r="26" spans="1:9" ht="13.5" customHeight="1" hidden="1" outlineLevel="1">
      <c r="A26" s="56" t="s">
        <v>83</v>
      </c>
      <c r="B26" s="57">
        <v>537173</v>
      </c>
      <c r="C26" s="54">
        <v>819961</v>
      </c>
      <c r="D26" s="54">
        <f t="shared" si="0"/>
        <v>-282788</v>
      </c>
      <c r="E26" s="58"/>
      <c r="F26" s="54">
        <f>186282+482037</f>
        <v>668319</v>
      </c>
      <c r="G26" s="54">
        <v>12344618</v>
      </c>
      <c r="H26" s="58"/>
      <c r="I26" s="59" t="s">
        <v>82</v>
      </c>
    </row>
    <row r="27" spans="1:9" ht="13.5" customHeight="1" hidden="1" outlineLevel="1">
      <c r="A27" s="56" t="s">
        <v>84</v>
      </c>
      <c r="B27" s="57">
        <v>140678</v>
      </c>
      <c r="C27" s="54">
        <v>213642</v>
      </c>
      <c r="D27" s="54">
        <f t="shared" si="0"/>
        <v>-72964</v>
      </c>
      <c r="E27" s="58"/>
      <c r="F27" s="54">
        <f>100427+92964</f>
        <v>193391</v>
      </c>
      <c r="G27" s="54">
        <v>3278435</v>
      </c>
      <c r="H27" s="58"/>
      <c r="I27" s="59" t="s">
        <v>82</v>
      </c>
    </row>
    <row r="28" spans="1:9" ht="13.5" customHeight="1" collapsed="1">
      <c r="A28" s="60" t="s">
        <v>85</v>
      </c>
      <c r="B28" s="61">
        <v>3567</v>
      </c>
      <c r="C28" s="62">
        <v>3782</v>
      </c>
      <c r="D28" s="62">
        <f t="shared" si="0"/>
        <v>-215</v>
      </c>
      <c r="E28" s="63">
        <v>2211</v>
      </c>
      <c r="F28" s="62">
        <f>(416953+224645)/1000</f>
        <v>641.598</v>
      </c>
      <c r="G28" s="62">
        <v>2848</v>
      </c>
      <c r="H28" s="63">
        <v>1766</v>
      </c>
      <c r="I28" s="64" t="s">
        <v>82</v>
      </c>
    </row>
    <row r="29" spans="1:9" ht="13.5" customHeight="1">
      <c r="A29" s="20" t="s">
        <v>15</v>
      </c>
      <c r="B29" s="21"/>
      <c r="C29" s="22"/>
      <c r="D29" s="22"/>
      <c r="E29" s="65">
        <f>SUM(E18:E28)</f>
        <v>6461</v>
      </c>
      <c r="F29" s="17"/>
      <c r="G29" s="16">
        <f>SUM(G23+G24+G28)</f>
        <v>24618.787</v>
      </c>
      <c r="H29" s="65">
        <f>SUM(H23+H24+H28)</f>
        <v>14288</v>
      </c>
      <c r="I29" s="66"/>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43" t="s">
        <v>14</v>
      </c>
      <c r="B37" s="147" t="s">
        <v>43</v>
      </c>
      <c r="C37" s="137" t="s">
        <v>44</v>
      </c>
      <c r="D37" s="137" t="s">
        <v>45</v>
      </c>
      <c r="E37" s="139" t="s">
        <v>46</v>
      </c>
      <c r="F37" s="137" t="s">
        <v>55</v>
      </c>
      <c r="G37" s="137" t="s">
        <v>11</v>
      </c>
      <c r="H37" s="139" t="s">
        <v>42</v>
      </c>
      <c r="I37" s="145" t="s">
        <v>8</v>
      </c>
    </row>
    <row r="38" spans="1:9" ht="13.5" customHeight="1" thickBot="1">
      <c r="A38" s="144"/>
      <c r="B38" s="136"/>
      <c r="C38" s="142"/>
      <c r="D38" s="142"/>
      <c r="E38" s="148"/>
      <c r="F38" s="138"/>
      <c r="G38" s="138"/>
      <c r="H38" s="140"/>
      <c r="I38" s="146"/>
    </row>
    <row r="39" spans="1:9" ht="13.5" customHeight="1" thickTop="1">
      <c r="A39" s="68" t="s">
        <v>86</v>
      </c>
      <c r="B39" s="69">
        <v>400</v>
      </c>
      <c r="C39" s="45">
        <v>394</v>
      </c>
      <c r="D39" s="45">
        <v>6</v>
      </c>
      <c r="E39" s="45">
        <v>6</v>
      </c>
      <c r="F39" s="70" t="s">
        <v>74</v>
      </c>
      <c r="G39" s="45">
        <v>340</v>
      </c>
      <c r="H39" s="45">
        <v>58</v>
      </c>
      <c r="I39" s="115"/>
    </row>
    <row r="40" spans="1:9" ht="13.5" customHeight="1">
      <c r="A40" s="56" t="s">
        <v>87</v>
      </c>
      <c r="B40" s="57">
        <v>888</v>
      </c>
      <c r="C40" s="54">
        <v>868</v>
      </c>
      <c r="D40" s="54">
        <v>20</v>
      </c>
      <c r="E40" s="54">
        <v>20</v>
      </c>
      <c r="F40" s="71" t="s">
        <v>74</v>
      </c>
      <c r="G40" s="54">
        <v>1315</v>
      </c>
      <c r="H40" s="58">
        <v>1155</v>
      </c>
      <c r="I40" s="67"/>
    </row>
    <row r="41" spans="1:9" ht="13.5" customHeight="1">
      <c r="A41" s="56" t="s">
        <v>88</v>
      </c>
      <c r="B41" s="57">
        <v>243</v>
      </c>
      <c r="C41" s="54">
        <v>232</v>
      </c>
      <c r="D41" s="54">
        <v>11</v>
      </c>
      <c r="E41" s="54">
        <v>11</v>
      </c>
      <c r="F41" s="71" t="s">
        <v>74</v>
      </c>
      <c r="G41" s="54">
        <v>557</v>
      </c>
      <c r="H41" s="58">
        <v>292</v>
      </c>
      <c r="I41" s="67"/>
    </row>
    <row r="42" spans="1:9" ht="13.5" customHeight="1">
      <c r="A42" s="56" t="s">
        <v>89</v>
      </c>
      <c r="B42" s="57">
        <v>225</v>
      </c>
      <c r="C42" s="54">
        <v>212</v>
      </c>
      <c r="D42" s="54">
        <v>12</v>
      </c>
      <c r="E42" s="58">
        <v>231</v>
      </c>
      <c r="F42" s="71" t="s">
        <v>74</v>
      </c>
      <c r="G42" s="71" t="s">
        <v>74</v>
      </c>
      <c r="H42" s="72" t="s">
        <v>74</v>
      </c>
      <c r="I42" s="67"/>
    </row>
    <row r="43" spans="1:9" ht="13.5" customHeight="1">
      <c r="A43" s="73" t="s">
        <v>90</v>
      </c>
      <c r="B43" s="74">
        <v>138</v>
      </c>
      <c r="C43" s="58">
        <v>137</v>
      </c>
      <c r="D43" s="58">
        <f>B43-C43</f>
        <v>1</v>
      </c>
      <c r="E43" s="58">
        <v>1</v>
      </c>
      <c r="F43" s="122">
        <v>4</v>
      </c>
      <c r="G43" s="71" t="s">
        <v>74</v>
      </c>
      <c r="H43" s="72" t="s">
        <v>74</v>
      </c>
      <c r="I43" s="67"/>
    </row>
    <row r="44" spans="1:9" ht="13.5" customHeight="1">
      <c r="A44" s="121" t="s">
        <v>91</v>
      </c>
      <c r="B44" s="74">
        <v>70</v>
      </c>
      <c r="C44" s="58">
        <v>64</v>
      </c>
      <c r="D44" s="58">
        <f>B44-C44</f>
        <v>6</v>
      </c>
      <c r="E44" s="58">
        <v>6</v>
      </c>
      <c r="F44" s="71" t="s">
        <v>74</v>
      </c>
      <c r="G44" s="54">
        <v>62</v>
      </c>
      <c r="H44" s="58">
        <v>14</v>
      </c>
      <c r="I44" s="67"/>
    </row>
    <row r="45" spans="1:9" ht="13.5" customHeight="1">
      <c r="A45" s="73" t="s">
        <v>92</v>
      </c>
      <c r="B45" s="74">
        <v>19777</v>
      </c>
      <c r="C45" s="58">
        <v>19701</v>
      </c>
      <c r="D45" s="58">
        <v>76</v>
      </c>
      <c r="E45" s="58">
        <v>76</v>
      </c>
      <c r="F45" s="76">
        <v>1501</v>
      </c>
      <c r="G45" s="72" t="s">
        <v>74</v>
      </c>
      <c r="H45" s="72" t="s">
        <v>74</v>
      </c>
      <c r="I45" s="67"/>
    </row>
    <row r="46" spans="1:9" ht="13.5" customHeight="1">
      <c r="A46" s="73" t="s">
        <v>100</v>
      </c>
      <c r="B46" s="74">
        <v>3826</v>
      </c>
      <c r="C46" s="58">
        <v>3438</v>
      </c>
      <c r="D46" s="58">
        <v>387</v>
      </c>
      <c r="E46" s="58">
        <v>387</v>
      </c>
      <c r="F46" s="123">
        <v>86</v>
      </c>
      <c r="G46" s="72" t="s">
        <v>72</v>
      </c>
      <c r="H46" s="72" t="s">
        <v>72</v>
      </c>
      <c r="I46" s="67"/>
    </row>
    <row r="47" spans="1:9" ht="13.5" customHeight="1">
      <c r="A47" s="117" t="s">
        <v>101</v>
      </c>
      <c r="B47" s="118">
        <v>440949</v>
      </c>
      <c r="C47" s="119">
        <v>425853</v>
      </c>
      <c r="D47" s="119">
        <v>15096</v>
      </c>
      <c r="E47" s="119">
        <v>15096</v>
      </c>
      <c r="F47" s="124">
        <v>3829</v>
      </c>
      <c r="G47" s="120" t="s">
        <v>72</v>
      </c>
      <c r="H47" s="120" t="s">
        <v>72</v>
      </c>
      <c r="I47" s="116"/>
    </row>
    <row r="48" spans="1:9" ht="13.5" customHeight="1">
      <c r="A48" s="20" t="s">
        <v>16</v>
      </c>
      <c r="B48" s="21"/>
      <c r="C48" s="22"/>
      <c r="D48" s="22"/>
      <c r="E48" s="16">
        <f>SUM(E39:E47)</f>
        <v>15834</v>
      </c>
      <c r="F48" s="17"/>
      <c r="G48" s="16">
        <f>SUM(G39:G46)</f>
        <v>2274</v>
      </c>
      <c r="H48" s="16">
        <f>SUM(H39:H46)</f>
        <v>1519</v>
      </c>
      <c r="I48" s="23"/>
    </row>
    <row r="49" ht="9.75" customHeight="1">
      <c r="A49" s="2"/>
    </row>
    <row r="50" ht="14.25">
      <c r="A50" s="6" t="s">
        <v>56</v>
      </c>
    </row>
    <row r="51" ht="10.5">
      <c r="J51" s="3" t="s">
        <v>12</v>
      </c>
    </row>
    <row r="52" spans="1:10" ht="13.5" customHeight="1">
      <c r="A52" s="149" t="s">
        <v>17</v>
      </c>
      <c r="B52" s="147" t="s">
        <v>19</v>
      </c>
      <c r="C52" s="137" t="s">
        <v>47</v>
      </c>
      <c r="D52" s="137" t="s">
        <v>20</v>
      </c>
      <c r="E52" s="137" t="s">
        <v>21</v>
      </c>
      <c r="F52" s="137" t="s">
        <v>22</v>
      </c>
      <c r="G52" s="139" t="s">
        <v>23</v>
      </c>
      <c r="H52" s="139" t="s">
        <v>24</v>
      </c>
      <c r="I52" s="139" t="s">
        <v>59</v>
      </c>
      <c r="J52" s="145" t="s">
        <v>8</v>
      </c>
    </row>
    <row r="53" spans="1:10" ht="13.5" customHeight="1" thickBot="1">
      <c r="A53" s="150"/>
      <c r="B53" s="136"/>
      <c r="C53" s="142"/>
      <c r="D53" s="142"/>
      <c r="E53" s="142"/>
      <c r="F53" s="142"/>
      <c r="G53" s="148"/>
      <c r="H53" s="148"/>
      <c r="I53" s="140"/>
      <c r="J53" s="146"/>
    </row>
    <row r="54" spans="1:10" ht="13.5" customHeight="1" thickTop="1">
      <c r="A54" s="34" t="s">
        <v>93</v>
      </c>
      <c r="B54" s="43">
        <v>3</v>
      </c>
      <c r="C54" s="44">
        <v>167</v>
      </c>
      <c r="D54" s="46">
        <v>5</v>
      </c>
      <c r="E54" s="70" t="s">
        <v>73</v>
      </c>
      <c r="F54" s="44">
        <v>448</v>
      </c>
      <c r="G54" s="46">
        <v>283</v>
      </c>
      <c r="H54" s="47" t="s">
        <v>73</v>
      </c>
      <c r="I54" s="44">
        <v>300</v>
      </c>
      <c r="J54" s="48"/>
    </row>
    <row r="55" spans="1:10" ht="13.5" customHeight="1">
      <c r="A55" s="73" t="s">
        <v>94</v>
      </c>
      <c r="B55" s="74">
        <v>0.9</v>
      </c>
      <c r="C55" s="58">
        <v>132</v>
      </c>
      <c r="D55" s="58">
        <v>105</v>
      </c>
      <c r="E55" s="72" t="s">
        <v>73</v>
      </c>
      <c r="F55" s="71" t="s">
        <v>73</v>
      </c>
      <c r="G55" s="71" t="s">
        <v>73</v>
      </c>
      <c r="H55" s="71" t="s">
        <v>73</v>
      </c>
      <c r="I55" s="71" t="s">
        <v>73</v>
      </c>
      <c r="J55" s="75"/>
    </row>
    <row r="56" spans="1:10" ht="13.5" customHeight="1">
      <c r="A56" s="73" t="s">
        <v>95</v>
      </c>
      <c r="B56" s="74">
        <v>0.7</v>
      </c>
      <c r="C56" s="58">
        <v>229</v>
      </c>
      <c r="D56" s="58">
        <v>220</v>
      </c>
      <c r="E56" s="76">
        <v>14</v>
      </c>
      <c r="F56" s="77" t="s">
        <v>72</v>
      </c>
      <c r="G56" s="77" t="s">
        <v>72</v>
      </c>
      <c r="H56" s="77" t="s">
        <v>72</v>
      </c>
      <c r="I56" s="77" t="s">
        <v>72</v>
      </c>
      <c r="J56" s="75"/>
    </row>
    <row r="57" spans="1:10" ht="13.5" customHeight="1">
      <c r="A57" s="78" t="s">
        <v>18</v>
      </c>
      <c r="B57" s="79"/>
      <c r="C57" s="17"/>
      <c r="D57" s="16">
        <f aca="true" t="shared" si="1" ref="D57:I57">SUM(D54:D56)</f>
        <v>330</v>
      </c>
      <c r="E57" s="16">
        <f t="shared" si="1"/>
        <v>14</v>
      </c>
      <c r="F57" s="16">
        <f t="shared" si="1"/>
        <v>448</v>
      </c>
      <c r="G57" s="16">
        <f t="shared" si="1"/>
        <v>283</v>
      </c>
      <c r="H57" s="16">
        <f t="shared" si="1"/>
        <v>0</v>
      </c>
      <c r="I57" s="16">
        <f t="shared" si="1"/>
        <v>300</v>
      </c>
      <c r="J57" s="66"/>
    </row>
    <row r="58" ht="10.5">
      <c r="A58" s="1" t="s">
        <v>62</v>
      </c>
    </row>
    <row r="59" ht="9.75" customHeight="1"/>
    <row r="60" ht="14.25">
      <c r="A60" s="6" t="s">
        <v>39</v>
      </c>
    </row>
    <row r="61" ht="10.5">
      <c r="D61" s="3" t="s">
        <v>12</v>
      </c>
    </row>
    <row r="62" spans="1:4" ht="21.75" thickBot="1">
      <c r="A62" s="24" t="s">
        <v>34</v>
      </c>
      <c r="B62" s="25" t="s">
        <v>63</v>
      </c>
      <c r="C62" s="26" t="s">
        <v>64</v>
      </c>
      <c r="D62" s="27" t="s">
        <v>50</v>
      </c>
    </row>
    <row r="63" spans="1:4" ht="13.5" customHeight="1" thickTop="1">
      <c r="A63" s="80" t="s">
        <v>35</v>
      </c>
      <c r="B63" s="43">
        <v>3296</v>
      </c>
      <c r="C63" s="44">
        <v>3182</v>
      </c>
      <c r="D63" s="81">
        <f>C63-B63</f>
        <v>-114</v>
      </c>
    </row>
    <row r="64" spans="1:4" ht="13.5" customHeight="1">
      <c r="A64" s="82" t="s">
        <v>36</v>
      </c>
      <c r="B64" s="57">
        <v>1293</v>
      </c>
      <c r="C64" s="54">
        <v>1254</v>
      </c>
      <c r="D64" s="75">
        <f>C64-B64</f>
        <v>-39</v>
      </c>
    </row>
    <row r="65" spans="1:4" ht="13.5" customHeight="1">
      <c r="A65" s="83" t="s">
        <v>37</v>
      </c>
      <c r="B65" s="84">
        <v>4079</v>
      </c>
      <c r="C65" s="85">
        <v>3811</v>
      </c>
      <c r="D65" s="86">
        <f>C65-B65</f>
        <v>-268</v>
      </c>
    </row>
    <row r="66" spans="1:4" ht="13.5" customHeight="1">
      <c r="A66" s="87" t="s">
        <v>38</v>
      </c>
      <c r="B66" s="88">
        <f>SUM(B63:B65)</f>
        <v>8668</v>
      </c>
      <c r="C66" s="16">
        <f>SUM(C63:C65)</f>
        <v>8247</v>
      </c>
      <c r="D66" s="66">
        <f>SUM(D63:D65)</f>
        <v>-421</v>
      </c>
    </row>
    <row r="67" spans="1:4" ht="10.5">
      <c r="A67" s="1" t="s">
        <v>58</v>
      </c>
      <c r="B67" s="28"/>
      <c r="C67" s="28"/>
      <c r="D67" s="28"/>
    </row>
    <row r="68" spans="1:4" ht="9.75" customHeight="1">
      <c r="A68" s="29"/>
      <c r="B68" s="28"/>
      <c r="C68" s="28"/>
      <c r="D68" s="28"/>
    </row>
    <row r="69" ht="14.25">
      <c r="A69" s="6" t="s">
        <v>57</v>
      </c>
    </row>
    <row r="70" ht="10.5" customHeight="1">
      <c r="A70" s="6"/>
    </row>
    <row r="71" spans="1:11" ht="21.75" thickBot="1">
      <c r="A71" s="24" t="s">
        <v>33</v>
      </c>
      <c r="B71" s="25" t="s">
        <v>63</v>
      </c>
      <c r="C71" s="26" t="s">
        <v>64</v>
      </c>
      <c r="D71" s="26" t="s">
        <v>50</v>
      </c>
      <c r="E71" s="30" t="s">
        <v>31</v>
      </c>
      <c r="F71" s="27" t="s">
        <v>32</v>
      </c>
      <c r="G71" s="129" t="s">
        <v>40</v>
      </c>
      <c r="H71" s="130"/>
      <c r="I71" s="25" t="s">
        <v>63</v>
      </c>
      <c r="J71" s="26" t="s">
        <v>64</v>
      </c>
      <c r="K71" s="27" t="s">
        <v>50</v>
      </c>
    </row>
    <row r="72" spans="1:11" ht="13.5" customHeight="1" thickTop="1">
      <c r="A72" s="80" t="s">
        <v>25</v>
      </c>
      <c r="B72" s="89">
        <v>2.11</v>
      </c>
      <c r="C72" s="90">
        <v>1.77</v>
      </c>
      <c r="D72" s="91">
        <f aca="true" t="shared" si="2" ref="D72:D77">C72-B72</f>
        <v>-0.33999999999999986</v>
      </c>
      <c r="E72" s="92">
        <v>-13.18</v>
      </c>
      <c r="F72" s="93">
        <v>-20</v>
      </c>
      <c r="G72" s="133" t="s">
        <v>96</v>
      </c>
      <c r="H72" s="134"/>
      <c r="I72" s="125" t="s">
        <v>73</v>
      </c>
      <c r="J72" s="127" t="s">
        <v>73</v>
      </c>
      <c r="K72" s="94"/>
    </row>
    <row r="73" spans="1:11" ht="13.5" customHeight="1">
      <c r="A73" s="82" t="s">
        <v>26</v>
      </c>
      <c r="B73" s="95">
        <v>74.85</v>
      </c>
      <c r="C73" s="96">
        <v>60.61</v>
      </c>
      <c r="D73" s="97">
        <f t="shared" si="2"/>
        <v>-14.239999999999995</v>
      </c>
      <c r="E73" s="98">
        <v>-18.18</v>
      </c>
      <c r="F73" s="99">
        <v>-40</v>
      </c>
      <c r="G73" s="131" t="s">
        <v>97</v>
      </c>
      <c r="H73" s="132"/>
      <c r="I73" s="126" t="s">
        <v>73</v>
      </c>
      <c r="J73" s="128" t="s">
        <v>73</v>
      </c>
      <c r="K73" s="101"/>
    </row>
    <row r="74" spans="1:11" ht="13.5" customHeight="1">
      <c r="A74" s="82" t="s">
        <v>27</v>
      </c>
      <c r="B74" s="102">
        <v>14.2</v>
      </c>
      <c r="C74" s="97">
        <v>14.2</v>
      </c>
      <c r="D74" s="97">
        <f t="shared" si="2"/>
        <v>0</v>
      </c>
      <c r="E74" s="103">
        <v>25</v>
      </c>
      <c r="F74" s="104">
        <v>35</v>
      </c>
      <c r="G74" s="131" t="s">
        <v>98</v>
      </c>
      <c r="H74" s="132"/>
      <c r="I74" s="126" t="s">
        <v>73</v>
      </c>
      <c r="J74" s="128" t="s">
        <v>73</v>
      </c>
      <c r="K74" s="101"/>
    </row>
    <row r="75" spans="1:11" ht="13.5" customHeight="1">
      <c r="A75" s="82" t="s">
        <v>28</v>
      </c>
      <c r="B75" s="100">
        <v>1.3</v>
      </c>
      <c r="C75" s="97">
        <v>5.9</v>
      </c>
      <c r="D75" s="97">
        <f t="shared" si="2"/>
        <v>4.6000000000000005</v>
      </c>
      <c r="E75" s="103">
        <v>350</v>
      </c>
      <c r="F75" s="105"/>
      <c r="G75" s="131" t="s">
        <v>99</v>
      </c>
      <c r="H75" s="132"/>
      <c r="I75" s="151" t="s">
        <v>73</v>
      </c>
      <c r="J75" s="152" t="s">
        <v>73</v>
      </c>
      <c r="K75" s="153"/>
    </row>
    <row r="76" spans="1:11" ht="13.5" customHeight="1">
      <c r="A76" s="82" t="s">
        <v>29</v>
      </c>
      <c r="B76" s="106">
        <v>0.72</v>
      </c>
      <c r="C76" s="107">
        <v>0.73</v>
      </c>
      <c r="D76" s="107">
        <f t="shared" si="2"/>
        <v>0.010000000000000009</v>
      </c>
      <c r="E76" s="108"/>
      <c r="F76" s="109"/>
      <c r="G76" s="160"/>
      <c r="H76" s="161"/>
      <c r="I76" s="157"/>
      <c r="J76" s="158"/>
      <c r="K76" s="159"/>
    </row>
    <row r="77" spans="1:11" ht="13.5" customHeight="1">
      <c r="A77" s="110" t="s">
        <v>30</v>
      </c>
      <c r="B77" s="111">
        <v>92.4</v>
      </c>
      <c r="C77" s="112">
        <v>92.4</v>
      </c>
      <c r="D77" s="112">
        <f t="shared" si="2"/>
        <v>0</v>
      </c>
      <c r="E77" s="113"/>
      <c r="F77" s="114"/>
      <c r="G77" s="162"/>
      <c r="H77" s="163"/>
      <c r="I77" s="154"/>
      <c r="J77" s="155"/>
      <c r="K77" s="156"/>
    </row>
    <row r="78" ht="10.5">
      <c r="A78" s="1" t="s">
        <v>68</v>
      </c>
    </row>
    <row r="79" ht="10.5">
      <c r="A79" s="1" t="s">
        <v>69</v>
      </c>
    </row>
    <row r="80" ht="10.5">
      <c r="A80" s="1" t="s">
        <v>66</v>
      </c>
    </row>
    <row r="81" ht="10.5" customHeight="1">
      <c r="A81" s="1" t="s">
        <v>67</v>
      </c>
    </row>
  </sheetData>
  <sheetProtection/>
  <mergeCells count="43">
    <mergeCell ref="A37:A38"/>
    <mergeCell ref="B37:B38"/>
    <mergeCell ref="C37:C38"/>
    <mergeCell ref="A52:A53"/>
    <mergeCell ref="B52:B53"/>
    <mergeCell ref="C52:C53"/>
    <mergeCell ref="D52:D53"/>
    <mergeCell ref="E52:E53"/>
    <mergeCell ref="H52:H53"/>
    <mergeCell ref="J52:J53"/>
    <mergeCell ref="F52:F53"/>
    <mergeCell ref="G52:G53"/>
    <mergeCell ref="I52:I53"/>
    <mergeCell ref="F37:F38"/>
    <mergeCell ref="D37:D38"/>
    <mergeCell ref="E37:E38"/>
    <mergeCell ref="I16:I17"/>
    <mergeCell ref="D16:D17"/>
    <mergeCell ref="E16:E17"/>
    <mergeCell ref="F16:F17"/>
    <mergeCell ref="H37:H38"/>
    <mergeCell ref="I37:I38"/>
    <mergeCell ref="G37:G38"/>
    <mergeCell ref="A8:A9"/>
    <mergeCell ref="H8:H9"/>
    <mergeCell ref="A16:A17"/>
    <mergeCell ref="B16:B17"/>
    <mergeCell ref="C16:C17"/>
    <mergeCell ref="D8:D9"/>
    <mergeCell ref="C8:C9"/>
    <mergeCell ref="E8:E9"/>
    <mergeCell ref="B8:B9"/>
    <mergeCell ref="G16:G17"/>
    <mergeCell ref="H16:H17"/>
    <mergeCell ref="G8:G9"/>
    <mergeCell ref="F8:F9"/>
    <mergeCell ref="G71:H71"/>
    <mergeCell ref="G77:H77"/>
    <mergeCell ref="G76:H76"/>
    <mergeCell ref="G75:H75"/>
    <mergeCell ref="G74:H74"/>
    <mergeCell ref="G73:H73"/>
    <mergeCell ref="G72:H72"/>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2010-03-12T03:15:39Z</cp:lastPrinted>
  <dcterms:created xsi:type="dcterms:W3CDTF">1997-01-08T22:48:59Z</dcterms:created>
  <dcterms:modified xsi:type="dcterms:W3CDTF">2010-03-12T07:13:03Z</dcterms:modified>
  <cp:category/>
  <cp:version/>
  <cp:contentType/>
  <cp:contentStatus/>
</cp:coreProperties>
</file>