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1.上水道事業(共有)D\08　調査・回答・アンケート等\01県・健康福祉事務所・企業庁\Ｈ27報告\22経営分析比較表（28.2.3）\"/>
    </mc:Choice>
  </mc:AlternateContent>
  <workbookProtection workbookPassword="B501"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S6" i="5"/>
  <c r="R6" i="5"/>
  <c r="AQ8" i="4" s="1"/>
  <c r="Q6" i="5"/>
  <c r="AI8" i="4" s="1"/>
  <c r="P6" i="5"/>
  <c r="O6" i="5"/>
  <c r="N6" i="5"/>
  <c r="M6" i="5"/>
  <c r="L6" i="5"/>
  <c r="K6" i="5"/>
  <c r="J6" i="5"/>
  <c r="J8" i="4" s="1"/>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I10" i="4"/>
  <c r="Z10" i="4"/>
  <c r="R10" i="4"/>
  <c r="J10" i="4"/>
  <c r="B10" i="4"/>
  <c r="AY8" i="4"/>
  <c r="Z8" i="4"/>
  <c r="R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<sst xmlns="http://schemas.openxmlformats.org/spreadsheetml/2006/main" count="217" uniqueCount="107">
  <si>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</si>
  <si>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</si>
  <si>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</si>
  <si>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</si>
  <si>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</si>
  <si>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</si>
  <si>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</si>
  <si>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</si>
  <si>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</si>
  <si>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</si>
  <si>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</si>
  <si>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</si>
  <si>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</si>
  <si>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</si>
  <si>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</si>
  <si>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</si>
  <si>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</si>
  <si>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</si>
  <si>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</si>
  <si>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</si>
  <si>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</si>
  <si>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</si>
  <si>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</si>
  <si>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</si>
  <si>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</si>
  <si>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</si>
  <si>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</si>
  <si>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</si>
  <si>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</si>
  <si>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</si>
  <si>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</si>
  <si>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</si>
  <si>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</si>
  <si>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</si>
  <si>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</si>
  <si>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</si>
  <si>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</si>
  <si>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</si>
  <si>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</si>
  <si>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</si>
  <si>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</si>
  <si>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</si>
  <si>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</si>
  <si>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</si>
  <si>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</si>
  <si>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</si>
  <si>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</si>
  <si>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</si>
  <si>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</si>
  <si>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</si>
  <si>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</si>
  <si>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</si>
  <si>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</si>
  <si>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</si>
  <si>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</si>
  <si>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</si>
  <si>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</si>
  <si>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</si>
  <si>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</si>
  <si>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</si>
  <si>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</si>
  <si>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</si>
  <si>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</si>
  <si>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</si>
  <si>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</si>
  <si>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</si>
  <si>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</si>
  <si>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</si>
  <si>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</si>
  <si>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</si>
  <si>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</si>
  <si>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</si>
  <si>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</si>
  <si>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</si>
  <si>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</si>
  <si>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</si>
  <si>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</si>
  <si>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</si>
  <si>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</si>
  <si>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</si>
  <si>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</si>
  <si>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</si>
  <si>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</si>
  <si>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</si>
  <si>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</si>
  <si>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</si>
  <si>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</si>
  <si>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</si>
  <si>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</si>
  <si>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</si>
  <si>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</si>
  <si>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</si>
  <si>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</si>
  <si>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兵庫県　加西市</t>
  </si>
  <si>
    <t>法適用</t>
  </si>
  <si>
    <t>水道事業</t>
  </si>
  <si>
    <t>末端給水事業</t>
  </si>
  <si>
    <t>A5</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</si>
  <si>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</si>
  <si>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</si>
  <si>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</si>
  <si>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</si>
  <si>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</si>
  <si>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</si>
  <si>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t>　
　「①経常収支比率」と「⑤料金回収率」共に悪化傾向にあります。これは、水道料金を平成24年1月と平成26年1月に合計約20％値下げしたことに加え、人口減少や節水機器の普及により、給水収益が減少しているためです。
　「⑥給水原価」は改善傾向にあります。</t>
    </r>
    <r>
      <rPr>
        <sz val="11"/>
        <rFont val="ＭＳ ゴシック"/>
        <family val="3"/>
        <charset val="128"/>
      </rPr>
      <t>これは、</t>
    </r>
    <r>
      <rPr>
        <sz val="11"/>
        <color theme="1"/>
        <rFont val="ＭＳ ゴシック"/>
        <family val="3"/>
        <charset val="128"/>
      </rPr>
      <t>計画的な漏水調査により「⑧有収率」が2年間で4ポイント改善（</t>
    </r>
    <r>
      <rPr>
        <sz val="11"/>
        <rFont val="ＭＳ ゴシック"/>
        <family val="3"/>
        <charset val="128"/>
      </rPr>
      <t xml:space="preserve">平成26年度 </t>
    </r>
    <r>
      <rPr>
        <sz val="11"/>
        <color theme="1"/>
        <rFont val="ＭＳ ゴシック"/>
        <family val="3"/>
        <charset val="128"/>
      </rPr>
      <t>92.6％）し、受水費を削減できたこと、また人員減により人件費を削減したことが</t>
    </r>
    <r>
      <rPr>
        <sz val="11"/>
        <rFont val="ＭＳ ゴシック"/>
        <family val="3"/>
        <charset val="128"/>
      </rPr>
      <t>主な要因となっています。</t>
    </r>
    <r>
      <rPr>
        <sz val="11"/>
        <color theme="1"/>
        <rFont val="ＭＳ ゴシック"/>
        <family val="3"/>
        <charset val="128"/>
      </rPr>
      <t xml:space="preserve">
　「④企業債残高対給水収益比率」は類似団体を大きく</t>
    </r>
    <r>
      <rPr>
        <sz val="11"/>
        <rFont val="ＭＳ ゴシック"/>
        <family val="3"/>
        <charset val="128"/>
      </rPr>
      <t>下</t>
    </r>
    <r>
      <rPr>
        <sz val="11"/>
        <color theme="1"/>
        <rFont val="ＭＳ ゴシック"/>
        <family val="3"/>
        <charset val="128"/>
      </rPr>
      <t>回っています。これは、これまで建設事業に伴う企業債の発行額が少なかったことによるものです。今後は、水道施設の老朽化に伴う施設更新には多額な資金が必要となるため、企業債の発行や更新費用の平準化等を行い計画的に施設更新をしていくこととしています。
　「②累積欠損金比率」「③流動比率」共に</t>
    </r>
    <r>
      <rPr>
        <sz val="11"/>
        <rFont val="ＭＳ ゴシック"/>
        <family val="3"/>
        <charset val="128"/>
      </rPr>
      <t>類似団体平均と比較しても</t>
    </r>
    <r>
      <rPr>
        <sz val="11"/>
        <color theme="1"/>
        <rFont val="ＭＳ ゴシック"/>
        <family val="3"/>
        <charset val="128"/>
      </rPr>
      <t>悪い数値ではありませんが、今後は、水需要減少による給水収益の悪化や施設の更新需要の増大により、比率は徐々に悪化していくことが予想されます。</t>
    </r>
    <rPh sb="162" eb="164">
      <t>ヘイセイ</t>
    </rPh>
    <rPh sb="166" eb="168">
      <t>ネンド</t>
    </rPh>
    <rPh sb="208" eb="209">
      <t>オモ</t>
    </rPh>
    <rPh sb="210" eb="212">
      <t>ヨウイン</t>
    </rPh>
    <rPh sb="247" eb="248">
      <t>シタ</t>
    </rPh>
    <rPh sb="391" eb="393">
      <t>ルイジ</t>
    </rPh>
    <rPh sb="395" eb="397">
      <t>ヘイキン</t>
    </rPh>
    <rPh sb="398" eb="400">
      <t>ヒカク</t>
    </rPh>
    <phoneticPr fontId="4"/>
  </si>
  <si>
    <r>
      <t xml:space="preserve">
　「①有形固定資産減価償却率」「②管路経年化率」共に類似団体平均を下回っています。これは、固定資産の減価償却が進んでいないことを示しており、他団体に比べて老朽施設が少ないこと、施設の更新が進んでいることがわかります。
　しかし、管路の耐震化率は</t>
    </r>
    <r>
      <rPr>
        <sz val="11"/>
        <rFont val="ＭＳ ゴシック"/>
        <family val="3"/>
        <charset val="128"/>
      </rPr>
      <t xml:space="preserve">平成26年度 </t>
    </r>
    <r>
      <rPr>
        <sz val="11"/>
        <color theme="1"/>
        <rFont val="ＭＳ ゴシック"/>
        <family val="3"/>
        <charset val="128"/>
      </rPr>
      <t>2.6％と低く、その他水道施設についても耐震化はほとんど進んでいないのが現状です。
　</t>
    </r>
    <r>
      <rPr>
        <sz val="11"/>
        <rFont val="ＭＳ ゴシック"/>
        <family val="3"/>
        <charset val="128"/>
      </rPr>
      <t>施設の更新については、</t>
    </r>
    <r>
      <rPr>
        <sz val="11"/>
        <color theme="1"/>
        <rFont val="ＭＳ ゴシック"/>
        <family val="3"/>
        <charset val="128"/>
      </rPr>
      <t>平成24年度に策定したアセットマネジメント（施設の更新計画）に基づいて、優先順位の高い施設から順次計画的に施設更新を行うとともに、更新費用が一時期に集中しないように平準化を図りながら行うことにしています。</t>
    </r>
    <rPh sb="123" eb="125">
      <t>ヘイセイ</t>
    </rPh>
    <rPh sb="127" eb="129">
      <t>ネンド</t>
    </rPh>
    <rPh sb="174" eb="176">
      <t>シセツ</t>
    </rPh>
    <rPh sb="177" eb="179">
      <t>コウシン</t>
    </rPh>
    <phoneticPr fontId="4"/>
  </si>
  <si>
    <r>
      <t xml:space="preserve">
　現在の経営指標を見ると、特に「①経常収支比率」の悪化が顕著です。人口減少や節水機器の普及により給水収益が悪化するなど経営環境は一層厳しさを増しています。一方、費用面でも、施設の更新に伴い減価償却費、企業債利息等が年々増加傾向にあります。
　給水収益の急激な増加は見込めないことから、受水費等の固定費用</t>
    </r>
    <r>
      <rPr>
        <sz val="11"/>
        <rFont val="ＭＳ ゴシック"/>
        <family val="3"/>
        <charset val="128"/>
      </rPr>
      <t>を</t>
    </r>
    <r>
      <rPr>
        <sz val="11"/>
        <color theme="1"/>
        <rFont val="ＭＳ ゴシック"/>
        <family val="3"/>
        <charset val="128"/>
      </rPr>
      <t>削減するなど、</t>
    </r>
    <r>
      <rPr>
        <sz val="11"/>
        <rFont val="ＭＳ ゴシック"/>
        <family val="3"/>
        <charset val="128"/>
      </rPr>
      <t>平成25年度に策定した加西市水道事業ビジョンや今後策定を予定している経営戦略に基づいて、なお一層、経営の効率化を図っていきます。</t>
    </r>
    <r>
      <rPr>
        <sz val="11"/>
        <color theme="1"/>
        <rFont val="ＭＳ ゴシック"/>
        <family val="3"/>
        <charset val="128"/>
      </rPr>
      <t xml:space="preserve">
　</t>
    </r>
    <rPh sb="160" eb="162">
      <t>ヘイセイ</t>
    </rPh>
    <rPh sb="164" eb="166">
      <t>ネンド</t>
    </rPh>
    <rPh sb="167" eb="169">
      <t>サクテイ</t>
    </rPh>
    <rPh sb="171" eb="174">
      <t>カサイシ</t>
    </rPh>
    <rPh sb="174" eb="176">
      <t>スイドウ</t>
    </rPh>
    <rPh sb="176" eb="178">
      <t>ジギョウ</t>
    </rPh>
    <rPh sb="183" eb="185">
      <t>コンゴ</t>
    </rPh>
    <rPh sb="185" eb="187">
      <t>サクテイ</t>
    </rPh>
    <rPh sb="188" eb="190">
      <t>ヨテイ</t>
    </rPh>
    <rPh sb="194" eb="196">
      <t>ケイエイ</t>
    </rPh>
    <rPh sb="196" eb="198">
      <t>センリャク</t>
    </rPh>
    <rPh sb="199" eb="200">
      <t>モト</t>
    </rPh>
    <rPh sb="216" eb="217">
      <t>ハカ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</si>
</sst>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0.04</c:v>
                </c:pt>
                <c:pt idx="1">
                  <c:v>0.6</c:v>
                </c:pt>
                <c:pt idx="2">
                  <c:v>0.41</c:v>
                </c:pt>
                <c:pt idx="3">
                  <c:v>0.57999999999999996</c:v>
                </c:pt>
                <c:pt idx="4">
                  <c:v>0.28999999999999998</c:v>
                </c:pt>
              </c:numCache>
            </c:numRef>
          </c:val>
        </c:ser>
        <c:dLbls>
          <c:showLegendKey val="0"/>
          <c:showVal val="0"/>
          <c:showCatName val="0"/>
          <c:showSerName val="0"/>
          <c:showPercent val="0"/>
          <c:showBubbleSize val="0"/>
        </c:dLbls>
        <c:gapWidth val="150"/>
        <c:axId val="363857168"/>
        <c:axId val="363857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0.68</c:v>
                </c:pt>
                <c:pt idx="1">
                  <c:v>0.7</c:v>
                </c:pt>
                <c:pt idx="2">
                  <c:v>0.81</c:v>
                </c:pt>
                <c:pt idx="3">
                  <c:v>0.59</c:v>
                </c:pt>
                <c:pt idx="4">
                  <c:v>0.6</c:v>
                </c:pt>
              </c:numCache>
            </c:numRef>
          </c:val>
          <c:smooth val="0"/>
        </c:ser>
        <c:dLbls>
          <c:showLegendKey val="0"/>
          <c:showVal val="0"/>
          <c:showCatName val="0"/>
          <c:showSerName val="0"/>
          <c:showPercent val="0"/>
          <c:showBubbleSize val="0"/>
        </c:dLbls>
        <c:marker val="1"/>
        <c:smooth val="0"/>
        <c:axId val="363857168"/>
        <c:axId val="363857560"/>
      </c:lineChart>
      <c:dateAx>
        <c:axId val="363857168"/>
        <c:scaling>
          <c:orientation val="minMax"/>
        </c:scaling>
        <c:delete val="1"/>
        <c:axPos val="b"/>
        <c:numFmt formatCode="ge" sourceLinked="1"/>
        <c:majorTickMark val="none"/>
        <c:minorTickMark val="none"/>
        <c:tickLblPos val="none"/>
        <c:crossAx val="363857560"/>
        <c:crosses val="autoZero"/>
        <c:auto val="1"/>
        <c:lblOffset val="100"/>
        <c:baseTimeUnit val="years"/>
      </c:dateAx>
      <c:valAx>
        <c:axId val="363857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857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79.900000000000006</c:v>
                </c:pt>
                <c:pt idx="1">
                  <c:v>79.19</c:v>
                </c:pt>
                <c:pt idx="2">
                  <c:v>80.17</c:v>
                </c:pt>
                <c:pt idx="3">
                  <c:v>77.88</c:v>
                </c:pt>
                <c:pt idx="4">
                  <c:v>75.349999999999994</c:v>
                </c:pt>
              </c:numCache>
            </c:numRef>
          </c:val>
        </c:ser>
        <c:dLbls>
          <c:showLegendKey val="0"/>
          <c:showVal val="0"/>
          <c:showCatName val="0"/>
          <c:showSerName val="0"/>
          <c:showPercent val="0"/>
          <c:showBubbleSize val="0"/>
        </c:dLbls>
        <c:gapWidth val="150"/>
        <c:axId val="373645944"/>
        <c:axId val="373646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60.17</c:v>
                </c:pt>
                <c:pt idx="1">
                  <c:v>58.76</c:v>
                </c:pt>
                <c:pt idx="2">
                  <c:v>59.09</c:v>
                </c:pt>
                <c:pt idx="3">
                  <c:v>59.23</c:v>
                </c:pt>
                <c:pt idx="4">
                  <c:v>58.58</c:v>
                </c:pt>
              </c:numCache>
            </c:numRef>
          </c:val>
          <c:smooth val="0"/>
        </c:ser>
        <c:dLbls>
          <c:showLegendKey val="0"/>
          <c:showVal val="0"/>
          <c:showCatName val="0"/>
          <c:showSerName val="0"/>
          <c:showPercent val="0"/>
          <c:showBubbleSize val="0"/>
        </c:dLbls>
        <c:marker val="1"/>
        <c:smooth val="0"/>
        <c:axId val="373645944"/>
        <c:axId val="373646336"/>
      </c:lineChart>
      <c:dateAx>
        <c:axId val="373645944"/>
        <c:scaling>
          <c:orientation val="minMax"/>
        </c:scaling>
        <c:delete val="1"/>
        <c:axPos val="b"/>
        <c:numFmt formatCode="ge" sourceLinked="1"/>
        <c:majorTickMark val="none"/>
        <c:minorTickMark val="none"/>
        <c:tickLblPos val="none"/>
        <c:crossAx val="373646336"/>
        <c:crosses val="autoZero"/>
        <c:auto val="1"/>
        <c:lblOffset val="100"/>
        <c:baseTimeUnit val="years"/>
      </c:dateAx>
      <c:valAx>
        <c:axId val="373646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3645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89.33</c:v>
                </c:pt>
                <c:pt idx="1">
                  <c:v>88.53</c:v>
                </c:pt>
                <c:pt idx="2">
                  <c:v>88.51</c:v>
                </c:pt>
                <c:pt idx="3">
                  <c:v>91.79</c:v>
                </c:pt>
                <c:pt idx="4">
                  <c:v>92.57</c:v>
                </c:pt>
              </c:numCache>
            </c:numRef>
          </c:val>
        </c:ser>
        <c:dLbls>
          <c:showLegendKey val="0"/>
          <c:showVal val="0"/>
          <c:showCatName val="0"/>
          <c:showSerName val="0"/>
          <c:showPercent val="0"/>
          <c:showBubbleSize val="0"/>
        </c:dLbls>
        <c:gapWidth val="150"/>
        <c:axId val="373647512"/>
        <c:axId val="373647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85.47</c:v>
                </c:pt>
                <c:pt idx="1">
                  <c:v>84.87</c:v>
                </c:pt>
                <c:pt idx="2">
                  <c:v>85.4</c:v>
                </c:pt>
                <c:pt idx="3">
                  <c:v>85.53</c:v>
                </c:pt>
                <c:pt idx="4">
                  <c:v>85.23</c:v>
                </c:pt>
              </c:numCache>
            </c:numRef>
          </c:val>
          <c:smooth val="0"/>
        </c:ser>
        <c:dLbls>
          <c:showLegendKey val="0"/>
          <c:showVal val="0"/>
          <c:showCatName val="0"/>
          <c:showSerName val="0"/>
          <c:showPercent val="0"/>
          <c:showBubbleSize val="0"/>
        </c:dLbls>
        <c:marker val="1"/>
        <c:smooth val="0"/>
        <c:axId val="373647512"/>
        <c:axId val="373647904"/>
      </c:lineChart>
      <c:dateAx>
        <c:axId val="373647512"/>
        <c:scaling>
          <c:orientation val="minMax"/>
        </c:scaling>
        <c:delete val="1"/>
        <c:axPos val="b"/>
        <c:numFmt formatCode="ge" sourceLinked="1"/>
        <c:majorTickMark val="none"/>
        <c:minorTickMark val="none"/>
        <c:tickLblPos val="none"/>
        <c:crossAx val="373647904"/>
        <c:crosses val="autoZero"/>
        <c:auto val="1"/>
        <c:lblOffset val="100"/>
        <c:baseTimeUnit val="years"/>
      </c:dateAx>
      <c:valAx>
        <c:axId val="373647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3647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110.01</c:v>
                </c:pt>
                <c:pt idx="1">
                  <c:v>108.92</c:v>
                </c:pt>
                <c:pt idx="2">
                  <c:v>102.68</c:v>
                </c:pt>
                <c:pt idx="3">
                  <c:v>104.32</c:v>
                </c:pt>
                <c:pt idx="4">
                  <c:v>98.27</c:v>
                </c:pt>
              </c:numCache>
            </c:numRef>
          </c:val>
        </c:ser>
        <c:dLbls>
          <c:showLegendKey val="0"/>
          <c:showVal val="0"/>
          <c:showCatName val="0"/>
          <c:showSerName val="0"/>
          <c:showPercent val="0"/>
          <c:showBubbleSize val="0"/>
        </c:dLbls>
        <c:gapWidth val="150"/>
        <c:axId val="372436688"/>
        <c:axId val="372437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108.43</c:v>
                </c:pt>
                <c:pt idx="1">
                  <c:v>105.61</c:v>
                </c:pt>
                <c:pt idx="2">
                  <c:v>106.41</c:v>
                </c:pt>
                <c:pt idx="3">
                  <c:v>106.89</c:v>
                </c:pt>
                <c:pt idx="4">
                  <c:v>109.04</c:v>
                </c:pt>
              </c:numCache>
            </c:numRef>
          </c:val>
          <c:smooth val="0"/>
        </c:ser>
        <c:dLbls>
          <c:showLegendKey val="0"/>
          <c:showVal val="0"/>
          <c:showCatName val="0"/>
          <c:showSerName val="0"/>
          <c:showPercent val="0"/>
          <c:showBubbleSize val="0"/>
        </c:dLbls>
        <c:marker val="1"/>
        <c:smooth val="0"/>
        <c:axId val="372436688"/>
        <c:axId val="372437080"/>
      </c:lineChart>
      <c:dateAx>
        <c:axId val="372436688"/>
        <c:scaling>
          <c:orientation val="minMax"/>
        </c:scaling>
        <c:delete val="1"/>
        <c:axPos val="b"/>
        <c:numFmt formatCode="ge" sourceLinked="1"/>
        <c:majorTickMark val="none"/>
        <c:minorTickMark val="none"/>
        <c:tickLblPos val="none"/>
        <c:crossAx val="372437080"/>
        <c:crosses val="autoZero"/>
        <c:auto val="1"/>
        <c:lblOffset val="100"/>
        <c:baseTimeUnit val="years"/>
      </c:dateAx>
      <c:valAx>
        <c:axId val="3724370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72436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24.56</c:v>
                </c:pt>
                <c:pt idx="1">
                  <c:v>25.2</c:v>
                </c:pt>
                <c:pt idx="2">
                  <c:v>24.81</c:v>
                </c:pt>
                <c:pt idx="3">
                  <c:v>25.34</c:v>
                </c:pt>
                <c:pt idx="4">
                  <c:v>41.75</c:v>
                </c:pt>
              </c:numCache>
            </c:numRef>
          </c:val>
        </c:ser>
        <c:dLbls>
          <c:showLegendKey val="0"/>
          <c:showVal val="0"/>
          <c:showCatName val="0"/>
          <c:showSerName val="0"/>
          <c:showPercent val="0"/>
          <c:showBubbleSize val="0"/>
        </c:dLbls>
        <c:gapWidth val="150"/>
        <c:axId val="192493448"/>
        <c:axId val="192493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34.47</c:v>
                </c:pt>
                <c:pt idx="1">
                  <c:v>35.53</c:v>
                </c:pt>
                <c:pt idx="2">
                  <c:v>36.36</c:v>
                </c:pt>
                <c:pt idx="3">
                  <c:v>37.340000000000003</c:v>
                </c:pt>
                <c:pt idx="4">
                  <c:v>44.31</c:v>
                </c:pt>
              </c:numCache>
            </c:numRef>
          </c:val>
          <c:smooth val="0"/>
        </c:ser>
        <c:dLbls>
          <c:showLegendKey val="0"/>
          <c:showVal val="0"/>
          <c:showCatName val="0"/>
          <c:showSerName val="0"/>
          <c:showPercent val="0"/>
          <c:showBubbleSize val="0"/>
        </c:dLbls>
        <c:marker val="1"/>
        <c:smooth val="0"/>
        <c:axId val="192493448"/>
        <c:axId val="192493840"/>
      </c:lineChart>
      <c:dateAx>
        <c:axId val="192493448"/>
        <c:scaling>
          <c:orientation val="minMax"/>
        </c:scaling>
        <c:delete val="1"/>
        <c:axPos val="b"/>
        <c:numFmt formatCode="ge" sourceLinked="1"/>
        <c:majorTickMark val="none"/>
        <c:minorTickMark val="none"/>
        <c:tickLblPos val="none"/>
        <c:crossAx val="192493840"/>
        <c:crosses val="autoZero"/>
        <c:auto val="1"/>
        <c:lblOffset val="100"/>
        <c:baseTimeUnit val="years"/>
      </c:dateAx>
      <c:valAx>
        <c:axId val="192493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2493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2.9</c:v>
                </c:pt>
                <c:pt idx="1">
                  <c:v>5.05</c:v>
                </c:pt>
                <c:pt idx="2">
                  <c:v>5.67</c:v>
                </c:pt>
                <c:pt idx="3">
                  <c:v>5.28</c:v>
                </c:pt>
                <c:pt idx="4">
                  <c:v>5.74</c:v>
                </c:pt>
              </c:numCache>
            </c:numRef>
          </c:val>
        </c:ser>
        <c:dLbls>
          <c:showLegendKey val="0"/>
          <c:showVal val="0"/>
          <c:showCatName val="0"/>
          <c:showSerName val="0"/>
          <c:showPercent val="0"/>
          <c:showBubbleSize val="0"/>
        </c:dLbls>
        <c:gapWidth val="150"/>
        <c:axId val="365499480"/>
        <c:axId val="365499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6.06</c:v>
                </c:pt>
                <c:pt idx="1">
                  <c:v>6.47</c:v>
                </c:pt>
                <c:pt idx="2">
                  <c:v>7.8</c:v>
                </c:pt>
                <c:pt idx="3">
                  <c:v>8.39</c:v>
                </c:pt>
                <c:pt idx="4">
                  <c:v>10.09</c:v>
                </c:pt>
              </c:numCache>
            </c:numRef>
          </c:val>
          <c:smooth val="0"/>
        </c:ser>
        <c:dLbls>
          <c:showLegendKey val="0"/>
          <c:showVal val="0"/>
          <c:showCatName val="0"/>
          <c:showSerName val="0"/>
          <c:showPercent val="0"/>
          <c:showBubbleSize val="0"/>
        </c:dLbls>
        <c:marker val="1"/>
        <c:smooth val="0"/>
        <c:axId val="365499480"/>
        <c:axId val="365499872"/>
      </c:lineChart>
      <c:dateAx>
        <c:axId val="365499480"/>
        <c:scaling>
          <c:orientation val="minMax"/>
        </c:scaling>
        <c:delete val="1"/>
        <c:axPos val="b"/>
        <c:numFmt formatCode="ge" sourceLinked="1"/>
        <c:majorTickMark val="none"/>
        <c:minorTickMark val="none"/>
        <c:tickLblPos val="none"/>
        <c:crossAx val="365499872"/>
        <c:crosses val="autoZero"/>
        <c:auto val="1"/>
        <c:lblOffset val="100"/>
        <c:baseTimeUnit val="years"/>
      </c:dateAx>
      <c:valAx>
        <c:axId val="365499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5499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65501048"/>
        <c:axId val="103708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5.37</c:v>
                </c:pt>
                <c:pt idx="1">
                  <c:v>6.79</c:v>
                </c:pt>
                <c:pt idx="2">
                  <c:v>6.33</c:v>
                </c:pt>
                <c:pt idx="3">
                  <c:v>7.76</c:v>
                </c:pt>
                <c:pt idx="4">
                  <c:v>3.77</c:v>
                </c:pt>
              </c:numCache>
            </c:numRef>
          </c:val>
          <c:smooth val="0"/>
        </c:ser>
        <c:dLbls>
          <c:showLegendKey val="0"/>
          <c:showVal val="0"/>
          <c:showCatName val="0"/>
          <c:showSerName val="0"/>
          <c:showPercent val="0"/>
          <c:showBubbleSize val="0"/>
        </c:dLbls>
        <c:marker val="1"/>
        <c:smooth val="0"/>
        <c:axId val="365501048"/>
        <c:axId val="103708672"/>
      </c:lineChart>
      <c:dateAx>
        <c:axId val="365501048"/>
        <c:scaling>
          <c:orientation val="minMax"/>
        </c:scaling>
        <c:delete val="1"/>
        <c:axPos val="b"/>
        <c:numFmt formatCode="ge" sourceLinked="1"/>
        <c:majorTickMark val="none"/>
        <c:minorTickMark val="none"/>
        <c:tickLblPos val="none"/>
        <c:crossAx val="103708672"/>
        <c:crosses val="autoZero"/>
        <c:auto val="1"/>
        <c:lblOffset val="100"/>
        <c:baseTimeUnit val="years"/>
      </c:dateAx>
      <c:valAx>
        <c:axId val="1037086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65501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811.86</c:v>
                </c:pt>
                <c:pt idx="1">
                  <c:v>695.91</c:v>
                </c:pt>
                <c:pt idx="2">
                  <c:v>465.57</c:v>
                </c:pt>
                <c:pt idx="3">
                  <c:v>710.51</c:v>
                </c:pt>
                <c:pt idx="4">
                  <c:v>389.16</c:v>
                </c:pt>
              </c:numCache>
            </c:numRef>
          </c:val>
        </c:ser>
        <c:dLbls>
          <c:showLegendKey val="0"/>
          <c:showVal val="0"/>
          <c:showCatName val="0"/>
          <c:showSerName val="0"/>
          <c:showPercent val="0"/>
          <c:showBubbleSize val="0"/>
        </c:dLbls>
        <c:gapWidth val="150"/>
        <c:axId val="103709848"/>
        <c:axId val="103710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792.56</c:v>
                </c:pt>
                <c:pt idx="1">
                  <c:v>832.37</c:v>
                </c:pt>
                <c:pt idx="2">
                  <c:v>852.01</c:v>
                </c:pt>
                <c:pt idx="3">
                  <c:v>909.68</c:v>
                </c:pt>
                <c:pt idx="4">
                  <c:v>382.09</c:v>
                </c:pt>
              </c:numCache>
            </c:numRef>
          </c:val>
          <c:smooth val="0"/>
        </c:ser>
        <c:dLbls>
          <c:showLegendKey val="0"/>
          <c:showVal val="0"/>
          <c:showCatName val="0"/>
          <c:showSerName val="0"/>
          <c:showPercent val="0"/>
          <c:showBubbleSize val="0"/>
        </c:dLbls>
        <c:marker val="1"/>
        <c:smooth val="0"/>
        <c:axId val="103709848"/>
        <c:axId val="103710240"/>
      </c:lineChart>
      <c:dateAx>
        <c:axId val="103709848"/>
        <c:scaling>
          <c:orientation val="minMax"/>
        </c:scaling>
        <c:delete val="1"/>
        <c:axPos val="b"/>
        <c:numFmt formatCode="ge" sourceLinked="1"/>
        <c:majorTickMark val="none"/>
        <c:minorTickMark val="none"/>
        <c:tickLblPos val="none"/>
        <c:crossAx val="103710240"/>
        <c:crosses val="autoZero"/>
        <c:auto val="1"/>
        <c:lblOffset val="100"/>
        <c:baseTimeUnit val="years"/>
      </c:dateAx>
      <c:valAx>
        <c:axId val="1037102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3709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136.74</c:v>
                </c:pt>
                <c:pt idx="1">
                  <c:v>141.58000000000001</c:v>
                </c:pt>
                <c:pt idx="2">
                  <c:v>155.86000000000001</c:v>
                </c:pt>
                <c:pt idx="3">
                  <c:v>160.19999999999999</c:v>
                </c:pt>
                <c:pt idx="4">
                  <c:v>181.77</c:v>
                </c:pt>
              </c:numCache>
            </c:numRef>
          </c:val>
        </c:ser>
        <c:dLbls>
          <c:showLegendKey val="0"/>
          <c:showVal val="0"/>
          <c:showCatName val="0"/>
          <c:showSerName val="0"/>
          <c:showPercent val="0"/>
          <c:showBubbleSize val="0"/>
        </c:dLbls>
        <c:gapWidth val="150"/>
        <c:axId val="215257392"/>
        <c:axId val="215257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403.05</c:v>
                </c:pt>
                <c:pt idx="1">
                  <c:v>403.15</c:v>
                </c:pt>
                <c:pt idx="2">
                  <c:v>391.4</c:v>
                </c:pt>
                <c:pt idx="3">
                  <c:v>382.65</c:v>
                </c:pt>
                <c:pt idx="4">
                  <c:v>385.06</c:v>
                </c:pt>
              </c:numCache>
            </c:numRef>
          </c:val>
          <c:smooth val="0"/>
        </c:ser>
        <c:dLbls>
          <c:showLegendKey val="0"/>
          <c:showVal val="0"/>
          <c:showCatName val="0"/>
          <c:showSerName val="0"/>
          <c:showPercent val="0"/>
          <c:showBubbleSize val="0"/>
        </c:dLbls>
        <c:marker val="1"/>
        <c:smooth val="0"/>
        <c:axId val="215257392"/>
        <c:axId val="215257784"/>
      </c:lineChart>
      <c:dateAx>
        <c:axId val="215257392"/>
        <c:scaling>
          <c:orientation val="minMax"/>
        </c:scaling>
        <c:delete val="1"/>
        <c:axPos val="b"/>
        <c:numFmt formatCode="ge" sourceLinked="1"/>
        <c:majorTickMark val="none"/>
        <c:minorTickMark val="none"/>
        <c:tickLblPos val="none"/>
        <c:crossAx val="215257784"/>
        <c:crosses val="autoZero"/>
        <c:auto val="1"/>
        <c:lblOffset val="100"/>
        <c:baseTimeUnit val="years"/>
      </c:dateAx>
      <c:valAx>
        <c:axId val="2152577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5257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105.37</c:v>
                </c:pt>
                <c:pt idx="1">
                  <c:v>104.56</c:v>
                </c:pt>
                <c:pt idx="2">
                  <c:v>98.89</c:v>
                </c:pt>
                <c:pt idx="3">
                  <c:v>98.36</c:v>
                </c:pt>
                <c:pt idx="4">
                  <c:v>93.07</c:v>
                </c:pt>
              </c:numCache>
            </c:numRef>
          </c:val>
        </c:ser>
        <c:dLbls>
          <c:showLegendKey val="0"/>
          <c:showVal val="0"/>
          <c:showCatName val="0"/>
          <c:showSerName val="0"/>
          <c:showPercent val="0"/>
          <c:showBubbleSize val="0"/>
        </c:dLbls>
        <c:gapWidth val="150"/>
        <c:axId val="215258960"/>
        <c:axId val="215259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97.63</c:v>
                </c:pt>
                <c:pt idx="1">
                  <c:v>94.86</c:v>
                </c:pt>
                <c:pt idx="2">
                  <c:v>95.91</c:v>
                </c:pt>
                <c:pt idx="3">
                  <c:v>96.1</c:v>
                </c:pt>
                <c:pt idx="4">
                  <c:v>99.07</c:v>
                </c:pt>
              </c:numCache>
            </c:numRef>
          </c:val>
          <c:smooth val="0"/>
        </c:ser>
        <c:dLbls>
          <c:showLegendKey val="0"/>
          <c:showVal val="0"/>
          <c:showCatName val="0"/>
          <c:showSerName val="0"/>
          <c:showPercent val="0"/>
          <c:showBubbleSize val="0"/>
        </c:dLbls>
        <c:marker val="1"/>
        <c:smooth val="0"/>
        <c:axId val="215258960"/>
        <c:axId val="215259352"/>
      </c:lineChart>
      <c:dateAx>
        <c:axId val="215258960"/>
        <c:scaling>
          <c:orientation val="minMax"/>
        </c:scaling>
        <c:delete val="1"/>
        <c:axPos val="b"/>
        <c:numFmt formatCode="ge" sourceLinked="1"/>
        <c:majorTickMark val="none"/>
        <c:minorTickMark val="none"/>
        <c:tickLblPos val="none"/>
        <c:crossAx val="215259352"/>
        <c:crosses val="autoZero"/>
        <c:auto val="1"/>
        <c:lblOffset val="100"/>
        <c:baseTimeUnit val="years"/>
      </c:dateAx>
      <c:valAx>
        <c:axId val="215259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5258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233.15</c:v>
                </c:pt>
                <c:pt idx="1">
                  <c:v>230.19</c:v>
                </c:pt>
                <c:pt idx="2">
                  <c:v>221.47</c:v>
                </c:pt>
                <c:pt idx="3">
                  <c:v>219.62</c:v>
                </c:pt>
                <c:pt idx="4">
                  <c:v>213.24</c:v>
                </c:pt>
              </c:numCache>
            </c:numRef>
          </c:val>
        </c:ser>
        <c:dLbls>
          <c:showLegendKey val="0"/>
          <c:showVal val="0"/>
          <c:showCatName val="0"/>
          <c:showSerName val="0"/>
          <c:showPercent val="0"/>
          <c:showBubbleSize val="0"/>
        </c:dLbls>
        <c:gapWidth val="150"/>
        <c:axId val="373644376"/>
        <c:axId val="373644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172.59</c:v>
                </c:pt>
                <c:pt idx="1">
                  <c:v>179.14</c:v>
                </c:pt>
                <c:pt idx="2">
                  <c:v>179.29</c:v>
                </c:pt>
                <c:pt idx="3">
                  <c:v>178.39</c:v>
                </c:pt>
                <c:pt idx="4">
                  <c:v>173.03</c:v>
                </c:pt>
              </c:numCache>
            </c:numRef>
          </c:val>
          <c:smooth val="0"/>
        </c:ser>
        <c:dLbls>
          <c:showLegendKey val="0"/>
          <c:showVal val="0"/>
          <c:showCatName val="0"/>
          <c:showSerName val="0"/>
          <c:showPercent val="0"/>
          <c:showBubbleSize val="0"/>
        </c:dLbls>
        <c:marker val="1"/>
        <c:smooth val="0"/>
        <c:axId val="373644376"/>
        <c:axId val="373644768"/>
      </c:lineChart>
      <c:dateAx>
        <c:axId val="373644376"/>
        <c:scaling>
          <c:orientation val="minMax"/>
        </c:scaling>
        <c:delete val="1"/>
        <c:axPos val="b"/>
        <c:numFmt formatCode="ge" sourceLinked="1"/>
        <c:majorTickMark val="none"/>
        <c:minorTickMark val="none"/>
        <c:tickLblPos val="none"/>
        <c:crossAx val="373644768"/>
        <c:crosses val="autoZero"/>
        <c:auto val="1"/>
        <c:lblOffset val="100"/>
        <c:baseTimeUnit val="years"/>
      </c:dateAx>
      <c:valAx>
        <c:axId val="373644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3644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J16"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兵庫県　加西市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A5</v>
      </c>
      <c r="AA8" s="53"/>
      <c r="AB8" s="53"/>
      <c r="AC8" s="53"/>
      <c r="AD8" s="53"/>
      <c r="AE8" s="53"/>
      <c r="AF8" s="53"/>
      <c r="AG8" s="54"/>
      <c r="AH8" s="3"/>
      <c r="AI8" s="55">
        <f>データ!Q6</f>
        <v>45842</v>
      </c>
      <c r="AJ8" s="56"/>
      <c r="AK8" s="56"/>
      <c r="AL8" s="56"/>
      <c r="AM8" s="56"/>
      <c r="AN8" s="56"/>
      <c r="AO8" s="56"/>
      <c r="AP8" s="57"/>
      <c r="AQ8" s="47">
        <f>データ!R6</f>
        <v>150.97999999999999</v>
      </c>
      <c r="AR8" s="47"/>
      <c r="AS8" s="47"/>
      <c r="AT8" s="47"/>
      <c r="AU8" s="47"/>
      <c r="AV8" s="47"/>
      <c r="AW8" s="47"/>
      <c r="AX8" s="47"/>
      <c r="AY8" s="47">
        <f>データ!S6</f>
        <v>303.63</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81.91</v>
      </c>
      <c r="K10" s="47"/>
      <c r="L10" s="47"/>
      <c r="M10" s="47"/>
      <c r="N10" s="47"/>
      <c r="O10" s="47"/>
      <c r="P10" s="47"/>
      <c r="Q10" s="47"/>
      <c r="R10" s="47">
        <f>データ!O6</f>
        <v>98.39</v>
      </c>
      <c r="S10" s="47"/>
      <c r="T10" s="47"/>
      <c r="U10" s="47"/>
      <c r="V10" s="47"/>
      <c r="W10" s="47"/>
      <c r="X10" s="47"/>
      <c r="Y10" s="47"/>
      <c r="Z10" s="78">
        <f>データ!P6</f>
        <v>3340</v>
      </c>
      <c r="AA10" s="78"/>
      <c r="AB10" s="78"/>
      <c r="AC10" s="78"/>
      <c r="AD10" s="78"/>
      <c r="AE10" s="78"/>
      <c r="AF10" s="78"/>
      <c r="AG10" s="78"/>
      <c r="AH10" s="2"/>
      <c r="AI10" s="78">
        <f>データ!T6</f>
        <v>44959</v>
      </c>
      <c r="AJ10" s="78"/>
      <c r="AK10" s="78"/>
      <c r="AL10" s="78"/>
      <c r="AM10" s="78"/>
      <c r="AN10" s="78"/>
      <c r="AO10" s="78"/>
      <c r="AP10" s="78"/>
      <c r="AQ10" s="47">
        <f>データ!U6</f>
        <v>109.05</v>
      </c>
      <c r="AR10" s="47"/>
      <c r="AS10" s="47"/>
      <c r="AT10" s="47"/>
      <c r="AU10" s="47"/>
      <c r="AV10" s="47"/>
      <c r="AW10" s="47"/>
      <c r="AX10" s="47"/>
      <c r="AY10" s="47">
        <f>データ!V6</f>
        <v>412.28</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104</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105</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106</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282201</v>
      </c>
      <c r="D6" s="31">
        <f t="shared" si="3"/>
        <v>46</v>
      </c>
      <c r="E6" s="31">
        <f t="shared" si="3"/>
        <v>1</v>
      </c>
      <c r="F6" s="31">
        <f t="shared" si="3"/>
        <v>0</v>
      </c>
      <c r="G6" s="31">
        <f t="shared" si="3"/>
        <v>1</v>
      </c>
      <c r="H6" s="31" t="str">
        <f t="shared" si="3"/>
        <v>兵庫県　加西市</v>
      </c>
      <c r="I6" s="31" t="str">
        <f t="shared" si="3"/>
        <v>法適用</v>
      </c>
      <c r="J6" s="31" t="str">
        <f t="shared" si="3"/>
        <v>水道事業</v>
      </c>
      <c r="K6" s="31" t="str">
        <f t="shared" si="3"/>
        <v>末端給水事業</v>
      </c>
      <c r="L6" s="31" t="str">
        <f t="shared" si="3"/>
        <v>A5</v>
      </c>
      <c r="M6" s="32" t="str">
        <f t="shared" si="3"/>
        <v>-</v>
      </c>
      <c r="N6" s="32">
        <f t="shared" si="3"/>
        <v>81.91</v>
      </c>
      <c r="O6" s="32">
        <f t="shared" si="3"/>
        <v>98.39</v>
      </c>
      <c r="P6" s="32">
        <f t="shared" si="3"/>
        <v>3340</v>
      </c>
      <c r="Q6" s="32">
        <f t="shared" si="3"/>
        <v>45842</v>
      </c>
      <c r="R6" s="32">
        <f t="shared" si="3"/>
        <v>150.97999999999999</v>
      </c>
      <c r="S6" s="32">
        <f t="shared" si="3"/>
        <v>303.63</v>
      </c>
      <c r="T6" s="32">
        <f t="shared" si="3"/>
        <v>44959</v>
      </c>
      <c r="U6" s="32">
        <f t="shared" si="3"/>
        <v>109.05</v>
      </c>
      <c r="V6" s="32">
        <f t="shared" si="3"/>
        <v>412.28</v>
      </c>
      <c r="W6" s="33">
        <f>IF(W7="",NA(),W7)</f>
        <v>110.01</v>
      </c>
      <c r="X6" s="33">
        <f t="shared" ref="X6:AF6" si="4">IF(X7="",NA(),X7)</f>
        <v>108.92</v>
      </c>
      <c r="Y6" s="33">
        <f t="shared" si="4"/>
        <v>102.68</v>
      </c>
      <c r="Z6" s="33">
        <f t="shared" si="4"/>
        <v>104.32</v>
      </c>
      <c r="AA6" s="33">
        <f t="shared" si="4"/>
        <v>98.27</v>
      </c>
      <c r="AB6" s="33">
        <f t="shared" si="4"/>
        <v>108.43</v>
      </c>
      <c r="AC6" s="33">
        <f t="shared" si="4"/>
        <v>105.61</v>
      </c>
      <c r="AD6" s="33">
        <f t="shared" si="4"/>
        <v>106.41</v>
      </c>
      <c r="AE6" s="33">
        <f t="shared" si="4"/>
        <v>106.89</v>
      </c>
      <c r="AF6" s="33">
        <f t="shared" si="4"/>
        <v>109.04</v>
      </c>
      <c r="AG6" s="32" t="str">
        <f>IF(AG7="","",IF(AG7="-","【-】","【"&amp;SUBSTITUTE(TEXT(AG7,"#,##0.00"),"-","△")&amp;"】"))</f>
        <v>【113.03】</v>
      </c>
      <c r="AH6" s="32">
        <f>IF(AH7="",NA(),AH7)</f>
        <v>0</v>
      </c>
      <c r="AI6" s="32">
        <f t="shared" ref="AI6:AQ6" si="5">IF(AI7="",NA(),AI7)</f>
        <v>0</v>
      </c>
      <c r="AJ6" s="32">
        <f t="shared" si="5"/>
        <v>0</v>
      </c>
      <c r="AK6" s="32">
        <f t="shared" si="5"/>
        <v>0</v>
      </c>
      <c r="AL6" s="32">
        <f t="shared" si="5"/>
        <v>0</v>
      </c>
      <c r="AM6" s="33">
        <f t="shared" si="5"/>
        <v>5.37</v>
      </c>
      <c r="AN6" s="33">
        <f t="shared" si="5"/>
        <v>6.79</v>
      </c>
      <c r="AO6" s="33">
        <f t="shared" si="5"/>
        <v>6.33</v>
      </c>
      <c r="AP6" s="33">
        <f t="shared" si="5"/>
        <v>7.76</v>
      </c>
      <c r="AQ6" s="33">
        <f t="shared" si="5"/>
        <v>3.77</v>
      </c>
      <c r="AR6" s="32" t="str">
        <f>IF(AR7="","",IF(AR7="-","【-】","【"&amp;SUBSTITUTE(TEXT(AR7,"#,##0.00"),"-","△")&amp;"】"))</f>
        <v>【0.81】</v>
      </c>
      <c r="AS6" s="33">
        <f>IF(AS7="",NA(),AS7)</f>
        <v>811.86</v>
      </c>
      <c r="AT6" s="33">
        <f t="shared" ref="AT6:BB6" si="6">IF(AT7="",NA(),AT7)</f>
        <v>695.91</v>
      </c>
      <c r="AU6" s="33">
        <f t="shared" si="6"/>
        <v>465.57</v>
      </c>
      <c r="AV6" s="33">
        <f t="shared" si="6"/>
        <v>710.51</v>
      </c>
      <c r="AW6" s="33">
        <f t="shared" si="6"/>
        <v>389.16</v>
      </c>
      <c r="AX6" s="33">
        <f t="shared" si="6"/>
        <v>792.56</v>
      </c>
      <c r="AY6" s="33">
        <f t="shared" si="6"/>
        <v>832.37</v>
      </c>
      <c r="AZ6" s="33">
        <f t="shared" si="6"/>
        <v>852.01</v>
      </c>
      <c r="BA6" s="33">
        <f t="shared" si="6"/>
        <v>909.68</v>
      </c>
      <c r="BB6" s="33">
        <f t="shared" si="6"/>
        <v>382.09</v>
      </c>
      <c r="BC6" s="32" t="str">
        <f>IF(BC7="","",IF(BC7="-","【-】","【"&amp;SUBSTITUTE(TEXT(BC7,"#,##0.00"),"-","△")&amp;"】"))</f>
        <v>【264.16】</v>
      </c>
      <c r="BD6" s="33">
        <f>IF(BD7="",NA(),BD7)</f>
        <v>136.74</v>
      </c>
      <c r="BE6" s="33">
        <f t="shared" ref="BE6:BM6" si="7">IF(BE7="",NA(),BE7)</f>
        <v>141.58000000000001</v>
      </c>
      <c r="BF6" s="33">
        <f t="shared" si="7"/>
        <v>155.86000000000001</v>
      </c>
      <c r="BG6" s="33">
        <f t="shared" si="7"/>
        <v>160.19999999999999</v>
      </c>
      <c r="BH6" s="33">
        <f t="shared" si="7"/>
        <v>181.77</v>
      </c>
      <c r="BI6" s="33">
        <f t="shared" si="7"/>
        <v>403.05</v>
      </c>
      <c r="BJ6" s="33">
        <f t="shared" si="7"/>
        <v>403.15</v>
      </c>
      <c r="BK6" s="33">
        <f t="shared" si="7"/>
        <v>391.4</v>
      </c>
      <c r="BL6" s="33">
        <f t="shared" si="7"/>
        <v>382.65</v>
      </c>
      <c r="BM6" s="33">
        <f t="shared" si="7"/>
        <v>385.06</v>
      </c>
      <c r="BN6" s="32" t="str">
        <f>IF(BN7="","",IF(BN7="-","【-】","【"&amp;SUBSTITUTE(TEXT(BN7,"#,##0.00"),"-","△")&amp;"】"))</f>
        <v>【283.72】</v>
      </c>
      <c r="BO6" s="33">
        <f>IF(BO7="",NA(),BO7)</f>
        <v>105.37</v>
      </c>
      <c r="BP6" s="33">
        <f t="shared" ref="BP6:BX6" si="8">IF(BP7="",NA(),BP7)</f>
        <v>104.56</v>
      </c>
      <c r="BQ6" s="33">
        <f t="shared" si="8"/>
        <v>98.89</v>
      </c>
      <c r="BR6" s="33">
        <f t="shared" si="8"/>
        <v>98.36</v>
      </c>
      <c r="BS6" s="33">
        <f t="shared" si="8"/>
        <v>93.07</v>
      </c>
      <c r="BT6" s="33">
        <f t="shared" si="8"/>
        <v>97.63</v>
      </c>
      <c r="BU6" s="33">
        <f t="shared" si="8"/>
        <v>94.86</v>
      </c>
      <c r="BV6" s="33">
        <f t="shared" si="8"/>
        <v>95.91</v>
      </c>
      <c r="BW6" s="33">
        <f t="shared" si="8"/>
        <v>96.1</v>
      </c>
      <c r="BX6" s="33">
        <f t="shared" si="8"/>
        <v>99.07</v>
      </c>
      <c r="BY6" s="32" t="str">
        <f>IF(BY7="","",IF(BY7="-","【-】","【"&amp;SUBSTITUTE(TEXT(BY7,"#,##0.00"),"-","△")&amp;"】"))</f>
        <v>【104.60】</v>
      </c>
      <c r="BZ6" s="33">
        <f>IF(BZ7="",NA(),BZ7)</f>
        <v>233.15</v>
      </c>
      <c r="CA6" s="33">
        <f t="shared" ref="CA6:CI6" si="9">IF(CA7="",NA(),CA7)</f>
        <v>230.19</v>
      </c>
      <c r="CB6" s="33">
        <f t="shared" si="9"/>
        <v>221.47</v>
      </c>
      <c r="CC6" s="33">
        <f t="shared" si="9"/>
        <v>219.62</v>
      </c>
      <c r="CD6" s="33">
        <f t="shared" si="9"/>
        <v>213.24</v>
      </c>
      <c r="CE6" s="33">
        <f t="shared" si="9"/>
        <v>172.59</v>
      </c>
      <c r="CF6" s="33">
        <f t="shared" si="9"/>
        <v>179.14</v>
      </c>
      <c r="CG6" s="33">
        <f t="shared" si="9"/>
        <v>179.29</v>
      </c>
      <c r="CH6" s="33">
        <f t="shared" si="9"/>
        <v>178.39</v>
      </c>
      <c r="CI6" s="33">
        <f t="shared" si="9"/>
        <v>173.03</v>
      </c>
      <c r="CJ6" s="32" t="str">
        <f>IF(CJ7="","",IF(CJ7="-","【-】","【"&amp;SUBSTITUTE(TEXT(CJ7,"#,##0.00"),"-","△")&amp;"】"))</f>
        <v>【164.21】</v>
      </c>
      <c r="CK6" s="33">
        <f>IF(CK7="",NA(),CK7)</f>
        <v>79.900000000000006</v>
      </c>
      <c r="CL6" s="33">
        <f t="shared" ref="CL6:CT6" si="10">IF(CL7="",NA(),CL7)</f>
        <v>79.19</v>
      </c>
      <c r="CM6" s="33">
        <f t="shared" si="10"/>
        <v>80.17</v>
      </c>
      <c r="CN6" s="33">
        <f t="shared" si="10"/>
        <v>77.88</v>
      </c>
      <c r="CO6" s="33">
        <f t="shared" si="10"/>
        <v>75.349999999999994</v>
      </c>
      <c r="CP6" s="33">
        <f t="shared" si="10"/>
        <v>60.17</v>
      </c>
      <c r="CQ6" s="33">
        <f t="shared" si="10"/>
        <v>58.76</v>
      </c>
      <c r="CR6" s="33">
        <f t="shared" si="10"/>
        <v>59.09</v>
      </c>
      <c r="CS6" s="33">
        <f t="shared" si="10"/>
        <v>59.23</v>
      </c>
      <c r="CT6" s="33">
        <f t="shared" si="10"/>
        <v>58.58</v>
      </c>
      <c r="CU6" s="32" t="str">
        <f>IF(CU7="","",IF(CU7="-","【-】","【"&amp;SUBSTITUTE(TEXT(CU7,"#,##0.00"),"-","△")&amp;"】"))</f>
        <v>【59.80】</v>
      </c>
      <c r="CV6" s="33">
        <f>IF(CV7="",NA(),CV7)</f>
        <v>89.33</v>
      </c>
      <c r="CW6" s="33">
        <f t="shared" ref="CW6:DE6" si="11">IF(CW7="",NA(),CW7)</f>
        <v>88.53</v>
      </c>
      <c r="CX6" s="33">
        <f t="shared" si="11"/>
        <v>88.51</v>
      </c>
      <c r="CY6" s="33">
        <f t="shared" si="11"/>
        <v>91.79</v>
      </c>
      <c r="CZ6" s="33">
        <f t="shared" si="11"/>
        <v>92.57</v>
      </c>
      <c r="DA6" s="33">
        <f t="shared" si="11"/>
        <v>85.47</v>
      </c>
      <c r="DB6" s="33">
        <f t="shared" si="11"/>
        <v>84.87</v>
      </c>
      <c r="DC6" s="33">
        <f t="shared" si="11"/>
        <v>85.4</v>
      </c>
      <c r="DD6" s="33">
        <f t="shared" si="11"/>
        <v>85.53</v>
      </c>
      <c r="DE6" s="33">
        <f t="shared" si="11"/>
        <v>85.23</v>
      </c>
      <c r="DF6" s="32" t="str">
        <f>IF(DF7="","",IF(DF7="-","【-】","【"&amp;SUBSTITUTE(TEXT(DF7,"#,##0.00"),"-","△")&amp;"】"))</f>
        <v>【89.78】</v>
      </c>
      <c r="DG6" s="33">
        <f>IF(DG7="",NA(),DG7)</f>
        <v>24.56</v>
      </c>
      <c r="DH6" s="33">
        <f t="shared" ref="DH6:DP6" si="12">IF(DH7="",NA(),DH7)</f>
        <v>25.2</v>
      </c>
      <c r="DI6" s="33">
        <f t="shared" si="12"/>
        <v>24.81</v>
      </c>
      <c r="DJ6" s="33">
        <f t="shared" si="12"/>
        <v>25.34</v>
      </c>
      <c r="DK6" s="33">
        <f t="shared" si="12"/>
        <v>41.75</v>
      </c>
      <c r="DL6" s="33">
        <f t="shared" si="12"/>
        <v>34.47</v>
      </c>
      <c r="DM6" s="33">
        <f t="shared" si="12"/>
        <v>35.53</v>
      </c>
      <c r="DN6" s="33">
        <f t="shared" si="12"/>
        <v>36.36</v>
      </c>
      <c r="DO6" s="33">
        <f t="shared" si="12"/>
        <v>37.340000000000003</v>
      </c>
      <c r="DP6" s="33">
        <f t="shared" si="12"/>
        <v>44.31</v>
      </c>
      <c r="DQ6" s="32" t="str">
        <f>IF(DQ7="","",IF(DQ7="-","【-】","【"&amp;SUBSTITUTE(TEXT(DQ7,"#,##0.00"),"-","△")&amp;"】"))</f>
        <v>【46.31】</v>
      </c>
      <c r="DR6" s="33">
        <f>IF(DR7="",NA(),DR7)</f>
        <v>2.9</v>
      </c>
      <c r="DS6" s="33">
        <f t="shared" ref="DS6:EA6" si="13">IF(DS7="",NA(),DS7)</f>
        <v>5.05</v>
      </c>
      <c r="DT6" s="33">
        <f t="shared" si="13"/>
        <v>5.67</v>
      </c>
      <c r="DU6" s="33">
        <f t="shared" si="13"/>
        <v>5.28</v>
      </c>
      <c r="DV6" s="33">
        <f t="shared" si="13"/>
        <v>5.74</v>
      </c>
      <c r="DW6" s="33">
        <f t="shared" si="13"/>
        <v>6.06</v>
      </c>
      <c r="DX6" s="33">
        <f t="shared" si="13"/>
        <v>6.47</v>
      </c>
      <c r="DY6" s="33">
        <f t="shared" si="13"/>
        <v>7.8</v>
      </c>
      <c r="DZ6" s="33">
        <f t="shared" si="13"/>
        <v>8.39</v>
      </c>
      <c r="EA6" s="33">
        <f t="shared" si="13"/>
        <v>10.09</v>
      </c>
      <c r="EB6" s="32" t="str">
        <f>IF(EB7="","",IF(EB7="-","【-】","【"&amp;SUBSTITUTE(TEXT(EB7,"#,##0.00"),"-","△")&amp;"】"))</f>
        <v>【12.42】</v>
      </c>
      <c r="EC6" s="33">
        <f>IF(EC7="",NA(),EC7)</f>
        <v>0.04</v>
      </c>
      <c r="ED6" s="33">
        <f t="shared" ref="ED6:EL6" si="14">IF(ED7="",NA(),ED7)</f>
        <v>0.6</v>
      </c>
      <c r="EE6" s="33">
        <f t="shared" si="14"/>
        <v>0.41</v>
      </c>
      <c r="EF6" s="33">
        <f t="shared" si="14"/>
        <v>0.57999999999999996</v>
      </c>
      <c r="EG6" s="33">
        <f t="shared" si="14"/>
        <v>0.28999999999999998</v>
      </c>
      <c r="EH6" s="33">
        <f t="shared" si="14"/>
        <v>0.68</v>
      </c>
      <c r="EI6" s="33">
        <f t="shared" si="14"/>
        <v>0.7</v>
      </c>
      <c r="EJ6" s="33">
        <f t="shared" si="14"/>
        <v>0.81</v>
      </c>
      <c r="EK6" s="33">
        <f t="shared" si="14"/>
        <v>0.59</v>
      </c>
      <c r="EL6" s="33">
        <f t="shared" si="14"/>
        <v>0.6</v>
      </c>
      <c r="EM6" s="32" t="str">
        <f>IF(EM7="","",IF(EM7="-","【-】","【"&amp;SUBSTITUTE(TEXT(EM7,"#,##0.00"),"-","△")&amp;"】"))</f>
        <v>【0.78】</v>
      </c>
    </row>
    <row r="7" spans="1:143" s="34" customFormat="1">
      <c r="A7" s="26"/>
      <c r="B7" s="35">
        <v>2014</v>
      </c>
      <c r="C7" s="35">
        <v>282201</v>
      </c>
      <c r="D7" s="35">
        <v>46</v>
      </c>
      <c r="E7" s="35">
        <v>1</v>
      </c>
      <c r="F7" s="35">
        <v>0</v>
      </c>
      <c r="G7" s="35">
        <v>1</v>
      </c>
      <c r="H7" s="35" t="s">
        <v>93</v>
      </c>
      <c r="I7" s="35" t="s">
        <v>94</v>
      </c>
      <c r="J7" s="35" t="s">
        <v>95</v>
      </c>
      <c r="K7" s="35" t="s">
        <v>96</v>
      </c>
      <c r="L7" s="35" t="s">
        <v>97</v>
      </c>
      <c r="M7" s="36" t="s">
        <v>98</v>
      </c>
      <c r="N7" s="36">
        <v>81.91</v>
      </c>
      <c r="O7" s="36">
        <v>98.39</v>
      </c>
      <c r="P7" s="36">
        <v>3340</v>
      </c>
      <c r="Q7" s="36">
        <v>45842</v>
      </c>
      <c r="R7" s="36">
        <v>150.97999999999999</v>
      </c>
      <c r="S7" s="36">
        <v>303.63</v>
      </c>
      <c r="T7" s="36">
        <v>44959</v>
      </c>
      <c r="U7" s="36">
        <v>109.05</v>
      </c>
      <c r="V7" s="36">
        <v>412.28</v>
      </c>
      <c r="W7" s="36">
        <v>110.01</v>
      </c>
      <c r="X7" s="36">
        <v>108.92</v>
      </c>
      <c r="Y7" s="36">
        <v>102.68</v>
      </c>
      <c r="Z7" s="36">
        <v>104.32</v>
      </c>
      <c r="AA7" s="36">
        <v>98.27</v>
      </c>
      <c r="AB7" s="36">
        <v>108.43</v>
      </c>
      <c r="AC7" s="36">
        <v>105.61</v>
      </c>
      <c r="AD7" s="36">
        <v>106.41</v>
      </c>
      <c r="AE7" s="36">
        <v>106.89</v>
      </c>
      <c r="AF7" s="36">
        <v>109.04</v>
      </c>
      <c r="AG7" s="36">
        <v>113.03</v>
      </c>
      <c r="AH7" s="36">
        <v>0</v>
      </c>
      <c r="AI7" s="36">
        <v>0</v>
      </c>
      <c r="AJ7" s="36">
        <v>0</v>
      </c>
      <c r="AK7" s="36">
        <v>0</v>
      </c>
      <c r="AL7" s="36">
        <v>0</v>
      </c>
      <c r="AM7" s="36">
        <v>5.37</v>
      </c>
      <c r="AN7" s="36">
        <v>6.79</v>
      </c>
      <c r="AO7" s="36">
        <v>6.33</v>
      </c>
      <c r="AP7" s="36">
        <v>7.76</v>
      </c>
      <c r="AQ7" s="36">
        <v>3.77</v>
      </c>
      <c r="AR7" s="36">
        <v>0.81</v>
      </c>
      <c r="AS7" s="36">
        <v>811.86</v>
      </c>
      <c r="AT7" s="36">
        <v>695.91</v>
      </c>
      <c r="AU7" s="36">
        <v>465.57</v>
      </c>
      <c r="AV7" s="36">
        <v>710.51</v>
      </c>
      <c r="AW7" s="36">
        <v>389.16</v>
      </c>
      <c r="AX7" s="36">
        <v>792.56</v>
      </c>
      <c r="AY7" s="36">
        <v>832.37</v>
      </c>
      <c r="AZ7" s="36">
        <v>852.01</v>
      </c>
      <c r="BA7" s="36">
        <v>909.68</v>
      </c>
      <c r="BB7" s="36">
        <v>382.09</v>
      </c>
      <c r="BC7" s="36">
        <v>264.16000000000003</v>
      </c>
      <c r="BD7" s="36">
        <v>136.74</v>
      </c>
      <c r="BE7" s="36">
        <v>141.58000000000001</v>
      </c>
      <c r="BF7" s="36">
        <v>155.86000000000001</v>
      </c>
      <c r="BG7" s="36">
        <v>160.19999999999999</v>
      </c>
      <c r="BH7" s="36">
        <v>181.77</v>
      </c>
      <c r="BI7" s="36">
        <v>403.05</v>
      </c>
      <c r="BJ7" s="36">
        <v>403.15</v>
      </c>
      <c r="BK7" s="36">
        <v>391.4</v>
      </c>
      <c r="BL7" s="36">
        <v>382.65</v>
      </c>
      <c r="BM7" s="36">
        <v>385.06</v>
      </c>
      <c r="BN7" s="36">
        <v>283.72000000000003</v>
      </c>
      <c r="BO7" s="36">
        <v>105.37</v>
      </c>
      <c r="BP7" s="36">
        <v>104.56</v>
      </c>
      <c r="BQ7" s="36">
        <v>98.89</v>
      </c>
      <c r="BR7" s="36">
        <v>98.36</v>
      </c>
      <c r="BS7" s="36">
        <v>93.07</v>
      </c>
      <c r="BT7" s="36">
        <v>97.63</v>
      </c>
      <c r="BU7" s="36">
        <v>94.86</v>
      </c>
      <c r="BV7" s="36">
        <v>95.91</v>
      </c>
      <c r="BW7" s="36">
        <v>96.1</v>
      </c>
      <c r="BX7" s="36">
        <v>99.07</v>
      </c>
      <c r="BY7" s="36">
        <v>104.6</v>
      </c>
      <c r="BZ7" s="36">
        <v>233.15</v>
      </c>
      <c r="CA7" s="36">
        <v>230.19</v>
      </c>
      <c r="CB7" s="36">
        <v>221.47</v>
      </c>
      <c r="CC7" s="36">
        <v>219.62</v>
      </c>
      <c r="CD7" s="36">
        <v>213.24</v>
      </c>
      <c r="CE7" s="36">
        <v>172.59</v>
      </c>
      <c r="CF7" s="36">
        <v>179.14</v>
      </c>
      <c r="CG7" s="36">
        <v>179.29</v>
      </c>
      <c r="CH7" s="36">
        <v>178.39</v>
      </c>
      <c r="CI7" s="36">
        <v>173.03</v>
      </c>
      <c r="CJ7" s="36">
        <v>164.21</v>
      </c>
      <c r="CK7" s="36">
        <v>79.900000000000006</v>
      </c>
      <c r="CL7" s="36">
        <v>79.19</v>
      </c>
      <c r="CM7" s="36">
        <v>80.17</v>
      </c>
      <c r="CN7" s="36">
        <v>77.88</v>
      </c>
      <c r="CO7" s="36">
        <v>75.349999999999994</v>
      </c>
      <c r="CP7" s="36">
        <v>60.17</v>
      </c>
      <c r="CQ7" s="36">
        <v>58.76</v>
      </c>
      <c r="CR7" s="36">
        <v>59.09</v>
      </c>
      <c r="CS7" s="36">
        <v>59.23</v>
      </c>
      <c r="CT7" s="36">
        <v>58.58</v>
      </c>
      <c r="CU7" s="36">
        <v>59.8</v>
      </c>
      <c r="CV7" s="36">
        <v>89.33</v>
      </c>
      <c r="CW7" s="36">
        <v>88.53</v>
      </c>
      <c r="CX7" s="36">
        <v>88.51</v>
      </c>
      <c r="CY7" s="36">
        <v>91.79</v>
      </c>
      <c r="CZ7" s="36">
        <v>92.57</v>
      </c>
      <c r="DA7" s="36">
        <v>85.47</v>
      </c>
      <c r="DB7" s="36">
        <v>84.87</v>
      </c>
      <c r="DC7" s="36">
        <v>85.4</v>
      </c>
      <c r="DD7" s="36">
        <v>85.53</v>
      </c>
      <c r="DE7" s="36">
        <v>85.23</v>
      </c>
      <c r="DF7" s="36">
        <v>89.78</v>
      </c>
      <c r="DG7" s="36">
        <v>24.56</v>
      </c>
      <c r="DH7" s="36">
        <v>25.2</v>
      </c>
      <c r="DI7" s="36">
        <v>24.81</v>
      </c>
      <c r="DJ7" s="36">
        <v>25.34</v>
      </c>
      <c r="DK7" s="36">
        <v>41.75</v>
      </c>
      <c r="DL7" s="36">
        <v>34.47</v>
      </c>
      <c r="DM7" s="36">
        <v>35.53</v>
      </c>
      <c r="DN7" s="36">
        <v>36.36</v>
      </c>
      <c r="DO7" s="36">
        <v>37.340000000000003</v>
      </c>
      <c r="DP7" s="36">
        <v>44.31</v>
      </c>
      <c r="DQ7" s="36">
        <v>46.31</v>
      </c>
      <c r="DR7" s="36">
        <v>2.9</v>
      </c>
      <c r="DS7" s="36">
        <v>5.05</v>
      </c>
      <c r="DT7" s="36">
        <v>5.67</v>
      </c>
      <c r="DU7" s="36">
        <v>5.28</v>
      </c>
      <c r="DV7" s="36">
        <v>5.74</v>
      </c>
      <c r="DW7" s="36">
        <v>6.06</v>
      </c>
      <c r="DX7" s="36">
        <v>6.47</v>
      </c>
      <c r="DY7" s="36">
        <v>7.8</v>
      </c>
      <c r="DZ7" s="36">
        <v>8.39</v>
      </c>
      <c r="EA7" s="36">
        <v>10.09</v>
      </c>
      <c r="EB7" s="36">
        <v>12.42</v>
      </c>
      <c r="EC7" s="36">
        <v>0.04</v>
      </c>
      <c r="ED7" s="36">
        <v>0.6</v>
      </c>
      <c r="EE7" s="36">
        <v>0.41</v>
      </c>
      <c r="EF7" s="36">
        <v>0.57999999999999996</v>
      </c>
      <c r="EG7" s="36">
        <v>0.28999999999999998</v>
      </c>
      <c r="EH7" s="36">
        <v>0.68</v>
      </c>
      <c r="EI7" s="36">
        <v>0.7</v>
      </c>
      <c r="EJ7" s="36">
        <v>0.81</v>
      </c>
      <c r="EK7" s="36">
        <v>0.59</v>
      </c>
      <c r="EL7" s="36">
        <v>0.6</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岩本 顕</cp:lastModifiedBy>
  <cp:lastPrinted>2016-02-16T04:36:08Z</cp:lastPrinted>
  <dcterms:created xsi:type="dcterms:W3CDTF">2016-02-03T07:24:48Z</dcterms:created>
  <dcterms:modified xsi:type="dcterms:W3CDTF">2016-02-16T04:42:47Z</dcterms:modified>
  <cp:category/>
</cp:coreProperties>
</file>