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上下水道課\上水\監査、決算\決算\上水\決算資料関係\27年度決算\0000233_Fw_ 【兵庫県市町振興課・通知】公営企業に係る「経営比較分析表」の公表について\0000256_【兵庫県市町振興課：照会２／７〆】公営企業に係る「経営比較分析表」の分析等について\38 上郡町(簡水あり）\経営比較分析表Ｈ29.2.10修正後（上水・簡水）\"/>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AI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<sst xmlns="http://schemas.openxmlformats.org/spreadsheetml/2006/main" count="217" uniqueCount="107">
  <si>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</si>
  <si>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</si>
  <si>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</si>
  <si>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</si>
  <si>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</si>
  <si>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</si>
  <si>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</si>
  <si>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</si>
  <si>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</si>
  <si>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</si>
  <si>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</si>
  <si>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</si>
  <si>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</si>
  <si>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</si>
  <si>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</si>
  <si>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</si>
  <si>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</si>
  <si>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</si>
  <si>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</si>
  <si>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</si>
  <si>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</si>
  <si>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</si>
  <si>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</si>
  <si>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</si>
  <si>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</si>
  <si>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</si>
  <si>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</si>
  <si>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</si>
  <si>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</si>
  <si>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</si>
  <si>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</si>
  <si>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</si>
  <si>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</si>
  <si>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</si>
  <si>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</si>
  <si>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</si>
  <si>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</si>
  <si>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</si>
  <si>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</si>
  <si>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</si>
  <si>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</si>
  <si>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</si>
  <si>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</si>
  <si>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</si>
  <si>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</si>
  <si>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</si>
  <si>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</si>
  <si>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</si>
  <si>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</si>
  <si>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</si>
  <si>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</si>
  <si>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</si>
  <si>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</si>
  <si>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</si>
  <si>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</si>
  <si>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</si>
  <si>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</si>
  <si>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</si>
  <si>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</si>
  <si>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</si>
  <si>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</si>
  <si>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</si>
  <si>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</si>
  <si>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</si>
  <si>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</si>
  <si>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</si>
  <si>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</si>
  <si>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</si>
  <si>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</si>
  <si>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</si>
  <si>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</si>
  <si>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</si>
  <si>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</si>
  <si>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</si>
  <si>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</si>
  <si>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</si>
  <si>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</si>
  <si>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</si>
  <si>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</si>
  <si>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</si>
  <si>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</si>
  <si>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</si>
  <si>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</si>
  <si>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</si>
  <si>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</si>
  <si>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</si>
  <si>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</si>
  <si>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</si>
  <si>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</si>
  <si>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</si>
  <si>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</si>
  <si>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</si>
  <si>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</si>
  <si>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上郡町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</si>
  <si>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</si>
  <si>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</si>
  <si>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</si>
  <si>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</si>
  <si>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</si>
  <si>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</si>
  <si>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</si>
  <si>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</si>
  <si>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</si>
  <si>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</si>
  <si>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常に100％を超えており、一見健全に見えるが、これは、現金収入を伴わない長期前受金戻入収益によるものであり、実質的には水道料金だけでは経常費用を賄えておらず、老朽施設更新のための資金が十分に生み出せていない状況である。②当水道事業は黒字経営となっているため、欠損金はありません。③流動比率は、100%を超えており、短期債務に対する支払い能力は健全な状態を維持しています。④企業債残高対給水収益比率は、近年、企業債の借り入れを行っていないため下降傾向にあり平均より低い数値を示しているが、今後の施設更新事業により企業債の借り入れが発生するため、大幅に上昇するものと見込まれます。⑤料金回収率は、100％を超えており、一見健全に見えるが、これは経営指標で使用される給水原価が、現金収入を伴わない長期前受金戻入収益を費用から控除するため低く算定されることが要因である。料金算定における総括原価により算定すれば約80％と、給水収益だけでは費用を賄えておらず、施設更新等に必要な資金が十分に生み出せていない状況である。⑥給水原価は、総務省の経営指標においては、費用から長期前受金収益を差し引いて計算する為、低い水準となっている。料金算定における総括原価で計算すれば、平成25年以前より大幅に給水原価が上がっている。⑦施設利用率は、給水人口の減少、節水意識の向上により、低下傾向にあるため、今後の施設更新時においては、施設統合、ダウンサイジングを視野に入れ検討を行う必要がある。⑧有収率は、高い水準を維持しており、今後も老朽管更新工事を計画的に行い、引き続き高い水準を維持するよう努める。</t>
    <phoneticPr fontId="4"/>
  </si>
  <si>
    <t>　高度経済成長期に急速に普及した資産が耐用年数を迎え、計画的に更新を行う必要性がある。また、近年の社会情勢として人口減少による給水収益が減少しつつある。そのような状況下において、施設更新を行う上で、現在の料金体系では全ての老朽施設更新へ充てる原資を見出せていないのが現状である。
　今後の水道事業の健全な経営を維持するには、経営の更なる効率化並びに料金改定の検討、また、限られた留保資金の他、補助金、企業債などを活用した計画的な施設更新を行うため、経営戦略の策定が必要となっている。</t>
    <phoneticPr fontId="4"/>
  </si>
  <si>
    <t>①有形固定資産減価償却率、②管路経年化率、③管路更新率は、平均と比べ低い水準となっている。これは、下水道管の布設工事と合わせ、配水管の更新を行った事が要因である。今後は、配水池等の建築物が未更新であるため、未更新管路と合わせ、施設更新計画を作成し、計画的に更新事業の推進に努める。</t>
    <rPh sb="14" eb="16">
      <t>カンロ</t>
    </rPh>
    <rPh sb="16" eb="19">
      <t>ケイネンカ</t>
    </rPh>
    <rPh sb="19" eb="20">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</si>
</sst>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c:v>
                </c:pt>
                <c:pt idx="1">
                  <c:v>0.05</c:v>
                </c:pt>
                <c:pt idx="2">
                  <c:v>0.4</c:v>
                </c:pt>
                <c:pt idx="3">
                  <c:v>0.13</c:v>
                </c:pt>
                <c:pt idx="4" formatCode="#,##0.00;&quot;△&quot;#,##0.00">
                  <c:v>0.57999999999999996</c:v>
                </c:pt>
              </c:numCache>
            </c:numRef>
          </c:val>
        </c:ser>
        <c:dLbls>
          <c:showLegendKey val="0"/>
          <c:showVal val="0"/>
          <c:showCatName val="0"/>
          <c:showSerName val="0"/>
          <c:showPercent val="0"/>
          <c:showBubbleSize val="0"/>
        </c:dLbls>
        <c:gapWidth val="150"/>
        <c:axId val="265066792"/>
        <c:axId val="26506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265066792"/>
        <c:axId val="265067176"/>
      </c:lineChart>
      <c:dateAx>
        <c:axId val="265066792"/>
        <c:scaling>
          <c:orientation val="minMax"/>
        </c:scaling>
        <c:delete val="1"/>
        <c:axPos val="b"/>
        <c:numFmt formatCode="ge" sourceLinked="1"/>
        <c:majorTickMark val="none"/>
        <c:minorTickMark val="none"/>
        <c:tickLblPos val="none"/>
        <c:crossAx val="265067176"/>
        <c:crosses val="autoZero"/>
        <c:auto val="1"/>
        <c:lblOffset val="100"/>
        <c:baseTimeUnit val="years"/>
      </c:dateAx>
      <c:valAx>
        <c:axId val="26506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06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61.85</c:v>
                </c:pt>
                <c:pt idx="1">
                  <c:v>62.2</c:v>
                </c:pt>
                <c:pt idx="2">
                  <c:v>59.53</c:v>
                </c:pt>
                <c:pt idx="3">
                  <c:v>59.88</c:v>
                </c:pt>
                <c:pt idx="4">
                  <c:v>58.36</c:v>
                </c:pt>
              </c:numCache>
            </c:numRef>
          </c:val>
        </c:ser>
        <c:dLbls>
          <c:showLegendKey val="0"/>
          <c:showVal val="0"/>
          <c:showCatName val="0"/>
          <c:showSerName val="0"/>
          <c:showPercent val="0"/>
          <c:showBubbleSize val="0"/>
        </c:dLbls>
        <c:gapWidth val="150"/>
        <c:axId val="265644016"/>
        <c:axId val="26564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265644016"/>
        <c:axId val="265644408"/>
      </c:lineChart>
      <c:dateAx>
        <c:axId val="265644016"/>
        <c:scaling>
          <c:orientation val="minMax"/>
        </c:scaling>
        <c:delete val="1"/>
        <c:axPos val="b"/>
        <c:numFmt formatCode="ge" sourceLinked="1"/>
        <c:majorTickMark val="none"/>
        <c:minorTickMark val="none"/>
        <c:tickLblPos val="none"/>
        <c:crossAx val="265644408"/>
        <c:crosses val="autoZero"/>
        <c:auto val="1"/>
        <c:lblOffset val="100"/>
        <c:baseTimeUnit val="years"/>
      </c:dateAx>
      <c:valAx>
        <c:axId val="26564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64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90.09</c:v>
                </c:pt>
                <c:pt idx="1">
                  <c:v>89.75</c:v>
                </c:pt>
                <c:pt idx="2">
                  <c:v>89.5</c:v>
                </c:pt>
                <c:pt idx="3">
                  <c:v>89.15</c:v>
                </c:pt>
                <c:pt idx="4">
                  <c:v>88.93</c:v>
                </c:pt>
              </c:numCache>
            </c:numRef>
          </c:val>
        </c:ser>
        <c:dLbls>
          <c:showLegendKey val="0"/>
          <c:showVal val="0"/>
          <c:showCatName val="0"/>
          <c:showSerName val="0"/>
          <c:showPercent val="0"/>
          <c:showBubbleSize val="0"/>
        </c:dLbls>
        <c:gapWidth val="150"/>
        <c:axId val="265645584"/>
        <c:axId val="26564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265645584"/>
        <c:axId val="265645976"/>
      </c:lineChart>
      <c:dateAx>
        <c:axId val="265645584"/>
        <c:scaling>
          <c:orientation val="minMax"/>
        </c:scaling>
        <c:delete val="1"/>
        <c:axPos val="b"/>
        <c:numFmt formatCode="ge" sourceLinked="1"/>
        <c:majorTickMark val="none"/>
        <c:minorTickMark val="none"/>
        <c:tickLblPos val="none"/>
        <c:crossAx val="265645976"/>
        <c:crosses val="autoZero"/>
        <c:auto val="1"/>
        <c:lblOffset val="100"/>
        <c:baseTimeUnit val="years"/>
      </c:dateAx>
      <c:valAx>
        <c:axId val="26564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64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110.91</c:v>
                </c:pt>
                <c:pt idx="1">
                  <c:v>111.85</c:v>
                </c:pt>
                <c:pt idx="2">
                  <c:v>116.29</c:v>
                </c:pt>
                <c:pt idx="3">
                  <c:v>117.42</c:v>
                </c:pt>
                <c:pt idx="4">
                  <c:v>115.97</c:v>
                </c:pt>
              </c:numCache>
            </c:numRef>
          </c:val>
        </c:ser>
        <c:dLbls>
          <c:showLegendKey val="0"/>
          <c:showVal val="0"/>
          <c:showCatName val="0"/>
          <c:showSerName val="0"/>
          <c:showPercent val="0"/>
          <c:showBubbleSize val="0"/>
        </c:dLbls>
        <c:gapWidth val="150"/>
        <c:axId val="265123848"/>
        <c:axId val="26512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265123848"/>
        <c:axId val="265128328"/>
      </c:lineChart>
      <c:dateAx>
        <c:axId val="265123848"/>
        <c:scaling>
          <c:orientation val="minMax"/>
        </c:scaling>
        <c:delete val="1"/>
        <c:axPos val="b"/>
        <c:numFmt formatCode="ge" sourceLinked="1"/>
        <c:majorTickMark val="none"/>
        <c:minorTickMark val="none"/>
        <c:tickLblPos val="none"/>
        <c:crossAx val="265128328"/>
        <c:crosses val="autoZero"/>
        <c:auto val="1"/>
        <c:lblOffset val="100"/>
        <c:baseTimeUnit val="years"/>
      </c:dateAx>
      <c:valAx>
        <c:axId val="265128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12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23.94</c:v>
                </c:pt>
                <c:pt idx="1">
                  <c:v>24.91</c:v>
                </c:pt>
                <c:pt idx="2">
                  <c:v>23.74</c:v>
                </c:pt>
                <c:pt idx="3">
                  <c:v>34.11</c:v>
                </c:pt>
                <c:pt idx="4">
                  <c:v>35.85</c:v>
                </c:pt>
              </c:numCache>
            </c:numRef>
          </c:val>
        </c:ser>
        <c:dLbls>
          <c:showLegendKey val="0"/>
          <c:showVal val="0"/>
          <c:showCatName val="0"/>
          <c:showSerName val="0"/>
          <c:showPercent val="0"/>
          <c:showBubbleSize val="0"/>
        </c:dLbls>
        <c:gapWidth val="150"/>
        <c:axId val="265178688"/>
        <c:axId val="2651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265178688"/>
        <c:axId val="265183168"/>
      </c:lineChart>
      <c:dateAx>
        <c:axId val="265178688"/>
        <c:scaling>
          <c:orientation val="minMax"/>
        </c:scaling>
        <c:delete val="1"/>
        <c:axPos val="b"/>
        <c:numFmt formatCode="ge" sourceLinked="1"/>
        <c:majorTickMark val="none"/>
        <c:minorTickMark val="none"/>
        <c:tickLblPos val="none"/>
        <c:crossAx val="265183168"/>
        <c:crosses val="autoZero"/>
        <c:auto val="1"/>
        <c:lblOffset val="100"/>
        <c:baseTimeUnit val="years"/>
      </c:dateAx>
      <c:valAx>
        <c:axId val="2651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1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6.74</c:v>
                </c:pt>
              </c:numCache>
            </c:numRef>
          </c:val>
        </c:ser>
        <c:dLbls>
          <c:showLegendKey val="0"/>
          <c:showVal val="0"/>
          <c:showCatName val="0"/>
          <c:showSerName val="0"/>
          <c:showPercent val="0"/>
          <c:showBubbleSize val="0"/>
        </c:dLbls>
        <c:gapWidth val="150"/>
        <c:axId val="265237784"/>
        <c:axId val="26524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265237784"/>
        <c:axId val="265240216"/>
      </c:lineChart>
      <c:dateAx>
        <c:axId val="265237784"/>
        <c:scaling>
          <c:orientation val="minMax"/>
        </c:scaling>
        <c:delete val="1"/>
        <c:axPos val="b"/>
        <c:numFmt formatCode="ge" sourceLinked="1"/>
        <c:majorTickMark val="none"/>
        <c:minorTickMark val="none"/>
        <c:tickLblPos val="none"/>
        <c:crossAx val="265240216"/>
        <c:crosses val="autoZero"/>
        <c:auto val="1"/>
        <c:lblOffset val="100"/>
        <c:baseTimeUnit val="years"/>
      </c:dateAx>
      <c:valAx>
        <c:axId val="26524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23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5601008"/>
        <c:axId val="26560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265601008"/>
        <c:axId val="265601400"/>
      </c:lineChart>
      <c:dateAx>
        <c:axId val="265601008"/>
        <c:scaling>
          <c:orientation val="minMax"/>
        </c:scaling>
        <c:delete val="1"/>
        <c:axPos val="b"/>
        <c:numFmt formatCode="ge" sourceLinked="1"/>
        <c:majorTickMark val="none"/>
        <c:minorTickMark val="none"/>
        <c:tickLblPos val="none"/>
        <c:crossAx val="265601400"/>
        <c:crosses val="autoZero"/>
        <c:auto val="1"/>
        <c:lblOffset val="100"/>
        <c:baseTimeUnit val="years"/>
      </c:dateAx>
      <c:valAx>
        <c:axId val="265601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60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445.74</c:v>
                </c:pt>
                <c:pt idx="1">
                  <c:v>465.92</c:v>
                </c:pt>
                <c:pt idx="2">
                  <c:v>294.62</c:v>
                </c:pt>
                <c:pt idx="3">
                  <c:v>521.79</c:v>
                </c:pt>
                <c:pt idx="4">
                  <c:v>536.29999999999995</c:v>
                </c:pt>
              </c:numCache>
            </c:numRef>
          </c:val>
        </c:ser>
        <c:dLbls>
          <c:showLegendKey val="0"/>
          <c:showVal val="0"/>
          <c:showCatName val="0"/>
          <c:showSerName val="0"/>
          <c:showPercent val="0"/>
          <c:showBubbleSize val="0"/>
        </c:dLbls>
        <c:gapWidth val="150"/>
        <c:axId val="265602576"/>
        <c:axId val="26560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265602576"/>
        <c:axId val="265602968"/>
      </c:lineChart>
      <c:dateAx>
        <c:axId val="265602576"/>
        <c:scaling>
          <c:orientation val="minMax"/>
        </c:scaling>
        <c:delete val="1"/>
        <c:axPos val="b"/>
        <c:numFmt formatCode="ge" sourceLinked="1"/>
        <c:majorTickMark val="none"/>
        <c:minorTickMark val="none"/>
        <c:tickLblPos val="none"/>
        <c:crossAx val="265602968"/>
        <c:crosses val="autoZero"/>
        <c:auto val="1"/>
        <c:lblOffset val="100"/>
        <c:baseTimeUnit val="years"/>
      </c:dateAx>
      <c:valAx>
        <c:axId val="265602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60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293.42</c:v>
                </c:pt>
                <c:pt idx="1">
                  <c:v>275.95</c:v>
                </c:pt>
                <c:pt idx="2">
                  <c:v>269.69</c:v>
                </c:pt>
                <c:pt idx="3">
                  <c:v>258.07</c:v>
                </c:pt>
                <c:pt idx="4">
                  <c:v>242.94</c:v>
                </c:pt>
              </c:numCache>
            </c:numRef>
          </c:val>
        </c:ser>
        <c:dLbls>
          <c:showLegendKey val="0"/>
          <c:showVal val="0"/>
          <c:showCatName val="0"/>
          <c:showSerName val="0"/>
          <c:showPercent val="0"/>
          <c:showBubbleSize val="0"/>
        </c:dLbls>
        <c:gapWidth val="150"/>
        <c:axId val="265604144"/>
        <c:axId val="26560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265604144"/>
        <c:axId val="265604536"/>
      </c:lineChart>
      <c:dateAx>
        <c:axId val="265604144"/>
        <c:scaling>
          <c:orientation val="minMax"/>
        </c:scaling>
        <c:delete val="1"/>
        <c:axPos val="b"/>
        <c:numFmt formatCode="ge" sourceLinked="1"/>
        <c:majorTickMark val="none"/>
        <c:minorTickMark val="none"/>
        <c:tickLblPos val="none"/>
        <c:crossAx val="265604536"/>
        <c:crosses val="autoZero"/>
        <c:auto val="1"/>
        <c:lblOffset val="100"/>
        <c:baseTimeUnit val="years"/>
      </c:dateAx>
      <c:valAx>
        <c:axId val="265604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560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100.92</c:v>
                </c:pt>
                <c:pt idx="1">
                  <c:v>97.03</c:v>
                </c:pt>
                <c:pt idx="2">
                  <c:v>98.24</c:v>
                </c:pt>
                <c:pt idx="3">
                  <c:v>108.05</c:v>
                </c:pt>
                <c:pt idx="4">
                  <c:v>108.25</c:v>
                </c:pt>
              </c:numCache>
            </c:numRef>
          </c:val>
        </c:ser>
        <c:dLbls>
          <c:showLegendKey val="0"/>
          <c:showVal val="0"/>
          <c:showCatName val="0"/>
          <c:showSerName val="0"/>
          <c:showPercent val="0"/>
          <c:showBubbleSize val="0"/>
        </c:dLbls>
        <c:gapWidth val="150"/>
        <c:axId val="265405104"/>
        <c:axId val="26540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265405104"/>
        <c:axId val="265405496"/>
      </c:lineChart>
      <c:dateAx>
        <c:axId val="265405104"/>
        <c:scaling>
          <c:orientation val="minMax"/>
        </c:scaling>
        <c:delete val="1"/>
        <c:axPos val="b"/>
        <c:numFmt formatCode="ge" sourceLinked="1"/>
        <c:majorTickMark val="none"/>
        <c:minorTickMark val="none"/>
        <c:tickLblPos val="none"/>
        <c:crossAx val="265405496"/>
        <c:crosses val="autoZero"/>
        <c:auto val="1"/>
        <c:lblOffset val="100"/>
        <c:baseTimeUnit val="years"/>
      </c:dateAx>
      <c:valAx>
        <c:axId val="26540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0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157.18</c:v>
                </c:pt>
                <c:pt idx="1">
                  <c:v>162.13</c:v>
                </c:pt>
                <c:pt idx="2">
                  <c:v>162.57</c:v>
                </c:pt>
                <c:pt idx="3">
                  <c:v>145.35</c:v>
                </c:pt>
                <c:pt idx="4">
                  <c:v>148.25</c:v>
                </c:pt>
              </c:numCache>
            </c:numRef>
          </c:val>
        </c:ser>
        <c:dLbls>
          <c:showLegendKey val="0"/>
          <c:showVal val="0"/>
          <c:showCatName val="0"/>
          <c:showSerName val="0"/>
          <c:showPercent val="0"/>
          <c:showBubbleSize val="0"/>
        </c:dLbls>
        <c:gapWidth val="150"/>
        <c:axId val="265406672"/>
        <c:axId val="26540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265406672"/>
        <c:axId val="265407064"/>
      </c:lineChart>
      <c:dateAx>
        <c:axId val="265406672"/>
        <c:scaling>
          <c:orientation val="minMax"/>
        </c:scaling>
        <c:delete val="1"/>
        <c:axPos val="b"/>
        <c:numFmt formatCode="ge" sourceLinked="1"/>
        <c:majorTickMark val="none"/>
        <c:minorTickMark val="none"/>
        <c:tickLblPos val="none"/>
        <c:crossAx val="265407064"/>
        <c:crosses val="autoZero"/>
        <c:auto val="1"/>
        <c:lblOffset val="100"/>
        <c:baseTimeUnit val="years"/>
      </c:dateAx>
      <c:valAx>
        <c:axId val="26540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40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5" zoomScaleNormal="100" workbookViewId="0">
      <selection activeCell="BK35" sqref="BK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上郡町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15815</v>
      </c>
      <c r="AJ8" s="56"/>
      <c r="AK8" s="56"/>
      <c r="AL8" s="56"/>
      <c r="AM8" s="56"/>
      <c r="AN8" s="56"/>
      <c r="AO8" s="56"/>
      <c r="AP8" s="57"/>
      <c r="AQ8" s="47">
        <f>データ!R6</f>
        <v>150.26</v>
      </c>
      <c r="AR8" s="47"/>
      <c r="AS8" s="47"/>
      <c r="AT8" s="47"/>
      <c r="AU8" s="47"/>
      <c r="AV8" s="47"/>
      <c r="AW8" s="47"/>
      <c r="AX8" s="47"/>
      <c r="AY8" s="47">
        <f>データ!S6</f>
        <v>105.25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87.2</v>
      </c>
      <c r="K10" s="47"/>
      <c r="L10" s="47"/>
      <c r="M10" s="47"/>
      <c r="N10" s="47"/>
      <c r="O10" s="47"/>
      <c r="P10" s="47"/>
      <c r="Q10" s="47"/>
      <c r="R10" s="47">
        <f>データ!O6</f>
        <v>97.17</v>
      </c>
      <c r="S10" s="47"/>
      <c r="T10" s="47"/>
      <c r="U10" s="47"/>
      <c r="V10" s="47"/>
      <c r="W10" s="47"/>
      <c r="X10" s="47"/>
      <c r="Y10" s="47"/>
      <c r="Z10" s="75">
        <f>データ!P6</f>
        <v>2376</v>
      </c>
      <c r="AA10" s="75"/>
      <c r="AB10" s="75"/>
      <c r="AC10" s="75"/>
      <c r="AD10" s="75"/>
      <c r="AE10" s="75"/>
      <c r="AF10" s="75"/>
      <c r="AG10" s="75"/>
      <c r="AH10" s="2"/>
      <c r="AI10" s="75">
        <f>データ!T6</f>
        <v>15254</v>
      </c>
      <c r="AJ10" s="75"/>
      <c r="AK10" s="75"/>
      <c r="AL10" s="75"/>
      <c r="AM10" s="75"/>
      <c r="AN10" s="75"/>
      <c r="AO10" s="75"/>
      <c r="AP10" s="75"/>
      <c r="AQ10" s="47">
        <f>データ!U6</f>
        <v>22.9</v>
      </c>
      <c r="AR10" s="47"/>
      <c r="AS10" s="47"/>
      <c r="AT10" s="47"/>
      <c r="AU10" s="47"/>
      <c r="AV10" s="47"/>
      <c r="AW10" s="47"/>
      <c r="AX10" s="47"/>
      <c r="AY10" s="47">
        <f>データ!V6</f>
        <v>666.11</v>
      </c>
      <c r="AZ10" s="47"/>
      <c r="BA10" s="47"/>
      <c r="BB10" s="47"/>
      <c r="BC10" s="47"/>
      <c r="BD10" s="47"/>
      <c r="BE10" s="47"/>
      <c r="BF10" s="47"/>
      <c r="BG10" s="2"/>
      <c r="BH10" s="2"/>
      <c r="BI10" s="2"/>
      <c r="BJ10" s="2"/>
      <c r="BK10" s="2"/>
      <c r="BL10" s="59" t="s">
        <v>20</v>
      </c>
      <c r="BM10" s="60"/>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22</v>
      </c>
      <c r="BM11" s="61"/>
      <c r="BN11" s="61"/>
      <c r="BO11" s="61"/>
      <c r="BP11" s="61"/>
      <c r="BQ11" s="61"/>
      <c r="BR11" s="61"/>
      <c r="BS11" s="61"/>
      <c r="BT11" s="61"/>
      <c r="BU11" s="61"/>
      <c r="BV11" s="61"/>
      <c r="BW11" s="61"/>
      <c r="BX11" s="61"/>
      <c r="BY11" s="61"/>
      <c r="BZ11" s="6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c r="A14" s="2"/>
      <c r="B14" s="63" t="s">
        <v>23</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58" t="s">
        <v>25</v>
      </c>
      <c r="D34" s="58"/>
      <c r="E34" s="58"/>
      <c r="F34" s="58"/>
      <c r="G34" s="58"/>
      <c r="H34" s="58"/>
      <c r="I34" s="58"/>
      <c r="J34" s="58"/>
      <c r="K34" s="58"/>
      <c r="L34" s="58"/>
      <c r="M34" s="58"/>
      <c r="N34" s="58"/>
      <c r="O34" s="58"/>
      <c r="P34" s="58"/>
      <c r="Q34" s="19"/>
      <c r="R34" s="58" t="s">
        <v>26</v>
      </c>
      <c r="S34" s="58"/>
      <c r="T34" s="58"/>
      <c r="U34" s="58"/>
      <c r="V34" s="58"/>
      <c r="W34" s="58"/>
      <c r="X34" s="58"/>
      <c r="Y34" s="58"/>
      <c r="Z34" s="58"/>
      <c r="AA34" s="58"/>
      <c r="AB34" s="58"/>
      <c r="AC34" s="58"/>
      <c r="AD34" s="58"/>
      <c r="AE34" s="58"/>
      <c r="AF34" s="19"/>
      <c r="AG34" s="58" t="s">
        <v>27</v>
      </c>
      <c r="AH34" s="58"/>
      <c r="AI34" s="58"/>
      <c r="AJ34" s="58"/>
      <c r="AK34" s="58"/>
      <c r="AL34" s="58"/>
      <c r="AM34" s="58"/>
      <c r="AN34" s="58"/>
      <c r="AO34" s="58"/>
      <c r="AP34" s="58"/>
      <c r="AQ34" s="58"/>
      <c r="AR34" s="58"/>
      <c r="AS34" s="58"/>
      <c r="AT34" s="58"/>
      <c r="AU34" s="19"/>
      <c r="AV34" s="58" t="s">
        <v>28</v>
      </c>
      <c r="AW34" s="58"/>
      <c r="AX34" s="58"/>
      <c r="AY34" s="58"/>
      <c r="AZ34" s="58"/>
      <c r="BA34" s="58"/>
      <c r="BB34" s="58"/>
      <c r="BC34" s="58"/>
      <c r="BD34" s="58"/>
      <c r="BE34" s="58"/>
      <c r="BF34" s="58"/>
      <c r="BG34" s="58"/>
      <c r="BH34" s="58"/>
      <c r="BI34" s="58"/>
      <c r="BJ34" s="18"/>
      <c r="BK34" s="2"/>
      <c r="BL34" s="84"/>
      <c r="BM34" s="85"/>
      <c r="BN34" s="85"/>
      <c r="BO34" s="85"/>
      <c r="BP34" s="85"/>
      <c r="BQ34" s="85"/>
      <c r="BR34" s="85"/>
      <c r="BS34" s="85"/>
      <c r="BT34" s="85"/>
      <c r="BU34" s="85"/>
      <c r="BV34" s="85"/>
      <c r="BW34" s="85"/>
      <c r="BX34" s="85"/>
      <c r="BY34" s="85"/>
      <c r="BZ34" s="86"/>
    </row>
    <row r="35" spans="1:78" ht="13.5" customHeight="1">
      <c r="A35" s="2"/>
      <c r="B35" s="16"/>
      <c r="C35" s="58"/>
      <c r="D35" s="58"/>
      <c r="E35" s="58"/>
      <c r="F35" s="58"/>
      <c r="G35" s="58"/>
      <c r="H35" s="58"/>
      <c r="I35" s="58"/>
      <c r="J35" s="58"/>
      <c r="K35" s="58"/>
      <c r="L35" s="58"/>
      <c r="M35" s="58"/>
      <c r="N35" s="58"/>
      <c r="O35" s="58"/>
      <c r="P35" s="58"/>
      <c r="Q35" s="19"/>
      <c r="R35" s="58"/>
      <c r="S35" s="58"/>
      <c r="T35" s="58"/>
      <c r="U35" s="58"/>
      <c r="V35" s="58"/>
      <c r="W35" s="58"/>
      <c r="X35" s="58"/>
      <c r="Y35" s="58"/>
      <c r="Z35" s="58"/>
      <c r="AA35" s="58"/>
      <c r="AB35" s="58"/>
      <c r="AC35" s="58"/>
      <c r="AD35" s="58"/>
      <c r="AE35" s="58"/>
      <c r="AF35" s="19"/>
      <c r="AG35" s="58"/>
      <c r="AH35" s="58"/>
      <c r="AI35" s="58"/>
      <c r="AJ35" s="58"/>
      <c r="AK35" s="58"/>
      <c r="AL35" s="58"/>
      <c r="AM35" s="58"/>
      <c r="AN35" s="58"/>
      <c r="AO35" s="58"/>
      <c r="AP35" s="58"/>
      <c r="AQ35" s="58"/>
      <c r="AR35" s="58"/>
      <c r="AS35" s="58"/>
      <c r="AT35" s="58"/>
      <c r="AU35" s="19"/>
      <c r="AV35" s="58"/>
      <c r="AW35" s="58"/>
      <c r="AX35" s="58"/>
      <c r="AY35" s="58"/>
      <c r="AZ35" s="58"/>
      <c r="BA35" s="58"/>
      <c r="BB35" s="58"/>
      <c r="BC35" s="58"/>
      <c r="BD35" s="58"/>
      <c r="BE35" s="58"/>
      <c r="BF35" s="58"/>
      <c r="BG35" s="58"/>
      <c r="BH35" s="58"/>
      <c r="BI35" s="58"/>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9" t="s">
        <v>29</v>
      </c>
      <c r="BM45" s="70"/>
      <c r="BN45" s="70"/>
      <c r="BO45" s="70"/>
      <c r="BP45" s="70"/>
      <c r="BQ45" s="70"/>
      <c r="BR45" s="70"/>
      <c r="BS45" s="70"/>
      <c r="BT45" s="70"/>
      <c r="BU45" s="70"/>
      <c r="BV45" s="70"/>
      <c r="BW45" s="70"/>
      <c r="BX45" s="70"/>
      <c r="BY45" s="70"/>
      <c r="BZ45" s="71"/>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2"/>
      <c r="BM46" s="73"/>
      <c r="BN46" s="73"/>
      <c r="BO46" s="73"/>
      <c r="BP46" s="73"/>
      <c r="BQ46" s="73"/>
      <c r="BR46" s="73"/>
      <c r="BS46" s="73"/>
      <c r="BT46" s="73"/>
      <c r="BU46" s="73"/>
      <c r="BV46" s="73"/>
      <c r="BW46" s="73"/>
      <c r="BX46" s="73"/>
      <c r="BY46" s="73"/>
      <c r="BZ46" s="74"/>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106</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58" t="s">
        <v>30</v>
      </c>
      <c r="D56" s="58"/>
      <c r="E56" s="58"/>
      <c r="F56" s="58"/>
      <c r="G56" s="58"/>
      <c r="H56" s="58"/>
      <c r="I56" s="58"/>
      <c r="J56" s="58"/>
      <c r="K56" s="58"/>
      <c r="L56" s="58"/>
      <c r="M56" s="58"/>
      <c r="N56" s="58"/>
      <c r="O56" s="58"/>
      <c r="P56" s="58"/>
      <c r="Q56" s="19"/>
      <c r="R56" s="58" t="s">
        <v>31</v>
      </c>
      <c r="S56" s="58"/>
      <c r="T56" s="58"/>
      <c r="U56" s="58"/>
      <c r="V56" s="58"/>
      <c r="W56" s="58"/>
      <c r="X56" s="58"/>
      <c r="Y56" s="58"/>
      <c r="Z56" s="58"/>
      <c r="AA56" s="58"/>
      <c r="AB56" s="58"/>
      <c r="AC56" s="58"/>
      <c r="AD56" s="58"/>
      <c r="AE56" s="58"/>
      <c r="AF56" s="19"/>
      <c r="AG56" s="58" t="s">
        <v>32</v>
      </c>
      <c r="AH56" s="58"/>
      <c r="AI56" s="58"/>
      <c r="AJ56" s="58"/>
      <c r="AK56" s="58"/>
      <c r="AL56" s="58"/>
      <c r="AM56" s="58"/>
      <c r="AN56" s="58"/>
      <c r="AO56" s="58"/>
      <c r="AP56" s="58"/>
      <c r="AQ56" s="58"/>
      <c r="AR56" s="58"/>
      <c r="AS56" s="58"/>
      <c r="AT56" s="58"/>
      <c r="AU56" s="19"/>
      <c r="AV56" s="58" t="s">
        <v>33</v>
      </c>
      <c r="AW56" s="58"/>
      <c r="AX56" s="58"/>
      <c r="AY56" s="58"/>
      <c r="AZ56" s="58"/>
      <c r="BA56" s="58"/>
      <c r="BB56" s="58"/>
      <c r="BC56" s="58"/>
      <c r="BD56" s="58"/>
      <c r="BE56" s="58"/>
      <c r="BF56" s="58"/>
      <c r="BG56" s="58"/>
      <c r="BH56" s="58"/>
      <c r="BI56" s="58"/>
      <c r="BJ56" s="18"/>
      <c r="BK56" s="2"/>
      <c r="BL56" s="84"/>
      <c r="BM56" s="85"/>
      <c r="BN56" s="85"/>
      <c r="BO56" s="85"/>
      <c r="BP56" s="85"/>
      <c r="BQ56" s="85"/>
      <c r="BR56" s="85"/>
      <c r="BS56" s="85"/>
      <c r="BT56" s="85"/>
      <c r="BU56" s="85"/>
      <c r="BV56" s="85"/>
      <c r="BW56" s="85"/>
      <c r="BX56" s="85"/>
      <c r="BY56" s="85"/>
      <c r="BZ56" s="86"/>
    </row>
    <row r="57" spans="1:78" ht="13.5" customHeight="1">
      <c r="A57" s="2"/>
      <c r="B57" s="16"/>
      <c r="C57" s="58"/>
      <c r="D57" s="58"/>
      <c r="E57" s="58"/>
      <c r="F57" s="58"/>
      <c r="G57" s="58"/>
      <c r="H57" s="58"/>
      <c r="I57" s="58"/>
      <c r="J57" s="58"/>
      <c r="K57" s="58"/>
      <c r="L57" s="58"/>
      <c r="M57" s="58"/>
      <c r="N57" s="58"/>
      <c r="O57" s="58"/>
      <c r="P57" s="58"/>
      <c r="Q57" s="19"/>
      <c r="R57" s="58"/>
      <c r="S57" s="58"/>
      <c r="T57" s="58"/>
      <c r="U57" s="58"/>
      <c r="V57" s="58"/>
      <c r="W57" s="58"/>
      <c r="X57" s="58"/>
      <c r="Y57" s="58"/>
      <c r="Z57" s="58"/>
      <c r="AA57" s="58"/>
      <c r="AB57" s="58"/>
      <c r="AC57" s="58"/>
      <c r="AD57" s="58"/>
      <c r="AE57" s="58"/>
      <c r="AF57" s="19"/>
      <c r="AG57" s="58"/>
      <c r="AH57" s="58"/>
      <c r="AI57" s="58"/>
      <c r="AJ57" s="58"/>
      <c r="AK57" s="58"/>
      <c r="AL57" s="58"/>
      <c r="AM57" s="58"/>
      <c r="AN57" s="58"/>
      <c r="AO57" s="58"/>
      <c r="AP57" s="58"/>
      <c r="AQ57" s="58"/>
      <c r="AR57" s="58"/>
      <c r="AS57" s="58"/>
      <c r="AT57" s="58"/>
      <c r="AU57" s="19"/>
      <c r="AV57" s="58"/>
      <c r="AW57" s="58"/>
      <c r="AX57" s="58"/>
      <c r="AY57" s="58"/>
      <c r="AZ57" s="58"/>
      <c r="BA57" s="58"/>
      <c r="BB57" s="58"/>
      <c r="BC57" s="58"/>
      <c r="BD57" s="58"/>
      <c r="BE57" s="58"/>
      <c r="BF57" s="58"/>
      <c r="BG57" s="58"/>
      <c r="BH57" s="58"/>
      <c r="BI57" s="58"/>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66" t="s">
        <v>34</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9" t="s">
        <v>35</v>
      </c>
      <c r="BM64" s="70"/>
      <c r="BN64" s="70"/>
      <c r="BO64" s="70"/>
      <c r="BP64" s="70"/>
      <c r="BQ64" s="70"/>
      <c r="BR64" s="70"/>
      <c r="BS64" s="70"/>
      <c r="BT64" s="70"/>
      <c r="BU64" s="70"/>
      <c r="BV64" s="70"/>
      <c r="BW64" s="70"/>
      <c r="BX64" s="70"/>
      <c r="BY64" s="70"/>
      <c r="BZ64" s="71"/>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2"/>
      <c r="BM65" s="73"/>
      <c r="BN65" s="73"/>
      <c r="BO65" s="73"/>
      <c r="BP65" s="73"/>
      <c r="BQ65" s="73"/>
      <c r="BR65" s="73"/>
      <c r="BS65" s="73"/>
      <c r="BT65" s="73"/>
      <c r="BU65" s="73"/>
      <c r="BV65" s="73"/>
      <c r="BW65" s="73"/>
      <c r="BX65" s="73"/>
      <c r="BY65" s="73"/>
      <c r="BZ65" s="74"/>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105</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58" t="s">
        <v>36</v>
      </c>
      <c r="D79" s="58"/>
      <c r="E79" s="58"/>
      <c r="F79" s="58"/>
      <c r="G79" s="58"/>
      <c r="H79" s="58"/>
      <c r="I79" s="58"/>
      <c r="J79" s="58"/>
      <c r="K79" s="58"/>
      <c r="L79" s="58"/>
      <c r="M79" s="58"/>
      <c r="N79" s="58"/>
      <c r="O79" s="58"/>
      <c r="P79" s="58"/>
      <c r="Q79" s="58"/>
      <c r="R79" s="58"/>
      <c r="S79" s="58"/>
      <c r="T79" s="58"/>
      <c r="U79" s="19"/>
      <c r="V79" s="19"/>
      <c r="W79" s="58" t="s">
        <v>37</v>
      </c>
      <c r="X79" s="58"/>
      <c r="Y79" s="58"/>
      <c r="Z79" s="58"/>
      <c r="AA79" s="58"/>
      <c r="AB79" s="58"/>
      <c r="AC79" s="58"/>
      <c r="AD79" s="58"/>
      <c r="AE79" s="58"/>
      <c r="AF79" s="58"/>
      <c r="AG79" s="58"/>
      <c r="AH79" s="58"/>
      <c r="AI79" s="58"/>
      <c r="AJ79" s="58"/>
      <c r="AK79" s="58"/>
      <c r="AL79" s="58"/>
      <c r="AM79" s="58"/>
      <c r="AN79" s="58"/>
      <c r="AO79" s="19"/>
      <c r="AP79" s="19"/>
      <c r="AQ79" s="58" t="s">
        <v>38</v>
      </c>
      <c r="AR79" s="58"/>
      <c r="AS79" s="58"/>
      <c r="AT79" s="58"/>
      <c r="AU79" s="58"/>
      <c r="AV79" s="58"/>
      <c r="AW79" s="58"/>
      <c r="AX79" s="58"/>
      <c r="AY79" s="58"/>
      <c r="AZ79" s="58"/>
      <c r="BA79" s="58"/>
      <c r="BB79" s="58"/>
      <c r="BC79" s="58"/>
      <c r="BD79" s="58"/>
      <c r="BE79" s="58"/>
      <c r="BF79" s="58"/>
      <c r="BG79" s="58"/>
      <c r="BH79" s="58"/>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58"/>
      <c r="D80" s="58"/>
      <c r="E80" s="58"/>
      <c r="F80" s="58"/>
      <c r="G80" s="58"/>
      <c r="H80" s="58"/>
      <c r="I80" s="58"/>
      <c r="J80" s="58"/>
      <c r="K80" s="58"/>
      <c r="L80" s="58"/>
      <c r="M80" s="58"/>
      <c r="N80" s="58"/>
      <c r="O80" s="58"/>
      <c r="P80" s="58"/>
      <c r="Q80" s="58"/>
      <c r="R80" s="58"/>
      <c r="S80" s="58"/>
      <c r="T80" s="58"/>
      <c r="U80" s="19"/>
      <c r="V80" s="19"/>
      <c r="W80" s="58"/>
      <c r="X80" s="58"/>
      <c r="Y80" s="58"/>
      <c r="Z80" s="58"/>
      <c r="AA80" s="58"/>
      <c r="AB80" s="58"/>
      <c r="AC80" s="58"/>
      <c r="AD80" s="58"/>
      <c r="AE80" s="58"/>
      <c r="AF80" s="58"/>
      <c r="AG80" s="58"/>
      <c r="AH80" s="58"/>
      <c r="AI80" s="58"/>
      <c r="AJ80" s="58"/>
      <c r="AK80" s="58"/>
      <c r="AL80" s="58"/>
      <c r="AM80" s="58"/>
      <c r="AN80" s="58"/>
      <c r="AO80" s="19"/>
      <c r="AP80" s="19"/>
      <c r="AQ80" s="58"/>
      <c r="AR80" s="58"/>
      <c r="AS80" s="58"/>
      <c r="AT80" s="58"/>
      <c r="AU80" s="58"/>
      <c r="AV80" s="58"/>
      <c r="AW80" s="58"/>
      <c r="AX80" s="58"/>
      <c r="AY80" s="58"/>
      <c r="AZ80" s="58"/>
      <c r="BA80" s="58"/>
      <c r="BB80" s="58"/>
      <c r="BC80" s="58"/>
      <c r="BD80" s="58"/>
      <c r="BE80" s="58"/>
      <c r="BF80" s="58"/>
      <c r="BG80" s="58"/>
      <c r="BH80" s="58"/>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U1" workbookViewId="0">
      <selection activeCell="DV8" sqref="DV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284815</v>
      </c>
      <c r="D6" s="31">
        <f t="shared" si="3"/>
        <v>46</v>
      </c>
      <c r="E6" s="31">
        <f t="shared" si="3"/>
        <v>1</v>
      </c>
      <c r="F6" s="31">
        <f t="shared" si="3"/>
        <v>0</v>
      </c>
      <c r="G6" s="31">
        <f t="shared" si="3"/>
        <v>1</v>
      </c>
      <c r="H6" s="31" t="str">
        <f t="shared" si="3"/>
        <v>兵庫県　上郡町</v>
      </c>
      <c r="I6" s="31" t="str">
        <f t="shared" si="3"/>
        <v>法適用</v>
      </c>
      <c r="J6" s="31" t="str">
        <f t="shared" si="3"/>
        <v>水道事業</v>
      </c>
      <c r="K6" s="31" t="str">
        <f t="shared" si="3"/>
        <v>末端給水事業</v>
      </c>
      <c r="L6" s="31" t="str">
        <f t="shared" si="3"/>
        <v>A6</v>
      </c>
      <c r="M6" s="32" t="str">
        <f t="shared" si="3"/>
        <v>-</v>
      </c>
      <c r="N6" s="32">
        <f t="shared" si="3"/>
        <v>87.2</v>
      </c>
      <c r="O6" s="32">
        <f t="shared" si="3"/>
        <v>97.17</v>
      </c>
      <c r="P6" s="32">
        <f t="shared" si="3"/>
        <v>2376</v>
      </c>
      <c r="Q6" s="32">
        <f t="shared" si="3"/>
        <v>15815</v>
      </c>
      <c r="R6" s="32">
        <f t="shared" si="3"/>
        <v>150.26</v>
      </c>
      <c r="S6" s="32">
        <f t="shared" si="3"/>
        <v>105.25</v>
      </c>
      <c r="T6" s="32">
        <f t="shared" si="3"/>
        <v>15254</v>
      </c>
      <c r="U6" s="32">
        <f t="shared" si="3"/>
        <v>22.9</v>
      </c>
      <c r="V6" s="32">
        <f t="shared" si="3"/>
        <v>666.11</v>
      </c>
      <c r="W6" s="33">
        <f>IF(W7="",NA(),W7)</f>
        <v>110.91</v>
      </c>
      <c r="X6" s="33">
        <f t="shared" ref="X6:AF6" si="4">IF(X7="",NA(),X7)</f>
        <v>111.85</v>
      </c>
      <c r="Y6" s="33">
        <f t="shared" si="4"/>
        <v>116.29</v>
      </c>
      <c r="Z6" s="33">
        <f t="shared" si="4"/>
        <v>117.42</v>
      </c>
      <c r="AA6" s="33">
        <f t="shared" si="4"/>
        <v>115.97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445.74</v>
      </c>
      <c r="AT6" s="33">
        <f t="shared" ref="AT6:BB6" si="6">IF(AT7="",NA(),AT7)</f>
        <v>465.92</v>
      </c>
      <c r="AU6" s="33">
        <f t="shared" si="6"/>
        <v>294.62</v>
      </c>
      <c r="AV6" s="33">
        <f t="shared" si="6"/>
        <v>521.79</v>
      </c>
      <c r="AW6" s="33">
        <f t="shared" si="6"/>
        <v>536.29999999999995</v>
      </c>
      <c r="AX6" s="33">
        <f t="shared" si="6"/>
        <v>995.5</v>
      </c>
      <c r="AY6" s="33">
        <f t="shared" si="6"/>
        <v>915.5</v>
      </c>
      <c r="AZ6" s="33">
        <f t="shared" si="6"/>
        <v>963.24</v>
      </c>
      <c r="BA6" s="33">
        <f t="shared" si="6"/>
        <v>381.53</v>
      </c>
      <c r="BB6" s="33">
        <f t="shared" si="6"/>
        <v>391.54</v>
      </c>
      <c r="BC6" s="32" t="str">
        <f>IF(BC7="","",IF(BC7="-","【-】","【"&amp;SUBSTITUTE(TEXT(BC7,"#,##0.00"),"-","△")&amp;"】"))</f>
        <v>【262.74】</v>
      </c>
      <c r="BD6" s="33">
        <f>IF(BD7="",NA(),BD7)</f>
        <v>293.42</v>
      </c>
      <c r="BE6" s="33">
        <f t="shared" ref="BE6:BM6" si="7">IF(BE7="",NA(),BE7)</f>
        <v>275.95</v>
      </c>
      <c r="BF6" s="33">
        <f t="shared" si="7"/>
        <v>269.69</v>
      </c>
      <c r="BG6" s="33">
        <f t="shared" si="7"/>
        <v>258.07</v>
      </c>
      <c r="BH6" s="33">
        <f t="shared" si="7"/>
        <v>242.94</v>
      </c>
      <c r="BI6" s="33">
        <f t="shared" si="7"/>
        <v>414.59</v>
      </c>
      <c r="BJ6" s="33">
        <f t="shared" si="7"/>
        <v>404.78</v>
      </c>
      <c r="BK6" s="33">
        <f t="shared" si="7"/>
        <v>400.38</v>
      </c>
      <c r="BL6" s="33">
        <f t="shared" si="7"/>
        <v>393.27</v>
      </c>
      <c r="BM6" s="33">
        <f t="shared" si="7"/>
        <v>386.97</v>
      </c>
      <c r="BN6" s="32" t="str">
        <f>IF(BN7="","",IF(BN7="-","【-】","【"&amp;SUBSTITUTE(TEXT(BN7,"#,##0.00"),"-","△")&amp;"】"))</f>
        <v>【276.38】</v>
      </c>
      <c r="BO6" s="33">
        <f>IF(BO7="",NA(),BO7)</f>
        <v>100.92</v>
      </c>
      <c r="BP6" s="33">
        <f t="shared" ref="BP6:BX6" si="8">IF(BP7="",NA(),BP7)</f>
        <v>97.03</v>
      </c>
      <c r="BQ6" s="33">
        <f t="shared" si="8"/>
        <v>98.24</v>
      </c>
      <c r="BR6" s="33">
        <f t="shared" si="8"/>
        <v>108.05</v>
      </c>
      <c r="BS6" s="33">
        <f t="shared" si="8"/>
        <v>108.25</v>
      </c>
      <c r="BT6" s="33">
        <f t="shared" si="8"/>
        <v>97.71</v>
      </c>
      <c r="BU6" s="33">
        <f t="shared" si="8"/>
        <v>98.07</v>
      </c>
      <c r="BV6" s="33">
        <f t="shared" si="8"/>
        <v>96.56</v>
      </c>
      <c r="BW6" s="33">
        <f t="shared" si="8"/>
        <v>100.47</v>
      </c>
      <c r="BX6" s="33">
        <f t="shared" si="8"/>
        <v>101.72</v>
      </c>
      <c r="BY6" s="32" t="str">
        <f>IF(BY7="","",IF(BY7="-","【-】","【"&amp;SUBSTITUTE(TEXT(BY7,"#,##0.00"),"-","△")&amp;"】"))</f>
        <v>【104.99】</v>
      </c>
      <c r="BZ6" s="33">
        <f>IF(BZ7="",NA(),BZ7)</f>
        <v>157.18</v>
      </c>
      <c r="CA6" s="33">
        <f t="shared" ref="CA6:CI6" si="9">IF(CA7="",NA(),CA7)</f>
        <v>162.13</v>
      </c>
      <c r="CB6" s="33">
        <f t="shared" si="9"/>
        <v>162.57</v>
      </c>
      <c r="CC6" s="33">
        <f t="shared" si="9"/>
        <v>145.35</v>
      </c>
      <c r="CD6" s="33">
        <f t="shared" si="9"/>
        <v>148.25</v>
      </c>
      <c r="CE6" s="33">
        <f t="shared" si="9"/>
        <v>173.56</v>
      </c>
      <c r="CF6" s="33">
        <f t="shared" si="9"/>
        <v>172.26</v>
      </c>
      <c r="CG6" s="33">
        <f t="shared" si="9"/>
        <v>177.14</v>
      </c>
      <c r="CH6" s="33">
        <f t="shared" si="9"/>
        <v>169.82</v>
      </c>
      <c r="CI6" s="33">
        <f t="shared" si="9"/>
        <v>168.2</v>
      </c>
      <c r="CJ6" s="32" t="str">
        <f>IF(CJ7="","",IF(CJ7="-","【-】","【"&amp;SUBSTITUTE(TEXT(CJ7,"#,##0.00"),"-","△")&amp;"】"))</f>
        <v>【163.72】</v>
      </c>
      <c r="CK6" s="33">
        <f>IF(CK7="",NA(),CK7)</f>
        <v>61.85</v>
      </c>
      <c r="CL6" s="33">
        <f t="shared" ref="CL6:CT6" si="10">IF(CL7="",NA(),CL7)</f>
        <v>62.2</v>
      </c>
      <c r="CM6" s="33">
        <f t="shared" si="10"/>
        <v>59.53</v>
      </c>
      <c r="CN6" s="33">
        <f t="shared" si="10"/>
        <v>59.88</v>
      </c>
      <c r="CO6" s="33">
        <f t="shared" si="10"/>
        <v>58.36</v>
      </c>
      <c r="CP6" s="33">
        <f t="shared" si="10"/>
        <v>55.84</v>
      </c>
      <c r="CQ6" s="33">
        <f t="shared" si="10"/>
        <v>55.68</v>
      </c>
      <c r="CR6" s="33">
        <f t="shared" si="10"/>
        <v>55.64</v>
      </c>
      <c r="CS6" s="33">
        <f t="shared" si="10"/>
        <v>55.13</v>
      </c>
      <c r="CT6" s="33">
        <f t="shared" si="10"/>
        <v>54.77</v>
      </c>
      <c r="CU6" s="32" t="str">
        <f>IF(CU7="","",IF(CU7="-","【-】","【"&amp;SUBSTITUTE(TEXT(CU7,"#,##0.00"),"-","△")&amp;"】"))</f>
        <v>【59.76】</v>
      </c>
      <c r="CV6" s="33">
        <f>IF(CV7="",NA(),CV7)</f>
        <v>90.09</v>
      </c>
      <c r="CW6" s="33">
        <f t="shared" ref="CW6:DE6" si="11">IF(CW7="",NA(),CW7)</f>
        <v>89.75</v>
      </c>
      <c r="CX6" s="33">
        <f t="shared" si="11"/>
        <v>89.5</v>
      </c>
      <c r="CY6" s="33">
        <f t="shared" si="11"/>
        <v>89.15</v>
      </c>
      <c r="CZ6" s="33">
        <f t="shared" si="11"/>
        <v>88.93</v>
      </c>
      <c r="DA6" s="33">
        <f t="shared" si="11"/>
        <v>83.11</v>
      </c>
      <c r="DB6" s="33">
        <f t="shared" si="11"/>
        <v>83.18</v>
      </c>
      <c r="DC6" s="33">
        <f t="shared" si="11"/>
        <v>83.09</v>
      </c>
      <c r="DD6" s="33">
        <f t="shared" si="11"/>
        <v>83</v>
      </c>
      <c r="DE6" s="33">
        <f t="shared" si="11"/>
        <v>82.89</v>
      </c>
      <c r="DF6" s="32" t="str">
        <f>IF(DF7="","",IF(DF7="-","【-】","【"&amp;SUBSTITUTE(TEXT(DF7,"#,##0.00"),"-","△")&amp;"】"))</f>
        <v>【89.95】</v>
      </c>
      <c r="DG6" s="33">
        <f>IF(DG7="",NA(),DG7)</f>
        <v>23.94</v>
      </c>
      <c r="DH6" s="33">
        <f t="shared" ref="DH6:DP6" si="12">IF(DH7="",NA(),DH7)</f>
        <v>24.91</v>
      </c>
      <c r="DI6" s="33">
        <f t="shared" si="12"/>
        <v>23.74</v>
      </c>
      <c r="DJ6" s="33">
        <f t="shared" si="12"/>
        <v>34.11</v>
      </c>
      <c r="DK6" s="33">
        <f t="shared" si="12"/>
        <v>35.85</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6.74</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0.2</v>
      </c>
      <c r="ED6" s="33">
        <f t="shared" ref="ED6:EL6" si="14">IF(ED7="",NA(),ED7)</f>
        <v>0.05</v>
      </c>
      <c r="EE6" s="33">
        <f t="shared" si="14"/>
        <v>0.4</v>
      </c>
      <c r="EF6" s="33">
        <f t="shared" si="14"/>
        <v>0.13</v>
      </c>
      <c r="EG6" s="32">
        <f t="shared" si="14"/>
        <v>0.57999999999999996</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284815</v>
      </c>
      <c r="D7" s="35">
        <v>46</v>
      </c>
      <c r="E7" s="35">
        <v>1</v>
      </c>
      <c r="F7" s="35">
        <v>0</v>
      </c>
      <c r="G7" s="35">
        <v>1</v>
      </c>
      <c r="H7" s="35" t="s">
        <v>93</v>
      </c>
      <c r="I7" s="35" t="s">
        <v>94</v>
      </c>
      <c r="J7" s="35" t="s">
        <v>95</v>
      </c>
      <c r="K7" s="35" t="s">
        <v>96</v>
      </c>
      <c r="L7" s="35" t="s">
        <v>97</v>
      </c>
      <c r="M7" s="36" t="s">
        <v>98</v>
      </c>
      <c r="N7" s="36">
        <v>87.2</v>
      </c>
      <c r="O7" s="36">
        <v>97.17</v>
      </c>
      <c r="P7" s="36">
        <v>2376</v>
      </c>
      <c r="Q7" s="36">
        <v>15815</v>
      </c>
      <c r="R7" s="36">
        <v>150.26</v>
      </c>
      <c r="S7" s="36">
        <v>105.25</v>
      </c>
      <c r="T7" s="36">
        <v>15254</v>
      </c>
      <c r="U7" s="36">
        <v>22.9</v>
      </c>
      <c r="V7" s="36">
        <v>666.11</v>
      </c>
      <c r="W7" s="36">
        <v>110.91</v>
      </c>
      <c r="X7" s="36">
        <v>111.85</v>
      </c>
      <c r="Y7" s="36">
        <v>116.29</v>
      </c>
      <c r="Z7" s="36">
        <v>117.42</v>
      </c>
      <c r="AA7" s="36">
        <v>115.97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445.74</v>
      </c>
      <c r="AT7" s="36">
        <v>465.92</v>
      </c>
      <c r="AU7" s="36">
        <v>294.62</v>
      </c>
      <c r="AV7" s="36">
        <v>521.79</v>
      </c>
      <c r="AW7" s="36">
        <v>536.29999999999995</v>
      </c>
      <c r="AX7" s="36">
        <v>995.5</v>
      </c>
      <c r="AY7" s="36">
        <v>915.5</v>
      </c>
      <c r="AZ7" s="36">
        <v>963.24</v>
      </c>
      <c r="BA7" s="36">
        <v>381.53</v>
      </c>
      <c r="BB7" s="36">
        <v>391.54</v>
      </c>
      <c r="BC7" s="36">
        <v>262.74</v>
      </c>
      <c r="BD7" s="36">
        <v>293.42</v>
      </c>
      <c r="BE7" s="36">
        <v>275.95</v>
      </c>
      <c r="BF7" s="36">
        <v>269.69</v>
      </c>
      <c r="BG7" s="36">
        <v>258.07</v>
      </c>
      <c r="BH7" s="36">
        <v>242.94</v>
      </c>
      <c r="BI7" s="36">
        <v>414.59</v>
      </c>
      <c r="BJ7" s="36">
        <v>404.78</v>
      </c>
      <c r="BK7" s="36">
        <v>400.38</v>
      </c>
      <c r="BL7" s="36">
        <v>393.27</v>
      </c>
      <c r="BM7" s="36">
        <v>386.97</v>
      </c>
      <c r="BN7" s="36">
        <v>276.38</v>
      </c>
      <c r="BO7" s="36">
        <v>100.92</v>
      </c>
      <c r="BP7" s="36">
        <v>97.03</v>
      </c>
      <c r="BQ7" s="36">
        <v>98.24</v>
      </c>
      <c r="BR7" s="36">
        <v>108.05</v>
      </c>
      <c r="BS7" s="36">
        <v>108.25</v>
      </c>
      <c r="BT7" s="36">
        <v>97.71</v>
      </c>
      <c r="BU7" s="36">
        <v>98.07</v>
      </c>
      <c r="BV7" s="36">
        <v>96.56</v>
      </c>
      <c r="BW7" s="36">
        <v>100.47</v>
      </c>
      <c r="BX7" s="36">
        <v>101.72</v>
      </c>
      <c r="BY7" s="36">
        <v>104.99</v>
      </c>
      <c r="BZ7" s="36">
        <v>157.18</v>
      </c>
      <c r="CA7" s="36">
        <v>162.13</v>
      </c>
      <c r="CB7" s="36">
        <v>162.57</v>
      </c>
      <c r="CC7" s="36">
        <v>145.35</v>
      </c>
      <c r="CD7" s="36">
        <v>148.25</v>
      </c>
      <c r="CE7" s="36">
        <v>173.56</v>
      </c>
      <c r="CF7" s="36">
        <v>172.26</v>
      </c>
      <c r="CG7" s="36">
        <v>177.14</v>
      </c>
      <c r="CH7" s="36">
        <v>169.82</v>
      </c>
      <c r="CI7" s="36">
        <v>168.2</v>
      </c>
      <c r="CJ7" s="36">
        <v>163.72</v>
      </c>
      <c r="CK7" s="36">
        <v>61.85</v>
      </c>
      <c r="CL7" s="36">
        <v>62.2</v>
      </c>
      <c r="CM7" s="36">
        <v>59.53</v>
      </c>
      <c r="CN7" s="36">
        <v>59.88</v>
      </c>
      <c r="CO7" s="36">
        <v>58.36</v>
      </c>
      <c r="CP7" s="36">
        <v>55.84</v>
      </c>
      <c r="CQ7" s="36">
        <v>55.68</v>
      </c>
      <c r="CR7" s="36">
        <v>55.64</v>
      </c>
      <c r="CS7" s="36">
        <v>55.13</v>
      </c>
      <c r="CT7" s="36">
        <v>54.77</v>
      </c>
      <c r="CU7" s="36">
        <v>59.76</v>
      </c>
      <c r="CV7" s="36">
        <v>90.09</v>
      </c>
      <c r="CW7" s="36">
        <v>89.75</v>
      </c>
      <c r="CX7" s="36">
        <v>89.5</v>
      </c>
      <c r="CY7" s="36">
        <v>89.15</v>
      </c>
      <c r="CZ7" s="36">
        <v>88.93</v>
      </c>
      <c r="DA7" s="36">
        <v>83.11</v>
      </c>
      <c r="DB7" s="36">
        <v>83.18</v>
      </c>
      <c r="DC7" s="36">
        <v>83.09</v>
      </c>
      <c r="DD7" s="36">
        <v>83</v>
      </c>
      <c r="DE7" s="36">
        <v>82.89</v>
      </c>
      <c r="DF7" s="36">
        <v>89.95</v>
      </c>
      <c r="DG7" s="36">
        <v>23.94</v>
      </c>
      <c r="DH7" s="36">
        <v>24.91</v>
      </c>
      <c r="DI7" s="36">
        <v>23.74</v>
      </c>
      <c r="DJ7" s="36">
        <v>34.11</v>
      </c>
      <c r="DK7" s="36">
        <v>35.85</v>
      </c>
      <c r="DL7" s="36">
        <v>37.090000000000003</v>
      </c>
      <c r="DM7" s="36">
        <v>38.07</v>
      </c>
      <c r="DN7" s="36">
        <v>39.06</v>
      </c>
      <c r="DO7" s="36">
        <v>46.66</v>
      </c>
      <c r="DP7" s="36">
        <v>47.46</v>
      </c>
      <c r="DQ7" s="36">
        <v>47.18</v>
      </c>
      <c r="DR7" s="36">
        <v>0</v>
      </c>
      <c r="DS7" s="36">
        <v>0</v>
      </c>
      <c r="DT7" s="36">
        <v>0</v>
      </c>
      <c r="DU7" s="36">
        <v>0</v>
      </c>
      <c r="DV7" s="36">
        <v>6.74</v>
      </c>
      <c r="DW7" s="36">
        <v>6.63</v>
      </c>
      <c r="DX7" s="36">
        <v>7.73</v>
      </c>
      <c r="DY7" s="36">
        <v>8.8699999999999992</v>
      </c>
      <c r="DZ7" s="36">
        <v>9.85</v>
      </c>
      <c r="EA7" s="36">
        <v>9.7100000000000009</v>
      </c>
      <c r="EB7" s="36">
        <v>13.18</v>
      </c>
      <c r="EC7" s="36">
        <v>0.2</v>
      </c>
      <c r="ED7" s="36">
        <v>0.05</v>
      </c>
      <c r="EE7" s="36">
        <v>0.4</v>
      </c>
      <c r="EF7" s="36">
        <v>0.13</v>
      </c>
      <c r="EG7" s="36">
        <v>0.57999999999999996</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雅宏</cp:lastModifiedBy>
  <cp:lastPrinted>2017-02-17T02:21:32Z</cp:lastPrinted>
  <dcterms:created xsi:type="dcterms:W3CDTF">2017-02-01T08:45:35Z</dcterms:created>
  <dcterms:modified xsi:type="dcterms:W3CDTF">2017-02-17T02:27:58Z</dcterms:modified>
  <cp:category/>
</cp:coreProperties>
</file>